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6\"/>
    </mc:Choice>
  </mc:AlternateContent>
  <xr:revisionPtr revIDLastSave="0" documentId="8_{C64D8338-D0E9-4AD0-A4F3-8632761F26DB}" xr6:coauthVersionLast="47" xr6:coauthVersionMax="47" xr10:uidLastSave="{00000000-0000-0000-0000-000000000000}"/>
  <bookViews>
    <workbookView xWindow="-98" yWindow="-98" windowWidth="19396" windowHeight="10395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U-POL" sheetId="8" r:id="rId13"/>
    <sheet name="Jtape" sheetId="11" r:id="rId14"/>
    <sheet name="Abrex" sheetId="10" r:id="rId15"/>
    <sheet name="Распродажа" sheetId="16" r:id="rId16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4" hidden="1">Abrex!$A$6:$L$30</definedName>
    <definedName name="_xlnm._FilterDatabase" localSheetId="13" hidden="1">Jtape!$A$7:$K$24</definedName>
    <definedName name="_xlnm._FilterDatabase" localSheetId="5" hidden="1">'RP BR'!$A$6:$O$108</definedName>
    <definedName name="_xlnm._FilterDatabase" localSheetId="3" hidden="1">'RP CR'!$A$7:$M$622</definedName>
    <definedName name="_xlnm._FilterDatabase" localSheetId="6" hidden="1">'RP CST'!$A$7:$L$194</definedName>
    <definedName name="_xlnm._FilterDatabase" localSheetId="4" hidden="1">'RP IND'!$A$7:$M$521</definedName>
    <definedName name="_xlnm._FilterDatabase" localSheetId="7" hidden="1">'RP СИЗ'!$A$7:$L$92</definedName>
    <definedName name="_xlnm._FilterDatabase" localSheetId="8" hidden="1">Sata!$A$7:$Q$1143</definedName>
    <definedName name="_xlnm._FilterDatabase" localSheetId="2" hidden="1">'SM CST'!$A$6:$L$63</definedName>
    <definedName name="_xlnm._FilterDatabase" localSheetId="1" hidden="1">Sunmight!$A$6:$L$778</definedName>
    <definedName name="_xlnm._FilterDatabase" localSheetId="12" hidden="1">'U-POL'!$A$6:$N$174</definedName>
    <definedName name="_xlnm._FilterDatabase" localSheetId="15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2">'U-POL'!$7:$7</definedName>
    <definedName name="_xlnm.Print_Titles" localSheetId="15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I338" i="3" l="1"/>
  <c r="J338" i="3" s="1"/>
  <c r="K338" i="3"/>
  <c r="L338" i="3"/>
  <c r="I339" i="3"/>
  <c r="J339" i="3"/>
  <c r="K339" i="3"/>
  <c r="L339" i="3"/>
  <c r="I340" i="3"/>
  <c r="J340" i="3" s="1"/>
  <c r="K340" i="3"/>
  <c r="L340" i="3"/>
  <c r="I341" i="3"/>
  <c r="J341" i="3"/>
  <c r="K341" i="3"/>
  <c r="L341" i="3"/>
  <c r="I342" i="3"/>
  <c r="J342" i="3" s="1"/>
  <c r="K342" i="3"/>
  <c r="L342" i="3"/>
  <c r="I343" i="3"/>
  <c r="J343" i="3"/>
  <c r="K343" i="3"/>
  <c r="L343" i="3"/>
  <c r="I344" i="3"/>
  <c r="J344" i="3" s="1"/>
  <c r="K344" i="3"/>
  <c r="L344" i="3"/>
  <c r="J5" i="23"/>
  <c r="L6" i="24"/>
  <c r="G296" i="3"/>
  <c r="K296" i="3" s="1"/>
  <c r="L296" i="3" s="1"/>
  <c r="I296" i="3"/>
  <c r="J296" i="3" s="1"/>
  <c r="G297" i="3"/>
  <c r="K297" i="3" s="1"/>
  <c r="L297" i="3" s="1"/>
  <c r="I297" i="3"/>
  <c r="J297" i="3" s="1"/>
  <c r="G298" i="3"/>
  <c r="K298" i="3" s="1"/>
  <c r="L298" i="3" s="1"/>
  <c r="I298" i="3"/>
  <c r="J298" i="3" s="1"/>
  <c r="G299" i="3"/>
  <c r="K299" i="3" s="1"/>
  <c r="L299" i="3" s="1"/>
  <c r="I299" i="3"/>
  <c r="J299" i="3" s="1"/>
  <c r="G300" i="3"/>
  <c r="K300" i="3" s="1"/>
  <c r="L300" i="3" s="1"/>
  <c r="I300" i="3"/>
  <c r="J300" i="3" s="1"/>
  <c r="G301" i="3"/>
  <c r="K301" i="3" s="1"/>
  <c r="L301" i="3" s="1"/>
  <c r="I301" i="3"/>
  <c r="J30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406" i="3" l="1"/>
  <c r="K406" i="3" s="1"/>
  <c r="L406" i="3" s="1"/>
  <c r="I406" i="3"/>
  <c r="J406" i="3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G360" i="3" l="1"/>
  <c r="K360" i="3" s="1"/>
  <c r="L360" i="3" s="1"/>
  <c r="I360" i="3"/>
  <c r="J360" i="3" s="1"/>
  <c r="G516" i="3"/>
  <c r="K516" i="3" s="1"/>
  <c r="L516" i="3" s="1"/>
  <c r="I516" i="3"/>
  <c r="J516" i="3" s="1"/>
  <c r="G517" i="3"/>
  <c r="K517" i="3" s="1"/>
  <c r="L517" i="3" s="1"/>
  <c r="I517" i="3"/>
  <c r="J517" i="3" s="1"/>
  <c r="I512" i="3"/>
  <c r="J512" i="3" s="1"/>
  <c r="G512" i="3"/>
  <c r="K512" i="3" s="1"/>
  <c r="L512" i="3" s="1"/>
  <c r="G44" i="23" l="1"/>
  <c r="K44" i="23" s="1"/>
  <c r="L44" i="23" s="1"/>
  <c r="I44" i="23"/>
  <c r="J44" i="23"/>
  <c r="G45" i="23"/>
  <c r="I45" i="23"/>
  <c r="J45" i="23" s="1"/>
  <c r="K45" i="23"/>
  <c r="L45" i="23" s="1"/>
  <c r="G46" i="23"/>
  <c r="K46" i="23" s="1"/>
  <c r="L46" i="23" s="1"/>
  <c r="I46" i="23"/>
  <c r="J46" i="23" s="1"/>
  <c r="G47" i="23"/>
  <c r="I47" i="23"/>
  <c r="J47" i="23" s="1"/>
  <c r="K47" i="23"/>
  <c r="L47" i="23" s="1"/>
  <c r="G48" i="23"/>
  <c r="I48" i="23"/>
  <c r="J48" i="23"/>
  <c r="K48" i="23"/>
  <c r="L48" i="23"/>
  <c r="G49" i="23"/>
  <c r="K49" i="23" s="1"/>
  <c r="L49" i="23" s="1"/>
  <c r="I49" i="23"/>
  <c r="J49" i="23" s="1"/>
  <c r="G50" i="23"/>
  <c r="K50" i="23" s="1"/>
  <c r="L50" i="23" s="1"/>
  <c r="I50" i="23"/>
  <c r="J50" i="23"/>
  <c r="G51" i="23"/>
  <c r="K51" i="23" s="1"/>
  <c r="L51" i="23" s="1"/>
  <c r="I51" i="23"/>
  <c r="J51" i="23"/>
  <c r="G52" i="23"/>
  <c r="K52" i="23" s="1"/>
  <c r="L52" i="23" s="1"/>
  <c r="I52" i="23"/>
  <c r="J52" i="23"/>
  <c r="I29" i="23"/>
  <c r="J29" i="23" s="1"/>
  <c r="G29" i="23"/>
  <c r="K29" i="23" s="1"/>
  <c r="L29" i="23" s="1"/>
  <c r="I28" i="23"/>
  <c r="J28" i="23" s="1"/>
  <c r="G28" i="23"/>
  <c r="K28" i="23" s="1"/>
  <c r="L28" i="23" s="1"/>
  <c r="I27" i="23"/>
  <c r="J27" i="23" s="1"/>
  <c r="G27" i="23"/>
  <c r="K27" i="23" s="1"/>
  <c r="L27" i="23" s="1"/>
  <c r="I26" i="23"/>
  <c r="J26" i="23" s="1"/>
  <c r="G26" i="23"/>
  <c r="K26" i="23" s="1"/>
  <c r="L26" i="23" s="1"/>
  <c r="I25" i="23"/>
  <c r="J25" i="23" s="1"/>
  <c r="G25" i="23"/>
  <c r="K25" i="23" s="1"/>
  <c r="L25" i="23" s="1"/>
  <c r="I24" i="23"/>
  <c r="J24" i="23" s="1"/>
  <c r="G24" i="23"/>
  <c r="K24" i="23" s="1"/>
  <c r="L24" i="23" s="1"/>
  <c r="I23" i="23"/>
  <c r="J23" i="23" s="1"/>
  <c r="G23" i="23"/>
  <c r="K23" i="23" s="1"/>
  <c r="L23" i="23" s="1"/>
  <c r="I22" i="23"/>
  <c r="J22" i="23" s="1"/>
  <c r="G22" i="23"/>
  <c r="K22" i="23" s="1"/>
  <c r="L22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I50" i="2"/>
  <c r="J50" i="2" s="1"/>
  <c r="K50" i="2"/>
  <c r="L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92" i="24"/>
  <c r="J92" i="24" s="1"/>
  <c r="I90" i="24"/>
  <c r="J90" i="24" s="1"/>
  <c r="I89" i="24"/>
  <c r="J89" i="24" s="1"/>
  <c r="I88" i="24"/>
  <c r="J88" i="24" s="1"/>
  <c r="I87" i="24"/>
  <c r="J87" i="24" s="1"/>
  <c r="I85" i="24"/>
  <c r="J85" i="24" s="1"/>
  <c r="I84" i="24"/>
  <c r="J84" i="24" s="1"/>
  <c r="I83" i="24"/>
  <c r="J83" i="24" s="1"/>
  <c r="I80" i="24"/>
  <c r="J80" i="24" s="1"/>
  <c r="I79" i="24"/>
  <c r="J79" i="24" s="1"/>
  <c r="I77" i="24"/>
  <c r="J77" i="24" s="1"/>
  <c r="I76" i="24"/>
  <c r="J76" i="24" s="1"/>
  <c r="I72" i="24"/>
  <c r="J72" i="24" s="1"/>
  <c r="I69" i="24"/>
  <c r="J69" i="24" s="1"/>
  <c r="I68" i="24"/>
  <c r="J68" i="24" s="1"/>
  <c r="I67" i="24"/>
  <c r="J67" i="24" s="1"/>
  <c r="I65" i="24"/>
  <c r="J65" i="24" s="1"/>
  <c r="I64" i="24"/>
  <c r="J64" i="24" s="1"/>
  <c r="I62" i="24"/>
  <c r="J62" i="24" s="1"/>
  <c r="I61" i="24"/>
  <c r="J61" i="24" s="1"/>
  <c r="I59" i="24"/>
  <c r="J59" i="24" s="1"/>
  <c r="I58" i="24"/>
  <c r="J58" i="24" s="1"/>
  <c r="I57" i="24"/>
  <c r="J57" i="24" s="1"/>
  <c r="I55" i="24"/>
  <c r="J55" i="24" s="1"/>
  <c r="I54" i="24"/>
  <c r="J54" i="24" s="1"/>
  <c r="I53" i="24"/>
  <c r="J53" i="24" s="1"/>
  <c r="I51" i="24"/>
  <c r="J51" i="24" s="1"/>
  <c r="I50" i="24"/>
  <c r="J50" i="24" s="1"/>
  <c r="I48" i="24"/>
  <c r="J48" i="24" s="1"/>
  <c r="I47" i="24"/>
  <c r="J47" i="24" s="1"/>
  <c r="I46" i="24"/>
  <c r="J46" i="24" s="1"/>
  <c r="I44" i="24"/>
  <c r="J44" i="24" s="1"/>
  <c r="I43" i="24"/>
  <c r="J43" i="24" s="1"/>
  <c r="I40" i="24"/>
  <c r="J40" i="24" s="1"/>
  <c r="I39" i="24"/>
  <c r="J39" i="24" s="1"/>
  <c r="I38" i="24"/>
  <c r="J38" i="24" s="1"/>
  <c r="I37" i="24"/>
  <c r="J37" i="24" s="1"/>
  <c r="I35" i="24"/>
  <c r="J35" i="24" s="1"/>
  <c r="I34" i="24"/>
  <c r="J34" i="24" s="1"/>
  <c r="I33" i="24"/>
  <c r="J33" i="24" s="1"/>
  <c r="I32" i="24"/>
  <c r="J3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89" i="24" l="1"/>
  <c r="K89" i="24" s="1"/>
  <c r="L89" i="24" s="1"/>
  <c r="G17" i="24"/>
  <c r="K17" i="24" s="1"/>
  <c r="L17" i="24" s="1"/>
  <c r="G51" i="24"/>
  <c r="K51" i="24" s="1"/>
  <c r="L51" i="24" s="1"/>
  <c r="G62" i="24"/>
  <c r="K62" i="24" s="1"/>
  <c r="G77" i="24"/>
  <c r="K77" i="24" s="1"/>
  <c r="L77" i="24" s="1"/>
  <c r="G16" i="24"/>
  <c r="K16" i="24" s="1"/>
  <c r="G30" i="24"/>
  <c r="K30" i="24" s="1"/>
  <c r="L30" i="24" s="1"/>
  <c r="G40" i="24"/>
  <c r="K40" i="24" s="1"/>
  <c r="L40" i="24" s="1"/>
  <c r="G53" i="24"/>
  <c r="K53" i="24" s="1"/>
  <c r="L53" i="24" s="1"/>
  <c r="G64" i="24"/>
  <c r="K64" i="24" s="1"/>
  <c r="L64" i="24" s="1"/>
  <c r="G79" i="24"/>
  <c r="K79" i="24" s="1"/>
  <c r="L79" i="24" s="1"/>
  <c r="G90" i="24"/>
  <c r="K90" i="24" s="1"/>
  <c r="L90" i="24" s="1"/>
  <c r="G10" i="24"/>
  <c r="K10" i="24" s="1"/>
  <c r="L10" i="24" s="1"/>
  <c r="G15" i="24"/>
  <c r="K15" i="24" s="1"/>
  <c r="L15" i="24" s="1"/>
  <c r="G32" i="24"/>
  <c r="K32" i="24" s="1"/>
  <c r="L32" i="24" s="1"/>
  <c r="G43" i="24"/>
  <c r="K43" i="24" s="1"/>
  <c r="L43" i="24" s="1"/>
  <c r="G54" i="24"/>
  <c r="K54" i="24" s="1"/>
  <c r="L54" i="24" s="1"/>
  <c r="G65" i="24"/>
  <c r="K65" i="24" s="1"/>
  <c r="L65" i="24" s="1"/>
  <c r="G80" i="24"/>
  <c r="K80" i="24" s="1"/>
  <c r="L80" i="24" s="1"/>
  <c r="G92" i="24"/>
  <c r="K92" i="24" s="1"/>
  <c r="L92" i="24" s="1"/>
  <c r="G23" i="24"/>
  <c r="K23" i="24" s="1"/>
  <c r="L23" i="24" s="1"/>
  <c r="G13" i="24"/>
  <c r="K13" i="24" s="1"/>
  <c r="L13" i="24" s="1"/>
  <c r="G33" i="24"/>
  <c r="K33" i="24" s="1"/>
  <c r="L33" i="24" s="1"/>
  <c r="G44" i="24"/>
  <c r="K44" i="24" s="1"/>
  <c r="L44" i="24" s="1"/>
  <c r="G55" i="24"/>
  <c r="K55" i="24" s="1"/>
  <c r="L55" i="24" s="1"/>
  <c r="G67" i="24"/>
  <c r="K67" i="24" s="1"/>
  <c r="L67" i="24" s="1"/>
  <c r="G83" i="24"/>
  <c r="K83" i="24" s="1"/>
  <c r="L83" i="24" s="1"/>
  <c r="G39" i="24"/>
  <c r="K39" i="24" s="1"/>
  <c r="L39" i="24" s="1"/>
  <c r="G22" i="24"/>
  <c r="G12" i="24"/>
  <c r="K12" i="24" s="1"/>
  <c r="L12" i="24" s="1"/>
  <c r="G34" i="24"/>
  <c r="K34" i="24" s="1"/>
  <c r="L34" i="24" s="1"/>
  <c r="G46" i="24"/>
  <c r="K46" i="24" s="1"/>
  <c r="L46" i="24" s="1"/>
  <c r="G57" i="24"/>
  <c r="K57" i="24" s="1"/>
  <c r="L57" i="24" s="1"/>
  <c r="G68" i="24"/>
  <c r="K68" i="24" s="1"/>
  <c r="G84" i="24"/>
  <c r="K84" i="24" s="1"/>
  <c r="L84" i="24" s="1"/>
  <c r="G21" i="24"/>
  <c r="K21" i="24" s="1"/>
  <c r="G11" i="24"/>
  <c r="K11" i="24" s="1"/>
  <c r="L11" i="24" s="1"/>
  <c r="G35" i="24"/>
  <c r="K35" i="24" s="1"/>
  <c r="L35" i="24" s="1"/>
  <c r="G47" i="24"/>
  <c r="K47" i="24" s="1"/>
  <c r="L47" i="24" s="1"/>
  <c r="G58" i="24"/>
  <c r="K58" i="24" s="1"/>
  <c r="L58" i="24" s="1"/>
  <c r="G69" i="24"/>
  <c r="K69" i="24" s="1"/>
  <c r="L69" i="24" s="1"/>
  <c r="G85" i="24"/>
  <c r="K85" i="24" s="1"/>
  <c r="L85" i="24" s="1"/>
  <c r="G20" i="24"/>
  <c r="K20" i="24" s="1"/>
  <c r="L20" i="24" s="1"/>
  <c r="G27" i="24"/>
  <c r="K27" i="24" s="1"/>
  <c r="L27" i="24" s="1"/>
  <c r="G37" i="24"/>
  <c r="K37" i="24" s="1"/>
  <c r="L37" i="24" s="1"/>
  <c r="G48" i="24"/>
  <c r="K48" i="24" s="1"/>
  <c r="L48" i="24" s="1"/>
  <c r="G59" i="24"/>
  <c r="K59" i="24" s="1"/>
  <c r="L59" i="24" s="1"/>
  <c r="G72" i="24"/>
  <c r="K72" i="24" s="1"/>
  <c r="L72" i="24" s="1"/>
  <c r="G87" i="24"/>
  <c r="K87" i="24" s="1"/>
  <c r="L87" i="24" s="1"/>
  <c r="G29" i="24"/>
  <c r="K29" i="24" s="1"/>
  <c r="L29" i="24" s="1"/>
  <c r="G18" i="24"/>
  <c r="K18" i="24" s="1"/>
  <c r="L18" i="24" s="1"/>
  <c r="G28" i="24"/>
  <c r="K28" i="24" s="1"/>
  <c r="L28" i="24" s="1"/>
  <c r="G38" i="24"/>
  <c r="K38" i="24" s="1"/>
  <c r="L38" i="24" s="1"/>
  <c r="G50" i="24"/>
  <c r="K50" i="24" s="1"/>
  <c r="L50" i="24" s="1"/>
  <c r="G61" i="24"/>
  <c r="K61" i="24" s="1"/>
  <c r="L61" i="24" s="1"/>
  <c r="G76" i="24"/>
  <c r="K76" i="24" s="1"/>
  <c r="L76" i="24" s="1"/>
  <c r="G88" i="24"/>
  <c r="K88" i="24" s="1"/>
  <c r="L88" i="24" s="1"/>
  <c r="L62" i="24"/>
  <c r="K22" i="24"/>
  <c r="L22" i="24" s="1"/>
  <c r="L16" i="24"/>
  <c r="L68" i="24"/>
  <c r="L21" i="24"/>
  <c r="J6" i="24"/>
  <c r="B13" i="1" s="1"/>
  <c r="C13" i="1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I116" i="22"/>
  <c r="J116" i="22" s="1"/>
  <c r="I117" i="22"/>
  <c r="J117" i="22" s="1"/>
  <c r="G116" i="22"/>
  <c r="K116" i="22" s="1"/>
  <c r="L116" i="22" s="1"/>
  <c r="G117" i="22"/>
  <c r="K117" i="22" s="1"/>
  <c r="L117" i="22" s="1"/>
  <c r="G354" i="3"/>
  <c r="K354" i="3" s="1"/>
  <c r="L354" i="3" s="1"/>
  <c r="I354" i="3"/>
  <c r="J354" i="3" s="1"/>
  <c r="G355" i="3"/>
  <c r="K355" i="3" s="1"/>
  <c r="L355" i="3" s="1"/>
  <c r="I355" i="3"/>
  <c r="J355" i="3" s="1"/>
  <c r="G65" i="22"/>
  <c r="K65" i="22" s="1"/>
  <c r="L65" i="22" s="1"/>
  <c r="I65" i="22"/>
  <c r="J65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223" i="3"/>
  <c r="K223" i="3" s="1"/>
  <c r="L223" i="3" s="1"/>
  <c r="I223" i="3"/>
  <c r="J223" i="3" s="1"/>
  <c r="G224" i="3"/>
  <c r="K224" i="3" s="1"/>
  <c r="L224" i="3" s="1"/>
  <c r="I224" i="3"/>
  <c r="J224" i="3" s="1"/>
  <c r="G225" i="3"/>
  <c r="K225" i="3" s="1"/>
  <c r="L225" i="3" s="1"/>
  <c r="I225" i="3"/>
  <c r="J225" i="3" s="1"/>
  <c r="G603" i="3"/>
  <c r="K603" i="3" s="1"/>
  <c r="L603" i="3" s="1"/>
  <c r="I603" i="3"/>
  <c r="J603" i="3" s="1"/>
  <c r="G604" i="3"/>
  <c r="K604" i="3" s="1"/>
  <c r="L604" i="3" s="1"/>
  <c r="I604" i="3"/>
  <c r="J604" i="3" s="1"/>
  <c r="G605" i="3"/>
  <c r="K605" i="3" s="1"/>
  <c r="L605" i="3" s="1"/>
  <c r="I605" i="3"/>
  <c r="J605" i="3" s="1"/>
  <c r="G606" i="3"/>
  <c r="K606" i="3" s="1"/>
  <c r="L606" i="3" s="1"/>
  <c r="I606" i="3"/>
  <c r="J606" i="3" s="1"/>
  <c r="G608" i="3"/>
  <c r="K608" i="3" s="1"/>
  <c r="L608" i="3" s="1"/>
  <c r="I608" i="3"/>
  <c r="J608" i="3" s="1"/>
  <c r="G609" i="3"/>
  <c r="K609" i="3" s="1"/>
  <c r="L609" i="3" s="1"/>
  <c r="I609" i="3"/>
  <c r="J609" i="3" s="1"/>
  <c r="G610" i="3"/>
  <c r="K610" i="3" s="1"/>
  <c r="L610" i="3" s="1"/>
  <c r="I610" i="3"/>
  <c r="J610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2" i="3"/>
  <c r="K182" i="3" s="1"/>
  <c r="L182" i="3" s="1"/>
  <c r="I182" i="3"/>
  <c r="J182" i="3" s="1"/>
  <c r="G183" i="3"/>
  <c r="K183" i="3" s="1"/>
  <c r="L183" i="3" s="1"/>
  <c r="I183" i="3"/>
  <c r="J183" i="3" s="1"/>
  <c r="I35" i="22"/>
  <c r="J35" i="22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3" i="22"/>
  <c r="J43" i="22" s="1"/>
  <c r="I44" i="22"/>
  <c r="J44" i="22" s="1"/>
  <c r="I45" i="22"/>
  <c r="J45" i="22" s="1"/>
  <c r="I46" i="22"/>
  <c r="J46" i="22" s="1"/>
  <c r="I47" i="22"/>
  <c r="J47" i="22" s="1"/>
  <c r="I48" i="22"/>
  <c r="J48" i="22" s="1"/>
  <c r="I50" i="22"/>
  <c r="J50" i="22" s="1"/>
  <c r="I51" i="22"/>
  <c r="J51" i="22" s="1"/>
  <c r="I52" i="22"/>
  <c r="J52" i="22" s="1"/>
  <c r="I55" i="22"/>
  <c r="J55" i="22" s="1"/>
  <c r="I56" i="22"/>
  <c r="J56" i="22" s="1"/>
  <c r="I57" i="22"/>
  <c r="J57" i="22" s="1"/>
  <c r="I59" i="22"/>
  <c r="J59" i="22" s="1"/>
  <c r="I60" i="22"/>
  <c r="J60" i="22" s="1"/>
  <c r="G59" i="22"/>
  <c r="K59" i="22" s="1"/>
  <c r="L59" i="22" s="1"/>
  <c r="G60" i="22"/>
  <c r="K60" i="22" s="1"/>
  <c r="L60" i="22" s="1"/>
  <c r="G35" i="22"/>
  <c r="K35" i="22" s="1"/>
  <c r="L35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3" i="22"/>
  <c r="K43" i="22" s="1"/>
  <c r="L43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50" i="22"/>
  <c r="K50" i="22" s="1"/>
  <c r="L50" i="22" s="1"/>
  <c r="G214" i="3"/>
  <c r="K214" i="3" s="1"/>
  <c r="L214" i="3" s="1"/>
  <c r="I214" i="3"/>
  <c r="J214" i="3" s="1"/>
  <c r="G215" i="3"/>
  <c r="K215" i="3" s="1"/>
  <c r="L215" i="3" s="1"/>
  <c r="I215" i="3"/>
  <c r="J215" i="3" s="1"/>
  <c r="G192" i="3"/>
  <c r="K192" i="3" s="1"/>
  <c r="L192" i="3" s="1"/>
  <c r="I192" i="3"/>
  <c r="J192" i="3" s="1"/>
  <c r="G193" i="3"/>
  <c r="K193" i="3" s="1"/>
  <c r="L193" i="3" s="1"/>
  <c r="I193" i="3"/>
  <c r="J193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9" i="3"/>
  <c r="K199" i="3" s="1"/>
  <c r="L199" i="3" s="1"/>
  <c r="I199" i="3"/>
  <c r="J199" i="3" s="1"/>
  <c r="G184" i="3"/>
  <c r="K184" i="3" s="1"/>
  <c r="L184" i="3" s="1"/>
  <c r="I184" i="3"/>
  <c r="J184" i="3" s="1"/>
  <c r="N19" i="4" l="1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56" i="22"/>
  <c r="L156" i="22" s="1"/>
  <c r="M5" i="5" l="1"/>
  <c r="K521" i="3"/>
  <c r="L521" i="3" s="1"/>
  <c r="I521" i="3"/>
  <c r="J521" i="3" s="1"/>
  <c r="K318" i="3"/>
  <c r="L318" i="3" s="1"/>
  <c r="K319" i="3"/>
  <c r="L319" i="3" s="1"/>
  <c r="K320" i="3"/>
  <c r="L320" i="3" s="1"/>
  <c r="K317" i="3"/>
  <c r="L317" i="3" s="1"/>
  <c r="I132" i="22"/>
  <c r="J132" i="22" s="1"/>
  <c r="I133" i="22"/>
  <c r="J133" i="22" s="1"/>
  <c r="I134" i="22"/>
  <c r="J134" i="22" s="1"/>
  <c r="I135" i="22"/>
  <c r="J135" i="22" s="1"/>
  <c r="I136" i="22"/>
  <c r="J136" i="22" s="1"/>
  <c r="I137" i="22"/>
  <c r="J137" i="22" s="1"/>
  <c r="I138" i="22"/>
  <c r="J138" i="22" s="1"/>
  <c r="I139" i="22"/>
  <c r="J139" i="22" s="1"/>
  <c r="I141" i="22"/>
  <c r="J141" i="22" s="1"/>
  <c r="I142" i="22"/>
  <c r="J142" i="22" s="1"/>
  <c r="G142" i="22"/>
  <c r="K142" i="22" s="1"/>
  <c r="L142" i="22" s="1"/>
  <c r="G141" i="22"/>
  <c r="K141" i="22" s="1"/>
  <c r="L141" i="22" s="1"/>
  <c r="G139" i="22"/>
  <c r="K139" i="22" s="1"/>
  <c r="L139" i="22" s="1"/>
  <c r="G138" i="22"/>
  <c r="K138" i="22" s="1"/>
  <c r="L138" i="22" s="1"/>
  <c r="G137" i="22"/>
  <c r="K137" i="22" s="1"/>
  <c r="L137" i="22" s="1"/>
  <c r="G136" i="22"/>
  <c r="K136" i="22" s="1"/>
  <c r="L136" i="22" s="1"/>
  <c r="G135" i="22"/>
  <c r="K135" i="22" s="1"/>
  <c r="L135" i="22" s="1"/>
  <c r="G134" i="22"/>
  <c r="K134" i="22" s="1"/>
  <c r="L134" i="22" s="1"/>
  <c r="G133" i="22"/>
  <c r="K133" i="22" s="1"/>
  <c r="L133" i="22" s="1"/>
  <c r="G132" i="22"/>
  <c r="K132" i="22" s="1"/>
  <c r="L132" i="22" s="1"/>
  <c r="I64" i="22"/>
  <c r="J64" i="22" s="1"/>
  <c r="I68" i="22"/>
  <c r="J68" i="22" s="1"/>
  <c r="I69" i="22"/>
  <c r="J69" i="22" s="1"/>
  <c r="I72" i="22"/>
  <c r="J72" i="22" s="1"/>
  <c r="I73" i="22"/>
  <c r="J73" i="22" s="1"/>
  <c r="I75" i="22"/>
  <c r="J75" i="22" s="1"/>
  <c r="I76" i="22"/>
  <c r="J76" i="22" s="1"/>
  <c r="I79" i="22"/>
  <c r="J79" i="22" s="1"/>
  <c r="I80" i="22"/>
  <c r="J80" i="22" s="1"/>
  <c r="I81" i="22"/>
  <c r="J81" i="22" s="1"/>
  <c r="I82" i="22"/>
  <c r="J82" i="22" s="1"/>
  <c r="I83" i="22"/>
  <c r="J83" i="22" s="1"/>
  <c r="I84" i="22"/>
  <c r="J84" i="22" s="1"/>
  <c r="I85" i="22"/>
  <c r="J85" i="22" s="1"/>
  <c r="I88" i="22"/>
  <c r="J88" i="22" s="1"/>
  <c r="I89" i="22"/>
  <c r="J89" i="22" s="1"/>
  <c r="I90" i="22"/>
  <c r="J90" i="22" s="1"/>
  <c r="I93" i="22"/>
  <c r="J93" i="22" s="1"/>
  <c r="I74" i="22"/>
  <c r="J74" i="22" s="1"/>
  <c r="I77" i="22"/>
  <c r="J77" i="22" s="1"/>
  <c r="I78" i="22"/>
  <c r="J78" i="22" s="1"/>
  <c r="G78" i="22"/>
  <c r="K78" i="22" s="1"/>
  <c r="L78" i="22" s="1"/>
  <c r="G77" i="22"/>
  <c r="K77" i="22" s="1"/>
  <c r="L77" i="22" s="1"/>
  <c r="G74" i="22"/>
  <c r="K74" i="22" s="1"/>
  <c r="L74" i="22" s="1"/>
  <c r="G93" i="22"/>
  <c r="K93" i="22" s="1"/>
  <c r="L93" i="22" s="1"/>
  <c r="G90" i="22"/>
  <c r="K90" i="22" s="1"/>
  <c r="L90" i="22" s="1"/>
  <c r="G89" i="22"/>
  <c r="K89" i="22" s="1"/>
  <c r="L89" i="22" s="1"/>
  <c r="G88" i="22"/>
  <c r="K88" i="22" s="1"/>
  <c r="L88" i="22" s="1"/>
  <c r="G85" i="22"/>
  <c r="K85" i="22" s="1"/>
  <c r="L85" i="22" s="1"/>
  <c r="G84" i="22"/>
  <c r="K84" i="22" s="1"/>
  <c r="L84" i="22" s="1"/>
  <c r="G83" i="22"/>
  <c r="K83" i="22" s="1"/>
  <c r="L83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76" i="22"/>
  <c r="K76" i="22" s="1"/>
  <c r="L76" i="22" s="1"/>
  <c r="G75" i="22"/>
  <c r="K75" i="22" s="1"/>
  <c r="L75" i="22" s="1"/>
  <c r="G73" i="22"/>
  <c r="K73" i="22" s="1"/>
  <c r="L73" i="22" s="1"/>
  <c r="G72" i="22"/>
  <c r="K72" i="22" s="1"/>
  <c r="L72" i="22" s="1"/>
  <c r="G69" i="22"/>
  <c r="K69" i="22" s="1"/>
  <c r="L69" i="22" s="1"/>
  <c r="G68" i="22"/>
  <c r="K68" i="22" s="1"/>
  <c r="L68" i="22" s="1"/>
  <c r="G64" i="22"/>
  <c r="K64" i="22" s="1"/>
  <c r="L64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I55" i="23"/>
  <c r="J55" i="23" s="1"/>
  <c r="G55" i="23"/>
  <c r="K55" i="23" s="1"/>
  <c r="L55" i="23" s="1"/>
  <c r="G288" i="3"/>
  <c r="K288" i="3" s="1"/>
  <c r="L288" i="3" s="1"/>
  <c r="I288" i="3"/>
  <c r="J288" i="3" s="1"/>
  <c r="G289" i="3"/>
  <c r="K289" i="3" s="1"/>
  <c r="L289" i="3" s="1"/>
  <c r="I289" i="3"/>
  <c r="J289" i="3" s="1"/>
  <c r="G290" i="3"/>
  <c r="K290" i="3" s="1"/>
  <c r="L290" i="3" s="1"/>
  <c r="I290" i="3"/>
  <c r="J290" i="3" s="1"/>
  <c r="G291" i="3"/>
  <c r="K291" i="3" s="1"/>
  <c r="L291" i="3" s="1"/>
  <c r="I291" i="3"/>
  <c r="J291" i="3" s="1"/>
  <c r="G593" i="2" l="1"/>
  <c r="K593" i="2" s="1"/>
  <c r="L593" i="2" s="1"/>
  <c r="I593" i="2"/>
  <c r="J593" i="2" s="1"/>
  <c r="G594" i="2"/>
  <c r="K594" i="2" s="1"/>
  <c r="L594" i="2" s="1"/>
  <c r="I594" i="2"/>
  <c r="J594" i="2" s="1"/>
  <c r="G595" i="2"/>
  <c r="K595" i="2" s="1"/>
  <c r="L595" i="2" s="1"/>
  <c r="I595" i="2"/>
  <c r="J595" i="2" s="1"/>
  <c r="H473" i="19"/>
  <c r="L473" i="19" s="1"/>
  <c r="M473" i="19" s="1"/>
  <c r="J473" i="19"/>
  <c r="K473" i="19" s="1"/>
  <c r="H474" i="19"/>
  <c r="L474" i="19" s="1"/>
  <c r="M474" i="19" s="1"/>
  <c r="J474" i="19"/>
  <c r="K474" i="19" s="1"/>
  <c r="H475" i="19"/>
  <c r="L475" i="19" s="1"/>
  <c r="M475" i="19" s="1"/>
  <c r="J475" i="19"/>
  <c r="K475" i="19" s="1"/>
  <c r="H476" i="19"/>
  <c r="L476" i="19" s="1"/>
  <c r="M476" i="19" s="1"/>
  <c r="J476" i="19"/>
  <c r="K476" i="19" s="1"/>
  <c r="H477" i="19"/>
  <c r="L477" i="19" s="1"/>
  <c r="M477" i="19" s="1"/>
  <c r="J477" i="19"/>
  <c r="K477" i="19" s="1"/>
  <c r="H478" i="19"/>
  <c r="L478" i="19" s="1"/>
  <c r="M478" i="19" s="1"/>
  <c r="J478" i="19"/>
  <c r="K478" i="19" s="1"/>
  <c r="H479" i="19"/>
  <c r="L479" i="19" s="1"/>
  <c r="M479" i="19" s="1"/>
  <c r="J479" i="19"/>
  <c r="K479" i="19" s="1"/>
  <c r="H481" i="19"/>
  <c r="L481" i="19" s="1"/>
  <c r="M481" i="19" s="1"/>
  <c r="J481" i="19"/>
  <c r="K481" i="19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G609" i="2"/>
  <c r="K609" i="2" s="1"/>
  <c r="L609" i="2" s="1"/>
  <c r="I609" i="2"/>
  <c r="J609" i="2" s="1"/>
  <c r="G610" i="2"/>
  <c r="K610" i="2" s="1"/>
  <c r="L610" i="2" s="1"/>
  <c r="I610" i="2"/>
  <c r="J610" i="2" s="1"/>
  <c r="G611" i="2"/>
  <c r="K611" i="2" s="1"/>
  <c r="L611" i="2" s="1"/>
  <c r="I611" i="2"/>
  <c r="J611" i="2" s="1"/>
  <c r="G259" i="3"/>
  <c r="K259" i="3" s="1"/>
  <c r="L259" i="3" s="1"/>
  <c r="I259" i="3"/>
  <c r="J259" i="3" s="1"/>
  <c r="G260" i="3"/>
  <c r="K260" i="3" s="1"/>
  <c r="L260" i="3" s="1"/>
  <c r="I260" i="3"/>
  <c r="J260" i="3" s="1"/>
  <c r="G261" i="3"/>
  <c r="K261" i="3" s="1"/>
  <c r="L261" i="3" s="1"/>
  <c r="I261" i="3"/>
  <c r="J261" i="3" s="1"/>
  <c r="G262" i="3"/>
  <c r="K262" i="3" s="1"/>
  <c r="L262" i="3" s="1"/>
  <c r="I262" i="3"/>
  <c r="J262" i="3" s="1"/>
  <c r="G263" i="3"/>
  <c r="K263" i="3" s="1"/>
  <c r="L263" i="3" s="1"/>
  <c r="I263" i="3"/>
  <c r="J263" i="3" s="1"/>
  <c r="G264" i="3"/>
  <c r="K264" i="3" s="1"/>
  <c r="L264" i="3" s="1"/>
  <c r="I264" i="3"/>
  <c r="J264" i="3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414" i="3"/>
  <c r="K414" i="3" s="1"/>
  <c r="L414" i="3" s="1"/>
  <c r="I414" i="3"/>
  <c r="J414" i="3" s="1"/>
  <c r="G415" i="3"/>
  <c r="K415" i="3" s="1"/>
  <c r="L415" i="3" s="1"/>
  <c r="I415" i="3"/>
  <c r="J415" i="3" s="1"/>
  <c r="I153" i="22"/>
  <c r="J153" i="22" s="1"/>
  <c r="G153" i="22"/>
  <c r="K153" i="22" s="1"/>
  <c r="L153" i="22" s="1"/>
  <c r="I152" i="22"/>
  <c r="J152" i="22" s="1"/>
  <c r="G152" i="22"/>
  <c r="K152" i="22" s="1"/>
  <c r="L152" i="22" s="1"/>
  <c r="I151" i="22"/>
  <c r="J151" i="22" s="1"/>
  <c r="G151" i="22"/>
  <c r="K151" i="22" s="1"/>
  <c r="L151" i="22" s="1"/>
  <c r="I150" i="22"/>
  <c r="J150" i="22" s="1"/>
  <c r="G150" i="22"/>
  <c r="K150" i="22" s="1"/>
  <c r="L150" i="22" s="1"/>
  <c r="G182" i="22"/>
  <c r="K182" i="22" s="1"/>
  <c r="L182" i="22" s="1"/>
  <c r="I182" i="22"/>
  <c r="J182" i="22" s="1"/>
  <c r="G567" i="3"/>
  <c r="K567" i="3" s="1"/>
  <c r="L567" i="3" s="1"/>
  <c r="I567" i="3"/>
  <c r="J567" i="3" s="1"/>
  <c r="G397" i="3"/>
  <c r="K397" i="3" s="1"/>
  <c r="L397" i="3" s="1"/>
  <c r="I397" i="3"/>
  <c r="J397" i="3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45" i="3"/>
  <c r="J445" i="3" s="1"/>
  <c r="G445" i="3"/>
  <c r="K445" i="3" s="1"/>
  <c r="L445" i="3" s="1"/>
  <c r="I444" i="3"/>
  <c r="J444" i="3" s="1"/>
  <c r="G444" i="3"/>
  <c r="K444" i="3" s="1"/>
  <c r="L444" i="3" s="1"/>
  <c r="I443" i="3"/>
  <c r="J443" i="3" s="1"/>
  <c r="G443" i="3"/>
  <c r="K443" i="3" s="1"/>
  <c r="L443" i="3" s="1"/>
  <c r="I442" i="3"/>
  <c r="J442" i="3" s="1"/>
  <c r="G442" i="3"/>
  <c r="K442" i="3" s="1"/>
  <c r="L442" i="3" s="1"/>
  <c r="I441" i="3"/>
  <c r="J441" i="3" s="1"/>
  <c r="G441" i="3"/>
  <c r="K441" i="3" s="1"/>
  <c r="L441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18" i="3"/>
  <c r="K618" i="3" s="1"/>
  <c r="L618" i="3" s="1"/>
  <c r="G617" i="3"/>
  <c r="K617" i="3" s="1"/>
  <c r="L617" i="3" s="1"/>
  <c r="G615" i="3"/>
  <c r="K615" i="3" s="1"/>
  <c r="L615" i="3" s="1"/>
  <c r="G614" i="3"/>
  <c r="K614" i="3" s="1"/>
  <c r="L614" i="3" s="1"/>
  <c r="G613" i="3"/>
  <c r="K613" i="3" s="1"/>
  <c r="L613" i="3" s="1"/>
  <c r="G612" i="3"/>
  <c r="K612" i="3" s="1"/>
  <c r="L612" i="3" s="1"/>
  <c r="G600" i="3"/>
  <c r="K600" i="3" s="1"/>
  <c r="L600" i="3" s="1"/>
  <c r="G599" i="3"/>
  <c r="K599" i="3" s="1"/>
  <c r="L599" i="3" s="1"/>
  <c r="G598" i="3"/>
  <c r="K598" i="3" s="1"/>
  <c r="L598" i="3" s="1"/>
  <c r="G597" i="3"/>
  <c r="K597" i="3" s="1"/>
  <c r="L597" i="3" s="1"/>
  <c r="G595" i="3"/>
  <c r="K595" i="3" s="1"/>
  <c r="L595" i="3" s="1"/>
  <c r="G594" i="3"/>
  <c r="K594" i="3" s="1"/>
  <c r="L594" i="3" s="1"/>
  <c r="G593" i="3"/>
  <c r="K593" i="3" s="1"/>
  <c r="L593" i="3" s="1"/>
  <c r="G592" i="3"/>
  <c r="K592" i="3" s="1"/>
  <c r="L592" i="3" s="1"/>
  <c r="G589" i="3"/>
  <c r="K589" i="3" s="1"/>
  <c r="L589" i="3" s="1"/>
  <c r="G588" i="3"/>
  <c r="K588" i="3" s="1"/>
  <c r="L588" i="3" s="1"/>
  <c r="G586" i="3"/>
  <c r="K586" i="3" s="1"/>
  <c r="L586" i="3" s="1"/>
  <c r="G584" i="3"/>
  <c r="K584" i="3" s="1"/>
  <c r="L584" i="3" s="1"/>
  <c r="G583" i="3"/>
  <c r="K583" i="3" s="1"/>
  <c r="L583" i="3" s="1"/>
  <c r="G579" i="3"/>
  <c r="K579" i="3" s="1"/>
  <c r="L579" i="3" s="1"/>
  <c r="G577" i="3"/>
  <c r="K577" i="3" s="1"/>
  <c r="L577" i="3" s="1"/>
  <c r="G576" i="3"/>
  <c r="K576" i="3" s="1"/>
  <c r="L576" i="3" s="1"/>
  <c r="G575" i="3"/>
  <c r="K575" i="3" s="1"/>
  <c r="L575" i="3" s="1"/>
  <c r="G574" i="3"/>
  <c r="K574" i="3" s="1"/>
  <c r="L574" i="3" s="1"/>
  <c r="G572" i="3"/>
  <c r="K572" i="3" s="1"/>
  <c r="L572" i="3" s="1"/>
  <c r="G571" i="3"/>
  <c r="K571" i="3" s="1"/>
  <c r="L571" i="3" s="1"/>
  <c r="G570" i="3"/>
  <c r="K570" i="3" s="1"/>
  <c r="L570" i="3" s="1"/>
  <c r="G566" i="3"/>
  <c r="K566" i="3" s="1"/>
  <c r="L566" i="3" s="1"/>
  <c r="G564" i="3"/>
  <c r="K564" i="3" s="1"/>
  <c r="L564" i="3" s="1"/>
  <c r="G563" i="3"/>
  <c r="K563" i="3" s="1"/>
  <c r="L563" i="3" s="1"/>
  <c r="G559" i="3"/>
  <c r="K559" i="3" s="1"/>
  <c r="L559" i="3" s="1"/>
  <c r="G557" i="3"/>
  <c r="K557" i="3" s="1"/>
  <c r="L557" i="3" s="1"/>
  <c r="G556" i="3"/>
  <c r="K556" i="3" s="1"/>
  <c r="L556" i="3" s="1"/>
  <c r="G555" i="3"/>
  <c r="K555" i="3" s="1"/>
  <c r="L555" i="3" s="1"/>
  <c r="G554" i="3"/>
  <c r="K554" i="3" s="1"/>
  <c r="L554" i="3" s="1"/>
  <c r="G552" i="3"/>
  <c r="K552" i="3" s="1"/>
  <c r="L552" i="3" s="1"/>
  <c r="G551" i="3"/>
  <c r="K551" i="3" s="1"/>
  <c r="L551" i="3" s="1"/>
  <c r="G550" i="3"/>
  <c r="K550" i="3" s="1"/>
  <c r="L550" i="3" s="1"/>
  <c r="G549" i="3"/>
  <c r="K549" i="3" s="1"/>
  <c r="L549" i="3" s="1"/>
  <c r="G547" i="3"/>
  <c r="K547" i="3" s="1"/>
  <c r="L547" i="3" s="1"/>
  <c r="G546" i="3"/>
  <c r="K546" i="3" s="1"/>
  <c r="L546" i="3" s="1"/>
  <c r="G545" i="3"/>
  <c r="K545" i="3" s="1"/>
  <c r="L545" i="3" s="1"/>
  <c r="G544" i="3"/>
  <c r="K544" i="3" s="1"/>
  <c r="L544" i="3" s="1"/>
  <c r="G541" i="3"/>
  <c r="K541" i="3" s="1"/>
  <c r="L541" i="3" s="1"/>
  <c r="G540" i="3"/>
  <c r="K540" i="3" s="1"/>
  <c r="L540" i="3" s="1"/>
  <c r="G539" i="3"/>
  <c r="K539" i="3" s="1"/>
  <c r="L539" i="3" s="1"/>
  <c r="G538" i="3"/>
  <c r="K538" i="3" s="1"/>
  <c r="L538" i="3" s="1"/>
  <c r="G536" i="3"/>
  <c r="K536" i="3" s="1"/>
  <c r="L536" i="3" s="1"/>
  <c r="G535" i="3"/>
  <c r="K535" i="3" s="1"/>
  <c r="L535" i="3" s="1"/>
  <c r="G534" i="3"/>
  <c r="K534" i="3" s="1"/>
  <c r="L534" i="3" s="1"/>
  <c r="G533" i="3"/>
  <c r="K533" i="3" s="1"/>
  <c r="L533" i="3" s="1"/>
  <c r="G531" i="3"/>
  <c r="K531" i="3" s="1"/>
  <c r="L531" i="3" s="1"/>
  <c r="G530" i="3"/>
  <c r="K530" i="3" s="1"/>
  <c r="L530" i="3" s="1"/>
  <c r="G529" i="3"/>
  <c r="K529" i="3" s="1"/>
  <c r="L529" i="3" s="1"/>
  <c r="G528" i="3"/>
  <c r="K528" i="3" s="1"/>
  <c r="L528" i="3" s="1"/>
  <c r="G524" i="3"/>
  <c r="K524" i="3" s="1"/>
  <c r="L524" i="3" s="1"/>
  <c r="G523" i="3"/>
  <c r="K523" i="3" s="1"/>
  <c r="L523" i="3" s="1"/>
  <c r="G519" i="3"/>
  <c r="K519" i="3" s="1"/>
  <c r="L519" i="3" s="1"/>
  <c r="G518" i="3"/>
  <c r="K518" i="3" s="1"/>
  <c r="L518" i="3" s="1"/>
  <c r="G515" i="3"/>
  <c r="K515" i="3" s="1"/>
  <c r="L515" i="3" s="1"/>
  <c r="G514" i="3"/>
  <c r="K514" i="3" s="1"/>
  <c r="L514" i="3" s="1"/>
  <c r="G511" i="3"/>
  <c r="K511" i="3" s="1"/>
  <c r="L511" i="3" s="1"/>
  <c r="G510" i="3"/>
  <c r="K510" i="3" s="1"/>
  <c r="L510" i="3" s="1"/>
  <c r="G509" i="3"/>
  <c r="K509" i="3" s="1"/>
  <c r="L509" i="3" s="1"/>
  <c r="G508" i="3"/>
  <c r="K508" i="3" s="1"/>
  <c r="L508" i="3" s="1"/>
  <c r="G507" i="3"/>
  <c r="K507" i="3" s="1"/>
  <c r="L507" i="3" s="1"/>
  <c r="G506" i="3"/>
  <c r="K506" i="3" s="1"/>
  <c r="L506" i="3" s="1"/>
  <c r="G503" i="3"/>
  <c r="K503" i="3" s="1"/>
  <c r="L503" i="3" s="1"/>
  <c r="G502" i="3"/>
  <c r="K502" i="3" s="1"/>
  <c r="L502" i="3" s="1"/>
  <c r="G501" i="3"/>
  <c r="K501" i="3" s="1"/>
  <c r="L501" i="3" s="1"/>
  <c r="G499" i="3"/>
  <c r="K499" i="3" s="1"/>
  <c r="L499" i="3" s="1"/>
  <c r="G497" i="3"/>
  <c r="K497" i="3" s="1"/>
  <c r="L497" i="3" s="1"/>
  <c r="G496" i="3"/>
  <c r="K496" i="3" s="1"/>
  <c r="L496" i="3" s="1"/>
  <c r="G495" i="3"/>
  <c r="K495" i="3" s="1"/>
  <c r="L495" i="3" s="1"/>
  <c r="G493" i="3"/>
  <c r="K493" i="3" s="1"/>
  <c r="L493" i="3" s="1"/>
  <c r="G491" i="3"/>
  <c r="K491" i="3" s="1"/>
  <c r="L491" i="3" s="1"/>
  <c r="G490" i="3"/>
  <c r="K490" i="3" s="1"/>
  <c r="L490" i="3" s="1"/>
  <c r="G489" i="3"/>
  <c r="K489" i="3" s="1"/>
  <c r="L489" i="3" s="1"/>
  <c r="G488" i="3"/>
  <c r="K488" i="3" s="1"/>
  <c r="L488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2" i="3"/>
  <c r="K482" i="3" s="1"/>
  <c r="L482" i="3" s="1"/>
  <c r="G481" i="3"/>
  <c r="K481" i="3" s="1"/>
  <c r="L481" i="3" s="1"/>
  <c r="G478" i="3"/>
  <c r="K478" i="3" s="1"/>
  <c r="L478" i="3" s="1"/>
  <c r="G476" i="3"/>
  <c r="K476" i="3" s="1"/>
  <c r="L476" i="3" s="1"/>
  <c r="G475" i="3"/>
  <c r="K475" i="3" s="1"/>
  <c r="L475" i="3" s="1"/>
  <c r="G474" i="3"/>
  <c r="K474" i="3" s="1"/>
  <c r="L474" i="3" s="1"/>
  <c r="G473" i="3"/>
  <c r="K473" i="3" s="1"/>
  <c r="L473" i="3" s="1"/>
  <c r="G471" i="3"/>
  <c r="K471" i="3" s="1"/>
  <c r="L471" i="3" s="1"/>
  <c r="G470" i="3"/>
  <c r="K470" i="3" s="1"/>
  <c r="L470" i="3" s="1"/>
  <c r="G469" i="3"/>
  <c r="K469" i="3" s="1"/>
  <c r="L469" i="3" s="1"/>
  <c r="G467" i="3"/>
  <c r="K467" i="3" s="1"/>
  <c r="L467" i="3" s="1"/>
  <c r="G466" i="3"/>
  <c r="K466" i="3" s="1"/>
  <c r="L466" i="3" s="1"/>
  <c r="G465" i="3"/>
  <c r="K465" i="3" s="1"/>
  <c r="L465" i="3" s="1"/>
  <c r="G464" i="3"/>
  <c r="K464" i="3" s="1"/>
  <c r="L464" i="3" s="1"/>
  <c r="G461" i="3"/>
  <c r="K461" i="3" s="1"/>
  <c r="L461" i="3" s="1"/>
  <c r="G460" i="3"/>
  <c r="K460" i="3" s="1"/>
  <c r="L460" i="3" s="1"/>
  <c r="G459" i="3"/>
  <c r="K459" i="3" s="1"/>
  <c r="L459" i="3" s="1"/>
  <c r="G456" i="3"/>
  <c r="K456" i="3" s="1"/>
  <c r="L456" i="3" s="1"/>
  <c r="G455" i="3"/>
  <c r="K455" i="3" s="1"/>
  <c r="L455" i="3" s="1"/>
  <c r="G454" i="3"/>
  <c r="K454" i="3" s="1"/>
  <c r="L454" i="3" s="1"/>
  <c r="G453" i="3"/>
  <c r="K453" i="3" s="1"/>
  <c r="L453" i="3" s="1"/>
  <c r="G451" i="3"/>
  <c r="K451" i="3" s="1"/>
  <c r="L451" i="3" s="1"/>
  <c r="G450" i="3"/>
  <c r="K450" i="3" s="1"/>
  <c r="L450" i="3" s="1"/>
  <c r="G449" i="3"/>
  <c r="K449" i="3" s="1"/>
  <c r="L449" i="3" s="1"/>
  <c r="G448" i="3"/>
  <c r="K448" i="3" s="1"/>
  <c r="L448" i="3" s="1"/>
  <c r="G447" i="3"/>
  <c r="K447" i="3" s="1"/>
  <c r="L447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2" i="3"/>
  <c r="K412" i="3" s="1"/>
  <c r="L412" i="3" s="1"/>
  <c r="G411" i="3"/>
  <c r="K411" i="3" s="1"/>
  <c r="L411" i="3" s="1"/>
  <c r="G408" i="3"/>
  <c r="K408" i="3" s="1"/>
  <c r="L408" i="3" s="1"/>
  <c r="G405" i="3"/>
  <c r="K405" i="3" s="1"/>
  <c r="L405" i="3" s="1"/>
  <c r="G404" i="3"/>
  <c r="K404" i="3" s="1"/>
  <c r="L404" i="3" s="1"/>
  <c r="G402" i="3"/>
  <c r="K402" i="3" s="1"/>
  <c r="L402" i="3" s="1"/>
  <c r="G401" i="3"/>
  <c r="K401" i="3" s="1"/>
  <c r="L401" i="3" s="1"/>
  <c r="G400" i="3"/>
  <c r="K400" i="3" s="1"/>
  <c r="L400" i="3" s="1"/>
  <c r="G399" i="3"/>
  <c r="K399" i="3" s="1"/>
  <c r="L399" i="3" s="1"/>
  <c r="G396" i="3"/>
  <c r="K396" i="3" s="1"/>
  <c r="L396" i="3" s="1"/>
  <c r="G395" i="3"/>
  <c r="K395" i="3" s="1"/>
  <c r="L395" i="3" s="1"/>
  <c r="G393" i="3"/>
  <c r="K393" i="3" s="1"/>
  <c r="L393" i="3" s="1"/>
  <c r="G391" i="3"/>
  <c r="K391" i="3" s="1"/>
  <c r="L391" i="3" s="1"/>
  <c r="G390" i="3"/>
  <c r="K390" i="3" s="1"/>
  <c r="L390" i="3" s="1"/>
  <c r="G389" i="3"/>
  <c r="K389" i="3" s="1"/>
  <c r="L389" i="3" s="1"/>
  <c r="G387" i="3"/>
  <c r="K387" i="3" s="1"/>
  <c r="L387" i="3" s="1"/>
  <c r="G386" i="3"/>
  <c r="K386" i="3" s="1"/>
  <c r="L386" i="3" s="1"/>
  <c r="G385" i="3"/>
  <c r="K385" i="3" s="1"/>
  <c r="L385" i="3" s="1"/>
  <c r="G383" i="3"/>
  <c r="K383" i="3" s="1"/>
  <c r="L383" i="3" s="1"/>
  <c r="G382" i="3"/>
  <c r="K382" i="3" s="1"/>
  <c r="L382" i="3" s="1"/>
  <c r="G381" i="3"/>
  <c r="K381" i="3" s="1"/>
  <c r="L381" i="3" s="1"/>
  <c r="G380" i="3"/>
  <c r="K380" i="3" s="1"/>
  <c r="L380" i="3" s="1"/>
  <c r="G379" i="3"/>
  <c r="K379" i="3" s="1"/>
  <c r="L379" i="3" s="1"/>
  <c r="G377" i="3"/>
  <c r="K377" i="3" s="1"/>
  <c r="L377" i="3" s="1"/>
  <c r="G376" i="3"/>
  <c r="K376" i="3" s="1"/>
  <c r="L376" i="3" s="1"/>
  <c r="G374" i="3"/>
  <c r="K374" i="3" s="1"/>
  <c r="L374" i="3" s="1"/>
  <c r="G373" i="3"/>
  <c r="K373" i="3" s="1"/>
  <c r="L373" i="3" s="1"/>
  <c r="G369" i="3"/>
  <c r="K369" i="3" s="1"/>
  <c r="L369" i="3" s="1"/>
  <c r="G368" i="3"/>
  <c r="K368" i="3" s="1"/>
  <c r="L368" i="3" s="1"/>
  <c r="G366" i="3"/>
  <c r="K366" i="3" s="1"/>
  <c r="L366" i="3" s="1"/>
  <c r="G365" i="3"/>
  <c r="K365" i="3" s="1"/>
  <c r="L365" i="3" s="1"/>
  <c r="G364" i="3"/>
  <c r="K364" i="3" s="1"/>
  <c r="L364" i="3" s="1"/>
  <c r="G363" i="3"/>
  <c r="K363" i="3" s="1"/>
  <c r="L363" i="3" s="1"/>
  <c r="G362" i="3"/>
  <c r="K362" i="3" s="1"/>
  <c r="L362" i="3" s="1"/>
  <c r="G361" i="3"/>
  <c r="K361" i="3" s="1"/>
  <c r="L361" i="3" s="1"/>
  <c r="G359" i="3"/>
  <c r="K359" i="3" s="1"/>
  <c r="L359" i="3" s="1"/>
  <c r="G358" i="3"/>
  <c r="K358" i="3" s="1"/>
  <c r="L358" i="3" s="1"/>
  <c r="G352" i="3"/>
  <c r="K352" i="3" s="1"/>
  <c r="L352" i="3" s="1"/>
  <c r="G351" i="3"/>
  <c r="K351" i="3" s="1"/>
  <c r="L351" i="3" s="1"/>
  <c r="G350" i="3"/>
  <c r="K350" i="3" s="1"/>
  <c r="L35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0" i="3"/>
  <c r="K330" i="3" s="1"/>
  <c r="L330" i="3" s="1"/>
  <c r="G329" i="3"/>
  <c r="K329" i="3" s="1"/>
  <c r="L329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24" i="3"/>
  <c r="K324" i="3" s="1"/>
  <c r="L324" i="3" s="1"/>
  <c r="G323" i="3"/>
  <c r="K323" i="3" s="1"/>
  <c r="L323" i="3" s="1"/>
  <c r="G315" i="3"/>
  <c r="K315" i="3" s="1"/>
  <c r="L315" i="3" s="1"/>
  <c r="G314" i="3"/>
  <c r="K314" i="3" s="1"/>
  <c r="L314" i="3" s="1"/>
  <c r="G313" i="3"/>
  <c r="K313" i="3" s="1"/>
  <c r="L313" i="3" s="1"/>
  <c r="G312" i="3"/>
  <c r="K312" i="3" s="1"/>
  <c r="L312" i="3" s="1"/>
  <c r="G311" i="3"/>
  <c r="K311" i="3" s="1"/>
  <c r="L311" i="3" s="1"/>
  <c r="G308" i="3"/>
  <c r="K308" i="3" s="1"/>
  <c r="L308" i="3" s="1"/>
  <c r="G307" i="3"/>
  <c r="K307" i="3" s="1"/>
  <c r="L307" i="3" s="1"/>
  <c r="G306" i="3"/>
  <c r="K306" i="3" s="1"/>
  <c r="L306" i="3" s="1"/>
  <c r="G305" i="3"/>
  <c r="K305" i="3" s="1"/>
  <c r="L305" i="3" s="1"/>
  <c r="G295" i="3"/>
  <c r="K295" i="3" s="1"/>
  <c r="L295" i="3" s="1"/>
  <c r="G294" i="3"/>
  <c r="K294" i="3" s="1"/>
  <c r="L294" i="3" s="1"/>
  <c r="G293" i="3"/>
  <c r="K293" i="3" s="1"/>
  <c r="L293" i="3" s="1"/>
  <c r="G292" i="3"/>
  <c r="K292" i="3" s="1"/>
  <c r="L292" i="3" s="1"/>
  <c r="G287" i="3"/>
  <c r="K287" i="3" s="1"/>
  <c r="L287" i="3" s="1"/>
  <c r="G286" i="3"/>
  <c r="K286" i="3" s="1"/>
  <c r="L286" i="3" s="1"/>
  <c r="G285" i="3"/>
  <c r="K285" i="3" s="1"/>
  <c r="L285" i="3" s="1"/>
  <c r="G284" i="3"/>
  <c r="K284" i="3" s="1"/>
  <c r="L284" i="3" s="1"/>
  <c r="G282" i="3"/>
  <c r="K282" i="3" s="1"/>
  <c r="L282" i="3" s="1"/>
  <c r="G281" i="3"/>
  <c r="K281" i="3" s="1"/>
  <c r="L281" i="3" s="1"/>
  <c r="G280" i="3"/>
  <c r="K280" i="3" s="1"/>
  <c r="L280" i="3" s="1"/>
  <c r="G279" i="3"/>
  <c r="K279" i="3" s="1"/>
  <c r="L279" i="3" s="1"/>
  <c r="G277" i="3"/>
  <c r="K277" i="3" s="1"/>
  <c r="L277" i="3" s="1"/>
  <c r="G275" i="3"/>
  <c r="K275" i="3" s="1"/>
  <c r="L275" i="3" s="1"/>
  <c r="G274" i="3"/>
  <c r="K274" i="3" s="1"/>
  <c r="L274" i="3" s="1"/>
  <c r="G273" i="3"/>
  <c r="K273" i="3" s="1"/>
  <c r="L273" i="3" s="1"/>
  <c r="G272" i="3"/>
  <c r="K272" i="3" s="1"/>
  <c r="L272" i="3" s="1"/>
  <c r="G258" i="3"/>
  <c r="K258" i="3" s="1"/>
  <c r="L258" i="3" s="1"/>
  <c r="G257" i="3"/>
  <c r="K257" i="3" s="1"/>
  <c r="L257" i="3" s="1"/>
  <c r="G256" i="3"/>
  <c r="K256" i="3" s="1"/>
  <c r="L256" i="3" s="1"/>
  <c r="G255" i="3"/>
  <c r="K255" i="3" s="1"/>
  <c r="L255" i="3" s="1"/>
  <c r="G236" i="3"/>
  <c r="K236" i="3" s="1"/>
  <c r="L236" i="3" s="1"/>
  <c r="G235" i="3"/>
  <c r="K235" i="3" s="1"/>
  <c r="L235" i="3" s="1"/>
  <c r="G232" i="3"/>
  <c r="K232" i="3" s="1"/>
  <c r="L232" i="3" s="1"/>
  <c r="G251" i="3"/>
  <c r="K251" i="3" s="1"/>
  <c r="L251" i="3" s="1"/>
  <c r="G248" i="3"/>
  <c r="K248" i="3" s="1"/>
  <c r="L248" i="3" s="1"/>
  <c r="G247" i="3"/>
  <c r="K247" i="3" s="1"/>
  <c r="L247" i="3" s="1"/>
  <c r="G246" i="3"/>
  <c r="K246" i="3" s="1"/>
  <c r="L246" i="3" s="1"/>
  <c r="G243" i="3"/>
  <c r="K243" i="3" s="1"/>
  <c r="L243" i="3" s="1"/>
  <c r="G242" i="3"/>
  <c r="K242" i="3" s="1"/>
  <c r="L242" i="3" s="1"/>
  <c r="G241" i="3"/>
  <c r="K241" i="3" s="1"/>
  <c r="L241" i="3" s="1"/>
  <c r="G240" i="3"/>
  <c r="K240" i="3" s="1"/>
  <c r="L240" i="3" s="1"/>
  <c r="G239" i="3"/>
  <c r="K239" i="3" s="1"/>
  <c r="L239" i="3" s="1"/>
  <c r="G238" i="3"/>
  <c r="K238" i="3" s="1"/>
  <c r="L238" i="3" s="1"/>
  <c r="G237" i="3"/>
  <c r="K237" i="3" s="1"/>
  <c r="L237" i="3" s="1"/>
  <c r="G234" i="3"/>
  <c r="K234" i="3" s="1"/>
  <c r="L234" i="3" s="1"/>
  <c r="G233" i="3"/>
  <c r="K233" i="3" s="1"/>
  <c r="L233" i="3" s="1"/>
  <c r="G231" i="3"/>
  <c r="K231" i="3" s="1"/>
  <c r="L231" i="3" s="1"/>
  <c r="G230" i="3"/>
  <c r="K230" i="3" s="1"/>
  <c r="L230" i="3" s="1"/>
  <c r="G227" i="3"/>
  <c r="K227" i="3" s="1"/>
  <c r="L227" i="3" s="1"/>
  <c r="G226" i="3"/>
  <c r="K226" i="3" s="1"/>
  <c r="L226" i="3" s="1"/>
  <c r="G222" i="3"/>
  <c r="K222" i="3" s="1"/>
  <c r="L222" i="3" s="1"/>
  <c r="G218" i="3"/>
  <c r="K218" i="3" s="1"/>
  <c r="L218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5" i="3"/>
  <c r="K205" i="3" s="1"/>
  <c r="L205" i="3" s="1"/>
  <c r="G204" i="3"/>
  <c r="K204" i="3" s="1"/>
  <c r="L204" i="3" s="1"/>
  <c r="G201" i="3"/>
  <c r="K201" i="3" s="1"/>
  <c r="L201" i="3" s="1"/>
  <c r="G200" i="3"/>
  <c r="K200" i="3" s="1"/>
  <c r="L200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6" i="3"/>
  <c r="K186" i="3" s="1"/>
  <c r="L186" i="3" s="1"/>
  <c r="G185" i="3"/>
  <c r="K185" i="3" s="1"/>
  <c r="L185" i="3" s="1"/>
  <c r="G181" i="3"/>
  <c r="K181" i="3" s="1"/>
  <c r="L181" i="3" s="1"/>
  <c r="G180" i="3"/>
  <c r="K180" i="3" s="1"/>
  <c r="L180" i="3" s="1"/>
  <c r="G179" i="3"/>
  <c r="K179" i="3" s="1"/>
  <c r="L179" i="3" s="1"/>
  <c r="G176" i="3"/>
  <c r="K176" i="3" s="1"/>
  <c r="L176" i="3" s="1"/>
  <c r="G175" i="3"/>
  <c r="K175" i="3" s="1"/>
  <c r="L175" i="3" s="1"/>
  <c r="G174" i="3"/>
  <c r="K174" i="3" s="1"/>
  <c r="L174" i="3" s="1"/>
  <c r="G173" i="3"/>
  <c r="K173" i="3" s="1"/>
  <c r="L173" i="3" s="1"/>
  <c r="G170" i="3"/>
  <c r="K170" i="3" s="1"/>
  <c r="L170" i="3" s="1"/>
  <c r="G169" i="3"/>
  <c r="K169" i="3" s="1"/>
  <c r="L169" i="3" s="1"/>
  <c r="G166" i="3"/>
  <c r="K166" i="3" s="1"/>
  <c r="L166" i="3" s="1"/>
  <c r="G165" i="3"/>
  <c r="K165" i="3" s="1"/>
  <c r="L165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7" i="3"/>
  <c r="K157" i="3" s="1"/>
  <c r="L157" i="3" s="1"/>
  <c r="G154" i="3"/>
  <c r="K154" i="3" s="1"/>
  <c r="L154" i="3" s="1"/>
  <c r="G153" i="3"/>
  <c r="K153" i="3" s="1"/>
  <c r="L153" i="3" s="1"/>
  <c r="G152" i="3"/>
  <c r="K152" i="3" s="1"/>
  <c r="L152" i="3" s="1"/>
  <c r="G151" i="3"/>
  <c r="K151" i="3" s="1"/>
  <c r="L151" i="3" s="1"/>
  <c r="G148" i="3"/>
  <c r="K148" i="3" s="1"/>
  <c r="L148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40" i="3"/>
  <c r="K140" i="3" s="1"/>
  <c r="L140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1" i="3"/>
  <c r="K121" i="3" s="1"/>
  <c r="L121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3" i="3"/>
  <c r="K103" i="3" s="1"/>
  <c r="L103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18" i="3"/>
  <c r="J618" i="3" s="1"/>
  <c r="I617" i="3"/>
  <c r="J617" i="3" s="1"/>
  <c r="I615" i="3"/>
  <c r="J615" i="3" s="1"/>
  <c r="I614" i="3"/>
  <c r="J614" i="3" s="1"/>
  <c r="I613" i="3"/>
  <c r="J613" i="3" s="1"/>
  <c r="I612" i="3"/>
  <c r="J612" i="3" s="1"/>
  <c r="I600" i="3"/>
  <c r="J600" i="3" s="1"/>
  <c r="I599" i="3"/>
  <c r="J599" i="3" s="1"/>
  <c r="I598" i="3"/>
  <c r="J598" i="3" s="1"/>
  <c r="I597" i="3"/>
  <c r="J597" i="3" s="1"/>
  <c r="I595" i="3"/>
  <c r="J595" i="3" s="1"/>
  <c r="I594" i="3"/>
  <c r="J594" i="3" s="1"/>
  <c r="I593" i="3"/>
  <c r="J593" i="3" s="1"/>
  <c r="I592" i="3"/>
  <c r="J592" i="3" s="1"/>
  <c r="I589" i="3"/>
  <c r="J589" i="3" s="1"/>
  <c r="I588" i="3"/>
  <c r="J588" i="3" s="1"/>
  <c r="I586" i="3"/>
  <c r="J586" i="3" s="1"/>
  <c r="I584" i="3"/>
  <c r="J584" i="3" s="1"/>
  <c r="I583" i="3"/>
  <c r="J583" i="3" s="1"/>
  <c r="I579" i="3"/>
  <c r="J579" i="3" s="1"/>
  <c r="I577" i="3"/>
  <c r="J577" i="3" s="1"/>
  <c r="I576" i="3"/>
  <c r="J576" i="3" s="1"/>
  <c r="I575" i="3"/>
  <c r="J575" i="3" s="1"/>
  <c r="I574" i="3"/>
  <c r="J574" i="3" s="1"/>
  <c r="I572" i="3"/>
  <c r="J572" i="3" s="1"/>
  <c r="I571" i="3"/>
  <c r="J571" i="3" s="1"/>
  <c r="I570" i="3"/>
  <c r="J570" i="3" s="1"/>
  <c r="I566" i="3"/>
  <c r="J566" i="3" s="1"/>
  <c r="I564" i="3"/>
  <c r="J564" i="3" s="1"/>
  <c r="I563" i="3"/>
  <c r="J563" i="3" s="1"/>
  <c r="I559" i="3"/>
  <c r="J559" i="3" s="1"/>
  <c r="I557" i="3"/>
  <c r="J557" i="3" s="1"/>
  <c r="I556" i="3"/>
  <c r="J556" i="3" s="1"/>
  <c r="I555" i="3"/>
  <c r="J555" i="3" s="1"/>
  <c r="I554" i="3"/>
  <c r="J554" i="3" s="1"/>
  <c r="I552" i="3"/>
  <c r="J552" i="3" s="1"/>
  <c r="I551" i="3"/>
  <c r="J551" i="3" s="1"/>
  <c r="I550" i="3"/>
  <c r="J550" i="3" s="1"/>
  <c r="I549" i="3"/>
  <c r="J549" i="3" s="1"/>
  <c r="I547" i="3"/>
  <c r="J547" i="3" s="1"/>
  <c r="I546" i="3"/>
  <c r="J546" i="3" s="1"/>
  <c r="I545" i="3"/>
  <c r="J545" i="3" s="1"/>
  <c r="I544" i="3"/>
  <c r="J544" i="3" s="1"/>
  <c r="I541" i="3"/>
  <c r="J541" i="3" s="1"/>
  <c r="I540" i="3"/>
  <c r="J540" i="3" s="1"/>
  <c r="I539" i="3"/>
  <c r="J539" i="3" s="1"/>
  <c r="I538" i="3"/>
  <c r="J538" i="3" s="1"/>
  <c r="I536" i="3"/>
  <c r="J536" i="3" s="1"/>
  <c r="I535" i="3"/>
  <c r="J535" i="3" s="1"/>
  <c r="I534" i="3"/>
  <c r="J534" i="3" s="1"/>
  <c r="I533" i="3"/>
  <c r="J533" i="3" s="1"/>
  <c r="I531" i="3"/>
  <c r="J531" i="3" s="1"/>
  <c r="I530" i="3"/>
  <c r="J530" i="3" s="1"/>
  <c r="I529" i="3"/>
  <c r="J529" i="3" s="1"/>
  <c r="I528" i="3"/>
  <c r="J528" i="3" s="1"/>
  <c r="I524" i="3"/>
  <c r="J524" i="3" s="1"/>
  <c r="I523" i="3"/>
  <c r="J523" i="3" s="1"/>
  <c r="I519" i="3"/>
  <c r="J519" i="3" s="1"/>
  <c r="I518" i="3"/>
  <c r="J518" i="3" s="1"/>
  <c r="I515" i="3"/>
  <c r="J515" i="3" s="1"/>
  <c r="I514" i="3"/>
  <c r="J514" i="3" s="1"/>
  <c r="I511" i="3"/>
  <c r="J511" i="3" s="1"/>
  <c r="I510" i="3"/>
  <c r="J510" i="3" s="1"/>
  <c r="I509" i="3"/>
  <c r="J509" i="3" s="1"/>
  <c r="I508" i="3"/>
  <c r="J508" i="3" s="1"/>
  <c r="I507" i="3"/>
  <c r="J507" i="3" s="1"/>
  <c r="I506" i="3"/>
  <c r="J506" i="3" s="1"/>
  <c r="I503" i="3"/>
  <c r="J503" i="3" s="1"/>
  <c r="I502" i="3"/>
  <c r="J502" i="3" s="1"/>
  <c r="I501" i="3"/>
  <c r="J501" i="3" s="1"/>
  <c r="I499" i="3"/>
  <c r="J499" i="3" s="1"/>
  <c r="I497" i="3"/>
  <c r="J497" i="3" s="1"/>
  <c r="I496" i="3"/>
  <c r="J496" i="3" s="1"/>
  <c r="I495" i="3"/>
  <c r="J495" i="3" s="1"/>
  <c r="I493" i="3"/>
  <c r="J493" i="3" s="1"/>
  <c r="I491" i="3"/>
  <c r="J491" i="3" s="1"/>
  <c r="I490" i="3"/>
  <c r="J490" i="3" s="1"/>
  <c r="I489" i="3"/>
  <c r="J489" i="3" s="1"/>
  <c r="I488" i="3"/>
  <c r="J488" i="3" s="1"/>
  <c r="I487" i="3"/>
  <c r="J487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78" i="3"/>
  <c r="J478" i="3" s="1"/>
  <c r="I476" i="3"/>
  <c r="J476" i="3" s="1"/>
  <c r="I475" i="3"/>
  <c r="J475" i="3" s="1"/>
  <c r="I474" i="3"/>
  <c r="J474" i="3" s="1"/>
  <c r="I473" i="3"/>
  <c r="J473" i="3" s="1"/>
  <c r="I471" i="3"/>
  <c r="J471" i="3" s="1"/>
  <c r="I470" i="3"/>
  <c r="J470" i="3" s="1"/>
  <c r="I469" i="3"/>
  <c r="J469" i="3" s="1"/>
  <c r="I467" i="3"/>
  <c r="J467" i="3" s="1"/>
  <c r="I466" i="3"/>
  <c r="J466" i="3" s="1"/>
  <c r="I465" i="3"/>
  <c r="J465" i="3" s="1"/>
  <c r="I464" i="3"/>
  <c r="J464" i="3" s="1"/>
  <c r="I461" i="3"/>
  <c r="J461" i="3" s="1"/>
  <c r="I460" i="3"/>
  <c r="J460" i="3" s="1"/>
  <c r="I459" i="3"/>
  <c r="J459" i="3" s="1"/>
  <c r="I456" i="3"/>
  <c r="J456" i="3" s="1"/>
  <c r="I455" i="3"/>
  <c r="J455" i="3" s="1"/>
  <c r="I454" i="3"/>
  <c r="J454" i="3" s="1"/>
  <c r="I453" i="3"/>
  <c r="J453" i="3" s="1"/>
  <c r="I451" i="3"/>
  <c r="J451" i="3" s="1"/>
  <c r="I450" i="3"/>
  <c r="J450" i="3" s="1"/>
  <c r="I449" i="3"/>
  <c r="J449" i="3" s="1"/>
  <c r="I448" i="3"/>
  <c r="J448" i="3" s="1"/>
  <c r="I447" i="3"/>
  <c r="J447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2" i="3"/>
  <c r="J412" i="3" s="1"/>
  <c r="I411" i="3"/>
  <c r="J411" i="3" s="1"/>
  <c r="I408" i="3"/>
  <c r="J408" i="3" s="1"/>
  <c r="I405" i="3"/>
  <c r="J405" i="3" s="1"/>
  <c r="I404" i="3"/>
  <c r="J404" i="3" s="1"/>
  <c r="I402" i="3"/>
  <c r="J402" i="3" s="1"/>
  <c r="I401" i="3"/>
  <c r="J401" i="3" s="1"/>
  <c r="I400" i="3"/>
  <c r="J400" i="3" s="1"/>
  <c r="I399" i="3"/>
  <c r="J399" i="3" s="1"/>
  <c r="I396" i="3"/>
  <c r="J396" i="3" s="1"/>
  <c r="I395" i="3"/>
  <c r="J395" i="3" s="1"/>
  <c r="I393" i="3"/>
  <c r="J393" i="3" s="1"/>
  <c r="I391" i="3"/>
  <c r="J391" i="3" s="1"/>
  <c r="I390" i="3"/>
  <c r="J390" i="3" s="1"/>
  <c r="I389" i="3"/>
  <c r="J389" i="3" s="1"/>
  <c r="I387" i="3"/>
  <c r="J387" i="3" s="1"/>
  <c r="I386" i="3"/>
  <c r="J386" i="3" s="1"/>
  <c r="I385" i="3"/>
  <c r="J385" i="3" s="1"/>
  <c r="I383" i="3"/>
  <c r="J383" i="3" s="1"/>
  <c r="I382" i="3"/>
  <c r="J382" i="3" s="1"/>
  <c r="I381" i="3"/>
  <c r="J381" i="3" s="1"/>
  <c r="I380" i="3"/>
  <c r="J380" i="3" s="1"/>
  <c r="I379" i="3"/>
  <c r="J379" i="3" s="1"/>
  <c r="I377" i="3"/>
  <c r="J377" i="3" s="1"/>
  <c r="I376" i="3"/>
  <c r="J376" i="3" s="1"/>
  <c r="I374" i="3"/>
  <c r="J374" i="3" s="1"/>
  <c r="I373" i="3"/>
  <c r="J373" i="3" s="1"/>
  <c r="I369" i="3"/>
  <c r="J369" i="3" s="1"/>
  <c r="I368" i="3"/>
  <c r="J368" i="3" s="1"/>
  <c r="I366" i="3"/>
  <c r="J366" i="3" s="1"/>
  <c r="I365" i="3"/>
  <c r="J365" i="3" s="1"/>
  <c r="I364" i="3"/>
  <c r="J364" i="3" s="1"/>
  <c r="I363" i="3"/>
  <c r="J363" i="3" s="1"/>
  <c r="I362" i="3"/>
  <c r="J362" i="3" s="1"/>
  <c r="I361" i="3"/>
  <c r="J361" i="3" s="1"/>
  <c r="I359" i="3"/>
  <c r="J359" i="3" s="1"/>
  <c r="I358" i="3"/>
  <c r="J358" i="3" s="1"/>
  <c r="I352" i="3"/>
  <c r="J352" i="3" s="1"/>
  <c r="I351" i="3"/>
  <c r="J351" i="3" s="1"/>
  <c r="I350" i="3"/>
  <c r="J350" i="3" s="1"/>
  <c r="I349" i="3"/>
  <c r="J349" i="3" s="1"/>
  <c r="I348" i="3"/>
  <c r="J348" i="3" s="1"/>
  <c r="I347" i="3"/>
  <c r="J347" i="3" s="1"/>
  <c r="I346" i="3"/>
  <c r="J346" i="3" s="1"/>
  <c r="I336" i="3"/>
  <c r="J336" i="3" s="1"/>
  <c r="I335" i="3"/>
  <c r="J335" i="3" s="1"/>
  <c r="I334" i="3"/>
  <c r="J334" i="3" s="1"/>
  <c r="I333" i="3"/>
  <c r="J333" i="3" s="1"/>
  <c r="I332" i="3"/>
  <c r="J332" i="3" s="1"/>
  <c r="I330" i="3"/>
  <c r="J330" i="3" s="1"/>
  <c r="I329" i="3"/>
  <c r="J329" i="3" s="1"/>
  <c r="I328" i="3"/>
  <c r="J328" i="3" s="1"/>
  <c r="I327" i="3"/>
  <c r="J327" i="3" s="1"/>
  <c r="I326" i="3"/>
  <c r="J326" i="3" s="1"/>
  <c r="I325" i="3"/>
  <c r="J325" i="3" s="1"/>
  <c r="I324" i="3"/>
  <c r="J324" i="3" s="1"/>
  <c r="I323" i="3"/>
  <c r="J323" i="3" s="1"/>
  <c r="I320" i="3"/>
  <c r="J320" i="3" s="1"/>
  <c r="I319" i="3"/>
  <c r="J319" i="3" s="1"/>
  <c r="I318" i="3"/>
  <c r="J318" i="3" s="1"/>
  <c r="I317" i="3"/>
  <c r="J317" i="3" s="1"/>
  <c r="I315" i="3"/>
  <c r="J315" i="3" s="1"/>
  <c r="I314" i="3"/>
  <c r="J314" i="3" s="1"/>
  <c r="I313" i="3"/>
  <c r="J313" i="3" s="1"/>
  <c r="I312" i="3"/>
  <c r="J312" i="3" s="1"/>
  <c r="I311" i="3"/>
  <c r="J311" i="3" s="1"/>
  <c r="I308" i="3"/>
  <c r="J308" i="3" s="1"/>
  <c r="I307" i="3"/>
  <c r="J307" i="3" s="1"/>
  <c r="I306" i="3"/>
  <c r="J306" i="3" s="1"/>
  <c r="I305" i="3"/>
  <c r="J305" i="3" s="1"/>
  <c r="I295" i="3"/>
  <c r="J295" i="3" s="1"/>
  <c r="I294" i="3"/>
  <c r="J294" i="3" s="1"/>
  <c r="I293" i="3"/>
  <c r="J293" i="3" s="1"/>
  <c r="I292" i="3"/>
  <c r="J292" i="3" s="1"/>
  <c r="I287" i="3"/>
  <c r="J287" i="3" s="1"/>
  <c r="I286" i="3"/>
  <c r="J286" i="3" s="1"/>
  <c r="I285" i="3"/>
  <c r="J285" i="3" s="1"/>
  <c r="I284" i="3"/>
  <c r="J284" i="3" s="1"/>
  <c r="I282" i="3"/>
  <c r="J282" i="3" s="1"/>
  <c r="I281" i="3"/>
  <c r="J281" i="3" s="1"/>
  <c r="I280" i="3"/>
  <c r="J280" i="3" s="1"/>
  <c r="I279" i="3"/>
  <c r="J279" i="3" s="1"/>
  <c r="I277" i="3"/>
  <c r="J277" i="3" s="1"/>
  <c r="I275" i="3"/>
  <c r="J275" i="3" s="1"/>
  <c r="I274" i="3"/>
  <c r="J274" i="3" s="1"/>
  <c r="I273" i="3"/>
  <c r="J273" i="3" s="1"/>
  <c r="I272" i="3"/>
  <c r="J272" i="3" s="1"/>
  <c r="I258" i="3"/>
  <c r="J258" i="3" s="1"/>
  <c r="I257" i="3"/>
  <c r="J257" i="3" s="1"/>
  <c r="I256" i="3"/>
  <c r="J256" i="3" s="1"/>
  <c r="I255" i="3"/>
  <c r="J255" i="3" s="1"/>
  <c r="I236" i="3"/>
  <c r="J236" i="3" s="1"/>
  <c r="I235" i="3"/>
  <c r="J235" i="3" s="1"/>
  <c r="I232" i="3"/>
  <c r="J232" i="3" s="1"/>
  <c r="I251" i="3"/>
  <c r="J251" i="3" s="1"/>
  <c r="I248" i="3"/>
  <c r="J248" i="3" s="1"/>
  <c r="I247" i="3"/>
  <c r="J247" i="3" s="1"/>
  <c r="I246" i="3"/>
  <c r="J246" i="3" s="1"/>
  <c r="I243" i="3"/>
  <c r="J243" i="3" s="1"/>
  <c r="I242" i="3"/>
  <c r="J242" i="3" s="1"/>
  <c r="I241" i="3"/>
  <c r="J241" i="3" s="1"/>
  <c r="I240" i="3"/>
  <c r="J240" i="3" s="1"/>
  <c r="I239" i="3"/>
  <c r="J239" i="3" s="1"/>
  <c r="I238" i="3"/>
  <c r="J238" i="3" s="1"/>
  <c r="I237" i="3"/>
  <c r="J237" i="3" s="1"/>
  <c r="I234" i="3"/>
  <c r="J234" i="3" s="1"/>
  <c r="I233" i="3"/>
  <c r="J233" i="3" s="1"/>
  <c r="I231" i="3"/>
  <c r="J231" i="3" s="1"/>
  <c r="I230" i="3"/>
  <c r="J230" i="3" s="1"/>
  <c r="I227" i="3"/>
  <c r="J227" i="3" s="1"/>
  <c r="I226" i="3"/>
  <c r="J226" i="3" s="1"/>
  <c r="I222" i="3"/>
  <c r="J222" i="3" s="1"/>
  <c r="I218" i="3"/>
  <c r="J218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5" i="3"/>
  <c r="J205" i="3" s="1"/>
  <c r="I204" i="3"/>
  <c r="J204" i="3" s="1"/>
  <c r="I201" i="3"/>
  <c r="J201" i="3" s="1"/>
  <c r="I200" i="3"/>
  <c r="J200" i="3" s="1"/>
  <c r="I190" i="3"/>
  <c r="J190" i="3" s="1"/>
  <c r="I189" i="3"/>
  <c r="J189" i="3" s="1"/>
  <c r="I188" i="3"/>
  <c r="J188" i="3" s="1"/>
  <c r="I187" i="3"/>
  <c r="J187" i="3" s="1"/>
  <c r="I186" i="3"/>
  <c r="J186" i="3" s="1"/>
  <c r="I185" i="3"/>
  <c r="J185" i="3" s="1"/>
  <c r="I181" i="3"/>
  <c r="J181" i="3" s="1"/>
  <c r="I180" i="3"/>
  <c r="J180" i="3" s="1"/>
  <c r="I179" i="3"/>
  <c r="J179" i="3" s="1"/>
  <c r="I176" i="3"/>
  <c r="J176" i="3" s="1"/>
  <c r="I175" i="3"/>
  <c r="J175" i="3" s="1"/>
  <c r="I174" i="3"/>
  <c r="J174" i="3" s="1"/>
  <c r="I173" i="3"/>
  <c r="J173" i="3" s="1"/>
  <c r="I170" i="3"/>
  <c r="J170" i="3" s="1"/>
  <c r="I169" i="3"/>
  <c r="J169" i="3" s="1"/>
  <c r="I166" i="3"/>
  <c r="J166" i="3" s="1"/>
  <c r="I165" i="3"/>
  <c r="J165" i="3" s="1"/>
  <c r="I161" i="3"/>
  <c r="J161" i="3" s="1"/>
  <c r="I160" i="3"/>
  <c r="J160" i="3" s="1"/>
  <c r="I159" i="3"/>
  <c r="J159" i="3" s="1"/>
  <c r="I158" i="3"/>
  <c r="J158" i="3" s="1"/>
  <c r="I157" i="3"/>
  <c r="J157" i="3" s="1"/>
  <c r="I154" i="3"/>
  <c r="J154" i="3" s="1"/>
  <c r="I153" i="3"/>
  <c r="J153" i="3" s="1"/>
  <c r="I152" i="3"/>
  <c r="J152" i="3" s="1"/>
  <c r="I151" i="3"/>
  <c r="J151" i="3" s="1"/>
  <c r="I148" i="3"/>
  <c r="J148" i="3" s="1"/>
  <c r="I145" i="3"/>
  <c r="J145" i="3" s="1"/>
  <c r="I144" i="3"/>
  <c r="J144" i="3" s="1"/>
  <c r="I143" i="3"/>
  <c r="J143" i="3" s="1"/>
  <c r="I142" i="3"/>
  <c r="J142" i="3" s="1"/>
  <c r="I141" i="3"/>
  <c r="J141" i="3" s="1"/>
  <c r="I140" i="3"/>
  <c r="J140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1" i="3"/>
  <c r="J121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3" i="3"/>
  <c r="J103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16" i="2"/>
  <c r="K116" i="2" s="1"/>
  <c r="L116" i="2" s="1"/>
  <c r="I116" i="2"/>
  <c r="J116" i="2" s="1"/>
  <c r="G117" i="2"/>
  <c r="K117" i="2" s="1"/>
  <c r="L117" i="2" s="1"/>
  <c r="I117" i="2"/>
  <c r="J117" i="2" s="1"/>
  <c r="G118" i="2"/>
  <c r="K118" i="2" s="1"/>
  <c r="L118" i="2" s="1"/>
  <c r="I118" i="2"/>
  <c r="J118" i="2" s="1"/>
  <c r="G119" i="2"/>
  <c r="K119" i="2" s="1"/>
  <c r="L119" i="2" s="1"/>
  <c r="I119" i="2"/>
  <c r="J119" i="2" s="1"/>
  <c r="G121" i="2"/>
  <c r="K121" i="2" s="1"/>
  <c r="L121" i="2" s="1"/>
  <c r="I121" i="2"/>
  <c r="J121" i="2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45" i="22" l="1"/>
  <c r="K145" i="22" s="1"/>
  <c r="L145" i="22" s="1"/>
  <c r="I145" i="22"/>
  <c r="J145" i="22" s="1"/>
  <c r="G146" i="22"/>
  <c r="K146" i="22" s="1"/>
  <c r="L146" i="22" s="1"/>
  <c r="I146" i="22"/>
  <c r="J146" i="22" s="1"/>
  <c r="G126" i="22"/>
  <c r="K126" i="22" s="1"/>
  <c r="L126" i="22" s="1"/>
  <c r="I126" i="22"/>
  <c r="J126" i="22" s="1"/>
  <c r="G29" i="10"/>
  <c r="K29" i="10" s="1"/>
  <c r="L29" i="10" s="1"/>
  <c r="I29" i="10"/>
  <c r="J29" i="10" s="1"/>
  <c r="H68" i="19"/>
  <c r="L68" i="19" s="1"/>
  <c r="M68" i="19" s="1"/>
  <c r="J68" i="19"/>
  <c r="K68" i="19" s="1"/>
  <c r="I187" i="22"/>
  <c r="J187" i="22" s="1"/>
  <c r="G187" i="22"/>
  <c r="K187" i="22" s="1"/>
  <c r="L187" i="22" s="1"/>
  <c r="I186" i="22"/>
  <c r="J186" i="22" s="1"/>
  <c r="G186" i="22"/>
  <c r="K186" i="22" s="1"/>
  <c r="L186" i="22" s="1"/>
  <c r="I185" i="22"/>
  <c r="J185" i="22" s="1"/>
  <c r="G185" i="22"/>
  <c r="K185" i="22" s="1"/>
  <c r="L185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I174" i="8"/>
  <c r="M174" i="8" s="1"/>
  <c r="N174" i="8" s="1"/>
  <c r="I173" i="8"/>
  <c r="M173" i="8" s="1"/>
  <c r="N173" i="8" s="1"/>
  <c r="I172" i="8"/>
  <c r="M172" i="8" s="1"/>
  <c r="N172" i="8" s="1"/>
  <c r="I170" i="8"/>
  <c r="M170" i="8" s="1"/>
  <c r="N170" i="8" s="1"/>
  <c r="I168" i="8"/>
  <c r="M168" i="8" s="1"/>
  <c r="N168" i="8" s="1"/>
  <c r="I167" i="8"/>
  <c r="M167" i="8" s="1"/>
  <c r="N167" i="8" s="1"/>
  <c r="I165" i="8"/>
  <c r="M165" i="8" s="1"/>
  <c r="N165" i="8" s="1"/>
  <c r="I164" i="8"/>
  <c r="M164" i="8" s="1"/>
  <c r="N164" i="8" s="1"/>
  <c r="I163" i="8"/>
  <c r="M163" i="8" s="1"/>
  <c r="N163" i="8" s="1"/>
  <c r="I162" i="8"/>
  <c r="M162" i="8" s="1"/>
  <c r="N162" i="8" s="1"/>
  <c r="I161" i="8"/>
  <c r="M161" i="8" s="1"/>
  <c r="N161" i="8" s="1"/>
  <c r="I160" i="8"/>
  <c r="M160" i="8" s="1"/>
  <c r="N160" i="8" s="1"/>
  <c r="I159" i="8"/>
  <c r="M159" i="8" s="1"/>
  <c r="N159" i="8" s="1"/>
  <c r="I158" i="8"/>
  <c r="M158" i="8" s="1"/>
  <c r="N158" i="8" s="1"/>
  <c r="I157" i="8"/>
  <c r="M157" i="8" s="1"/>
  <c r="N157" i="8" s="1"/>
  <c r="I155" i="8"/>
  <c r="M155" i="8" s="1"/>
  <c r="N155" i="8" s="1"/>
  <c r="I154" i="8"/>
  <c r="M154" i="8" s="1"/>
  <c r="N154" i="8" s="1"/>
  <c r="I153" i="8"/>
  <c r="M153" i="8" s="1"/>
  <c r="N153" i="8" s="1"/>
  <c r="I152" i="8"/>
  <c r="M152" i="8" s="1"/>
  <c r="N152" i="8" s="1"/>
  <c r="I151" i="8"/>
  <c r="M151" i="8" s="1"/>
  <c r="N151" i="8" s="1"/>
  <c r="I149" i="8"/>
  <c r="M149" i="8" s="1"/>
  <c r="N149" i="8" s="1"/>
  <c r="I148" i="8"/>
  <c r="M148" i="8" s="1"/>
  <c r="N148" i="8" s="1"/>
  <c r="I146" i="8"/>
  <c r="M146" i="8" s="1"/>
  <c r="N146" i="8" s="1"/>
  <c r="I145" i="8"/>
  <c r="M145" i="8" s="1"/>
  <c r="N145" i="8" s="1"/>
  <c r="I144" i="8"/>
  <c r="M144" i="8" s="1"/>
  <c r="N144" i="8" s="1"/>
  <c r="I143" i="8"/>
  <c r="M143" i="8" s="1"/>
  <c r="N143" i="8" s="1"/>
  <c r="I142" i="8"/>
  <c r="M142" i="8" s="1"/>
  <c r="N142" i="8" s="1"/>
  <c r="I141" i="8"/>
  <c r="M141" i="8" s="1"/>
  <c r="N141" i="8" s="1"/>
  <c r="I140" i="8"/>
  <c r="M140" i="8" s="1"/>
  <c r="N140" i="8" s="1"/>
  <c r="I139" i="8"/>
  <c r="M139" i="8" s="1"/>
  <c r="N139" i="8" s="1"/>
  <c r="I138" i="8"/>
  <c r="M138" i="8" s="1"/>
  <c r="N138" i="8" s="1"/>
  <c r="I137" i="8"/>
  <c r="M137" i="8" s="1"/>
  <c r="N137" i="8" s="1"/>
  <c r="I136" i="8"/>
  <c r="M136" i="8" s="1"/>
  <c r="N136" i="8" s="1"/>
  <c r="I135" i="8"/>
  <c r="M135" i="8" s="1"/>
  <c r="N135" i="8" s="1"/>
  <c r="I134" i="8"/>
  <c r="M134" i="8" s="1"/>
  <c r="N134" i="8" s="1"/>
  <c r="I133" i="8"/>
  <c r="M133" i="8" s="1"/>
  <c r="N133" i="8" s="1"/>
  <c r="I132" i="8"/>
  <c r="M132" i="8" s="1"/>
  <c r="N132" i="8" s="1"/>
  <c r="I131" i="8"/>
  <c r="M131" i="8" s="1"/>
  <c r="N131" i="8" s="1"/>
  <c r="I128" i="8"/>
  <c r="M128" i="8" s="1"/>
  <c r="N128" i="8" s="1"/>
  <c r="I127" i="8"/>
  <c r="M127" i="8" s="1"/>
  <c r="N127" i="8" s="1"/>
  <c r="I126" i="8"/>
  <c r="M126" i="8" s="1"/>
  <c r="N126" i="8" s="1"/>
  <c r="I125" i="8"/>
  <c r="M125" i="8" s="1"/>
  <c r="N125" i="8" s="1"/>
  <c r="I124" i="8"/>
  <c r="M124" i="8" s="1"/>
  <c r="N124" i="8" s="1"/>
  <c r="I123" i="8"/>
  <c r="M123" i="8" s="1"/>
  <c r="N123" i="8" s="1"/>
  <c r="I122" i="8"/>
  <c r="M122" i="8" s="1"/>
  <c r="N122" i="8" s="1"/>
  <c r="I121" i="8"/>
  <c r="M121" i="8" s="1"/>
  <c r="N121" i="8" s="1"/>
  <c r="I120" i="8"/>
  <c r="M120" i="8" s="1"/>
  <c r="N120" i="8" s="1"/>
  <c r="I119" i="8"/>
  <c r="M119" i="8" s="1"/>
  <c r="N119" i="8" s="1"/>
  <c r="I118" i="8"/>
  <c r="M118" i="8" s="1"/>
  <c r="N118" i="8" s="1"/>
  <c r="I117" i="8"/>
  <c r="M117" i="8" s="1"/>
  <c r="N117" i="8" s="1"/>
  <c r="I116" i="8"/>
  <c r="M116" i="8" s="1"/>
  <c r="N116" i="8" s="1"/>
  <c r="I115" i="8"/>
  <c r="M115" i="8" s="1"/>
  <c r="N115" i="8" s="1"/>
  <c r="I114" i="8"/>
  <c r="M114" i="8" s="1"/>
  <c r="N114" i="8" s="1"/>
  <c r="I113" i="8"/>
  <c r="M113" i="8" s="1"/>
  <c r="N113" i="8" s="1"/>
  <c r="I112" i="8"/>
  <c r="M112" i="8" s="1"/>
  <c r="N112" i="8" s="1"/>
  <c r="I111" i="8"/>
  <c r="M111" i="8" s="1"/>
  <c r="N111" i="8" s="1"/>
  <c r="I110" i="8"/>
  <c r="M110" i="8" s="1"/>
  <c r="N110" i="8" s="1"/>
  <c r="I109" i="8"/>
  <c r="M109" i="8" s="1"/>
  <c r="N109" i="8" s="1"/>
  <c r="I108" i="8"/>
  <c r="M108" i="8" s="1"/>
  <c r="N108" i="8" s="1"/>
  <c r="I107" i="8"/>
  <c r="M107" i="8" s="1"/>
  <c r="N107" i="8" s="1"/>
  <c r="I106" i="8"/>
  <c r="M106" i="8" s="1"/>
  <c r="N106" i="8" s="1"/>
  <c r="I105" i="8"/>
  <c r="M105" i="8" s="1"/>
  <c r="N105" i="8" s="1"/>
  <c r="I104" i="8"/>
  <c r="M104" i="8" s="1"/>
  <c r="N104" i="8" s="1"/>
  <c r="I103" i="8"/>
  <c r="M103" i="8" s="1"/>
  <c r="N103" i="8" s="1"/>
  <c r="I102" i="8"/>
  <c r="M102" i="8" s="1"/>
  <c r="N102" i="8" s="1"/>
  <c r="I100" i="8"/>
  <c r="M100" i="8" s="1"/>
  <c r="N100" i="8" s="1"/>
  <c r="I99" i="8"/>
  <c r="M99" i="8" s="1"/>
  <c r="N99" i="8" s="1"/>
  <c r="I98" i="8"/>
  <c r="M98" i="8" s="1"/>
  <c r="N98" i="8" s="1"/>
  <c r="I97" i="8"/>
  <c r="M97" i="8" s="1"/>
  <c r="N97" i="8" s="1"/>
  <c r="I96" i="8"/>
  <c r="M96" i="8" s="1"/>
  <c r="N96" i="8" s="1"/>
  <c r="I95" i="8"/>
  <c r="M95" i="8" s="1"/>
  <c r="N95" i="8" s="1"/>
  <c r="I94" i="8"/>
  <c r="M94" i="8" s="1"/>
  <c r="N94" i="8" s="1"/>
  <c r="I93" i="8"/>
  <c r="M93" i="8" s="1"/>
  <c r="N93" i="8" s="1"/>
  <c r="I92" i="8"/>
  <c r="M92" i="8" s="1"/>
  <c r="N92" i="8" s="1"/>
  <c r="I91" i="8"/>
  <c r="M91" i="8" s="1"/>
  <c r="N91" i="8" s="1"/>
  <c r="I90" i="8"/>
  <c r="M90" i="8" s="1"/>
  <c r="N90" i="8" s="1"/>
  <c r="I89" i="8"/>
  <c r="M89" i="8" s="1"/>
  <c r="N89" i="8" s="1"/>
  <c r="I88" i="8"/>
  <c r="M88" i="8" s="1"/>
  <c r="N88" i="8" s="1"/>
  <c r="I87" i="8"/>
  <c r="M87" i="8" s="1"/>
  <c r="N87" i="8" s="1"/>
  <c r="I86" i="8"/>
  <c r="M86" i="8" s="1"/>
  <c r="N86" i="8" s="1"/>
  <c r="I85" i="8"/>
  <c r="M85" i="8" s="1"/>
  <c r="N85" i="8" s="1"/>
  <c r="I84" i="8"/>
  <c r="M84" i="8" s="1"/>
  <c r="N84" i="8" s="1"/>
  <c r="I83" i="8"/>
  <c r="M83" i="8" s="1"/>
  <c r="N83" i="8" s="1"/>
  <c r="I82" i="8"/>
  <c r="M82" i="8" s="1"/>
  <c r="N82" i="8" s="1"/>
  <c r="I81" i="8"/>
  <c r="M81" i="8" s="1"/>
  <c r="N81" i="8" s="1"/>
  <c r="I79" i="8"/>
  <c r="M79" i="8" s="1"/>
  <c r="N79" i="8" s="1"/>
  <c r="I78" i="8"/>
  <c r="M78" i="8" s="1"/>
  <c r="N78" i="8" s="1"/>
  <c r="I77" i="8"/>
  <c r="M77" i="8" s="1"/>
  <c r="N77" i="8" s="1"/>
  <c r="I76" i="8"/>
  <c r="M76" i="8" s="1"/>
  <c r="N76" i="8" s="1"/>
  <c r="I75" i="8"/>
  <c r="M75" i="8" s="1"/>
  <c r="N75" i="8" s="1"/>
  <c r="I74" i="8"/>
  <c r="M74" i="8" s="1"/>
  <c r="N74" i="8" s="1"/>
  <c r="I73" i="8"/>
  <c r="M73" i="8" s="1"/>
  <c r="N73" i="8" s="1"/>
  <c r="I71" i="8"/>
  <c r="M71" i="8" s="1"/>
  <c r="N71" i="8" s="1"/>
  <c r="I70" i="8"/>
  <c r="M70" i="8" s="1"/>
  <c r="N70" i="8" s="1"/>
  <c r="I69" i="8"/>
  <c r="M69" i="8" s="1"/>
  <c r="N69" i="8" s="1"/>
  <c r="I68" i="8"/>
  <c r="M68" i="8" s="1"/>
  <c r="N68" i="8" s="1"/>
  <c r="I67" i="8"/>
  <c r="M67" i="8" s="1"/>
  <c r="N67" i="8" s="1"/>
  <c r="I66" i="8"/>
  <c r="M66" i="8" s="1"/>
  <c r="N66" i="8" s="1"/>
  <c r="I64" i="8"/>
  <c r="M64" i="8" s="1"/>
  <c r="N64" i="8" s="1"/>
  <c r="I63" i="8"/>
  <c r="M63" i="8" s="1"/>
  <c r="N63" i="8" s="1"/>
  <c r="I62" i="8"/>
  <c r="M62" i="8" s="1"/>
  <c r="N62" i="8" s="1"/>
  <c r="I61" i="8"/>
  <c r="M61" i="8" s="1"/>
  <c r="N61" i="8" s="1"/>
  <c r="I60" i="8"/>
  <c r="M60" i="8" s="1"/>
  <c r="N60" i="8" s="1"/>
  <c r="I59" i="8"/>
  <c r="M59" i="8" s="1"/>
  <c r="N59" i="8" s="1"/>
  <c r="I57" i="8"/>
  <c r="M57" i="8" s="1"/>
  <c r="N57" i="8" s="1"/>
  <c r="I56" i="8"/>
  <c r="M56" i="8" s="1"/>
  <c r="N56" i="8" s="1"/>
  <c r="I55" i="8"/>
  <c r="M55" i="8" s="1"/>
  <c r="N55" i="8" s="1"/>
  <c r="I54" i="8"/>
  <c r="M54" i="8" s="1"/>
  <c r="N54" i="8" s="1"/>
  <c r="I53" i="8"/>
  <c r="M53" i="8" s="1"/>
  <c r="N53" i="8" s="1"/>
  <c r="I52" i="8"/>
  <c r="M52" i="8" s="1"/>
  <c r="N52" i="8" s="1"/>
  <c r="I51" i="8"/>
  <c r="M51" i="8" s="1"/>
  <c r="N51" i="8" s="1"/>
  <c r="I50" i="8"/>
  <c r="M50" i="8" s="1"/>
  <c r="N50" i="8" s="1"/>
  <c r="I49" i="8"/>
  <c r="M49" i="8" s="1"/>
  <c r="N49" i="8" s="1"/>
  <c r="I48" i="8"/>
  <c r="M48" i="8" s="1"/>
  <c r="N48" i="8" s="1"/>
  <c r="I47" i="8"/>
  <c r="M47" i="8" s="1"/>
  <c r="N47" i="8" s="1"/>
  <c r="I46" i="8"/>
  <c r="M46" i="8" s="1"/>
  <c r="N46" i="8" s="1"/>
  <c r="I45" i="8"/>
  <c r="M45" i="8" s="1"/>
  <c r="N45" i="8" s="1"/>
  <c r="I43" i="8"/>
  <c r="M43" i="8" s="1"/>
  <c r="N43" i="8" s="1"/>
  <c r="I42" i="8"/>
  <c r="M42" i="8" s="1"/>
  <c r="N42" i="8" s="1"/>
  <c r="I41" i="8"/>
  <c r="M41" i="8" s="1"/>
  <c r="N41" i="8" s="1"/>
  <c r="I40" i="8"/>
  <c r="M40" i="8" s="1"/>
  <c r="N40" i="8" s="1"/>
  <c r="I39" i="8"/>
  <c r="M39" i="8" s="1"/>
  <c r="N39" i="8" s="1"/>
  <c r="I37" i="8"/>
  <c r="M37" i="8" s="1"/>
  <c r="N37" i="8" s="1"/>
  <c r="I36" i="8"/>
  <c r="M36" i="8" s="1"/>
  <c r="N36" i="8" s="1"/>
  <c r="I35" i="8"/>
  <c r="M35" i="8" s="1"/>
  <c r="N35" i="8" s="1"/>
  <c r="I34" i="8"/>
  <c r="M34" i="8" s="1"/>
  <c r="N34" i="8" s="1"/>
  <c r="I33" i="8"/>
  <c r="M33" i="8" s="1"/>
  <c r="N33" i="8" s="1"/>
  <c r="I32" i="8"/>
  <c r="M32" i="8" s="1"/>
  <c r="N32" i="8" s="1"/>
  <c r="I31" i="8"/>
  <c r="M31" i="8" s="1"/>
  <c r="N31" i="8" s="1"/>
  <c r="I30" i="8"/>
  <c r="M30" i="8" s="1"/>
  <c r="N30" i="8" s="1"/>
  <c r="I29" i="8"/>
  <c r="M29" i="8" s="1"/>
  <c r="N29" i="8" s="1"/>
  <c r="I28" i="8"/>
  <c r="M28" i="8" s="1"/>
  <c r="N28" i="8" s="1"/>
  <c r="I27" i="8"/>
  <c r="M27" i="8" s="1"/>
  <c r="N27" i="8" s="1"/>
  <c r="I26" i="8"/>
  <c r="M26" i="8" s="1"/>
  <c r="N26" i="8" s="1"/>
  <c r="I24" i="8"/>
  <c r="M24" i="8" s="1"/>
  <c r="N24" i="8" s="1"/>
  <c r="I23" i="8"/>
  <c r="M23" i="8" s="1"/>
  <c r="N23" i="8" s="1"/>
  <c r="I22" i="8"/>
  <c r="M22" i="8" s="1"/>
  <c r="N22" i="8" s="1"/>
  <c r="I20" i="8"/>
  <c r="M20" i="8" s="1"/>
  <c r="N20" i="8" s="1"/>
  <c r="I19" i="8"/>
  <c r="M19" i="8" s="1"/>
  <c r="N19" i="8" s="1"/>
  <c r="I18" i="8"/>
  <c r="M18" i="8" s="1"/>
  <c r="N18" i="8" s="1"/>
  <c r="I17" i="8"/>
  <c r="M17" i="8" s="1"/>
  <c r="N17" i="8" s="1"/>
  <c r="I16" i="8"/>
  <c r="M16" i="8" s="1"/>
  <c r="N16" i="8" s="1"/>
  <c r="I15" i="8"/>
  <c r="M15" i="8" s="1"/>
  <c r="N15" i="8" s="1"/>
  <c r="I14" i="8"/>
  <c r="M14" i="8" s="1"/>
  <c r="N14" i="8" s="1"/>
  <c r="I13" i="8"/>
  <c r="M13" i="8" s="1"/>
  <c r="N13" i="8" s="1"/>
  <c r="I12" i="8"/>
  <c r="M12" i="8" s="1"/>
  <c r="N12" i="8" s="1"/>
  <c r="I11" i="8"/>
  <c r="M11" i="8" s="1"/>
  <c r="N11" i="8" s="1"/>
  <c r="I10" i="8"/>
  <c r="M10" i="8" s="1"/>
  <c r="N10" i="8" s="1"/>
  <c r="I9" i="8"/>
  <c r="M9" i="8" s="1"/>
  <c r="N9" i="8" s="1"/>
  <c r="I8" i="8"/>
  <c r="M8" i="8" s="1"/>
  <c r="N8" i="8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194" i="22"/>
  <c r="K194" i="22" s="1"/>
  <c r="L194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G181" i="22"/>
  <c r="K181" i="22" s="1"/>
  <c r="L181" i="22" s="1"/>
  <c r="G179" i="22"/>
  <c r="K179" i="22" s="1"/>
  <c r="L179" i="22" s="1"/>
  <c r="G178" i="22"/>
  <c r="K178" i="22" s="1"/>
  <c r="L178" i="22" s="1"/>
  <c r="G174" i="22"/>
  <c r="K174" i="22" s="1"/>
  <c r="L174" i="22" s="1"/>
  <c r="G173" i="22"/>
  <c r="K173" i="22" s="1"/>
  <c r="L173" i="22" s="1"/>
  <c r="G172" i="22"/>
  <c r="K172" i="22" s="1"/>
  <c r="L172" i="22" s="1"/>
  <c r="G171" i="22"/>
  <c r="K171" i="22" s="1"/>
  <c r="L171" i="22" s="1"/>
  <c r="G169" i="22"/>
  <c r="K169" i="22" s="1"/>
  <c r="L169" i="22" s="1"/>
  <c r="G168" i="22"/>
  <c r="K168" i="22" s="1"/>
  <c r="L168" i="22" s="1"/>
  <c r="G167" i="22"/>
  <c r="K167" i="22" s="1"/>
  <c r="L167" i="22" s="1"/>
  <c r="G166" i="22"/>
  <c r="K166" i="22" s="1"/>
  <c r="L166" i="22" s="1"/>
  <c r="G164" i="22"/>
  <c r="K164" i="22" s="1"/>
  <c r="L164" i="22" s="1"/>
  <c r="G163" i="22"/>
  <c r="K163" i="22" s="1"/>
  <c r="L163" i="22" s="1"/>
  <c r="G162" i="22"/>
  <c r="K162" i="22" s="1"/>
  <c r="L162" i="22" s="1"/>
  <c r="G161" i="22"/>
  <c r="K161" i="22" s="1"/>
  <c r="L161" i="22" s="1"/>
  <c r="G157" i="22"/>
  <c r="K157" i="22" s="1"/>
  <c r="L157" i="22" s="1"/>
  <c r="G125" i="22"/>
  <c r="K125" i="22" s="1"/>
  <c r="L125" i="22" s="1"/>
  <c r="G124" i="22"/>
  <c r="K124" i="22" s="1"/>
  <c r="L124" i="22" s="1"/>
  <c r="G123" i="22"/>
  <c r="K123" i="22" s="1"/>
  <c r="L123" i="22" s="1"/>
  <c r="G122" i="22"/>
  <c r="K122" i="22" s="1"/>
  <c r="L122" i="22" s="1"/>
  <c r="G121" i="22"/>
  <c r="K121" i="22" s="1"/>
  <c r="L121" i="22" s="1"/>
  <c r="G120" i="22"/>
  <c r="K120" i="22" s="1"/>
  <c r="L120" i="22" s="1"/>
  <c r="G110" i="22"/>
  <c r="K110" i="22" s="1"/>
  <c r="L110" i="22" s="1"/>
  <c r="G109" i="22"/>
  <c r="K109" i="22" s="1"/>
  <c r="L109" i="22" s="1"/>
  <c r="G108" i="22"/>
  <c r="K108" i="22" s="1"/>
  <c r="L108" i="22" s="1"/>
  <c r="G107" i="22"/>
  <c r="K107" i="22" s="1"/>
  <c r="L107" i="22" s="1"/>
  <c r="G105" i="22"/>
  <c r="K105" i="22" s="1"/>
  <c r="L105" i="22" s="1"/>
  <c r="G104" i="22"/>
  <c r="K104" i="22" s="1"/>
  <c r="L104" i="22" s="1"/>
  <c r="G103" i="22"/>
  <c r="K103" i="22" s="1"/>
  <c r="L103" i="22" s="1"/>
  <c r="G102" i="22"/>
  <c r="K102" i="22" s="1"/>
  <c r="L102" i="22" s="1"/>
  <c r="G100" i="22"/>
  <c r="K100" i="22" s="1"/>
  <c r="L100" i="22" s="1"/>
  <c r="G99" i="22"/>
  <c r="K99" i="22" s="1"/>
  <c r="L99" i="22" s="1"/>
  <c r="G98" i="22"/>
  <c r="K98" i="22" s="1"/>
  <c r="L98" i="22" s="1"/>
  <c r="G97" i="22"/>
  <c r="K97" i="22" s="1"/>
  <c r="L97" i="22" s="1"/>
  <c r="G57" i="22"/>
  <c r="K57" i="22" s="1"/>
  <c r="L57" i="22" s="1"/>
  <c r="G56" i="22"/>
  <c r="K56" i="22" s="1"/>
  <c r="L56" i="22" s="1"/>
  <c r="G55" i="22"/>
  <c r="K55" i="22" s="1"/>
  <c r="L55" i="22" s="1"/>
  <c r="G52" i="22"/>
  <c r="K52" i="22" s="1"/>
  <c r="L52" i="22" s="1"/>
  <c r="G51" i="22"/>
  <c r="K51" i="22" s="1"/>
  <c r="L51" i="22" s="1"/>
  <c r="G32" i="22"/>
  <c r="K32" i="22" s="1"/>
  <c r="L32" i="22" s="1"/>
  <c r="G31" i="22"/>
  <c r="K31" i="22" s="1"/>
  <c r="L31" i="22" s="1"/>
  <c r="G30" i="22"/>
  <c r="K30" i="22" s="1"/>
  <c r="L30" i="22" s="1"/>
  <c r="H521" i="19"/>
  <c r="L521" i="19" s="1"/>
  <c r="M521" i="19" s="1"/>
  <c r="H520" i="19"/>
  <c r="L520" i="19" s="1"/>
  <c r="M520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5" i="19"/>
  <c r="L515" i="19" s="1"/>
  <c r="M515" i="19" s="1"/>
  <c r="H512" i="19"/>
  <c r="L512" i="19" s="1"/>
  <c r="M512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0" i="19"/>
  <c r="L500" i="19" s="1"/>
  <c r="M500" i="19" s="1"/>
  <c r="H497" i="19"/>
  <c r="L497" i="19" s="1"/>
  <c r="M497" i="19" s="1"/>
  <c r="H496" i="19"/>
  <c r="L496" i="19" s="1"/>
  <c r="M496" i="19" s="1"/>
  <c r="H495" i="19"/>
  <c r="L495" i="19" s="1"/>
  <c r="M495" i="19" s="1"/>
  <c r="H494" i="19"/>
  <c r="L494" i="19" s="1"/>
  <c r="M494" i="19" s="1"/>
  <c r="H493" i="19"/>
  <c r="L493" i="19" s="1"/>
  <c r="M493" i="19" s="1"/>
  <c r="H492" i="19"/>
  <c r="L492" i="19" s="1"/>
  <c r="M492" i="19" s="1"/>
  <c r="H491" i="19"/>
  <c r="L491" i="19" s="1"/>
  <c r="M49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50" i="19"/>
  <c r="L450" i="19" s="1"/>
  <c r="M450" i="19" s="1"/>
  <c r="H449" i="19"/>
  <c r="L449" i="19" s="1"/>
  <c r="M449" i="19" s="1"/>
  <c r="H448" i="19"/>
  <c r="L448" i="19" s="1"/>
  <c r="M448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0" i="19"/>
  <c r="L430" i="19" s="1"/>
  <c r="M430" i="19" s="1"/>
  <c r="H429" i="19"/>
  <c r="L429" i="19" s="1"/>
  <c r="M429" i="19" s="1"/>
  <c r="H427" i="19"/>
  <c r="L427" i="19" s="1"/>
  <c r="M427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2" i="19"/>
  <c r="L412" i="19" s="1"/>
  <c r="M412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6" i="19"/>
  <c r="L376" i="19" s="1"/>
  <c r="M376" i="19" s="1"/>
  <c r="H375" i="19"/>
  <c r="L375" i="19" s="1"/>
  <c r="M375" i="19" s="1"/>
  <c r="H372" i="19"/>
  <c r="L372" i="19" s="1"/>
  <c r="M372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300" i="19"/>
  <c r="L300" i="19" s="1"/>
  <c r="M300" i="19" s="1"/>
  <c r="H299" i="19"/>
  <c r="L299" i="19" s="1"/>
  <c r="M299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60" i="19"/>
  <c r="L260" i="19" s="1"/>
  <c r="M260" i="19" s="1"/>
  <c r="H259" i="19"/>
  <c r="L259" i="19" s="1"/>
  <c r="M259" i="19" s="1"/>
  <c r="H258" i="19"/>
  <c r="L258" i="19" s="1"/>
  <c r="M258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49" i="19"/>
  <c r="L249" i="19" s="1"/>
  <c r="M249" i="19" s="1"/>
  <c r="H248" i="19"/>
  <c r="L248" i="19" s="1"/>
  <c r="M248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22" i="19"/>
  <c r="L222" i="19" s="1"/>
  <c r="M222" i="19" s="1"/>
  <c r="H221" i="19"/>
  <c r="L221" i="19" s="1"/>
  <c r="M221" i="19" s="1"/>
  <c r="H220" i="19"/>
  <c r="L220" i="19" s="1"/>
  <c r="M220" i="19" s="1"/>
  <c r="H219" i="19"/>
  <c r="L219" i="19" s="1"/>
  <c r="M219" i="19" s="1"/>
  <c r="H218" i="19"/>
  <c r="L218" i="19" s="1"/>
  <c r="M218" i="19" s="1"/>
  <c r="H217" i="19"/>
  <c r="L217" i="19" s="1"/>
  <c r="M217" i="19" s="1"/>
  <c r="H216" i="19"/>
  <c r="L216" i="19" s="1"/>
  <c r="M216" i="19" s="1"/>
  <c r="H215" i="19"/>
  <c r="L215" i="19" s="1"/>
  <c r="M215" i="19" s="1"/>
  <c r="H214" i="19"/>
  <c r="L214" i="19" s="1"/>
  <c r="M214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33" i="23"/>
  <c r="K33" i="23" s="1"/>
  <c r="L33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5" i="2"/>
  <c r="K755" i="2" s="1"/>
  <c r="L755" i="2" s="1"/>
  <c r="G754" i="2"/>
  <c r="K754" i="2" s="1"/>
  <c r="L754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7" i="2"/>
  <c r="K717" i="2" s="1"/>
  <c r="L717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7" i="2"/>
  <c r="K687" i="2" s="1"/>
  <c r="L687" i="2" s="1"/>
  <c r="G686" i="2"/>
  <c r="K686" i="2" s="1"/>
  <c r="L686" i="2" s="1"/>
  <c r="G684" i="2"/>
  <c r="K684" i="2" s="1"/>
  <c r="L684" i="2" s="1"/>
  <c r="G683" i="2"/>
  <c r="K683" i="2" s="1"/>
  <c r="L683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49" i="2"/>
  <c r="K649" i="2" s="1"/>
  <c r="L649" i="2" s="1"/>
  <c r="G648" i="2"/>
  <c r="K648" i="2" s="1"/>
  <c r="L648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08" i="2"/>
  <c r="K608" i="2" s="1"/>
  <c r="L608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7" i="2"/>
  <c r="K597" i="2" s="1"/>
  <c r="L597" i="2" s="1"/>
  <c r="G596" i="2"/>
  <c r="K596" i="2" s="1"/>
  <c r="L596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4" i="2"/>
  <c r="K584" i="2" s="1"/>
  <c r="L584" i="2" s="1"/>
  <c r="G583" i="2"/>
  <c r="K583" i="2" s="1"/>
  <c r="L583" i="2" s="1"/>
  <c r="G582" i="2"/>
  <c r="K582" i="2" s="1"/>
  <c r="L582" i="2" s="1"/>
  <c r="G580" i="2"/>
  <c r="K580" i="2" s="1"/>
  <c r="L580" i="2" s="1"/>
  <c r="G579" i="2"/>
  <c r="K579" i="2" s="1"/>
  <c r="L579" i="2" s="1"/>
  <c r="G578" i="2"/>
  <c r="K578" i="2" s="1"/>
  <c r="L578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4" i="2"/>
  <c r="K144" i="2" s="1"/>
  <c r="L144" i="2" s="1"/>
  <c r="G143" i="2"/>
  <c r="K143" i="2" s="1"/>
  <c r="L143" i="2" s="1"/>
  <c r="G142" i="2"/>
  <c r="K142" i="2" s="1"/>
  <c r="L142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N5" i="8"/>
  <c r="L5" i="10"/>
  <c r="L5" i="23"/>
  <c r="K6" i="11"/>
  <c r="H6" i="16"/>
  <c r="M6" i="17"/>
  <c r="N5" i="6"/>
  <c r="L6" i="22"/>
  <c r="O5" i="21"/>
  <c r="L5" i="2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33" i="23"/>
  <c r="J33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B8" i="1" l="1"/>
  <c r="C8" i="1" s="1"/>
  <c r="J446" i="19" l="1"/>
  <c r="K446" i="19" s="1"/>
  <c r="J466" i="19"/>
  <c r="K466" i="19" s="1"/>
  <c r="J467" i="19"/>
  <c r="K467" i="19" s="1"/>
  <c r="J469" i="19"/>
  <c r="K469" i="19" s="1"/>
  <c r="J470" i="19"/>
  <c r="K470" i="19" s="1"/>
  <c r="I194" i="22"/>
  <c r="J194" i="22" s="1"/>
  <c r="I192" i="22"/>
  <c r="J192" i="22" s="1"/>
  <c r="I191" i="22"/>
  <c r="J191" i="22" s="1"/>
  <c r="I190" i="22"/>
  <c r="J190" i="22" s="1"/>
  <c r="I189" i="22"/>
  <c r="J189" i="22" s="1"/>
  <c r="I181" i="22"/>
  <c r="J181" i="22" s="1"/>
  <c r="I179" i="22"/>
  <c r="J179" i="22" s="1"/>
  <c r="I178" i="22"/>
  <c r="J178" i="22" s="1"/>
  <c r="I174" i="22"/>
  <c r="J174" i="22" s="1"/>
  <c r="I173" i="22"/>
  <c r="J173" i="22" s="1"/>
  <c r="I172" i="22"/>
  <c r="J172" i="22" s="1"/>
  <c r="I171" i="22"/>
  <c r="J171" i="22" s="1"/>
  <c r="I169" i="22"/>
  <c r="J169" i="22" s="1"/>
  <c r="I168" i="22"/>
  <c r="J168" i="22" s="1"/>
  <c r="I167" i="22"/>
  <c r="J167" i="22" s="1"/>
  <c r="I166" i="22"/>
  <c r="J166" i="22" s="1"/>
  <c r="I164" i="22"/>
  <c r="J164" i="22" s="1"/>
  <c r="I163" i="22"/>
  <c r="J163" i="22" s="1"/>
  <c r="I162" i="22"/>
  <c r="J162" i="22" s="1"/>
  <c r="I161" i="22"/>
  <c r="J161" i="22" s="1"/>
  <c r="I157" i="22"/>
  <c r="J157" i="22" s="1"/>
  <c r="I156" i="22"/>
  <c r="J156" i="22" s="1"/>
  <c r="I125" i="22"/>
  <c r="J125" i="22" s="1"/>
  <c r="I124" i="22"/>
  <c r="J124" i="22" s="1"/>
  <c r="I123" i="22"/>
  <c r="J123" i="22" s="1"/>
  <c r="I122" i="22"/>
  <c r="J122" i="22" s="1"/>
  <c r="I121" i="22"/>
  <c r="J121" i="22" s="1"/>
  <c r="I120" i="22"/>
  <c r="J120" i="22" s="1"/>
  <c r="I110" i="22"/>
  <c r="J110" i="22" s="1"/>
  <c r="I109" i="22"/>
  <c r="J109" i="22" s="1"/>
  <c r="I108" i="22"/>
  <c r="J108" i="22" s="1"/>
  <c r="I107" i="22"/>
  <c r="J107" i="22" s="1"/>
  <c r="I105" i="22"/>
  <c r="J105" i="22" s="1"/>
  <c r="I104" i="22"/>
  <c r="J104" i="22" s="1"/>
  <c r="I103" i="22"/>
  <c r="J103" i="22" s="1"/>
  <c r="I102" i="22"/>
  <c r="J102" i="22" s="1"/>
  <c r="I100" i="22"/>
  <c r="J100" i="22" s="1"/>
  <c r="I99" i="22"/>
  <c r="J99" i="22" s="1"/>
  <c r="I98" i="22"/>
  <c r="J98" i="22" s="1"/>
  <c r="I97" i="22"/>
  <c r="J97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77" i="2" l="1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60" i="2"/>
  <c r="J760" i="2" s="1"/>
  <c r="I759" i="2"/>
  <c r="J759" i="2" s="1"/>
  <c r="I755" i="2"/>
  <c r="J755" i="2" s="1"/>
  <c r="I754" i="2"/>
  <c r="J754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9" i="2"/>
  <c r="J719" i="2" s="1"/>
  <c r="I717" i="2"/>
  <c r="J717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7" i="2"/>
  <c r="J687" i="2" s="1"/>
  <c r="I686" i="2"/>
  <c r="J686" i="2" s="1"/>
  <c r="I684" i="2"/>
  <c r="J684" i="2" s="1"/>
  <c r="I683" i="2"/>
  <c r="J683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69" i="2"/>
  <c r="J669" i="2" s="1"/>
  <c r="I668" i="2"/>
  <c r="J668" i="2" s="1"/>
  <c r="I667" i="2"/>
  <c r="J667" i="2" s="1"/>
  <c r="I666" i="2"/>
  <c r="J666" i="2" s="1"/>
  <c r="I664" i="2"/>
  <c r="J664" i="2" s="1"/>
  <c r="I663" i="2"/>
  <c r="J663" i="2" s="1"/>
  <c r="I662" i="2"/>
  <c r="J662" i="2" s="1"/>
  <c r="I661" i="2"/>
  <c r="J661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49" i="2"/>
  <c r="J649" i="2" s="1"/>
  <c r="I648" i="2"/>
  <c r="J648" i="2" s="1"/>
  <c r="I647" i="2"/>
  <c r="J647" i="2" s="1"/>
  <c r="I646" i="2"/>
  <c r="J646" i="2" s="1"/>
  <c r="I645" i="2"/>
  <c r="J645" i="2" s="1"/>
  <c r="I644" i="2"/>
  <c r="J644" i="2" s="1"/>
  <c r="I643" i="2"/>
  <c r="J643" i="2" s="1"/>
  <c r="I608" i="2"/>
  <c r="J608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7" i="2"/>
  <c r="J597" i="2" s="1"/>
  <c r="I596" i="2"/>
  <c r="J596" i="2" s="1"/>
  <c r="I592" i="2"/>
  <c r="J592" i="2" s="1"/>
  <c r="I591" i="2"/>
  <c r="J591" i="2" s="1"/>
  <c r="I590" i="2"/>
  <c r="J590" i="2" s="1"/>
  <c r="I589" i="2"/>
  <c r="J589" i="2" s="1"/>
  <c r="I588" i="2"/>
  <c r="J588" i="2" s="1"/>
  <c r="I584" i="2"/>
  <c r="J584" i="2" s="1"/>
  <c r="I583" i="2"/>
  <c r="J583" i="2" s="1"/>
  <c r="I582" i="2"/>
  <c r="J582" i="2" s="1"/>
  <c r="I580" i="2"/>
  <c r="J580" i="2" s="1"/>
  <c r="I579" i="2"/>
  <c r="J579" i="2" s="1"/>
  <c r="I578" i="2"/>
  <c r="J578" i="2" s="1"/>
  <c r="I639" i="2"/>
  <c r="J639" i="2" s="1"/>
  <c r="I638" i="2"/>
  <c r="J638" i="2" s="1"/>
  <c r="I637" i="2"/>
  <c r="J637" i="2" s="1"/>
  <c r="I636" i="2"/>
  <c r="J636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4" i="2"/>
  <c r="J144" i="2" s="1"/>
  <c r="I143" i="2"/>
  <c r="J143" i="2" s="1"/>
  <c r="I142" i="2"/>
  <c r="J142" i="2" s="1"/>
  <c r="I141" i="2"/>
  <c r="J141" i="2" s="1"/>
  <c r="I140" i="2"/>
  <c r="J140" i="2" s="1"/>
  <c r="I139" i="2"/>
  <c r="J139" i="2" s="1"/>
  <c r="I138" i="2"/>
  <c r="J138" i="2" s="1"/>
  <c r="I137" i="2"/>
  <c r="J137" i="2" s="1"/>
  <c r="I133" i="2"/>
  <c r="J133" i="2" s="1"/>
  <c r="I132" i="2"/>
  <c r="J132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42" i="19"/>
  <c r="K442" i="19" s="1"/>
  <c r="J443" i="19"/>
  <c r="K443" i="19" s="1"/>
  <c r="J444" i="19"/>
  <c r="K444" i="19" s="1"/>
  <c r="J445" i="19"/>
  <c r="K445" i="19" s="1"/>
  <c r="J447" i="19"/>
  <c r="K447" i="19" s="1"/>
  <c r="J448" i="19"/>
  <c r="K448" i="19" s="1"/>
  <c r="J449" i="19"/>
  <c r="K449" i="19" s="1"/>
  <c r="J450" i="19"/>
  <c r="K450" i="19" s="1"/>
  <c r="J451" i="19"/>
  <c r="K451" i="19" s="1"/>
  <c r="J452" i="19"/>
  <c r="K452" i="19" s="1"/>
  <c r="J453" i="19"/>
  <c r="K453" i="19" s="1"/>
  <c r="J454" i="19"/>
  <c r="K454" i="19" s="1"/>
  <c r="J455" i="19"/>
  <c r="K455" i="19" s="1"/>
  <c r="J456" i="19"/>
  <c r="K456" i="19" s="1"/>
  <c r="J457" i="19"/>
  <c r="K457" i="19" s="1"/>
  <c r="J458" i="19"/>
  <c r="K458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0" i="19"/>
  <c r="K520" i="19" s="1"/>
  <c r="J515" i="19"/>
  <c r="K515" i="19" s="1"/>
  <c r="J516" i="19"/>
  <c r="K516" i="19" s="1"/>
  <c r="J517" i="19"/>
  <c r="K517" i="19" s="1"/>
  <c r="J301" i="19"/>
  <c r="K301" i="19" s="1"/>
  <c r="J302" i="19"/>
  <c r="K302" i="19" s="1"/>
  <c r="J303" i="19"/>
  <c r="K303" i="19" s="1"/>
  <c r="J294" i="19"/>
  <c r="K294" i="19" s="1"/>
  <c r="J295" i="19"/>
  <c r="K295" i="19" s="1"/>
  <c r="I30" i="10"/>
  <c r="J30" i="10" s="1"/>
  <c r="K6" i="17" l="1"/>
  <c r="L5" i="6"/>
  <c r="J385" i="19" l="1"/>
  <c r="K385" i="19" s="1"/>
  <c r="J386" i="19"/>
  <c r="K386" i="19" s="1"/>
  <c r="G189" i="16" l="1"/>
  <c r="G190" i="16"/>
  <c r="G191" i="16"/>
  <c r="G188" i="16"/>
  <c r="G172" i="16"/>
  <c r="G171" i="16" l="1"/>
  <c r="G170" i="16"/>
  <c r="J438" i="19" l="1"/>
  <c r="K438" i="19" s="1"/>
  <c r="J439" i="19"/>
  <c r="K439" i="19" s="1"/>
  <c r="J414" i="19"/>
  <c r="K414" i="19" s="1"/>
  <c r="J415" i="19"/>
  <c r="K415" i="19" s="1"/>
  <c r="J416" i="19"/>
  <c r="K416" i="19" s="1"/>
  <c r="J417" i="19"/>
  <c r="K417" i="19" s="1"/>
  <c r="J52" i="19" l="1"/>
  <c r="K52" i="19" s="1"/>
  <c r="J252" i="19"/>
  <c r="K252" i="19" s="1"/>
  <c r="J256" i="19"/>
  <c r="K256" i="19" s="1"/>
  <c r="K174" i="8"/>
  <c r="L174" i="8" s="1"/>
  <c r="K173" i="8"/>
  <c r="L173" i="8" s="1"/>
  <c r="K172" i="8"/>
  <c r="L172" i="8" s="1"/>
  <c r="K170" i="8"/>
  <c r="L170" i="8" s="1"/>
  <c r="K168" i="8"/>
  <c r="L168" i="8" s="1"/>
  <c r="K167" i="8"/>
  <c r="L167" i="8" s="1"/>
  <c r="K165" i="8"/>
  <c r="L165" i="8" s="1"/>
  <c r="K164" i="8"/>
  <c r="L164" i="8" s="1"/>
  <c r="K163" i="8"/>
  <c r="L163" i="8" s="1"/>
  <c r="K162" i="8"/>
  <c r="L162" i="8" s="1"/>
  <c r="K161" i="8"/>
  <c r="L161" i="8" s="1"/>
  <c r="K160" i="8"/>
  <c r="L160" i="8" s="1"/>
  <c r="K159" i="8"/>
  <c r="L159" i="8" s="1"/>
  <c r="K158" i="8"/>
  <c r="L158" i="8" s="1"/>
  <c r="K157" i="8"/>
  <c r="L157" i="8" s="1"/>
  <c r="K155" i="8"/>
  <c r="L155" i="8" s="1"/>
  <c r="K154" i="8"/>
  <c r="L154" i="8" s="1"/>
  <c r="K153" i="8"/>
  <c r="L153" i="8" s="1"/>
  <c r="K152" i="8"/>
  <c r="L152" i="8" s="1"/>
  <c r="K151" i="8"/>
  <c r="L151" i="8" s="1"/>
  <c r="K149" i="8"/>
  <c r="L149" i="8" s="1"/>
  <c r="K148" i="8"/>
  <c r="L148" i="8" s="1"/>
  <c r="K146" i="8"/>
  <c r="L146" i="8" s="1"/>
  <c r="K145" i="8"/>
  <c r="L145" i="8" s="1"/>
  <c r="K144" i="8"/>
  <c r="L144" i="8" s="1"/>
  <c r="K143" i="8"/>
  <c r="L143" i="8" s="1"/>
  <c r="K142" i="8"/>
  <c r="L142" i="8" s="1"/>
  <c r="K141" i="8"/>
  <c r="L141" i="8" s="1"/>
  <c r="K140" i="8"/>
  <c r="L140" i="8" s="1"/>
  <c r="K139" i="8"/>
  <c r="L139" i="8" s="1"/>
  <c r="K138" i="8"/>
  <c r="L138" i="8" s="1"/>
  <c r="K137" i="8"/>
  <c r="L137" i="8" s="1"/>
  <c r="K136" i="8"/>
  <c r="L136" i="8" s="1"/>
  <c r="K135" i="8"/>
  <c r="L135" i="8" s="1"/>
  <c r="K134" i="8"/>
  <c r="L134" i="8" s="1"/>
  <c r="K133" i="8"/>
  <c r="L133" i="8" s="1"/>
  <c r="K132" i="8"/>
  <c r="L132" i="8" s="1"/>
  <c r="K131" i="8"/>
  <c r="L131" i="8" s="1"/>
  <c r="K128" i="8"/>
  <c r="L128" i="8" s="1"/>
  <c r="K127" i="8"/>
  <c r="L127" i="8" s="1"/>
  <c r="K126" i="8"/>
  <c r="L126" i="8" s="1"/>
  <c r="K125" i="8"/>
  <c r="L125" i="8" s="1"/>
  <c r="K124" i="8"/>
  <c r="L124" i="8" s="1"/>
  <c r="K123" i="8"/>
  <c r="L123" i="8" s="1"/>
  <c r="K122" i="8"/>
  <c r="L122" i="8" s="1"/>
  <c r="K121" i="8"/>
  <c r="L121" i="8" s="1"/>
  <c r="K120" i="8"/>
  <c r="L120" i="8" s="1"/>
  <c r="K119" i="8"/>
  <c r="L119" i="8" s="1"/>
  <c r="K118" i="8"/>
  <c r="L118" i="8" s="1"/>
  <c r="K117" i="8"/>
  <c r="L117" i="8" s="1"/>
  <c r="K116" i="8"/>
  <c r="L116" i="8" s="1"/>
  <c r="K115" i="8"/>
  <c r="L115" i="8" s="1"/>
  <c r="K114" i="8"/>
  <c r="L114" i="8" s="1"/>
  <c r="K113" i="8"/>
  <c r="L113" i="8" s="1"/>
  <c r="K112" i="8"/>
  <c r="L112" i="8" s="1"/>
  <c r="K111" i="8"/>
  <c r="L111" i="8" s="1"/>
  <c r="K110" i="8"/>
  <c r="L110" i="8" s="1"/>
  <c r="K109" i="8"/>
  <c r="L109" i="8" s="1"/>
  <c r="K108" i="8"/>
  <c r="L108" i="8" s="1"/>
  <c r="K107" i="8"/>
  <c r="L107" i="8" s="1"/>
  <c r="K106" i="8"/>
  <c r="L106" i="8" s="1"/>
  <c r="K105" i="8"/>
  <c r="L105" i="8" s="1"/>
  <c r="K104" i="8"/>
  <c r="L104" i="8" s="1"/>
  <c r="K103" i="8"/>
  <c r="L103" i="8" s="1"/>
  <c r="K102" i="8"/>
  <c r="L102" i="8" s="1"/>
  <c r="K100" i="8"/>
  <c r="L100" i="8" s="1"/>
  <c r="K99" i="8"/>
  <c r="L99" i="8" s="1"/>
  <c r="K98" i="8"/>
  <c r="L98" i="8" s="1"/>
  <c r="K97" i="8"/>
  <c r="L97" i="8" s="1"/>
  <c r="K96" i="8"/>
  <c r="L96" i="8" s="1"/>
  <c r="K95" i="8"/>
  <c r="L95" i="8" s="1"/>
  <c r="K94" i="8"/>
  <c r="L94" i="8" s="1"/>
  <c r="K93" i="8"/>
  <c r="L93" i="8" s="1"/>
  <c r="K92" i="8"/>
  <c r="L92" i="8" s="1"/>
  <c r="K91" i="8"/>
  <c r="L91" i="8" s="1"/>
  <c r="K90" i="8"/>
  <c r="L90" i="8" s="1"/>
  <c r="K89" i="8"/>
  <c r="L89" i="8" s="1"/>
  <c r="K88" i="8"/>
  <c r="L88" i="8" s="1"/>
  <c r="K87" i="8"/>
  <c r="L87" i="8" s="1"/>
  <c r="K86" i="8"/>
  <c r="L86" i="8" s="1"/>
  <c r="K85" i="8"/>
  <c r="L85" i="8" s="1"/>
  <c r="K84" i="8"/>
  <c r="L84" i="8" s="1"/>
  <c r="K83" i="8"/>
  <c r="L83" i="8" s="1"/>
  <c r="K82" i="8"/>
  <c r="L82" i="8" s="1"/>
  <c r="K81" i="8"/>
  <c r="L81" i="8" s="1"/>
  <c r="K79" i="8"/>
  <c r="L79" i="8" s="1"/>
  <c r="K78" i="8"/>
  <c r="L78" i="8" s="1"/>
  <c r="K77" i="8"/>
  <c r="L77" i="8" s="1"/>
  <c r="K76" i="8"/>
  <c r="L76" i="8" s="1"/>
  <c r="K75" i="8"/>
  <c r="L75" i="8" s="1"/>
  <c r="K74" i="8"/>
  <c r="L74" i="8" s="1"/>
  <c r="K73" i="8"/>
  <c r="L73" i="8" s="1"/>
  <c r="K71" i="8"/>
  <c r="L71" i="8" s="1"/>
  <c r="K70" i="8"/>
  <c r="L70" i="8" s="1"/>
  <c r="K69" i="8"/>
  <c r="L69" i="8" s="1"/>
  <c r="K68" i="8"/>
  <c r="L68" i="8" s="1"/>
  <c r="K67" i="8"/>
  <c r="L67" i="8" s="1"/>
  <c r="K66" i="8"/>
  <c r="L66" i="8" s="1"/>
  <c r="K64" i="8"/>
  <c r="L64" i="8" s="1"/>
  <c r="K63" i="8"/>
  <c r="L63" i="8" s="1"/>
  <c r="K62" i="8"/>
  <c r="L62" i="8" s="1"/>
  <c r="K61" i="8"/>
  <c r="L61" i="8" s="1"/>
  <c r="K60" i="8"/>
  <c r="L60" i="8" s="1"/>
  <c r="K59" i="8"/>
  <c r="L59" i="8" s="1"/>
  <c r="K57" i="8"/>
  <c r="L57" i="8" s="1"/>
  <c r="K56" i="8"/>
  <c r="L56" i="8" s="1"/>
  <c r="K55" i="8"/>
  <c r="L55" i="8" s="1"/>
  <c r="K54" i="8"/>
  <c r="L54" i="8" s="1"/>
  <c r="K53" i="8"/>
  <c r="L53" i="8" s="1"/>
  <c r="K52" i="8"/>
  <c r="L52" i="8" s="1"/>
  <c r="K51" i="8"/>
  <c r="L51" i="8" s="1"/>
  <c r="K50" i="8"/>
  <c r="L50" i="8" s="1"/>
  <c r="K49" i="8"/>
  <c r="L49" i="8" s="1"/>
  <c r="K48" i="8"/>
  <c r="L48" i="8" s="1"/>
  <c r="K47" i="8"/>
  <c r="L47" i="8" s="1"/>
  <c r="K46" i="8"/>
  <c r="L46" i="8" s="1"/>
  <c r="K45" i="8"/>
  <c r="L45" i="8" s="1"/>
  <c r="K43" i="8"/>
  <c r="L43" i="8" s="1"/>
  <c r="K42" i="8"/>
  <c r="L42" i="8" s="1"/>
  <c r="K41" i="8"/>
  <c r="L41" i="8" s="1"/>
  <c r="K40" i="8"/>
  <c r="L40" i="8" s="1"/>
  <c r="K39" i="8"/>
  <c r="L39" i="8" s="1"/>
  <c r="K37" i="8"/>
  <c r="L37" i="8" s="1"/>
  <c r="K36" i="8"/>
  <c r="L36" i="8" s="1"/>
  <c r="K35" i="8"/>
  <c r="L35" i="8" s="1"/>
  <c r="K34" i="8"/>
  <c r="L34" i="8" s="1"/>
  <c r="K33" i="8"/>
  <c r="L33" i="8" s="1"/>
  <c r="K32" i="8"/>
  <c r="L32" i="8" s="1"/>
  <c r="K31" i="8"/>
  <c r="L31" i="8" s="1"/>
  <c r="K30" i="8"/>
  <c r="L30" i="8" s="1"/>
  <c r="K29" i="8"/>
  <c r="L29" i="8" s="1"/>
  <c r="K28" i="8"/>
  <c r="L28" i="8" s="1"/>
  <c r="K27" i="8"/>
  <c r="L27" i="8" s="1"/>
  <c r="K26" i="8"/>
  <c r="L26" i="8" s="1"/>
  <c r="K24" i="8"/>
  <c r="L24" i="8" s="1"/>
  <c r="K23" i="8"/>
  <c r="L23" i="8" s="1"/>
  <c r="K22" i="8"/>
  <c r="L22" i="8" s="1"/>
  <c r="K20" i="8"/>
  <c r="L20" i="8" s="1"/>
  <c r="K19" i="8"/>
  <c r="L19" i="8" s="1"/>
  <c r="K18" i="8"/>
  <c r="L18" i="8" s="1"/>
  <c r="K17" i="8"/>
  <c r="L17" i="8" s="1"/>
  <c r="K16" i="8"/>
  <c r="L16" i="8" s="1"/>
  <c r="K15" i="8"/>
  <c r="L15" i="8" s="1"/>
  <c r="K14" i="8"/>
  <c r="L14" i="8" s="1"/>
  <c r="K13" i="8"/>
  <c r="L13" i="8" s="1"/>
  <c r="K12" i="8"/>
  <c r="L12" i="8" s="1"/>
  <c r="K11" i="8"/>
  <c r="L11" i="8" s="1"/>
  <c r="K10" i="8"/>
  <c r="L10" i="8" s="1"/>
  <c r="K9" i="8"/>
  <c r="L9" i="8" s="1"/>
  <c r="K8" i="8"/>
  <c r="L8" i="8" s="1"/>
  <c r="L5" i="8" l="1"/>
  <c r="B18" i="1" s="1"/>
  <c r="J45" i="19"/>
  <c r="K45" i="19" s="1"/>
  <c r="J47" i="19"/>
  <c r="K47" i="19" s="1"/>
  <c r="J304" i="19" l="1"/>
  <c r="K304" i="19" s="1"/>
  <c r="J200" i="19"/>
  <c r="K200" i="19" s="1"/>
  <c r="J32" i="19"/>
  <c r="K32" i="19" s="1"/>
  <c r="J27" i="19"/>
  <c r="K27" i="19" s="1"/>
  <c r="J368" i="19"/>
  <c r="K368" i="19" s="1"/>
  <c r="J369" i="19"/>
  <c r="K369" i="19" s="1"/>
  <c r="J370" i="19"/>
  <c r="K370" i="19" s="1"/>
  <c r="J371" i="19"/>
  <c r="K371" i="19" s="1"/>
  <c r="J372" i="19"/>
  <c r="K372" i="19" s="1"/>
  <c r="J249" i="19"/>
  <c r="K249" i="19" s="1"/>
  <c r="J193" i="19"/>
  <c r="K193" i="19" s="1"/>
  <c r="J491" i="19"/>
  <c r="K491" i="19" s="1"/>
  <c r="J492" i="19"/>
  <c r="K492" i="19" s="1"/>
  <c r="J493" i="19"/>
  <c r="K493" i="19" s="1"/>
  <c r="J494" i="19"/>
  <c r="K494" i="19" s="1"/>
  <c r="J495" i="19"/>
  <c r="K495" i="19" s="1"/>
  <c r="J496" i="19"/>
  <c r="K496" i="19" s="1"/>
  <c r="J497" i="19"/>
  <c r="K497" i="19" s="1"/>
  <c r="J362" i="19"/>
  <c r="K362" i="19" s="1"/>
  <c r="J363" i="19"/>
  <c r="K363" i="19" s="1"/>
  <c r="J364" i="19"/>
  <c r="K364" i="19" s="1"/>
  <c r="J365" i="19"/>
  <c r="K365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12" i="19"/>
  <c r="K412" i="19" s="1"/>
  <c r="J411" i="19"/>
  <c r="K411" i="19" s="1"/>
  <c r="J410" i="19"/>
  <c r="K410" i="19" s="1"/>
  <c r="J409" i="19"/>
  <c r="K409" i="19" s="1"/>
  <c r="J408" i="19"/>
  <c r="K408" i="19" s="1"/>
  <c r="J407" i="19"/>
  <c r="K407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0" i="19"/>
  <c r="K400" i="19" s="1"/>
  <c r="J399" i="19"/>
  <c r="K399" i="19" s="1"/>
  <c r="J398" i="19"/>
  <c r="K398" i="19" s="1"/>
  <c r="J397" i="19"/>
  <c r="K397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4" i="19"/>
  <c r="K384" i="19" s="1"/>
  <c r="J383" i="19"/>
  <c r="K383" i="19" s="1"/>
  <c r="J382" i="19"/>
  <c r="K382" i="19" s="1"/>
  <c r="J381" i="19"/>
  <c r="K381" i="19" s="1"/>
  <c r="J380" i="19"/>
  <c r="K380" i="19" s="1"/>
  <c r="J379" i="19"/>
  <c r="K379" i="19" s="1"/>
  <c r="J378" i="19"/>
  <c r="K378" i="19" s="1"/>
  <c r="J377" i="19"/>
  <c r="K377" i="19" s="1"/>
  <c r="J376" i="19"/>
  <c r="K376" i="19" s="1"/>
  <c r="J375" i="19"/>
  <c r="K375" i="19" s="1"/>
  <c r="J205" i="19"/>
  <c r="K205" i="19" s="1"/>
  <c r="J206" i="19"/>
  <c r="K206" i="19" s="1"/>
  <c r="J207" i="19"/>
  <c r="K207" i="19" s="1"/>
  <c r="J208" i="19"/>
  <c r="K208" i="19" s="1"/>
  <c r="J500" i="19"/>
  <c r="K500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19" i="19"/>
  <c r="K319" i="19" s="1"/>
  <c r="J320" i="19"/>
  <c r="K320" i="19" s="1"/>
  <c r="J321" i="19"/>
  <c r="K321" i="19" s="1"/>
  <c r="J322" i="19"/>
  <c r="K322" i="19" s="1"/>
  <c r="J323" i="19"/>
  <c r="K323" i="19" s="1"/>
  <c r="J324" i="19"/>
  <c r="K324" i="19" s="1"/>
  <c r="J325" i="19"/>
  <c r="K325" i="19" s="1"/>
  <c r="J326" i="19"/>
  <c r="K326" i="19" s="1"/>
  <c r="J327" i="19"/>
  <c r="K327" i="19" s="1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0" i="19"/>
  <c r="K420" i="19" s="1"/>
  <c r="J421" i="19"/>
  <c r="K421" i="19" s="1"/>
  <c r="J422" i="19"/>
  <c r="K422" i="19" s="1"/>
  <c r="J423" i="19"/>
  <c r="K423" i="19" s="1"/>
  <c r="J424" i="19"/>
  <c r="K424" i="19" s="1"/>
  <c r="J425" i="19"/>
  <c r="K425" i="19" s="1"/>
  <c r="J426" i="19"/>
  <c r="K426" i="19" s="1"/>
  <c r="J427" i="19"/>
  <c r="K427" i="19" s="1"/>
  <c r="J429" i="19"/>
  <c r="K429" i="19" s="1"/>
  <c r="J430" i="19"/>
  <c r="K430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185" i="19"/>
  <c r="K185" i="19" s="1"/>
  <c r="J186" i="19"/>
  <c r="K186" i="19" s="1"/>
  <c r="J187" i="19"/>
  <c r="K187" i="19" s="1"/>
  <c r="J521" i="19"/>
  <c r="K521" i="19" s="1"/>
  <c r="J519" i="19"/>
  <c r="K519" i="19" s="1"/>
  <c r="J518" i="19"/>
  <c r="K518" i="19" s="1"/>
  <c r="J512" i="19"/>
  <c r="K512" i="19" s="1"/>
  <c r="J511" i="19"/>
  <c r="K511" i="19" s="1"/>
  <c r="J508" i="19"/>
  <c r="K508" i="19" s="1"/>
  <c r="J507" i="19"/>
  <c r="K507" i="19" s="1"/>
  <c r="J506" i="19"/>
  <c r="K506" i="19" s="1"/>
  <c r="J505" i="19"/>
  <c r="K505" i="19" s="1"/>
  <c r="J318" i="19"/>
  <c r="K318" i="19" s="1"/>
  <c r="J315" i="19"/>
  <c r="K315" i="19" s="1"/>
  <c r="J314" i="19"/>
  <c r="K314" i="19" s="1"/>
  <c r="J313" i="19"/>
  <c r="K313" i="19" s="1"/>
  <c r="J312" i="19"/>
  <c r="K312" i="19" s="1"/>
  <c r="J311" i="19"/>
  <c r="K311" i="19" s="1"/>
  <c r="J310" i="19"/>
  <c r="K310" i="19" s="1"/>
  <c r="J309" i="19"/>
  <c r="K309" i="19" s="1"/>
  <c r="J308" i="19"/>
  <c r="K308" i="19" s="1"/>
  <c r="J306" i="19"/>
  <c r="K306" i="19" s="1"/>
  <c r="J305" i="19"/>
  <c r="K305" i="19" s="1"/>
  <c r="J300" i="19"/>
  <c r="K300" i="19" s="1"/>
  <c r="J299" i="19"/>
  <c r="K299" i="19" s="1"/>
  <c r="J297" i="19"/>
  <c r="K297" i="19" s="1"/>
  <c r="J296" i="19"/>
  <c r="K296" i="19" s="1"/>
  <c r="J293" i="19"/>
  <c r="K293" i="19" s="1"/>
  <c r="J292" i="19"/>
  <c r="K292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5" i="19"/>
  <c r="K265" i="19" s="1"/>
  <c r="J264" i="19"/>
  <c r="K264" i="19" s="1"/>
  <c r="J263" i="19"/>
  <c r="K263" i="19" s="1"/>
  <c r="J262" i="19"/>
  <c r="K262" i="19" s="1"/>
  <c r="J261" i="19"/>
  <c r="K261" i="19" s="1"/>
  <c r="J260" i="19"/>
  <c r="K260" i="19" s="1"/>
  <c r="J259" i="19"/>
  <c r="K259" i="19" s="1"/>
  <c r="J258" i="19"/>
  <c r="K258" i="19" s="1"/>
  <c r="J257" i="19"/>
  <c r="K257" i="19" s="1"/>
  <c r="J255" i="19"/>
  <c r="K255" i="19" s="1"/>
  <c r="J254" i="19"/>
  <c r="K254" i="19" s="1"/>
  <c r="J253" i="19"/>
  <c r="K253" i="19" s="1"/>
  <c r="J248" i="19"/>
  <c r="K248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22" i="19"/>
  <c r="K222" i="19" s="1"/>
  <c r="J221" i="19"/>
  <c r="K221" i="19" s="1"/>
  <c r="J220" i="19"/>
  <c r="K220" i="19" s="1"/>
  <c r="J219" i="19"/>
  <c r="K219" i="19" s="1"/>
  <c r="J218" i="19"/>
  <c r="K218" i="19" s="1"/>
  <c r="J217" i="19"/>
  <c r="K217" i="19" s="1"/>
  <c r="J216" i="19"/>
  <c r="K216" i="19" s="1"/>
  <c r="J215" i="19"/>
  <c r="K215" i="19" s="1"/>
  <c r="J214" i="19"/>
  <c r="K214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1" i="1" s="1"/>
  <c r="C21" i="1" s="1"/>
  <c r="I6" i="11"/>
  <c r="B19" i="1" s="1"/>
  <c r="C19" i="1" s="1"/>
  <c r="B7" i="1"/>
  <c r="C7" i="1" s="1"/>
  <c r="C18" i="1"/>
  <c r="B16" i="1"/>
  <c r="C16" i="1" s="1"/>
  <c r="B15" i="1"/>
  <c r="C15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20" i="1" s="1"/>
  <c r="C20" i="1" l="1"/>
  <c r="B22" i="1" l="1"/>
  <c r="C22" i="1"/>
</calcChain>
</file>

<file path=xl/sharedStrings.xml><?xml version="1.0" encoding="utf-8"?>
<sst xmlns="http://schemas.openxmlformats.org/spreadsheetml/2006/main" count="12318" uniqueCount="5373">
  <si>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</si>
  <si>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</si>
  <si>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</si>
  <si>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</si>
  <si>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</si>
  <si>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</si>
  <si>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</si>
  <si>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</si>
  <si>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</si>
  <si>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</si>
  <si>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</si>
  <si>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</si>
  <si>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</si>
  <si>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</si>
  <si>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</si>
  <si>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</si>
  <si>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</si>
  <si>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</si>
  <si>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</si>
  <si>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</si>
  <si>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</si>
  <si>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</si>
  <si>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</si>
  <si>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</si>
  <si>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</si>
  <si>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</si>
  <si>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</si>
  <si>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</si>
  <si>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</si>
  <si>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</si>
  <si>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</si>
  <si>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</si>
  <si>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</si>
  <si>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</si>
  <si>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</si>
  <si>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</si>
  <si>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</si>
  <si>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</si>
  <si>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</si>
  <si>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</si>
  <si>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</si>
  <si>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</si>
  <si>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</si>
  <si>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</si>
  <si>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</si>
  <si>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</si>
  <si>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</si>
  <si>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</si>
  <si>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</si>
  <si>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</si>
  <si>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</si>
  <si>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</si>
  <si>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</si>
  <si>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</si>
  <si>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</si>
  <si>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</si>
  <si>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</si>
  <si>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</si>
  <si>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</si>
  <si>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</si>
  <si>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</si>
  <si>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</si>
  <si>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</si>
  <si>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</si>
  <si>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</si>
  <si>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</si>
  <si>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</si>
  <si>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</si>
  <si>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</si>
  <si>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</si>
  <si>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</si>
  <si>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</si>
  <si>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</si>
  <si>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</si>
  <si>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</si>
  <si>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</si>
  <si>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</si>
  <si>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</si>
  <si>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</si>
  <si>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</si>
  <si>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</si>
  <si>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</si>
  <si>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</si>
  <si>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</si>
  <si>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</si>
  <si>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</si>
  <si>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</si>
  <si>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</si>
  <si>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</si>
  <si>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</si>
  <si>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</si>
  <si>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</si>
  <si>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</si>
  <si>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</si>
  <si>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</si>
  <si>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</si>
  <si>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</si>
  <si>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</si>
  <si>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</si>
  <si>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</si>
  <si>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</si>
  <si>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</si>
  <si>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</si>
  <si>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</si>
  <si>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</si>
  <si>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</si>
  <si>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</si>
  <si>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</si>
  <si>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</si>
  <si>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</si>
  <si>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</si>
  <si>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</si>
  <si>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</si>
  <si>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</si>
  <si>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</si>
  <si>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</si>
  <si>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</si>
  <si>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</si>
  <si>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</si>
  <si>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</si>
  <si>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</si>
  <si>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</si>
  <si>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</si>
  <si>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</si>
  <si>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</si>
  <si>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</si>
  <si>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</si>
  <si>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</si>
  <si>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</si>
  <si>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</si>
  <si>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</si>
  <si>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</si>
  <si>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</si>
  <si>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</si>
  <si>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</si>
  <si>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</si>
  <si>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</si>
  <si>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</si>
  <si>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</si>
  <si>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</si>
  <si>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</si>
  <si>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</si>
  <si>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</si>
  <si>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</si>
  <si>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</si>
  <si>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</si>
  <si>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</si>
  <si>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</si>
  <si>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</si>
  <si>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</si>
  <si>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</si>
  <si>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</si>
  <si>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</si>
  <si>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</si>
  <si>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</si>
  <si>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</si>
  <si>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</si>
  <si>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</si>
  <si>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</si>
  <si>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</si>
  <si>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</si>
  <si>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</si>
  <si>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</si>
  <si>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</si>
  <si>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</si>
  <si>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</si>
  <si>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</si>
  <si>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</si>
  <si>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</si>
  <si>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</si>
  <si>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</si>
  <si>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</si>
  <si>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</si>
  <si>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</si>
  <si>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</si>
  <si>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</si>
  <si>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</si>
  <si>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</si>
  <si>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</si>
  <si>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</si>
  <si>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</si>
  <si>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</si>
  <si>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</si>
  <si>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</si>
  <si>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</si>
  <si>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</si>
  <si>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</si>
  <si>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</si>
  <si>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</si>
  <si>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</si>
  <si>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</si>
  <si>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</si>
  <si>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</si>
  <si>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</si>
  <si>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</si>
  <si>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</si>
  <si>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</si>
  <si>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</si>
  <si>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</si>
  <si>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</si>
  <si>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</si>
  <si>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</si>
  <si>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</si>
  <si>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</si>
  <si>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</si>
  <si>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</si>
  <si>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</si>
  <si>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</si>
  <si>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</si>
  <si>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</si>
  <si>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</si>
  <si>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</si>
  <si>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</si>
  <si>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</si>
  <si>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</si>
  <si>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</si>
  <si>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</si>
  <si>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</si>
  <si>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</si>
  <si>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</si>
  <si>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</si>
  <si>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</si>
  <si>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</si>
  <si>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</si>
  <si>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</si>
  <si>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</si>
  <si>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</si>
  <si>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</si>
  <si>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</si>
  <si>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</si>
  <si>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</si>
  <si>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</si>
  <si>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</si>
  <si>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</si>
  <si>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</si>
  <si>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</si>
  <si>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</si>
  <si>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</si>
  <si>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</si>
  <si>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</si>
  <si>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</si>
  <si>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</si>
  <si>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</si>
  <si>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</si>
  <si>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</si>
  <si>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</si>
  <si>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</si>
  <si>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</si>
  <si>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</si>
  <si>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</si>
  <si>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</si>
  <si>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</si>
  <si>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</si>
  <si>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</si>
  <si>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</si>
  <si>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</si>
  <si>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</si>
  <si>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</si>
  <si>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</si>
  <si>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</si>
  <si>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</si>
  <si>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</si>
  <si>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</si>
  <si>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</si>
  <si>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</si>
  <si>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</si>
  <si>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</si>
  <si>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</si>
  <si>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</si>
  <si>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</si>
  <si>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</si>
  <si>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</si>
  <si>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</si>
  <si>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</si>
  <si>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</si>
  <si>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</si>
  <si>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</si>
  <si>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</si>
  <si>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</si>
  <si>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</si>
  <si>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</si>
  <si>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</si>
  <si>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</si>
  <si>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</si>
  <si>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</si>
  <si>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</si>
  <si>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</si>
  <si>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</si>
  <si>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</si>
  <si>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</si>
  <si>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</si>
  <si>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</si>
  <si>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</si>
  <si>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</si>
  <si>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</si>
  <si>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</si>
  <si>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</si>
  <si>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</si>
  <si>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</si>
  <si>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</si>
  <si>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</si>
  <si>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</si>
  <si>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</si>
  <si>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</si>
  <si>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</si>
  <si>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</si>
  <si>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</si>
  <si>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</si>
  <si>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</si>
  <si>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</si>
  <si>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</si>
  <si>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</si>
  <si>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</si>
  <si>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</si>
  <si>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</si>
  <si>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</si>
  <si>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</si>
  <si>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</si>
  <si>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</si>
  <si>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</si>
  <si>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</si>
  <si>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</si>
  <si>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</si>
  <si>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</si>
  <si>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</si>
  <si>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</si>
  <si>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</si>
  <si>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</si>
  <si>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</si>
  <si>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</si>
  <si>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</si>
  <si>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</si>
  <si>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</si>
  <si>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</si>
  <si>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</si>
  <si>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</si>
  <si>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</si>
  <si>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</si>
  <si>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</si>
  <si>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</si>
  <si>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</si>
  <si>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</si>
  <si>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</si>
  <si>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</si>
  <si>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</si>
  <si>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</si>
  <si>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</si>
  <si>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</si>
  <si>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</si>
  <si>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</si>
  <si>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</si>
  <si>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</si>
  <si>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</si>
  <si>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</si>
  <si>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</si>
  <si>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</si>
  <si>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</si>
  <si>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</si>
  <si>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</si>
  <si>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</si>
  <si>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</si>
  <si>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</si>
  <si>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</si>
  <si>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</si>
  <si>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</si>
  <si>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</si>
  <si>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</si>
  <si>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</si>
  <si>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</si>
  <si>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</si>
  <si>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</si>
  <si>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</si>
  <si>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</si>
  <si>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</si>
  <si>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</si>
  <si>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</si>
  <si>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</si>
  <si>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</si>
  <si>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</si>
  <si>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</si>
  <si>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</si>
  <si>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</si>
  <si>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</si>
  <si>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</si>
  <si>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</si>
  <si>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</si>
  <si>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</si>
  <si>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</si>
  <si>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</si>
  <si>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</si>
  <si>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</si>
  <si>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</si>
  <si>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</si>
  <si>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</si>
  <si>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</si>
  <si>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</si>
  <si>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</si>
  <si>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</si>
  <si>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</si>
  <si>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</si>
  <si>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</si>
  <si>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</si>
  <si>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</si>
  <si>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</si>
  <si>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</si>
  <si>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</si>
  <si>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</si>
  <si>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</si>
  <si>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</si>
  <si>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</si>
  <si>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</si>
  <si>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</si>
  <si>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</si>
  <si>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</si>
  <si>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</si>
  <si>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</si>
  <si>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</si>
  <si>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</si>
  <si>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</si>
  <si>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</si>
  <si>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</si>
  <si>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</si>
  <si>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</si>
  <si>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</si>
  <si>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</si>
  <si>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</si>
  <si>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</si>
  <si>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</si>
  <si>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</si>
  <si>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</si>
  <si>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</si>
  <si>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</si>
  <si>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</si>
  <si>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</si>
  <si>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</si>
  <si>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</si>
  <si>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</si>
  <si>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</si>
  <si>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</si>
  <si>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</si>
  <si>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</si>
  <si>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</si>
  <si>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</si>
  <si>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</si>
  <si>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</si>
  <si>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</si>
  <si>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</si>
  <si>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</si>
  <si>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</si>
  <si>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</si>
  <si>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</si>
  <si>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</si>
  <si>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</si>
  <si>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</si>
  <si>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</si>
  <si>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</si>
  <si>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</si>
  <si>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</si>
  <si>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</si>
  <si>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</si>
  <si>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</si>
  <si>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</si>
  <si>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</si>
  <si>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</si>
  <si>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</si>
  <si>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</si>
  <si>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</si>
  <si>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</si>
  <si>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</si>
  <si>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</si>
  <si>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</si>
  <si>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</si>
  <si>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</si>
  <si>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</si>
  <si>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</si>
  <si>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</si>
  <si>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</si>
  <si>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</si>
  <si>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</si>
  <si>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</si>
  <si>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</si>
  <si>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</si>
  <si>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</si>
  <si>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</si>
  <si>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</si>
  <si>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</si>
  <si>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</si>
  <si>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</si>
  <si>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</si>
  <si>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</si>
  <si>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</si>
  <si>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</si>
  <si>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</si>
  <si>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</si>
  <si>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</si>
  <si>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</si>
  <si>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</si>
  <si>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</si>
  <si>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</si>
  <si>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</si>
  <si>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</si>
  <si>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</si>
  <si>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</si>
  <si>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</si>
  <si>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</si>
  <si>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</si>
  <si>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</si>
  <si>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</si>
  <si>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</si>
  <si>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</si>
  <si>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</si>
  <si>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</si>
  <si>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</si>
  <si>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</si>
  <si>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</si>
  <si>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</si>
  <si>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</si>
  <si>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</si>
  <si>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</si>
  <si>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</si>
  <si>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</si>
  <si>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</si>
  <si>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</si>
  <si>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</si>
  <si>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</si>
  <si>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</si>
  <si>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</si>
  <si>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</si>
  <si>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</si>
  <si>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</si>
  <si>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</si>
  <si>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</si>
  <si>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</si>
  <si>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</si>
  <si>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</si>
  <si>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</si>
  <si>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</si>
  <si>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</si>
  <si>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</si>
  <si>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</si>
  <si>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</si>
  <si>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</si>
  <si>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</si>
  <si>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</si>
  <si>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</si>
  <si>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</si>
  <si>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</si>
  <si>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</si>
  <si>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</si>
  <si>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</si>
  <si>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</si>
  <si>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</si>
  <si>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</si>
  <si>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</si>
  <si>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</si>
  <si>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</si>
  <si>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</si>
  <si>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</si>
  <si>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</si>
  <si>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</si>
  <si>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</si>
  <si>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</si>
  <si>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</si>
  <si>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</si>
  <si>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</si>
  <si>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</si>
  <si>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</si>
  <si>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</si>
  <si>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</si>
  <si>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</si>
  <si>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</si>
  <si>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</si>
  <si>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</si>
  <si>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</si>
  <si>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</si>
  <si>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</si>
  <si>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</si>
  <si>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</si>
  <si>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</si>
  <si>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</si>
  <si>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</si>
  <si>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</si>
  <si>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</si>
  <si>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</si>
  <si>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</si>
  <si>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</si>
  <si>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</si>
  <si>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</si>
  <si>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</si>
  <si>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</si>
  <si>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</si>
  <si>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</si>
  <si>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</si>
  <si>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</si>
  <si>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</si>
  <si>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</si>
  <si>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</si>
  <si>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</si>
  <si>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</si>
  <si>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</si>
  <si>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</si>
  <si>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</si>
  <si>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</si>
  <si>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</si>
  <si>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</si>
  <si>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</si>
  <si>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</si>
  <si>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</si>
  <si>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</si>
  <si>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</si>
  <si>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</si>
  <si>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</si>
  <si>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</si>
  <si>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</si>
  <si>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</si>
  <si>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</si>
  <si>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</si>
  <si>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</si>
  <si>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</si>
  <si>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</si>
  <si>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</si>
  <si>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</si>
  <si>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</si>
  <si>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</si>
  <si>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</si>
  <si>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</si>
  <si>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</si>
  <si>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</si>
  <si>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</si>
  <si>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</si>
  <si>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</si>
  <si>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</si>
  <si>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</si>
  <si>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</si>
  <si>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</si>
  <si>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</si>
  <si>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</si>
  <si>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</si>
  <si>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</si>
  <si>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</si>
  <si>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</si>
  <si>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</si>
  <si>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</si>
  <si>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</si>
  <si>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</si>
  <si>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</si>
  <si>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</si>
  <si>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</si>
  <si>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</si>
  <si>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</si>
  <si>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</si>
  <si>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</si>
  <si>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</si>
  <si>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</si>
  <si>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</si>
  <si>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</si>
  <si>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</si>
  <si>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</si>
  <si>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</si>
  <si>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</si>
  <si>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</si>
  <si>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</si>
  <si>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</si>
  <si>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</si>
  <si>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</si>
  <si>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</si>
  <si>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</si>
  <si>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</si>
  <si>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</si>
  <si>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</si>
  <si>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</si>
  <si>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</si>
  <si>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</si>
  <si>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</si>
  <si>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</si>
  <si>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</si>
  <si>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</si>
  <si>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</si>
  <si>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</si>
  <si>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</si>
  <si>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</si>
  <si>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</si>
  <si>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</si>
  <si>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</si>
  <si>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</si>
  <si>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</si>
  <si>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</si>
  <si>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</si>
  <si>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</si>
  <si>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</si>
  <si>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</si>
  <si>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</si>
  <si>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</si>
  <si>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</si>
  <si>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</si>
  <si>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</si>
  <si>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</si>
  <si>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</si>
  <si>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</si>
  <si>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</si>
  <si>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</si>
  <si>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</si>
  <si>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</si>
  <si>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</si>
  <si>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</si>
  <si>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</si>
  <si>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</si>
  <si>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</si>
  <si>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</si>
  <si>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</si>
  <si>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</si>
  <si>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</si>
  <si>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</si>
  <si>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</si>
  <si>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</si>
  <si>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</si>
  <si>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</si>
  <si>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</si>
  <si>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</si>
  <si>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</si>
  <si>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</si>
  <si>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</si>
  <si>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</si>
  <si>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</si>
  <si>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</si>
  <si>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</si>
  <si>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</si>
  <si>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</si>
  <si>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</si>
  <si>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</si>
  <si>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</si>
  <si>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</si>
  <si>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</si>
  <si>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</si>
  <si>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</si>
  <si>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</si>
  <si>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</si>
  <si>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</si>
  <si>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</si>
  <si>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</si>
  <si>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</si>
  <si>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</si>
  <si>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</si>
  <si>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</si>
  <si>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</si>
  <si>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</si>
  <si>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</si>
  <si>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</si>
  <si>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</si>
  <si>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</si>
  <si>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</si>
  <si>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</si>
  <si>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</si>
  <si>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</si>
  <si>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</si>
  <si>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</si>
  <si>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</si>
  <si>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</si>
  <si>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</si>
  <si>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</si>
  <si>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</si>
  <si>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</si>
  <si>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</si>
  <si>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</si>
  <si>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</si>
  <si>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</si>
  <si>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</si>
  <si>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</si>
  <si>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</si>
  <si>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</si>
  <si>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</si>
  <si>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</si>
  <si>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</si>
  <si>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</si>
  <si>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</si>
  <si>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</si>
  <si>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</si>
  <si>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</si>
  <si>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</si>
  <si>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</si>
  <si>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</si>
  <si>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</si>
  <si>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</si>
  <si>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</si>
  <si>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</si>
  <si>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</si>
  <si>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</si>
  <si>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</si>
  <si>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</si>
  <si>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</si>
  <si>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</si>
  <si>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</si>
  <si>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</si>
  <si>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</si>
  <si>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</si>
  <si>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</si>
  <si>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</si>
  <si>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</si>
  <si>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</si>
  <si>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</si>
  <si>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</si>
  <si>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</si>
  <si>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</si>
  <si>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</si>
  <si>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</si>
  <si>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</si>
  <si>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</si>
  <si>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</si>
  <si>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</si>
  <si>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</si>
  <si>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</si>
  <si>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</si>
  <si>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</si>
  <si>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</si>
  <si>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</si>
  <si>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</si>
  <si>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</si>
  <si>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</si>
  <si>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</si>
  <si>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</si>
  <si>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</si>
  <si>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</si>
  <si>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</si>
  <si>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</si>
  <si>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</si>
  <si>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</si>
  <si>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</si>
  <si>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</si>
  <si>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</si>
  <si>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</si>
  <si>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</si>
  <si>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</si>
  <si>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</si>
  <si>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</si>
  <si>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</si>
  <si>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</si>
  <si>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</si>
  <si>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</si>
  <si>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</si>
  <si>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</si>
  <si>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</si>
  <si>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</si>
  <si>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</si>
  <si>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</si>
  <si>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</si>
  <si>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</si>
  <si>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</si>
  <si>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</si>
  <si>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</si>
  <si>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</si>
  <si>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</si>
  <si>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</si>
  <si>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</si>
  <si>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</si>
  <si>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</si>
  <si>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</si>
  <si>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</si>
  <si>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</si>
  <si>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</si>
  <si>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</si>
  <si>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</si>
  <si>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</si>
  <si>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</si>
  <si>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</si>
  <si>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</si>
  <si>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</si>
  <si>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</si>
  <si>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</si>
  <si>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</si>
  <si>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</si>
  <si>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</si>
  <si>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</si>
  <si>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</si>
  <si>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</si>
  <si>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</si>
  <si>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</si>
  <si>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</si>
  <si>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</si>
  <si>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</si>
  <si>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</si>
  <si>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</si>
  <si>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</si>
  <si>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</si>
  <si>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</si>
  <si>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</si>
  <si>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</si>
  <si>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</si>
  <si>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</si>
  <si>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</si>
  <si>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</si>
  <si>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</si>
  <si>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</si>
  <si>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</si>
  <si>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</si>
  <si>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</si>
  <si>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</si>
  <si>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</si>
  <si>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</si>
  <si>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</si>
  <si>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</si>
  <si>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</si>
  <si>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</si>
  <si>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</si>
  <si>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</si>
  <si>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</si>
  <si>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</si>
  <si>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</si>
  <si>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</si>
  <si>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</si>
  <si>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</si>
  <si>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</si>
  <si>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</si>
  <si>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</si>
  <si>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</si>
  <si>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</si>
  <si>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</si>
  <si>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</si>
  <si>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</si>
  <si>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</si>
  <si>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</si>
  <si>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</si>
  <si>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</si>
  <si>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</si>
  <si>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</si>
  <si>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</si>
  <si>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</si>
  <si>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</si>
  <si>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</si>
  <si>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</si>
  <si>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</si>
  <si>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</si>
  <si>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</si>
  <si>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</si>
  <si>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</si>
  <si>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</si>
  <si>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</si>
  <si>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</si>
  <si>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</si>
  <si>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</si>
  <si>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</si>
  <si>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</si>
  <si>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</si>
  <si>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</si>
  <si>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</si>
  <si>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</si>
  <si>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</si>
  <si>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</si>
  <si>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</si>
  <si>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</si>
  <si>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</si>
  <si>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</si>
  <si>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</si>
  <si>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</si>
  <si>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</si>
  <si>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</si>
  <si>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</si>
  <si>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</si>
  <si>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</si>
  <si>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</si>
  <si>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</si>
  <si>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</si>
  <si>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</si>
  <si>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</si>
  <si>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</si>
  <si>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</si>
  <si>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</si>
  <si>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</si>
  <si>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</si>
  <si>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</si>
  <si>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</si>
  <si>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</si>
  <si>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</si>
  <si>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</si>
  <si>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</si>
  <si>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</si>
  <si>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</si>
  <si>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</si>
  <si>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</si>
  <si>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</si>
  <si>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</si>
  <si>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</si>
  <si>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</si>
  <si>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</si>
  <si>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</si>
  <si>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</si>
  <si>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</si>
  <si>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</si>
  <si>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</si>
  <si>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</si>
  <si>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</si>
  <si>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</si>
  <si>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</si>
  <si>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</si>
  <si>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</si>
  <si>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</si>
  <si>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</si>
  <si>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</si>
  <si>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</si>
  <si>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</si>
  <si>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</si>
  <si>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</si>
  <si>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</si>
  <si>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</si>
  <si>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</si>
  <si>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</si>
  <si>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</si>
  <si>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</si>
  <si>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</si>
  <si>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</si>
  <si>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</si>
  <si>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</si>
  <si>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</si>
  <si>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</si>
  <si>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</si>
  <si>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</si>
  <si>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</si>
  <si>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</si>
  <si>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</si>
  <si>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</si>
  <si>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</si>
  <si>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</si>
  <si>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</si>
  <si>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</si>
  <si>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</si>
  <si>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</si>
  <si>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</si>
  <si>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</si>
  <si>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</si>
  <si>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</si>
  <si>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</si>
  <si>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</si>
  <si>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</si>
  <si>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</si>
  <si>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</si>
  <si>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</si>
  <si>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</si>
  <si>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</si>
  <si>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</si>
  <si>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</si>
  <si>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</si>
  <si>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</si>
  <si>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</si>
  <si>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</si>
  <si>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</si>
  <si>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</si>
  <si>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</si>
  <si>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</si>
  <si>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</si>
  <si>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</si>
  <si>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</si>
  <si>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</si>
  <si>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</si>
  <si>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</si>
  <si>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</si>
  <si>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</si>
  <si>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</si>
  <si>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</si>
  <si>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</si>
  <si>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</si>
  <si>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</si>
  <si>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</si>
  <si>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</si>
  <si>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</si>
  <si>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</si>
  <si>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</si>
  <si>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</si>
  <si>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</si>
  <si>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</si>
  <si>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</si>
  <si>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</si>
  <si>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</si>
  <si>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</si>
  <si>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</si>
  <si>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</si>
  <si>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</si>
  <si>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</si>
  <si>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</si>
  <si>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</si>
  <si>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</si>
  <si>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</si>
  <si>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</si>
  <si>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</si>
  <si>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</si>
  <si>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</si>
  <si>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</si>
  <si>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</si>
  <si>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</si>
  <si>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</si>
  <si>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</si>
  <si>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</si>
  <si>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</si>
  <si>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</si>
  <si>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</si>
  <si>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</si>
  <si>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</si>
  <si>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</si>
  <si>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</si>
  <si>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</si>
  <si>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</si>
  <si>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</si>
  <si>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</si>
  <si>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</si>
  <si>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</si>
  <si>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</si>
  <si>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</si>
  <si>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</si>
  <si>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</si>
  <si>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</si>
  <si>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</si>
  <si>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</si>
  <si>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</si>
  <si>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</si>
  <si>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</si>
  <si>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</si>
  <si>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</si>
  <si>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</si>
  <si>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</si>
  <si>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</si>
  <si>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</si>
  <si>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</si>
  <si>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</si>
  <si>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</si>
  <si>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</si>
  <si>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</si>
  <si>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</si>
  <si>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</si>
  <si>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</si>
  <si>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</si>
  <si>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</si>
  <si>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</si>
  <si>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</si>
  <si>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</si>
  <si>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</si>
  <si>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</si>
  <si>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</si>
  <si>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</si>
  <si>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</si>
  <si>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</si>
  <si>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</si>
  <si>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</si>
  <si>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</si>
  <si>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</si>
  <si>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</si>
  <si>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</si>
  <si>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</si>
  <si>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</si>
  <si>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</si>
  <si>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</si>
  <si>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</si>
  <si>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</si>
  <si>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</si>
  <si>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</si>
  <si>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</si>
  <si>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</si>
  <si>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</si>
  <si>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</si>
  <si>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</si>
  <si>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</si>
  <si>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</si>
  <si>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</si>
  <si>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</si>
  <si>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</si>
  <si>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</si>
  <si>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</si>
  <si>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</si>
  <si>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</si>
  <si>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</si>
  <si>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</si>
  <si>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</si>
  <si>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</si>
  <si>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</si>
  <si>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</si>
  <si>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</si>
  <si>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</si>
  <si>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</si>
  <si>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</si>
  <si>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</si>
  <si>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</si>
  <si>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</si>
  <si>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</si>
  <si>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</si>
  <si>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</si>
  <si>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</si>
  <si>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</si>
  <si>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</si>
  <si>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</si>
  <si>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</si>
  <si>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</si>
  <si>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</si>
  <si>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</si>
  <si>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</si>
  <si>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</si>
  <si>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</si>
  <si>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</si>
  <si>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</si>
  <si>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</si>
  <si>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</si>
  <si>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</si>
  <si>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</si>
  <si>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</si>
  <si>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</si>
  <si>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</si>
  <si>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</si>
  <si>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</si>
  <si>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</si>
  <si>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</si>
  <si>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</si>
  <si>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</si>
  <si>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</si>
  <si>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</si>
  <si>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</si>
  <si>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</si>
  <si>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</si>
  <si>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</si>
  <si>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</si>
  <si>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</si>
  <si>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</si>
  <si>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</si>
  <si>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</si>
  <si>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</si>
  <si>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</si>
  <si>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</si>
  <si>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</si>
  <si>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</si>
  <si>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</si>
  <si>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</si>
  <si>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</si>
  <si>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</si>
  <si>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</si>
  <si>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</si>
  <si>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</si>
  <si>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</si>
  <si>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</si>
  <si>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</si>
  <si>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</si>
  <si>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</si>
  <si>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</si>
  <si>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</si>
  <si>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</si>
  <si>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</si>
  <si>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</si>
  <si>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</si>
  <si>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</si>
  <si>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</si>
  <si>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</si>
  <si>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</si>
  <si>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</si>
  <si>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</si>
  <si>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</si>
  <si>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</si>
  <si>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</si>
  <si>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</si>
  <si>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</si>
  <si>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</si>
  <si>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</si>
  <si>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</si>
  <si>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</si>
  <si>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</si>
  <si>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</si>
  <si>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</si>
  <si>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</si>
  <si>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</si>
  <si>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</si>
  <si>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</si>
  <si>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</si>
  <si>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</si>
  <si>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</si>
  <si>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</si>
  <si>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</si>
  <si>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</si>
  <si>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</si>
  <si>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</si>
  <si>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</si>
  <si>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</si>
  <si>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</si>
  <si>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</si>
  <si>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</si>
  <si>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</si>
  <si>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</si>
  <si>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</si>
  <si>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</si>
  <si>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</si>
  <si>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</si>
  <si>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</si>
  <si>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</si>
  <si>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</si>
  <si>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</si>
  <si>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</si>
  <si>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</si>
  <si>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</si>
  <si>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</si>
  <si>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</si>
  <si>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</si>
  <si>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</si>
  <si>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</si>
  <si>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</si>
  <si>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</si>
  <si>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</si>
  <si>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</si>
  <si>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</si>
  <si>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</si>
  <si>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</si>
  <si>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</si>
  <si>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</si>
  <si>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</si>
  <si>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</si>
  <si>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</si>
  <si>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</si>
  <si>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</si>
  <si>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</si>
  <si>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</si>
  <si>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</si>
  <si>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</si>
  <si>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</si>
  <si>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</si>
  <si>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</si>
  <si>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</si>
  <si>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</si>
  <si>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</si>
  <si>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</si>
  <si>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</si>
  <si>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</si>
  <si>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</si>
  <si>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</si>
  <si>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</si>
  <si>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</si>
  <si>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</si>
  <si>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</si>
  <si>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</si>
  <si>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</si>
  <si>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</si>
  <si>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</si>
  <si>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</si>
  <si>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</si>
  <si>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</si>
  <si>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</si>
  <si>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</si>
  <si>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</si>
  <si>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</si>
  <si>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</si>
  <si>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</si>
  <si>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</si>
  <si>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</si>
  <si>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</si>
  <si>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</si>
  <si>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</si>
  <si>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</si>
  <si>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</si>
  <si>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</si>
  <si>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</si>
  <si>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</si>
  <si>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</si>
  <si>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</si>
  <si>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</si>
  <si>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</si>
  <si>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</si>
  <si>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</si>
  <si>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</si>
  <si>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</si>
  <si>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</si>
  <si>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</si>
  <si>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</si>
  <si>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</si>
  <si>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</si>
  <si>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</si>
  <si>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</si>
  <si>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</si>
  <si>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</si>
  <si>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</si>
  <si>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</si>
  <si>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</si>
  <si>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</si>
  <si>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</si>
  <si>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</si>
  <si>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</si>
  <si>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</si>
  <si>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</si>
  <si>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</si>
  <si>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</si>
  <si>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</si>
  <si>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</si>
  <si>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</si>
  <si>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</si>
  <si>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</si>
  <si>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</si>
  <si>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</si>
  <si>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</si>
  <si>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</si>
  <si>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</si>
  <si>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</si>
  <si>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</si>
  <si>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</si>
  <si>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</si>
  <si>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</si>
  <si>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</si>
  <si>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</si>
  <si>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</si>
  <si>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</si>
  <si>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</si>
  <si>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</si>
  <si>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</si>
  <si>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</si>
  <si>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</si>
  <si>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</si>
  <si>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</si>
  <si>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</si>
  <si>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</si>
  <si>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</si>
  <si>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</si>
  <si>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</si>
  <si>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</si>
  <si>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</si>
  <si>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</si>
  <si>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</si>
  <si>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</si>
  <si>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</si>
  <si>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</si>
  <si>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</si>
  <si>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</si>
  <si>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</si>
  <si>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</si>
  <si>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</si>
  <si>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</si>
  <si>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</si>
  <si>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</si>
  <si>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</si>
  <si>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</si>
  <si>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</si>
  <si>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</si>
  <si>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</si>
  <si>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</si>
  <si>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</si>
  <si>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</si>
  <si>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</si>
  <si>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</si>
  <si>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</si>
  <si>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</si>
  <si>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</si>
  <si>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</si>
  <si>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</si>
  <si>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</si>
  <si>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</si>
  <si>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</si>
  <si>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</si>
  <si>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</si>
  <si>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</si>
  <si>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</si>
  <si>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</si>
  <si>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</si>
  <si>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</si>
  <si>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</si>
  <si>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</si>
  <si>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</si>
  <si>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</si>
  <si>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</si>
  <si>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</si>
  <si>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</si>
  <si>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</si>
  <si>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</si>
  <si>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</si>
  <si>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</si>
  <si>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</si>
  <si>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</si>
  <si>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</si>
  <si>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</si>
  <si>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</si>
  <si>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</si>
  <si>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</si>
  <si>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</si>
  <si>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</si>
  <si>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</si>
  <si>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</si>
  <si>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</si>
  <si>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</si>
  <si>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</si>
  <si>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</si>
  <si>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</si>
  <si>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</si>
  <si>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</si>
  <si>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</si>
  <si>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</si>
  <si>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</si>
  <si>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</si>
  <si>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</si>
  <si>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</si>
  <si>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</si>
  <si>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</si>
  <si>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</si>
  <si>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</si>
  <si>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</si>
  <si>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</si>
  <si>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</si>
  <si>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</si>
  <si>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</si>
  <si>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</si>
  <si>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</si>
  <si>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</si>
  <si>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</si>
  <si>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</si>
  <si>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</si>
  <si>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</si>
  <si>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</si>
  <si>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</si>
  <si>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</si>
  <si>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</si>
  <si>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</si>
  <si>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</si>
  <si>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</si>
  <si>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</si>
  <si>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</si>
  <si>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</si>
  <si>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</si>
  <si>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</si>
  <si>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</si>
  <si>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</si>
  <si>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</si>
  <si>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</si>
  <si>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</si>
  <si>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</si>
  <si>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</si>
  <si>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</si>
  <si>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</si>
  <si>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</si>
  <si>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</si>
  <si>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</si>
  <si>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</si>
  <si>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</si>
  <si>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</si>
  <si>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</si>
  <si>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</si>
  <si>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</si>
  <si>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</si>
  <si>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</si>
  <si>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</si>
  <si>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</si>
  <si>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</si>
  <si>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</si>
  <si>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</si>
  <si>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</si>
  <si>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</si>
  <si>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</si>
  <si>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</si>
  <si>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</si>
  <si>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</si>
  <si>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</si>
  <si>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</si>
  <si>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</si>
  <si>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</si>
  <si>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</si>
  <si>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</si>
  <si>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</si>
  <si>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</si>
  <si>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</si>
  <si>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</si>
  <si>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</si>
  <si>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</si>
  <si>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</si>
  <si>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</si>
  <si>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</si>
  <si>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</si>
  <si>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</si>
  <si>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</si>
  <si>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</si>
  <si>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</si>
  <si>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</si>
  <si>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</si>
  <si>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</si>
  <si>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</si>
  <si>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</si>
  <si>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</si>
  <si>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</si>
  <si>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</si>
  <si>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</si>
  <si>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</si>
  <si>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</si>
  <si>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</si>
  <si>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</si>
  <si>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</si>
  <si>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</si>
  <si>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</si>
  <si>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</si>
  <si>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</si>
  <si>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</si>
  <si>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</si>
  <si>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</si>
  <si>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</si>
  <si>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</si>
  <si>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</si>
  <si>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</si>
  <si>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</si>
  <si>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</si>
  <si>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</si>
  <si>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</si>
  <si>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</si>
  <si>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</si>
  <si>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</si>
  <si>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</si>
  <si>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</si>
  <si>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</si>
  <si>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</si>
  <si>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</si>
  <si>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</si>
  <si>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</si>
  <si>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</si>
  <si>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</si>
  <si>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</si>
  <si>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</si>
  <si>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</si>
  <si>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</si>
  <si>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</si>
  <si>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</si>
  <si>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</si>
  <si>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</si>
  <si>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</si>
  <si>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</si>
  <si>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</si>
  <si>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</si>
  <si>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</si>
  <si>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</si>
  <si>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</si>
  <si>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</si>
  <si>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</si>
  <si>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</si>
  <si>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</si>
  <si>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</si>
  <si>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</si>
  <si>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</si>
  <si>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</si>
  <si>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</si>
  <si>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</si>
  <si>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</si>
  <si>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</si>
  <si>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</si>
  <si>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</si>
  <si>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</si>
  <si>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</si>
  <si>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</si>
  <si>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</si>
  <si>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</si>
  <si>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</si>
  <si>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</si>
  <si>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</si>
  <si>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</si>
  <si>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</si>
  <si>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</si>
  <si>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</si>
  <si>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</si>
  <si>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</si>
  <si>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</si>
  <si>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</si>
  <si>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</si>
  <si>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</si>
  <si>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</si>
  <si>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</si>
  <si>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</si>
  <si>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</si>
  <si>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</si>
  <si>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</si>
  <si>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</si>
  <si>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</si>
  <si>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</si>
  <si>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</si>
  <si>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</si>
  <si>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</si>
  <si>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</si>
  <si>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</si>
  <si>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</si>
  <si>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</si>
  <si>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</si>
  <si>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</si>
  <si>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</si>
  <si>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</si>
  <si>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</si>
  <si>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</si>
  <si>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</si>
  <si>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</si>
  <si>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</si>
  <si>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</si>
  <si>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</si>
  <si>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</si>
  <si>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</si>
  <si>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</si>
  <si>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</si>
  <si>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</si>
  <si>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</si>
  <si>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</si>
  <si>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</si>
  <si>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</si>
  <si>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</si>
  <si>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</si>
  <si>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</si>
  <si>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</si>
  <si>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</si>
  <si>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</si>
  <si>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</si>
  <si>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</si>
  <si>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</si>
  <si>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</si>
  <si>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</si>
  <si>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</si>
  <si>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</si>
  <si>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</si>
  <si>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</si>
  <si>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</si>
  <si>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</si>
  <si>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</si>
  <si>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</si>
  <si>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</si>
  <si>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</si>
  <si>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</si>
  <si>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</si>
  <si>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</si>
  <si>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</si>
  <si>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</si>
  <si>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</si>
  <si>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</si>
  <si>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</si>
  <si>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</si>
  <si>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</si>
  <si>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</si>
  <si>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</si>
  <si>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</si>
  <si>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</si>
  <si>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</si>
  <si>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</si>
  <si>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</si>
  <si>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</si>
  <si>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</si>
  <si>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</si>
  <si>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</si>
  <si>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</si>
  <si>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</si>
  <si>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</si>
  <si>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</si>
  <si>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</si>
  <si>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</si>
  <si>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</si>
  <si>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</si>
  <si>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</si>
  <si>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</si>
  <si>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</si>
  <si>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</si>
  <si>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</si>
  <si>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</si>
  <si>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</si>
  <si>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</si>
  <si>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</si>
  <si>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</si>
  <si>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</si>
  <si>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</si>
  <si>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</si>
  <si>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</si>
  <si>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</si>
  <si>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</si>
  <si>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</si>
  <si>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</si>
  <si>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</si>
  <si>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</si>
  <si>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</si>
  <si>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</si>
  <si>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</si>
  <si>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</si>
  <si>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</si>
  <si>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</si>
  <si>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</si>
  <si>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</si>
  <si>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</si>
  <si>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</si>
  <si>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</si>
  <si>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</si>
  <si>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</si>
  <si>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</si>
  <si>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</si>
  <si>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</si>
  <si>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</si>
  <si>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</si>
  <si>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</si>
  <si>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</si>
  <si>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</si>
  <si>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</si>
  <si>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</si>
  <si>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</si>
  <si>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</si>
  <si>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</si>
  <si>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</si>
  <si>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</si>
  <si>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</si>
  <si>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</si>
  <si>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</si>
  <si>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</si>
  <si>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</si>
  <si>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</si>
  <si>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</si>
  <si>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</si>
  <si>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</si>
  <si>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</si>
  <si>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</si>
  <si>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</si>
  <si>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</si>
  <si>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</si>
  <si>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</si>
  <si>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</si>
  <si>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</si>
  <si>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</si>
  <si>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</si>
  <si>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</si>
  <si>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</si>
  <si>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</si>
  <si>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</si>
  <si>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</si>
  <si>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</si>
  <si>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</si>
  <si>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</si>
  <si>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</si>
  <si>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</si>
  <si>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</si>
  <si>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</si>
  <si>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</si>
  <si>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</si>
  <si>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</si>
  <si>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</si>
  <si>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</si>
  <si>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</si>
  <si>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</si>
  <si>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</si>
  <si>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</si>
  <si>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</si>
  <si>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</si>
  <si>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</si>
  <si>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</si>
  <si>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</si>
  <si>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</si>
  <si>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</si>
  <si>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</si>
  <si>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</si>
  <si>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</si>
  <si>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</si>
  <si>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</si>
  <si>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</si>
  <si>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</si>
  <si>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</si>
  <si>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</si>
  <si>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</si>
  <si>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</si>
  <si>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</si>
  <si>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</si>
  <si>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</si>
  <si>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</si>
  <si>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</si>
  <si>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</si>
  <si>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</si>
  <si>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</si>
  <si>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</si>
  <si>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</si>
  <si>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</si>
  <si>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</si>
  <si>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</si>
  <si>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</si>
  <si>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</si>
  <si>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</si>
  <si>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</si>
  <si>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</si>
  <si>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</si>
  <si>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</si>
  <si>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</si>
  <si>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</si>
  <si>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</si>
  <si>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</si>
  <si>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</si>
  <si>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</si>
  <si>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</si>
  <si>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</si>
  <si>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</si>
  <si>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</si>
  <si>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</si>
  <si>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</si>
  <si>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</si>
  <si>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</si>
  <si>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</si>
  <si>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</si>
  <si>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</si>
  <si>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</si>
  <si>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</si>
  <si>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</si>
  <si>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</si>
  <si>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</si>
  <si>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</si>
  <si>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</si>
  <si>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</si>
  <si>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</si>
  <si>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</si>
  <si>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</si>
  <si>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</si>
  <si>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</si>
  <si>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</si>
  <si>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</si>
  <si>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</si>
  <si>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</si>
  <si>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</si>
  <si>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</si>
  <si>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</si>
  <si>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</si>
  <si>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</si>
  <si>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</si>
  <si>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</si>
  <si>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</si>
  <si>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</si>
  <si>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</si>
  <si>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</si>
  <si>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</si>
  <si>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</si>
  <si>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</si>
  <si>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</si>
  <si>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</si>
  <si>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</si>
  <si>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</si>
  <si>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</si>
  <si>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</si>
  <si>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</si>
  <si>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</si>
  <si>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</si>
  <si>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</si>
  <si>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</si>
  <si>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</si>
  <si>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</si>
  <si>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</si>
  <si>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</si>
  <si>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</si>
  <si>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</si>
  <si>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</si>
  <si>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</si>
  <si>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</si>
  <si>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</si>
  <si>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</si>
  <si>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</si>
  <si>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</si>
  <si>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</si>
  <si>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</si>
  <si>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</si>
  <si>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</si>
  <si>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</si>
  <si>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</si>
  <si>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</si>
  <si>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</si>
  <si>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</si>
  <si>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</si>
  <si>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</si>
  <si>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</si>
  <si>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</si>
  <si>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</si>
  <si>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</si>
  <si>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</si>
  <si>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</si>
  <si>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</si>
  <si>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</si>
  <si>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</si>
  <si>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</si>
  <si>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</si>
  <si>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</si>
  <si>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</si>
  <si>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</si>
  <si>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</si>
  <si>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</si>
  <si>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</si>
  <si>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</si>
  <si>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</si>
  <si>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</si>
  <si>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</si>
  <si>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</si>
  <si>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</si>
  <si>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</si>
  <si>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</si>
  <si>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</si>
  <si>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</si>
  <si>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</si>
  <si>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</si>
  <si>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</si>
  <si>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</si>
  <si>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</si>
  <si>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</si>
  <si>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</si>
  <si>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</si>
  <si>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</si>
  <si>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</si>
  <si>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</si>
  <si>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</si>
  <si>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</si>
  <si>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</si>
  <si>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</si>
  <si>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</si>
  <si>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</si>
  <si>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</si>
  <si>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</si>
  <si>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</si>
  <si>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</si>
  <si>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</si>
  <si>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</si>
  <si>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</si>
  <si>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</si>
  <si>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</si>
  <si>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</si>
  <si>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</si>
  <si>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</si>
  <si>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</si>
  <si>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</si>
  <si>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</si>
  <si>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</si>
  <si>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</si>
  <si>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</si>
  <si>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</si>
  <si>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</si>
  <si>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</si>
  <si>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</si>
  <si>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</si>
  <si>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</si>
  <si>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</si>
  <si>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</si>
  <si>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</si>
  <si>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</si>
  <si>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</si>
  <si>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</si>
  <si>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</si>
  <si>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</si>
  <si>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</si>
  <si>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</si>
  <si>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</si>
  <si>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</si>
  <si>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</si>
  <si>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</si>
  <si>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</si>
  <si>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</si>
  <si>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</si>
  <si>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</si>
  <si>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</si>
  <si>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</si>
  <si>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</si>
  <si>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</si>
  <si>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</si>
  <si>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</si>
  <si>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</si>
  <si>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</si>
  <si>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</si>
  <si>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</si>
  <si>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</si>
  <si>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</si>
  <si>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</si>
  <si>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</si>
  <si>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</si>
  <si>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</si>
  <si>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</si>
  <si>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</si>
  <si>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</si>
  <si>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</si>
  <si>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</si>
  <si>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</si>
  <si>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</si>
  <si>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</si>
  <si>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</si>
  <si>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</si>
  <si>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</si>
  <si>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</si>
  <si>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</si>
  <si>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</si>
  <si>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</si>
  <si>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</si>
  <si>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</si>
  <si>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</si>
  <si>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</si>
  <si>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</si>
  <si>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</si>
  <si>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</si>
  <si>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</si>
  <si>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</si>
  <si>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</si>
  <si>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</si>
  <si>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</si>
  <si>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</si>
  <si>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</si>
  <si>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</si>
  <si>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</si>
  <si>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</si>
  <si>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</si>
  <si>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</si>
  <si>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</si>
  <si>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</si>
  <si>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</si>
  <si>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</si>
  <si>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</si>
  <si>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</si>
  <si>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</si>
  <si>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</si>
  <si>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</si>
  <si>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</si>
  <si>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</si>
  <si>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</si>
  <si>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</si>
  <si>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</si>
  <si>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</si>
  <si>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</si>
  <si>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</si>
  <si>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</si>
  <si>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</si>
  <si>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</si>
  <si>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</si>
  <si>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</si>
  <si>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</si>
  <si>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</si>
  <si>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</si>
  <si>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</si>
  <si>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</si>
  <si>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</si>
  <si>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</si>
  <si>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</si>
  <si>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</si>
  <si>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</si>
  <si>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</si>
  <si>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</si>
  <si>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</si>
  <si>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</si>
  <si>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</si>
  <si>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</si>
  <si>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</si>
  <si>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</si>
  <si>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</si>
  <si>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</si>
  <si>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</si>
  <si>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</si>
  <si>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</si>
  <si>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</si>
  <si>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</si>
  <si>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</si>
  <si>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</si>
  <si>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</si>
  <si>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</si>
  <si>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</si>
  <si>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</si>
  <si>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</si>
  <si>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</si>
  <si>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</si>
  <si>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</si>
  <si>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</si>
  <si>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</si>
  <si>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</si>
  <si>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</si>
  <si>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</si>
  <si>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</si>
  <si>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</si>
  <si>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</si>
  <si>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</si>
  <si>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</si>
  <si>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</si>
  <si>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</si>
  <si>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</si>
  <si>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</si>
  <si>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</si>
  <si>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</si>
  <si>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</si>
  <si>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</si>
  <si>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</si>
  <si>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</si>
  <si>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</si>
  <si>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</si>
  <si>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</si>
  <si>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</si>
  <si>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</si>
  <si>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</si>
  <si>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</si>
  <si>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</si>
  <si>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</si>
  <si>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</si>
  <si>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</si>
  <si>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</si>
  <si>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</si>
  <si>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</si>
  <si>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</si>
  <si>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</si>
  <si>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</si>
  <si>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</si>
  <si>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</si>
  <si>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</si>
  <si>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</si>
  <si>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</si>
  <si>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</si>
  <si>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</si>
  <si>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</si>
  <si>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</si>
  <si>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</si>
  <si>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</si>
  <si>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</si>
  <si>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</si>
  <si>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</si>
  <si>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</si>
  <si>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</si>
  <si>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</si>
  <si>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</si>
  <si>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</si>
  <si>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</si>
  <si>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</si>
  <si>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</si>
  <si>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</si>
  <si>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</si>
  <si>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</si>
  <si>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</si>
  <si>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</si>
  <si>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</si>
  <si>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</si>
  <si>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</si>
  <si>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</si>
  <si>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</si>
  <si>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</si>
  <si>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</si>
  <si>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</si>
  <si>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</si>
  <si>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</si>
  <si>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</si>
  <si>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</si>
  <si>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</si>
  <si>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</si>
  <si>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</si>
  <si>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</si>
  <si>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</si>
  <si>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</si>
  <si>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</si>
  <si>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</si>
  <si>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</si>
  <si>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</si>
  <si>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</si>
  <si>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</si>
  <si>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</si>
  <si>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</si>
  <si>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</si>
  <si>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</si>
  <si>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</si>
  <si>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</si>
  <si>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</si>
  <si>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</si>
  <si>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</si>
  <si>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</si>
  <si>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</si>
  <si>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</si>
  <si>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</si>
  <si>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</si>
  <si>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</si>
  <si>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</si>
  <si>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</si>
  <si>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</si>
  <si>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</si>
  <si>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</si>
  <si>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</si>
  <si>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</si>
  <si>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</si>
  <si>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</si>
  <si>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</si>
  <si>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</si>
  <si>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</si>
  <si>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</si>
  <si>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</si>
  <si>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</si>
  <si>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</si>
  <si>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</si>
  <si>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</si>
  <si>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</si>
  <si>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</si>
  <si>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</si>
  <si>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</si>
  <si>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</si>
  <si>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</si>
  <si>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</si>
  <si>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</si>
  <si>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</si>
  <si>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</si>
  <si>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</si>
  <si>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</si>
  <si>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</si>
  <si>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</si>
  <si>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</si>
  <si>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</si>
  <si>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</si>
  <si>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</si>
  <si>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</si>
  <si>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</si>
  <si>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</si>
  <si>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</si>
  <si>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</si>
  <si>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</si>
  <si>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</si>
  <si>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</si>
  <si>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</si>
  <si>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</si>
  <si>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</si>
  <si>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</si>
  <si>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</si>
  <si>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</si>
  <si>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</si>
  <si>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</si>
  <si>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</si>
  <si>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</si>
  <si>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</si>
  <si>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</si>
  <si>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</si>
  <si>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</si>
  <si>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</si>
  <si>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</si>
  <si>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</si>
  <si>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</si>
  <si>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</si>
  <si>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</si>
  <si>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</si>
  <si>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</si>
  <si>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</si>
  <si>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</si>
  <si>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</si>
  <si>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</si>
  <si>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</si>
  <si>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</si>
  <si>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</si>
  <si>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</si>
  <si>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</si>
  <si>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</si>
  <si>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</si>
  <si>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</si>
  <si>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</si>
  <si>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</si>
  <si>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</si>
  <si>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</si>
  <si>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</si>
  <si>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</si>
  <si>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</si>
  <si>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</si>
  <si>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</si>
  <si>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</si>
  <si>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</si>
  <si>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</si>
  <si>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</si>
  <si>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</si>
  <si>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</si>
  <si>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</si>
  <si>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</si>
  <si>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</si>
  <si>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</si>
  <si>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</si>
  <si>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</si>
  <si>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</si>
  <si>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</si>
  <si>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</si>
  <si>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</si>
  <si>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</si>
  <si>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</si>
  <si>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</si>
  <si>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</si>
  <si>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</si>
  <si>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</si>
  <si>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</si>
  <si>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</si>
  <si>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</si>
  <si>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</si>
  <si>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</si>
  <si>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</si>
  <si>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</si>
  <si>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</si>
  <si>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</si>
  <si>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</si>
  <si>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</si>
  <si>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</si>
  <si>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</si>
  <si>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</si>
  <si>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</si>
  <si>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</si>
  <si>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</si>
  <si>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</si>
  <si>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</si>
  <si>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</si>
  <si>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</si>
  <si>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</si>
  <si>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</si>
  <si>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</si>
  <si>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</si>
  <si>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</si>
  <si>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</si>
  <si>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</si>
  <si>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</si>
  <si>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</si>
  <si>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</si>
  <si>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</si>
  <si>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</si>
  <si>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</si>
  <si>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</si>
  <si>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</si>
  <si>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</si>
  <si>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</si>
  <si>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</si>
  <si>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</si>
  <si>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</si>
  <si>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</si>
  <si>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</si>
  <si>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</si>
  <si>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</si>
  <si>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</si>
  <si>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</si>
  <si>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</si>
  <si>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</si>
  <si>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</si>
  <si>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</si>
  <si>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</si>
  <si>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</si>
  <si>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</si>
  <si>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</si>
  <si>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</si>
  <si>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</si>
  <si>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</si>
  <si>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</si>
  <si>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</si>
  <si>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</si>
  <si>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</si>
  <si>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</si>
  <si>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</si>
  <si>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</si>
  <si>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</si>
  <si>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</si>
  <si>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</si>
  <si>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</si>
  <si>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</si>
  <si>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</si>
  <si>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</si>
  <si>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</si>
  <si>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</si>
  <si>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</si>
  <si>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</si>
  <si>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</si>
  <si>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</si>
  <si>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</si>
  <si>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</si>
  <si>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</si>
  <si>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</si>
  <si>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</si>
  <si>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</si>
  <si>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</si>
  <si>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</si>
  <si>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</si>
  <si>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</si>
  <si>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</si>
  <si>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</si>
  <si>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</si>
  <si>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</si>
  <si>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</si>
  <si>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</si>
  <si>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</si>
  <si>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</si>
  <si>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</si>
  <si>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</si>
  <si>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</si>
  <si>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</si>
  <si>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</si>
  <si>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</si>
  <si>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</si>
  <si>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</si>
  <si>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</si>
  <si>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</si>
  <si>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</si>
  <si>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</si>
  <si>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</si>
  <si>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</si>
  <si>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</si>
  <si>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</si>
  <si>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</si>
  <si>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</si>
  <si>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</si>
  <si>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</si>
  <si>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</si>
  <si>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</si>
  <si>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</si>
  <si>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</si>
  <si>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</si>
  <si>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</si>
  <si>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</si>
  <si>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</si>
  <si>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</si>
  <si>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</si>
  <si>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</si>
  <si>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</si>
  <si>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</si>
  <si>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</si>
  <si>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</si>
  <si>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</si>
  <si>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</si>
  <si>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</si>
  <si>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</si>
  <si>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</si>
  <si>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</si>
  <si>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</si>
  <si>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</si>
  <si>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</si>
  <si>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</si>
  <si>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</si>
  <si>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</si>
  <si>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</si>
  <si>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</si>
  <si>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</si>
  <si>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</si>
  <si>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</si>
  <si>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</si>
  <si>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</si>
  <si>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</si>
  <si>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</si>
  <si>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</si>
  <si>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</si>
  <si>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</si>
  <si>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</si>
  <si>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</si>
  <si>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</si>
  <si>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</si>
  <si>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</si>
  <si>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</si>
  <si>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</si>
  <si>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</si>
  <si>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</si>
  <si>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</si>
  <si>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</si>
  <si>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</si>
  <si>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</si>
  <si>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</si>
  <si>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</si>
  <si>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</si>
  <si>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</si>
  <si>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</si>
  <si>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</si>
  <si>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</si>
  <si>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</si>
  <si>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</si>
  <si>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</si>
  <si>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</si>
  <si>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</si>
  <si>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</si>
  <si>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</si>
  <si>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</si>
  <si>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</si>
  <si>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</si>
  <si>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</si>
  <si>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</si>
  <si>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</si>
  <si>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</si>
  <si>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</si>
  <si>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</si>
  <si>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</si>
  <si>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</si>
  <si>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</si>
  <si>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</si>
  <si>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</si>
  <si>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</si>
  <si>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</si>
  <si>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</si>
  <si>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</si>
  <si>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</si>
  <si>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</si>
  <si>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</si>
  <si>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</si>
  <si>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</si>
  <si>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</si>
  <si>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</si>
  <si>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</si>
  <si>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</si>
  <si>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</si>
  <si>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</si>
  <si>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</si>
  <si>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</si>
  <si>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</si>
  <si>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</si>
  <si>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</si>
  <si>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</si>
  <si>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</si>
  <si>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</si>
  <si>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</si>
  <si>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</si>
  <si>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</si>
  <si>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</si>
  <si>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</si>
  <si>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</si>
  <si>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</si>
  <si>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</si>
  <si>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</si>
  <si>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</si>
  <si>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</si>
  <si>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</si>
  <si>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</si>
  <si>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</si>
  <si>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</si>
  <si>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</si>
  <si>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</si>
  <si>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</si>
  <si>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</si>
  <si>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</si>
  <si>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</si>
  <si>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</si>
  <si>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</si>
  <si>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</si>
  <si>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</si>
  <si>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</si>
  <si>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</si>
  <si>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</si>
  <si>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</si>
  <si>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</si>
  <si>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</si>
  <si>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</si>
  <si>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</si>
  <si>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</si>
  <si>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</si>
  <si>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</si>
  <si>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</si>
  <si>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</si>
  <si>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</si>
  <si>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</si>
  <si>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</si>
  <si>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</si>
  <si>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</si>
  <si>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</si>
  <si>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</si>
  <si>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</si>
  <si>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</si>
  <si>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</si>
  <si>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</si>
  <si>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</si>
  <si>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</si>
  <si>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</si>
  <si>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</si>
  <si>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</si>
  <si>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</si>
  <si>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</si>
  <si>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</si>
  <si>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</si>
  <si>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</si>
  <si>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</si>
  <si>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</si>
  <si>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</si>
  <si>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</si>
  <si>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</si>
  <si>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</si>
  <si>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</si>
  <si>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</si>
  <si>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</si>
  <si>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</si>
  <si>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</si>
  <si>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</si>
  <si>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</si>
  <si>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</si>
  <si>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</si>
  <si>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</si>
  <si>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</si>
  <si>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</si>
  <si>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</si>
  <si>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</si>
  <si>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</si>
  <si>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</si>
  <si>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</si>
  <si>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</si>
  <si>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</si>
  <si>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</si>
  <si>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</si>
  <si>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</si>
  <si>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</si>
  <si>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</si>
  <si>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</si>
  <si>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</si>
  <si>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</si>
  <si>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</si>
  <si>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</si>
  <si>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</si>
  <si>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</si>
  <si>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</si>
  <si>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</si>
  <si>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</si>
  <si>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</si>
  <si>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</si>
  <si>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</si>
  <si>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</si>
  <si>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</si>
  <si>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</si>
  <si>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</si>
  <si>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</si>
  <si>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</si>
  <si>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</si>
  <si>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</si>
  <si>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</si>
  <si>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</si>
  <si>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</si>
  <si>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</si>
  <si>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</si>
  <si>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</si>
  <si>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</si>
  <si>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</si>
  <si>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</si>
  <si>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</si>
  <si>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</si>
  <si>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</si>
  <si>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</si>
  <si>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</si>
  <si>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</si>
  <si>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</si>
  <si>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</si>
  <si>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</si>
  <si>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</si>
  <si>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</si>
  <si>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</si>
  <si>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</si>
  <si>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</si>
  <si>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</si>
  <si>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</si>
  <si>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</si>
  <si>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</si>
  <si>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</si>
  <si>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</si>
  <si>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</si>
  <si>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</si>
  <si>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</si>
  <si>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</si>
  <si>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</si>
  <si>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</si>
  <si>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</si>
  <si>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</si>
  <si>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</si>
  <si>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</si>
  <si>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</si>
  <si>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</si>
  <si>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</si>
  <si>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</si>
  <si>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</si>
  <si>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</si>
  <si>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</si>
  <si>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</si>
  <si>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</si>
  <si>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</si>
  <si>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</si>
  <si>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</si>
  <si>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</si>
  <si>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</si>
  <si>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</si>
  <si>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</si>
  <si>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</si>
  <si>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</si>
  <si>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</si>
  <si>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</si>
  <si>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</si>
  <si>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</si>
  <si>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</si>
  <si>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</si>
  <si>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</si>
  <si>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</si>
  <si>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</si>
  <si>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</si>
  <si>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</si>
  <si>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</si>
  <si>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</si>
  <si>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</si>
  <si>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</si>
  <si>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</si>
  <si>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</si>
  <si>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</si>
  <si>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</si>
  <si>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</si>
  <si>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</si>
  <si>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</si>
  <si>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</si>
  <si>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</si>
  <si>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</si>
  <si>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</si>
  <si>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</si>
  <si>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</si>
  <si>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</si>
  <si>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</si>
  <si>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</si>
  <si>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</si>
  <si>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</si>
  <si>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</si>
  <si>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</si>
  <si>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</si>
  <si>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</si>
  <si>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</si>
  <si>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</si>
  <si>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</si>
  <si>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</si>
  <si>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</si>
  <si>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</si>
  <si>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</si>
  <si>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</si>
  <si>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</si>
  <si>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</si>
  <si>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</si>
  <si>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</si>
  <si>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</si>
  <si>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</si>
  <si>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</si>
  <si>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</si>
  <si>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</si>
  <si>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</si>
  <si>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</si>
  <si>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</si>
  <si>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</si>
  <si>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</si>
  <si>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</si>
  <si>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</si>
  <si>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</si>
  <si>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</si>
  <si>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</si>
  <si>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</si>
  <si>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</si>
  <si>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</si>
  <si>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</si>
  <si>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</si>
  <si>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</si>
  <si>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</si>
  <si>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</si>
  <si>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</si>
  <si>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</si>
  <si>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</si>
  <si>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</si>
  <si>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</si>
  <si>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</si>
  <si>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</si>
  <si>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</si>
  <si>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</si>
  <si>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</si>
  <si>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</si>
  <si>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</si>
  <si>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</si>
  <si>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</si>
  <si>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</si>
  <si>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</si>
  <si>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</si>
  <si>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</si>
  <si>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</si>
  <si>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</si>
  <si>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</si>
  <si>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</si>
  <si>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</si>
  <si>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</si>
  <si>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</si>
  <si>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</si>
  <si>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</si>
  <si>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</si>
  <si>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</si>
  <si>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</si>
  <si>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</si>
  <si>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</si>
  <si>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</si>
  <si>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</si>
  <si>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</si>
  <si>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</si>
  <si>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</si>
  <si>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</si>
  <si>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</si>
  <si>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</si>
  <si>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</si>
  <si>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</si>
  <si>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</si>
  <si>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</si>
  <si>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</si>
  <si>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</si>
  <si>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</si>
  <si>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</si>
  <si>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</si>
  <si>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</si>
  <si>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</si>
  <si>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</si>
  <si>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</si>
  <si>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</si>
  <si>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</si>
  <si>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</si>
  <si>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</si>
  <si>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</si>
  <si>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</si>
  <si>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</si>
  <si>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</si>
  <si>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</si>
  <si>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</si>
  <si>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</si>
  <si>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</si>
  <si>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</si>
  <si>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</si>
  <si>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</si>
  <si>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</si>
  <si>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</si>
  <si>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</si>
  <si>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</si>
  <si>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</si>
  <si>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</si>
  <si>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</si>
  <si>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</si>
  <si>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</si>
  <si>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</si>
  <si>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</si>
  <si>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</si>
  <si>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</si>
  <si>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</si>
  <si>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</si>
  <si>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</si>
  <si>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</si>
  <si>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</si>
  <si>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</si>
  <si>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</si>
  <si>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</si>
  <si>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</si>
  <si>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</si>
  <si>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</si>
  <si>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</si>
  <si>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</si>
  <si>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</si>
  <si>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</si>
  <si>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</si>
  <si>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</si>
  <si>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</si>
  <si>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</si>
  <si>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</si>
  <si>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</si>
  <si>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</si>
  <si>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</si>
  <si>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</si>
  <si>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</si>
  <si>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</si>
  <si>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</si>
  <si>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</si>
  <si>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</si>
  <si>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</si>
  <si>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</si>
  <si>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</si>
  <si>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</si>
  <si>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</si>
  <si>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</si>
  <si>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</si>
  <si>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</si>
  <si>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</si>
  <si>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</si>
  <si>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</si>
  <si>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</si>
  <si>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</si>
  <si>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</si>
  <si>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</si>
  <si>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</si>
  <si>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</si>
  <si>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</si>
  <si>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</si>
  <si>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</si>
  <si>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</si>
  <si>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</si>
  <si>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</si>
  <si>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</si>
  <si>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</si>
  <si>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</si>
  <si>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</si>
  <si>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</si>
  <si>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</si>
  <si>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</si>
  <si>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</si>
  <si>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</si>
  <si>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</si>
  <si>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</si>
  <si>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</si>
  <si>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</si>
  <si>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</si>
  <si>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</si>
  <si>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</si>
  <si>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</si>
  <si>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</si>
  <si>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</si>
  <si>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</si>
  <si>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</si>
  <si>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</si>
  <si>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</si>
  <si>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</si>
  <si>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</si>
  <si>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</si>
  <si>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</si>
  <si>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</si>
  <si>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</si>
  <si>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</si>
  <si>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</si>
  <si>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</si>
  <si>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</si>
  <si>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</si>
  <si>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</si>
  <si>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</si>
  <si>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</si>
  <si>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</si>
  <si>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</si>
  <si>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</si>
  <si>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</si>
  <si>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</si>
  <si>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</si>
  <si>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</si>
  <si>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</si>
  <si>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</si>
  <si>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</si>
  <si>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</si>
  <si>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</si>
  <si>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</si>
  <si>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</si>
  <si>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</si>
  <si>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</si>
  <si>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</si>
  <si>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</si>
  <si>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</si>
  <si>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</si>
  <si>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</si>
  <si>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</si>
  <si>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</si>
  <si>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</si>
  <si>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</si>
  <si>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</si>
  <si>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</si>
  <si>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</si>
  <si>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</si>
  <si>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</si>
  <si>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</si>
  <si>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</si>
  <si>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</si>
  <si>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</si>
  <si>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</si>
  <si>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</si>
  <si>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</si>
  <si>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</si>
  <si>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</si>
  <si>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</si>
  <si>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</si>
  <si>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</si>
  <si>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</si>
  <si>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</si>
  <si>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</si>
  <si>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</si>
  <si>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</si>
  <si>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</si>
  <si>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</si>
  <si>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</si>
  <si>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</si>
  <si>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</si>
  <si>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</si>
  <si>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</si>
  <si>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</si>
  <si>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</si>
  <si>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</si>
  <si>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</si>
  <si>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</si>
  <si>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</si>
  <si>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</si>
  <si>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</si>
  <si>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</si>
  <si>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</si>
  <si>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</si>
  <si>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</si>
  <si>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</si>
  <si>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</si>
  <si>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</si>
  <si>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</si>
  <si>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</si>
  <si>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</si>
  <si>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</si>
  <si>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</si>
  <si>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</si>
  <si>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</si>
  <si>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</si>
  <si>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</si>
  <si>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</si>
  <si>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</si>
  <si>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</si>
  <si>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</si>
  <si>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</si>
  <si>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</si>
  <si>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</si>
  <si>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</si>
  <si>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</si>
  <si>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</si>
  <si>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</si>
  <si>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</si>
  <si>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</si>
  <si>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</si>
  <si>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</si>
  <si>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</si>
  <si>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</si>
  <si>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</si>
  <si>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</si>
  <si>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</si>
  <si>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</si>
  <si>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</si>
  <si>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</si>
  <si>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</si>
  <si>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</si>
  <si>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</si>
  <si>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</si>
  <si>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</si>
  <si>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</si>
  <si>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</si>
  <si>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</si>
  <si>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</si>
  <si>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</si>
  <si>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</si>
  <si>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</si>
  <si>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</si>
  <si>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</si>
  <si>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</si>
  <si>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</si>
  <si>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</si>
  <si>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</si>
  <si>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</si>
  <si>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</si>
  <si>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</si>
  <si>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</si>
  <si>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</si>
  <si>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</si>
  <si>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</si>
  <si>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</si>
  <si>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</si>
  <si>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</si>
  <si>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</si>
  <si>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</si>
  <si>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</si>
  <si>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</si>
  <si>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</si>
  <si>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</si>
  <si>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</si>
  <si>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</si>
  <si>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</si>
  <si>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</si>
  <si>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</si>
  <si>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</si>
  <si>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</si>
  <si>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</si>
  <si>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</si>
  <si>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</si>
  <si>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</si>
  <si>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</si>
  <si>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</si>
  <si>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</si>
  <si>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</si>
  <si>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</si>
  <si>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</si>
  <si>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</si>
  <si>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</si>
  <si>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</si>
  <si>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</si>
  <si>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</si>
  <si>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</si>
  <si>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</si>
  <si>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</si>
  <si>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</si>
  <si>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</si>
  <si>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</si>
  <si>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</si>
  <si>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</si>
  <si>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</si>
  <si>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</si>
  <si>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</si>
  <si>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</si>
  <si>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</si>
  <si>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</si>
  <si>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</si>
  <si>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</si>
  <si>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</si>
  <si>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</si>
  <si>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</si>
  <si>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</si>
  <si>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</si>
  <si>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</si>
  <si>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</si>
  <si>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</si>
  <si>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</si>
  <si>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</si>
  <si>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</si>
  <si>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</si>
  <si>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</si>
  <si>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</si>
  <si>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</si>
  <si>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</si>
  <si>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</si>
  <si>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</si>
  <si>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</si>
  <si>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</si>
  <si>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</si>
  <si>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</si>
  <si>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</si>
  <si>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</si>
  <si>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</si>
  <si>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</si>
  <si>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</si>
  <si>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</si>
  <si>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</si>
  <si>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</si>
  <si>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</si>
  <si>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</si>
  <si>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</si>
  <si>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</si>
  <si>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</si>
  <si>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</si>
  <si>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</si>
  <si>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</si>
  <si>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</si>
  <si>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</si>
  <si>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</si>
  <si>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</si>
  <si>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</si>
  <si>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</si>
  <si>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</si>
  <si>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</si>
  <si>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</si>
  <si>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</si>
  <si>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</si>
  <si>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</si>
  <si>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</si>
  <si>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</si>
  <si>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</si>
  <si>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</si>
  <si>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</si>
  <si>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</si>
  <si>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</si>
  <si>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</si>
  <si>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</si>
  <si>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</si>
  <si>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</si>
  <si>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</si>
  <si>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</si>
  <si>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</si>
  <si>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</si>
  <si>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</si>
  <si>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</si>
  <si>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</si>
  <si>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</si>
  <si>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</si>
  <si>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</si>
  <si>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</si>
  <si>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</si>
  <si>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</si>
  <si>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</si>
  <si>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</si>
  <si>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</si>
  <si>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</si>
  <si>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</si>
  <si>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</si>
  <si>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</si>
  <si>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</si>
  <si>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</si>
  <si>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</si>
  <si>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</si>
  <si>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</si>
  <si>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</si>
  <si>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</si>
  <si>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</si>
  <si>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</si>
  <si>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</si>
  <si>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</si>
  <si>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</si>
  <si>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</si>
  <si>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</si>
  <si>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</si>
  <si>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</si>
  <si>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</si>
  <si>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</si>
  <si>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</si>
  <si>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</si>
  <si>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</si>
  <si>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</si>
  <si>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</si>
  <si>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</si>
  <si>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</si>
  <si>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</si>
  <si>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</si>
  <si>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</si>
  <si>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</si>
  <si>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</si>
  <si>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</si>
  <si>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</si>
  <si>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</si>
  <si>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</si>
  <si>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</si>
  <si>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</si>
  <si>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</si>
  <si>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</si>
  <si>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</si>
  <si>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</si>
  <si>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</si>
  <si>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</si>
  <si>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</si>
  <si>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</si>
  <si>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</si>
  <si>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</si>
  <si>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</si>
  <si>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</si>
  <si>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</si>
  <si>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</si>
  <si>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</si>
  <si>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</si>
  <si>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</si>
  <si>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</si>
  <si>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</si>
  <si>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</si>
  <si>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</si>
  <si>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</si>
  <si>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</si>
  <si>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</si>
  <si>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</si>
  <si>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</si>
  <si>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</si>
  <si>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</si>
  <si>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</si>
  <si>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</si>
  <si>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</si>
  <si>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</si>
  <si>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</si>
  <si>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</si>
  <si>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</si>
  <si>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</si>
  <si>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</si>
  <si>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</si>
  <si>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</si>
  <si>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</si>
  <si>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</si>
  <si>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</si>
  <si>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</si>
  <si>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</si>
  <si>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</si>
  <si>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</si>
  <si>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</si>
  <si>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</si>
  <si>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</si>
  <si>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</si>
  <si>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</si>
  <si>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</si>
  <si>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</si>
  <si>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</si>
  <si>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</si>
  <si>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</si>
  <si>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</si>
  <si>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</si>
  <si>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</si>
  <si>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</si>
  <si>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</si>
  <si>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</si>
  <si>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</si>
  <si>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</si>
  <si>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</si>
  <si>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</si>
  <si>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</si>
  <si>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</si>
  <si>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</si>
  <si>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</si>
  <si>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</si>
  <si>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</si>
  <si>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</si>
  <si>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</si>
  <si>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</si>
  <si>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</si>
  <si>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</si>
  <si>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</si>
  <si>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</si>
  <si>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</si>
  <si>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</si>
  <si>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</si>
  <si>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</si>
  <si>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</si>
  <si>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</si>
  <si>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</si>
  <si>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</si>
  <si>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</si>
  <si>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</si>
  <si>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</si>
  <si>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</si>
  <si>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</si>
  <si>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</si>
  <si>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</si>
  <si>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</si>
  <si>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</si>
  <si>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</si>
  <si>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</si>
  <si>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</si>
  <si>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</si>
  <si>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</si>
  <si>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</si>
  <si>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</si>
  <si>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</si>
  <si>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</si>
  <si>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</si>
  <si>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</si>
  <si>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</si>
  <si>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</si>
  <si>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</si>
  <si>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</si>
  <si>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</si>
  <si>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</si>
  <si>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</si>
  <si>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</si>
  <si>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</si>
  <si>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</si>
  <si>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</si>
  <si>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</si>
  <si>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</si>
  <si>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</si>
  <si>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</si>
  <si>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</si>
  <si>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</si>
  <si>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</si>
  <si>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</si>
  <si>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</si>
  <si>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</si>
  <si>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</si>
  <si>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</si>
  <si>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</si>
  <si>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</si>
  <si>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</si>
  <si>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</si>
  <si>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</si>
  <si>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</si>
  <si>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</si>
  <si>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</si>
  <si>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</si>
  <si>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</si>
  <si>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</si>
  <si>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</si>
  <si>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</si>
  <si>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</si>
  <si>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</si>
  <si>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</si>
  <si>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</si>
  <si>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</si>
  <si>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</si>
  <si>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</si>
  <si>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</si>
  <si>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</si>
  <si>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</si>
  <si>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</si>
  <si>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</si>
  <si>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</si>
  <si>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</si>
  <si>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</si>
  <si>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</si>
  <si>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</si>
  <si>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</si>
  <si>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</si>
  <si>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</si>
  <si>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</si>
  <si>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</si>
  <si>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</si>
  <si>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</si>
  <si>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</si>
  <si>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</si>
  <si>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</si>
  <si>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</si>
  <si>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</si>
  <si>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</si>
  <si>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</si>
  <si>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</si>
  <si>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</si>
  <si>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</si>
  <si>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</si>
  <si>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</si>
  <si>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</si>
  <si>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</si>
  <si>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</si>
  <si>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</si>
  <si>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</si>
  <si>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</si>
  <si>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</si>
  <si>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</si>
  <si>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</si>
  <si>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</si>
  <si>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</si>
  <si>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</si>
  <si>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</si>
  <si>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</si>
  <si>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</si>
  <si>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</si>
  <si>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</si>
  <si>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</si>
  <si>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</si>
  <si>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</si>
  <si>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</si>
  <si>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</si>
  <si>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</si>
  <si>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</si>
  <si>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</si>
  <si>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</si>
  <si>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</si>
  <si>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</si>
  <si>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</si>
  <si>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</si>
  <si>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</si>
  <si>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</si>
  <si>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</si>
  <si>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</si>
  <si>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</si>
  <si>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</si>
  <si>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</si>
  <si>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</si>
  <si>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</si>
  <si>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</si>
  <si>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</si>
  <si>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</si>
  <si>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</si>
  <si>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</si>
  <si>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</si>
  <si>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</si>
  <si>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</si>
  <si>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</si>
  <si>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</si>
  <si>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</si>
  <si>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</si>
  <si>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</si>
  <si>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</si>
  <si>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</si>
  <si>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</si>
  <si>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</si>
  <si>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</si>
  <si>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</si>
  <si>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</si>
  <si>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</si>
  <si>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</si>
  <si>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</si>
  <si>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</si>
  <si>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</si>
  <si>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</si>
  <si>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</si>
  <si>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</si>
  <si>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</si>
  <si>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</si>
  <si>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</si>
  <si>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</si>
  <si>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</si>
  <si>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</si>
  <si>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</si>
  <si>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</si>
  <si>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</si>
  <si>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</si>
  <si>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</si>
  <si>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</si>
  <si>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</si>
  <si>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</si>
  <si>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</si>
  <si>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</si>
  <si>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</si>
  <si>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</si>
  <si>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</si>
  <si>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</si>
  <si>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</si>
  <si>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</si>
  <si>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</si>
  <si>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</si>
  <si>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</si>
  <si>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</si>
  <si>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</si>
  <si>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</si>
  <si>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</si>
  <si>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</si>
  <si>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</si>
  <si>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</si>
  <si>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</si>
  <si>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</si>
  <si>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</si>
  <si>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</si>
  <si>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</si>
  <si>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</si>
  <si>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</si>
  <si>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</si>
  <si>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</si>
  <si>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</si>
  <si>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</si>
  <si>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</si>
  <si>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</si>
  <si>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</si>
  <si>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</si>
  <si>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</si>
  <si>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</si>
  <si>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</si>
  <si>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</si>
  <si>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</si>
  <si>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</si>
  <si>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</si>
  <si>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</si>
  <si>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</si>
  <si>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</si>
  <si>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</si>
  <si>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</si>
  <si>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</si>
  <si>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</si>
  <si>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</si>
  <si>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</si>
  <si>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</si>
  <si>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</si>
  <si>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</si>
  <si>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</si>
  <si>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</si>
  <si>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</si>
  <si>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</si>
  <si>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</si>
  <si>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</si>
  <si>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</si>
  <si>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</si>
  <si>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</si>
  <si>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</si>
  <si>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</si>
  <si>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</si>
  <si>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</si>
  <si>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</si>
  <si>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</si>
  <si>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</si>
  <si>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</si>
  <si>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</si>
  <si>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</si>
  <si>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</si>
  <si>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</si>
  <si>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</si>
  <si>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</si>
  <si>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</si>
  <si>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</si>
  <si>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</si>
  <si>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</si>
  <si>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</si>
  <si>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</si>
  <si>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</si>
  <si>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</si>
  <si>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</si>
  <si>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</si>
  <si>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</si>
  <si>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</si>
  <si>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</si>
  <si>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</si>
  <si>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</si>
  <si>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</si>
  <si>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</si>
  <si>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</si>
  <si>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</si>
  <si>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</si>
  <si>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</si>
  <si>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</si>
  <si>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</si>
  <si>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</si>
  <si>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</si>
  <si>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</si>
  <si>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</si>
  <si>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</si>
  <si>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</si>
  <si>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</si>
  <si>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</si>
  <si>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</si>
  <si>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</si>
  <si>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</si>
  <si>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</si>
  <si>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</si>
  <si>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</si>
  <si>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</si>
  <si>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</si>
  <si>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</si>
  <si>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</si>
  <si>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</si>
  <si>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</si>
  <si>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</si>
  <si>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</si>
  <si>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</si>
  <si>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</si>
  <si>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</si>
  <si>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</si>
  <si>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</si>
  <si>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</si>
  <si>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</si>
  <si>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</si>
  <si>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</si>
  <si>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</si>
  <si>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</si>
  <si>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</si>
  <si>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</si>
  <si>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</si>
  <si>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</si>
  <si>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</si>
  <si>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</si>
  <si>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</si>
  <si>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</si>
  <si>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</si>
  <si>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</si>
  <si>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</si>
  <si>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</si>
  <si>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</si>
  <si>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</si>
  <si>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</si>
  <si>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</si>
  <si>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</si>
  <si>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</si>
  <si>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</si>
  <si>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</si>
  <si>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</si>
  <si>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</si>
  <si>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</si>
  <si>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</si>
  <si>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</si>
  <si>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</si>
  <si>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</si>
  <si>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</si>
  <si>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</si>
  <si>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</si>
  <si>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</si>
  <si>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</si>
  <si>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</si>
  <si>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</si>
  <si>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</si>
  <si>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</si>
  <si>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</si>
  <si>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</si>
  <si>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</si>
  <si>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</si>
  <si>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</si>
  <si>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</si>
  <si>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</si>
  <si>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</si>
  <si>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</si>
  <si>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</si>
  <si>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</si>
  <si>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</si>
  <si>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</si>
  <si>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</si>
  <si>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</si>
  <si>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</si>
  <si>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</si>
  <si>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</si>
  <si>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</si>
  <si>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</si>
  <si>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</si>
  <si>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</si>
  <si>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</si>
  <si>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</si>
  <si>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</si>
  <si>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</si>
  <si>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</si>
  <si>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</si>
  <si>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</si>
  <si>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</si>
  <si>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</si>
  <si>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</si>
  <si>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</si>
  <si>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</si>
  <si>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</si>
  <si>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</si>
  <si>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</si>
  <si>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</si>
  <si>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</si>
  <si>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</si>
  <si>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</si>
  <si>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</si>
  <si>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</si>
  <si>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</si>
  <si>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</si>
  <si>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</si>
  <si>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</si>
  <si>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</si>
  <si>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</si>
  <si>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</si>
  <si>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</si>
  <si>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</si>
  <si>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</si>
  <si>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</si>
  <si>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</si>
  <si>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</si>
  <si>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</si>
  <si>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</si>
  <si>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</si>
  <si>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</si>
  <si>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</si>
  <si>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</si>
  <si>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</si>
  <si>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</si>
  <si>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</si>
  <si>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</si>
  <si>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</si>
  <si>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</si>
  <si>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</si>
  <si>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</si>
  <si>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</si>
  <si>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</si>
  <si>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</si>
  <si>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</si>
  <si>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</si>
  <si>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</si>
  <si>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</si>
  <si>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</si>
  <si>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</si>
  <si>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</si>
  <si>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</si>
  <si>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</si>
  <si>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</si>
  <si>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</si>
  <si>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</si>
  <si>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</si>
  <si>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</si>
  <si>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</si>
  <si>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</si>
  <si>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</si>
  <si>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</si>
  <si>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</si>
  <si>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</si>
  <si>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</si>
  <si>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</si>
  <si>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</si>
  <si>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</si>
  <si>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</si>
  <si>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</si>
  <si>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</si>
  <si>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</si>
  <si>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</si>
  <si>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</si>
  <si>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</si>
  <si>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</si>
  <si>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</si>
  <si>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</si>
  <si>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</si>
  <si>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</si>
  <si>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</si>
  <si>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</si>
  <si>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</si>
  <si>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</si>
  <si>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</si>
  <si>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</si>
  <si>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</si>
  <si>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</si>
  <si>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</si>
  <si>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</si>
  <si>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</si>
  <si>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</si>
  <si>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</si>
  <si>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</si>
  <si>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</si>
  <si>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</si>
  <si>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</si>
  <si>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</si>
  <si>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</si>
  <si>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</si>
  <si>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</si>
  <si>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</si>
  <si>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</si>
  <si>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</si>
  <si>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</si>
  <si>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</si>
  <si>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</si>
  <si>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</si>
  <si>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</si>
  <si>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</si>
  <si>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</si>
  <si>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</si>
  <si>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</si>
  <si>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</si>
  <si>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</si>
  <si>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</si>
  <si>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</si>
  <si>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</si>
  <si>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</si>
  <si>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</si>
  <si>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</si>
  <si>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</si>
  <si>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</si>
  <si>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</si>
  <si>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</si>
  <si>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</si>
  <si>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</si>
  <si>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</si>
  <si>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</si>
  <si>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</si>
  <si>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</si>
  <si>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</si>
  <si>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</si>
  <si>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</si>
  <si>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</si>
  <si>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</si>
  <si>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</si>
  <si>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</si>
  <si>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</si>
  <si>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</si>
  <si>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</si>
  <si>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</si>
  <si>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</si>
  <si>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</si>
  <si>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</si>
  <si>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</si>
  <si>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</si>
  <si>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</si>
  <si>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</si>
  <si>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</si>
  <si>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</si>
  <si>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</si>
  <si>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</si>
  <si>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</si>
  <si>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</si>
  <si>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</si>
  <si>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</si>
  <si>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</si>
  <si>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</si>
  <si>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</si>
  <si>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</si>
  <si>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</si>
  <si>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</si>
  <si>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</si>
  <si>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</si>
  <si>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</si>
  <si>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</si>
  <si>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</si>
  <si>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</si>
  <si>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</si>
  <si>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</si>
  <si>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</si>
  <si>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</si>
  <si>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</si>
  <si>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</si>
  <si>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</si>
  <si>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</si>
  <si>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</si>
  <si>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</si>
  <si>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</si>
  <si>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</si>
  <si>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</si>
  <si>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</si>
  <si>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</si>
  <si>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</si>
  <si>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</si>
  <si>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</si>
  <si>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</si>
  <si>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</si>
  <si>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</si>
  <si>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</si>
  <si>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</si>
  <si>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</si>
  <si>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</si>
  <si>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</si>
  <si>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</si>
  <si>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</si>
  <si>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</si>
  <si>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</si>
  <si>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</si>
  <si>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</si>
  <si>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</si>
  <si>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</si>
  <si>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</si>
  <si>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</si>
  <si>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</si>
  <si>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</si>
  <si>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</si>
  <si>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</si>
  <si>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</si>
  <si>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</si>
  <si>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</si>
  <si>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</si>
  <si>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</si>
  <si>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</si>
  <si>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</si>
  <si>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</si>
  <si>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</si>
  <si>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</si>
  <si>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</si>
  <si>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</si>
  <si>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</si>
  <si>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</si>
  <si>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</si>
  <si>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</si>
  <si>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</si>
  <si>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</si>
  <si>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</si>
  <si>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</si>
  <si>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</si>
  <si>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</si>
  <si>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</si>
  <si>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</si>
  <si>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</si>
  <si>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</si>
  <si>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</si>
  <si>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</si>
  <si>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</si>
  <si>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</si>
  <si>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</si>
  <si>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</si>
  <si>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</si>
  <si>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</si>
  <si>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</si>
  <si>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</si>
  <si>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</si>
  <si>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</si>
  <si>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</si>
  <si>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</si>
  <si>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</si>
  <si>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</si>
  <si>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</si>
  <si>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</si>
  <si>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</si>
  <si>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</si>
  <si>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</si>
  <si>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</si>
  <si>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</si>
  <si>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</si>
  <si>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</si>
  <si>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</si>
  <si>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</si>
  <si>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</si>
  <si>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</si>
  <si>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</si>
  <si>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</si>
  <si>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</si>
  <si>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</si>
  <si>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</si>
  <si>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</si>
  <si>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</si>
  <si>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</si>
  <si>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</si>
  <si>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</si>
  <si>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</si>
  <si>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</si>
  <si>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</si>
  <si>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</si>
  <si>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</si>
  <si>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</si>
  <si>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</si>
  <si>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</si>
  <si>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</si>
  <si>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</si>
  <si>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</si>
  <si>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</si>
  <si>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</si>
  <si>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</si>
  <si>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</si>
  <si>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</si>
  <si>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</si>
  <si>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</si>
  <si>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</si>
  <si>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</si>
  <si>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</si>
  <si>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</si>
  <si>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</si>
  <si>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</si>
  <si>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</si>
  <si>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</si>
  <si>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</si>
  <si>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</si>
  <si>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</si>
  <si>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</si>
  <si>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</si>
  <si>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</si>
  <si>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</si>
  <si>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</si>
  <si>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</si>
  <si>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</si>
  <si>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</si>
  <si>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</si>
  <si>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</si>
  <si>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</si>
  <si>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</si>
  <si>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</si>
  <si>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</si>
  <si>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</si>
  <si>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</si>
  <si>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</si>
  <si>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</si>
  <si>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</si>
  <si>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</si>
  <si>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</si>
  <si>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</si>
  <si>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</si>
  <si>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</si>
  <si>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</si>
  <si>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</si>
  <si>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</si>
  <si>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</si>
  <si>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</si>
  <si>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</si>
  <si>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</si>
  <si>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</si>
  <si>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</si>
  <si>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</si>
  <si>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</si>
  <si>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</si>
  <si>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</si>
  <si>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</si>
  <si>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</si>
  <si>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</si>
  <si>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</si>
  <si>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</si>
  <si>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</si>
  <si>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</si>
  <si>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</si>
  <si>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</si>
  <si>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</si>
  <si>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</si>
  <si>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</si>
  <si>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</si>
  <si>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</si>
  <si>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</si>
  <si>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</si>
  <si>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</si>
  <si>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</si>
  <si>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</si>
  <si>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</si>
  <si>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</si>
  <si>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</si>
  <si>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</si>
  <si>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</si>
  <si>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</si>
  <si>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</si>
  <si>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</si>
  <si>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</si>
  <si>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</si>
  <si>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</si>
  <si>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</si>
  <si>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</si>
  <si>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</si>
  <si>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</si>
  <si>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</si>
  <si>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</si>
  <si>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</si>
  <si>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</si>
  <si>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</si>
  <si>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</si>
  <si>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</si>
  <si>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</si>
  <si>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</si>
  <si>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</si>
  <si>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</si>
  <si>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</si>
  <si>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</si>
  <si>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</si>
  <si>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</si>
  <si>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</si>
  <si>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</si>
  <si>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</si>
  <si>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</si>
  <si>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</si>
  <si>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</si>
  <si>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</si>
  <si>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</si>
  <si>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</si>
  <si>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</si>
  <si>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</si>
  <si>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</si>
  <si>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</si>
  <si>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</si>
  <si>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</si>
  <si>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</si>
  <si>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</si>
  <si>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</si>
  <si>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</si>
  <si>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</si>
  <si>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</si>
  <si>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</si>
  <si>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</si>
  <si>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</si>
  <si>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</si>
  <si>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</si>
  <si>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</si>
  <si>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</si>
  <si>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</si>
  <si>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</si>
  <si>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</si>
  <si>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</si>
  <si>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</si>
  <si>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</si>
  <si>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</si>
  <si>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</si>
  <si>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</si>
  <si>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</si>
  <si>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</si>
  <si>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</si>
  <si>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</si>
  <si>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</si>
  <si>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</si>
  <si>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</si>
  <si>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</si>
  <si>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</si>
  <si>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</si>
  <si>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</si>
  <si>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</si>
  <si>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</si>
  <si>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</si>
  <si>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</si>
  <si>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</si>
  <si>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</si>
  <si>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</si>
  <si>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</si>
  <si>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</si>
  <si>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</si>
  <si>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</si>
  <si>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</si>
  <si>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</si>
  <si>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</si>
  <si>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</si>
  <si>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</si>
  <si>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</si>
  <si>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</si>
  <si>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</si>
  <si>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</si>
  <si>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</si>
  <si>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</si>
  <si>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</si>
  <si>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</si>
  <si>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</si>
  <si>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</si>
  <si>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</si>
  <si>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</si>
  <si>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</si>
  <si>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</si>
  <si>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</si>
  <si>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</si>
  <si>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</si>
  <si>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</si>
  <si>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</si>
  <si>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</si>
  <si>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</si>
  <si>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</si>
  <si>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</si>
  <si>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</si>
  <si>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</si>
  <si>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</si>
  <si>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</si>
  <si>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</si>
  <si>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</si>
  <si>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</si>
  <si>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</si>
  <si>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</si>
  <si>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</si>
  <si>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</si>
  <si>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</si>
  <si>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</si>
  <si>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</si>
  <si>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</si>
  <si>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</si>
  <si>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</si>
  <si>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</si>
  <si>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</si>
  <si>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</si>
  <si>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</si>
  <si>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</si>
  <si>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</si>
  <si>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</si>
  <si>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</si>
  <si>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</si>
  <si>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</si>
  <si>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</si>
  <si>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</si>
  <si>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</si>
  <si>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</si>
  <si>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</si>
  <si>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</si>
  <si>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</si>
  <si>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</si>
  <si>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</si>
  <si>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</si>
  <si>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</si>
  <si>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</si>
  <si>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</si>
  <si>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</si>
  <si>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</si>
  <si>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</si>
  <si>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</si>
  <si>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</si>
  <si>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</si>
  <si>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</si>
  <si>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</si>
  <si>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</si>
  <si>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</si>
  <si>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</si>
  <si>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</si>
  <si>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</si>
  <si>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</si>
  <si>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</si>
  <si>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</si>
  <si>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</si>
  <si>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</si>
  <si>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</si>
  <si>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</si>
  <si>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</si>
  <si>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</si>
  <si>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</si>
  <si>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</si>
  <si>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</si>
  <si>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</si>
  <si>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</si>
  <si>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</si>
  <si>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</si>
  <si>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</si>
  <si>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</si>
  <si>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</si>
  <si>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</si>
  <si>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</si>
  <si>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</si>
  <si>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</si>
  <si>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</si>
  <si>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</si>
  <si>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</si>
  <si>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</si>
  <si>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</si>
  <si>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</si>
  <si>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</si>
  <si>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</si>
  <si>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</si>
  <si>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</si>
  <si>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</si>
  <si>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</si>
  <si>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</si>
  <si>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</si>
  <si>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</si>
  <si>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</si>
  <si>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</si>
  <si>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</si>
  <si>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</si>
  <si>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</si>
  <si>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</si>
  <si>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</si>
  <si>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</si>
  <si>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</si>
  <si>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</si>
  <si>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</si>
  <si>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</si>
  <si>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</si>
  <si>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</si>
  <si>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</si>
  <si>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</si>
  <si>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</si>
  <si>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</si>
  <si>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</si>
  <si>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</si>
  <si>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</si>
  <si>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</si>
  <si>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</si>
  <si>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</si>
  <si>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</si>
  <si>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</si>
  <si>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</si>
  <si>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</si>
  <si>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</si>
  <si>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</si>
  <si>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</si>
  <si>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</si>
  <si>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</si>
  <si>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</si>
  <si>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</si>
  <si>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</si>
  <si>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</si>
  <si>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</si>
  <si>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</si>
  <si>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</si>
  <si>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</si>
  <si>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</si>
  <si>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</si>
  <si>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</si>
  <si>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</si>
  <si>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</si>
  <si>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</si>
  <si>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</si>
  <si>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</si>
  <si>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</si>
  <si>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</si>
  <si>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</si>
  <si>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</si>
  <si>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</si>
  <si>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</si>
  <si>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</si>
  <si>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</si>
  <si>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</si>
  <si>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</si>
  <si>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</si>
  <si>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</si>
  <si>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</si>
  <si>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</si>
  <si>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</si>
  <si>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</si>
  <si>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</si>
  <si>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</si>
  <si>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</si>
  <si>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</si>
  <si>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</si>
  <si>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</si>
  <si>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</si>
  <si>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</si>
  <si>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</si>
  <si>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</si>
  <si>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</si>
  <si>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</si>
  <si>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</si>
  <si>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</si>
  <si>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</si>
  <si>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</si>
  <si>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</si>
  <si>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</si>
  <si>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</si>
  <si>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</si>
  <si>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</si>
  <si>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</si>
  <si>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</si>
  <si>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</si>
  <si>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</si>
  <si>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</si>
  <si>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</si>
  <si>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</si>
  <si>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</si>
  <si>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</si>
  <si>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</si>
  <si>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</si>
  <si>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</si>
  <si>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</si>
  <si>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</si>
  <si>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</si>
  <si>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</si>
  <si>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</si>
  <si>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</si>
  <si>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</si>
  <si>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</si>
  <si>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</si>
  <si>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</si>
  <si>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</si>
  <si>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</si>
  <si>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</si>
  <si>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</si>
  <si>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</si>
  <si>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</si>
  <si>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</si>
  <si>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</si>
  <si>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</si>
  <si>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</si>
  <si>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</si>
  <si>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</si>
  <si>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</si>
  <si>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</si>
  <si>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</si>
  <si>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</si>
  <si>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</si>
  <si>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</si>
  <si>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</si>
  <si>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</si>
  <si>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</si>
  <si>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</si>
  <si>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</si>
  <si>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</si>
  <si>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</si>
  <si>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</si>
  <si>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</si>
  <si>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</si>
  <si>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</si>
  <si>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</si>
  <si>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</si>
  <si>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</si>
  <si>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</si>
  <si>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</si>
  <si>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</si>
  <si>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</si>
  <si>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</si>
  <si>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</si>
  <si>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</si>
  <si>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</si>
  <si>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</si>
  <si>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</si>
  <si>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</si>
  <si>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</si>
  <si>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</si>
  <si>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</si>
  <si>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</si>
  <si>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</si>
  <si>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</si>
  <si>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</si>
  <si>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</si>
  <si>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</si>
  <si>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</si>
  <si>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</si>
  <si>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</si>
  <si>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</si>
  <si>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</si>
  <si>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</si>
  <si>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</si>
  <si>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</si>
  <si>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</si>
  <si>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</si>
  <si>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</si>
  <si>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</si>
  <si>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</si>
  <si>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</si>
  <si>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</si>
  <si>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</si>
  <si>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</si>
  <si>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</si>
  <si>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</si>
  <si>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</si>
  <si>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</si>
  <si>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</si>
  <si>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</si>
  <si>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</si>
  <si>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</si>
  <si>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</si>
  <si>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</si>
  <si>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</si>
  <si>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</si>
  <si>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</si>
  <si>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</si>
  <si>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</si>
  <si>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</si>
  <si>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</si>
  <si>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</si>
  <si>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</si>
  <si>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</si>
  <si>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</si>
  <si>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</si>
  <si>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</si>
  <si>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</si>
  <si>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</si>
  <si>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</si>
  <si>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</si>
  <si>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</si>
  <si>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</si>
  <si>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</si>
  <si>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</si>
  <si>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</si>
  <si>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</si>
  <si>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</si>
  <si>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</si>
  <si>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</si>
  <si>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</si>
  <si>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</si>
  <si>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</si>
  <si>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</si>
  <si>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</si>
  <si>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</si>
  <si>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</si>
  <si>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</si>
  <si>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</si>
  <si>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</si>
  <si>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</si>
  <si>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</si>
  <si>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</si>
  <si>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</si>
  <si>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</si>
  <si>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</si>
  <si>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</si>
  <si>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</si>
  <si>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</si>
  <si>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</si>
  <si>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</si>
  <si>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</si>
  <si>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</si>
  <si>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</si>
  <si>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</si>
  <si>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</si>
  <si>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</si>
  <si>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</si>
  <si>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</si>
  <si>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</si>
  <si>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</si>
  <si>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</si>
  <si>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</si>
  <si>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</si>
  <si>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</si>
  <si>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</si>
  <si>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</si>
  <si>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</si>
  <si>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</si>
  <si>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</si>
  <si>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</si>
  <si>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</si>
  <si>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</si>
  <si>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</si>
  <si>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</si>
  <si>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</si>
  <si>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</si>
  <si>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</si>
  <si>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</si>
  <si>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</si>
  <si>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</si>
  <si>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</si>
  <si>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</si>
  <si>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</si>
  <si>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</si>
  <si>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</si>
  <si>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</si>
  <si>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</si>
  <si>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</si>
  <si>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</si>
  <si>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</si>
  <si>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</si>
  <si>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</si>
  <si>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</si>
  <si>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</si>
  <si>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</si>
  <si>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</si>
  <si>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</si>
  <si>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</si>
  <si>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</si>
  <si>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</si>
  <si>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</si>
  <si>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</si>
  <si>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</si>
  <si>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</si>
  <si>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</si>
  <si>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</si>
  <si>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</si>
  <si>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</si>
  <si>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</si>
  <si>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</si>
  <si>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</si>
  <si>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</si>
  <si>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</si>
  <si>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</si>
  <si>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</si>
  <si>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</si>
  <si>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</si>
  <si>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</si>
  <si>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</si>
  <si>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</si>
  <si>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</si>
  <si>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</si>
  <si>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</si>
  <si>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</si>
  <si>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</si>
  <si>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</si>
  <si>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</si>
  <si>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</si>
  <si>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</si>
  <si>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</si>
  <si>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</si>
  <si>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</si>
  <si>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</si>
  <si>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</si>
  <si>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</si>
  <si>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</si>
  <si>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</si>
  <si>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</si>
  <si>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</si>
  <si>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</si>
  <si>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</si>
  <si>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</si>
  <si>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</si>
  <si>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</si>
  <si>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</si>
  <si>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</si>
  <si>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</si>
  <si>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</si>
  <si>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</si>
  <si>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</si>
  <si>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</si>
  <si>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</si>
  <si>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</si>
  <si>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</si>
  <si>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</si>
  <si>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</si>
  <si>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</si>
  <si>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</si>
  <si>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</si>
  <si>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</si>
  <si>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</si>
  <si>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</si>
  <si>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</si>
  <si>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</si>
  <si>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</si>
  <si>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</si>
  <si>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</si>
  <si>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</si>
  <si>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</si>
  <si>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</si>
  <si>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</si>
  <si>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</si>
  <si>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</si>
  <si>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</si>
  <si>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</si>
  <si>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</si>
  <si>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</si>
  <si>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</si>
  <si>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</si>
  <si>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</si>
  <si>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</si>
  <si>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</si>
  <si>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</si>
  <si>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</si>
  <si>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</si>
  <si>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</si>
  <si>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</si>
  <si>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</si>
  <si>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</si>
  <si>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</si>
  <si>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</si>
  <si>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</si>
  <si>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</si>
  <si>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</si>
  <si>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</si>
  <si>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</si>
  <si>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</si>
  <si>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</si>
  <si>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</si>
  <si>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</si>
  <si>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</si>
  <si>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</si>
  <si>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</si>
  <si>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</si>
  <si>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</si>
  <si>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</si>
  <si>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</si>
  <si>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</si>
  <si>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</si>
  <si>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</si>
  <si>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</si>
  <si>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</si>
  <si>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</si>
  <si>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</si>
  <si>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</si>
  <si>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</si>
  <si>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</si>
  <si>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</si>
  <si>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</si>
  <si>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</si>
  <si>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</si>
  <si>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</si>
  <si>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</si>
  <si>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</si>
  <si>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</si>
  <si>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</si>
  <si>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</si>
  <si>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</si>
  <si>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</si>
  <si>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</si>
  <si>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</si>
  <si>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</si>
  <si>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</si>
  <si>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</si>
  <si>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</si>
  <si>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</si>
  <si>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</si>
  <si>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</si>
  <si>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</si>
  <si>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</si>
  <si>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</si>
  <si>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</si>
  <si>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</si>
  <si>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</si>
  <si>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</si>
  <si>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</si>
  <si>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</si>
  <si>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</si>
  <si>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</si>
  <si>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</si>
  <si>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</si>
  <si>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</si>
  <si>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</si>
  <si>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</si>
  <si>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</si>
  <si>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</si>
  <si>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</si>
  <si>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</si>
  <si>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</si>
  <si>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</si>
  <si>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</si>
  <si>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</si>
  <si>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</si>
  <si>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</si>
  <si>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</si>
  <si>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</si>
  <si>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</si>
  <si>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</si>
  <si>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</si>
  <si>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</si>
  <si>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</si>
  <si>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</si>
  <si>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</si>
  <si>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</si>
  <si>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</si>
  <si>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</si>
  <si>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</si>
  <si>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</si>
  <si>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</si>
  <si>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</si>
  <si>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</si>
  <si>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</si>
  <si>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</si>
  <si>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</si>
  <si>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</si>
  <si>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</si>
  <si>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</si>
  <si>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</si>
  <si>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</si>
  <si>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</si>
  <si>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</si>
  <si>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</si>
  <si>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</si>
  <si>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</si>
  <si>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</si>
  <si>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</si>
  <si>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</si>
  <si>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</si>
  <si>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</si>
  <si>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</si>
  <si>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</si>
  <si>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</si>
  <si>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</si>
  <si>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</si>
  <si>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</si>
  <si>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</si>
  <si>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</si>
  <si>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</si>
  <si>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</si>
  <si>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</si>
  <si>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</si>
  <si>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</si>
  <si>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</si>
  <si>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</si>
  <si>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</si>
  <si>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</si>
  <si>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</si>
  <si>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</si>
  <si>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</si>
  <si>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</si>
  <si>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</si>
  <si>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</si>
  <si>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</si>
  <si>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</si>
  <si>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</si>
  <si>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</si>
  <si>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</si>
  <si>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</si>
  <si>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</si>
  <si>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</si>
  <si>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</si>
  <si>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</si>
  <si>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</si>
  <si>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</si>
  <si>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</si>
  <si>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</si>
  <si>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</si>
  <si>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</si>
  <si>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</si>
  <si>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</si>
  <si>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</si>
  <si>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</si>
  <si>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</si>
  <si>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</si>
  <si>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</si>
  <si>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</si>
  <si>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</si>
  <si>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</si>
  <si>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</si>
  <si>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</si>
  <si>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</si>
  <si>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</si>
  <si>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</si>
  <si>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</si>
  <si>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</si>
  <si>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</si>
  <si>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</si>
  <si>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</si>
  <si>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</si>
  <si>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</si>
  <si>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</si>
  <si>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</si>
  <si>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</si>
  <si>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</si>
  <si>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</si>
  <si>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</si>
  <si>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</si>
  <si>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</si>
  <si>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</si>
  <si>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</si>
  <si>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</si>
  <si>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</si>
  <si>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</si>
  <si>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</si>
  <si>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</si>
  <si>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</si>
  <si>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</si>
  <si>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</si>
  <si>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</si>
  <si>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</si>
  <si>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</si>
  <si>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</si>
  <si>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</si>
  <si>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</si>
  <si>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</si>
  <si>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</si>
  <si>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</si>
  <si>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</si>
  <si>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</si>
  <si>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</si>
  <si>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</si>
  <si>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</si>
  <si>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</si>
  <si>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</si>
  <si>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</si>
  <si>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</si>
  <si>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</si>
  <si>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</si>
  <si>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</si>
  <si>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</si>
  <si>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</si>
  <si>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</si>
  <si>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</si>
  <si>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</si>
  <si>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</si>
  <si>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</si>
  <si>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</si>
  <si>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</si>
  <si>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</si>
  <si>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</si>
  <si>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</si>
  <si>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</si>
  <si>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</si>
  <si>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</si>
  <si>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</si>
  <si>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</si>
  <si>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</si>
  <si>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</si>
  <si>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</si>
  <si>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</si>
  <si>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</si>
  <si>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</si>
  <si>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</si>
  <si>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</si>
  <si>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</si>
  <si>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</si>
  <si>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</si>
  <si>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</si>
  <si>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</si>
  <si>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</si>
  <si>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</si>
  <si>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</si>
  <si>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</si>
  <si>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</si>
  <si>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</si>
  <si>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</si>
  <si>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</si>
  <si>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</si>
  <si>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</si>
  <si>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</si>
  <si>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</si>
  <si>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</si>
  <si>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</si>
  <si>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</si>
  <si>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</si>
  <si>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</si>
  <si>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</si>
  <si>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</si>
  <si>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</si>
  <si>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</si>
  <si>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</si>
  <si>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</si>
  <si>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</si>
  <si>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</si>
  <si>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</si>
  <si>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</si>
  <si>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</si>
  <si>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</si>
  <si>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</si>
  <si>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</si>
  <si>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</si>
  <si>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</si>
  <si>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</si>
  <si>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</si>
  <si>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</si>
  <si>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</si>
  <si>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</si>
  <si>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</si>
  <si>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</si>
  <si>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</si>
  <si>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</si>
  <si>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</si>
  <si>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</si>
  <si>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</si>
  <si>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</si>
  <si>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</si>
  <si>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</si>
  <si>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</si>
  <si>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</si>
  <si>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</si>
  <si>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</si>
  <si>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</si>
  <si>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</si>
  <si>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</si>
  <si>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</si>
  <si>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</si>
  <si>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</si>
  <si>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</si>
  <si>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</si>
  <si>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</si>
  <si>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</si>
  <si>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</si>
  <si>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</si>
  <si>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</si>
  <si>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</si>
  <si>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</si>
  <si>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</si>
  <si>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</si>
  <si>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</si>
  <si>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</si>
  <si>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</si>
  <si>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</si>
  <si>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</si>
  <si>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</si>
  <si>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</si>
  <si>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</si>
  <si>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</si>
  <si>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</si>
  <si>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</si>
  <si>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</si>
  <si>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</si>
  <si>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</si>
  <si>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</si>
  <si>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</si>
  <si>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</si>
  <si>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</si>
  <si>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</si>
  <si>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</si>
  <si>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</si>
  <si>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</si>
  <si>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</si>
  <si>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</si>
  <si>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</si>
  <si>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</si>
  <si>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</si>
  <si>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</si>
  <si>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</si>
  <si>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</si>
  <si>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</si>
  <si>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</si>
  <si>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</si>
  <si>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</si>
  <si>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</si>
  <si>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</si>
  <si>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</si>
  <si>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</si>
  <si>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</si>
  <si>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</si>
  <si>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</si>
  <si>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</si>
  <si>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</si>
  <si>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</si>
  <si>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</si>
  <si>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</si>
  <si>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</si>
  <si>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</si>
  <si>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</si>
  <si>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</si>
  <si>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</si>
  <si>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</si>
  <si>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</si>
  <si>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</si>
  <si>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</si>
  <si>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</si>
  <si>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</si>
  <si>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</si>
  <si>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</si>
  <si>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</si>
  <si>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</si>
  <si>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</si>
  <si>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</si>
  <si>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</si>
  <si>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</si>
  <si>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</si>
  <si>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</si>
  <si>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</si>
  <si>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</si>
  <si>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</si>
  <si>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</si>
  <si>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</si>
  <si>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</si>
  <si>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</si>
  <si>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</si>
  <si>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</si>
  <si>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</si>
  <si>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</si>
  <si>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</si>
  <si>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</si>
  <si>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</si>
  <si>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</si>
  <si>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</si>
  <si>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</si>
  <si>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</si>
  <si>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</si>
  <si>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</si>
  <si>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</si>
  <si>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</si>
  <si>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</si>
  <si>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</si>
  <si>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</si>
  <si>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</si>
  <si>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</si>
  <si>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</si>
  <si>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</si>
  <si>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</si>
  <si>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</si>
  <si>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</si>
  <si>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</si>
  <si>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</si>
  <si>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</si>
  <si>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</si>
  <si>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</si>
  <si>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</si>
  <si>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</si>
  <si>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</si>
  <si>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</si>
  <si>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</si>
  <si>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</si>
  <si>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</si>
  <si>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</si>
  <si>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</si>
  <si>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</si>
  <si>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</si>
  <si>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</si>
  <si>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</si>
  <si>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</si>
  <si>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</si>
  <si>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</si>
  <si>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</si>
  <si>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</si>
  <si>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</si>
  <si>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</si>
  <si>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</si>
  <si>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</si>
  <si>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</si>
  <si>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</si>
  <si>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</si>
  <si>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</si>
  <si>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</si>
  <si>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</si>
  <si>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</si>
  <si>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</si>
  <si>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</si>
  <si>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</si>
  <si>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</si>
  <si>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</si>
  <si>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</si>
  <si>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</si>
  <si>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</si>
  <si>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</si>
  <si>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</si>
  <si>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</si>
  <si>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</si>
  <si>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</si>
  <si>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</si>
  <si>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</si>
  <si>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</si>
  <si>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</si>
  <si>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</si>
  <si>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</si>
  <si>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</si>
  <si>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</si>
  <si>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</si>
  <si>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</si>
  <si>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</si>
  <si>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</si>
  <si>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</si>
  <si>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</si>
  <si>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</si>
  <si>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</si>
  <si>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</si>
  <si>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</si>
  <si>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</si>
  <si>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</si>
  <si>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</si>
  <si>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</si>
  <si>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</si>
  <si>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</si>
  <si>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</si>
  <si>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</si>
  <si>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</si>
  <si>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</si>
  <si>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</si>
  <si>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</si>
  <si>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</si>
  <si>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</si>
  <si>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</si>
  <si>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</si>
  <si>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</si>
  <si>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</si>
  <si>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</si>
  <si>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</si>
  <si>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</si>
  <si>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</si>
  <si>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</si>
  <si>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</si>
  <si>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</si>
  <si>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</si>
  <si>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</si>
  <si>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</si>
  <si>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</si>
  <si>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</si>
  <si>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</si>
  <si>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</si>
  <si>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</si>
  <si>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</si>
  <si>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</si>
  <si>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</si>
  <si>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</si>
  <si>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</si>
  <si>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</si>
  <si>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</si>
  <si>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</si>
  <si>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</si>
  <si>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</si>
  <si>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</si>
  <si>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</si>
  <si>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</si>
  <si>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</si>
  <si>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</si>
  <si>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</si>
  <si>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</si>
  <si>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</si>
  <si>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</si>
  <si>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</si>
  <si>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</si>
  <si>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</si>
  <si>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</si>
  <si>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</si>
  <si>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</si>
  <si>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</si>
  <si>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</si>
  <si>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</si>
  <si>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</si>
  <si>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</si>
  <si>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</si>
  <si>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</si>
  <si>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</si>
  <si>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</si>
  <si>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</si>
  <si>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</si>
  <si>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</si>
  <si>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</si>
  <si>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</si>
  <si>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</si>
  <si>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</si>
  <si>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</si>
  <si>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</si>
  <si>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</si>
  <si>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</si>
  <si>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</si>
  <si>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</si>
  <si>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</si>
  <si>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</si>
  <si>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</si>
  <si>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</si>
  <si>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</si>
  <si>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</si>
  <si>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</si>
  <si>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</si>
  <si>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</si>
  <si>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</si>
  <si>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</si>
  <si>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</si>
  <si>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</si>
  <si>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</si>
  <si>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</si>
  <si>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</si>
  <si>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</si>
  <si>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</si>
  <si>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</si>
  <si>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</si>
  <si>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</si>
  <si>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</si>
  <si>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</si>
  <si>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</si>
  <si>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</si>
  <si>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</si>
  <si>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</si>
  <si>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</si>
  <si>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</si>
  <si>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</si>
  <si>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</si>
  <si>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</si>
  <si>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</si>
  <si>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</si>
  <si>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</si>
  <si>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</si>
  <si>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</si>
  <si>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</si>
  <si>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</si>
  <si>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</si>
  <si>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</si>
  <si>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</si>
  <si>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</si>
  <si>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</si>
  <si>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</si>
  <si>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</si>
  <si>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</si>
  <si>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</si>
  <si>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</si>
  <si>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</si>
  <si>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</si>
  <si>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</si>
  <si>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</si>
  <si>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</si>
  <si>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</si>
  <si>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</si>
  <si>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</si>
  <si>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</si>
  <si>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</si>
  <si>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</si>
  <si>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</si>
  <si>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</si>
  <si>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</si>
  <si>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</si>
  <si>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</si>
  <si>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</si>
  <si>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</si>
  <si>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</si>
  <si>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</si>
  <si>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</si>
  <si>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</si>
  <si>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</si>
  <si>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</si>
  <si>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</si>
  <si>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</si>
  <si>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</si>
  <si>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</si>
  <si>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</si>
  <si>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</si>
  <si>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</si>
  <si>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</si>
  <si>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</si>
  <si>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</si>
  <si>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</si>
  <si>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</si>
  <si>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</si>
  <si>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</si>
  <si>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</si>
  <si>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</si>
  <si>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</si>
  <si>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</si>
  <si>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</si>
  <si>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</si>
  <si>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</si>
  <si>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</si>
  <si>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</si>
  <si>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</si>
  <si>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</si>
  <si>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</si>
  <si>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</si>
  <si>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</si>
  <si>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</si>
  <si>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</si>
  <si>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</si>
  <si>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</si>
  <si>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</si>
  <si>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</si>
  <si>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</si>
  <si>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</si>
  <si>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</si>
  <si>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</si>
  <si>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</si>
  <si>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</si>
  <si>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</si>
  <si>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</si>
  <si>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</si>
  <si>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</si>
  <si>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Новинка!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</si>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</sst>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  <numFmt numFmtId="177" formatCode="_-* #,##0.00\ [$€-1]_-;\-* #,##0.00\ [$€-1]_-;_-* &quot;-&quot;??\ [$€-1]_-;_-@_-"/>
    <numFmt numFmtId="178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4D0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35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7" fontId="2" fillId="4" borderId="6" xfId="0" applyNumberFormat="1" applyFont="1" applyFill="1" applyBorder="1"/>
    <xf numFmtId="178" fontId="2" fillId="3" borderId="7" xfId="0" applyNumberFormat="1" applyFont="1" applyFill="1" applyBorder="1"/>
    <xf numFmtId="178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2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5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50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2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6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6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6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4" fillId="6" borderId="14" xfId="0" applyFont="1" applyFill="1" applyBorder="1" applyAlignment="1">
      <alignment horizontal="left" vertical="center" indent="7"/>
    </xf>
    <xf numFmtId="0" fontId="24" fillId="6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5" fontId="2" fillId="0" borderId="12" xfId="0" applyNumberFormat="1" applyFont="1" applyBorder="1" applyAlignment="1">
      <alignment horizont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57" xfId="0" applyFont="1" applyFill="1" applyBorder="1" applyAlignment="1">
      <alignment horizontal="left" vertical="center" indent="7"/>
    </xf>
    <xf numFmtId="0" fontId="24" fillId="6" borderId="34" xfId="0" applyFont="1" applyFill="1" applyBorder="1" applyAlignment="1">
      <alignment horizontal="left" vertical="center" indent="7"/>
    </xf>
    <xf numFmtId="0" fontId="24" fillId="6" borderId="36" xfId="0" applyFont="1" applyFill="1" applyBorder="1" applyAlignment="1">
      <alignment horizontal="left" vertical="center" indent="7"/>
    </xf>
    <xf numFmtId="0" fontId="2" fillId="3" borderId="38" xfId="0" applyFont="1" applyFill="1" applyBorder="1" applyAlignment="1">
      <alignment horizontal="center" vertical="center" wrapText="1"/>
    </xf>
    <xf numFmtId="175" fontId="20" fillId="4" borderId="7" xfId="0" applyNumberFormat="1" applyFont="1" applyFill="1" applyBorder="1" applyAlignment="1">
      <alignment horizontal="center"/>
    </xf>
    <xf numFmtId="0" fontId="20" fillId="4" borderId="10" xfId="0" applyFont="1" applyFill="1" applyBorder="1" applyAlignment="1">
      <alignment horizontal="left"/>
    </xf>
    <xf numFmtId="0" fontId="20" fillId="4" borderId="6" xfId="0" applyFont="1" applyFill="1" applyBorder="1"/>
    <xf numFmtId="4" fontId="20" fillId="4" borderId="6" xfId="0" applyNumberFormat="1" applyFont="1" applyFill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6" borderId="29" xfId="0" applyFont="1" applyFill="1" applyBorder="1" applyAlignment="1">
      <alignment horizontal="left" vertical="center" indent="7"/>
    </xf>
    <xf numFmtId="0" fontId="24" fillId="6" borderId="30" xfId="0" applyFont="1" applyFill="1" applyBorder="1" applyAlignment="1">
      <alignment horizontal="left" vertical="center" indent="7"/>
    </xf>
    <xf numFmtId="0" fontId="24" fillId="6" borderId="14" xfId="0" applyFont="1" applyFill="1" applyBorder="1" applyAlignment="1">
      <alignment horizontal="left" vertical="center" indent="7"/>
    </xf>
    <xf numFmtId="0" fontId="24" fillId="6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41" xfId="0" applyFont="1" applyFill="1" applyBorder="1" applyAlignment="1">
      <alignment horizontal="left" vertical="center" indent="7"/>
    </xf>
    <xf numFmtId="0" fontId="19" fillId="2" borderId="52" xfId="0" applyFont="1" applyFill="1" applyBorder="1" applyAlignment="1">
      <alignment horizontal="left" vertical="center" indent="7"/>
    </xf>
    <xf numFmtId="0" fontId="24" fillId="6" borderId="34" xfId="0" applyFont="1" applyFill="1" applyBorder="1" applyAlignment="1">
      <alignment horizontal="left" vertical="center" indent="7"/>
    </xf>
    <xf numFmtId="0" fontId="24" fillId="6" borderId="35" xfId="0" applyFont="1" applyFill="1" applyBorder="1" applyAlignment="1">
      <alignment horizontal="left" vertical="center" indent="7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50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1" fontId="2" fillId="0" borderId="50" xfId="0" applyNumberFormat="1" applyFont="1" applyBorder="1" applyAlignment="1">
      <alignment vertical="center"/>
    </xf>
    <xf numFmtId="1" fontId="2" fillId="0" borderId="39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276</xdr:row>
      <xdr:rowOff>28575</xdr:rowOff>
    </xdr:from>
    <xdr:to>
      <xdr:col>1</xdr:col>
      <xdr:colOff>571499</xdr:colOff>
      <xdr:row>279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291</xdr:row>
      <xdr:rowOff>85724</xdr:rowOff>
    </xdr:from>
    <xdr:to>
      <xdr:col>1</xdr:col>
      <xdr:colOff>628649</xdr:colOff>
      <xdr:row>294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298</xdr:row>
      <xdr:rowOff>1</xdr:rowOff>
    </xdr:from>
    <xdr:to>
      <xdr:col>1</xdr:col>
      <xdr:colOff>628650</xdr:colOff>
      <xdr:row>300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321</xdr:row>
      <xdr:rowOff>38101</xdr:rowOff>
    </xdr:from>
    <xdr:to>
      <xdr:col>1</xdr:col>
      <xdr:colOff>691243</xdr:colOff>
      <xdr:row>324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335</xdr:row>
      <xdr:rowOff>48985</xdr:rowOff>
    </xdr:from>
    <xdr:to>
      <xdr:col>1</xdr:col>
      <xdr:colOff>653143</xdr:colOff>
      <xdr:row>339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350</xdr:row>
      <xdr:rowOff>48987</xdr:rowOff>
    </xdr:from>
    <xdr:to>
      <xdr:col>1</xdr:col>
      <xdr:colOff>613681</xdr:colOff>
      <xdr:row>353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504</xdr:row>
      <xdr:rowOff>19050</xdr:rowOff>
    </xdr:from>
    <xdr:to>
      <xdr:col>1</xdr:col>
      <xdr:colOff>638175</xdr:colOff>
      <xdr:row>507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218</xdr:row>
      <xdr:rowOff>95251</xdr:rowOff>
    </xdr:from>
    <xdr:to>
      <xdr:col>1</xdr:col>
      <xdr:colOff>609600</xdr:colOff>
      <xdr:row>222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233</xdr:row>
      <xdr:rowOff>1</xdr:rowOff>
    </xdr:from>
    <xdr:to>
      <xdr:col>1</xdr:col>
      <xdr:colOff>600075</xdr:colOff>
      <xdr:row>237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514</xdr:row>
      <xdr:rowOff>107498</xdr:rowOff>
    </xdr:from>
    <xdr:to>
      <xdr:col>1</xdr:col>
      <xdr:colOff>670778</xdr:colOff>
      <xdr:row>518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510</xdr:row>
      <xdr:rowOff>9525</xdr:rowOff>
    </xdr:from>
    <xdr:to>
      <xdr:col>1</xdr:col>
      <xdr:colOff>390525</xdr:colOff>
      <xdr:row>511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510</xdr:row>
      <xdr:rowOff>12247</xdr:rowOff>
    </xdr:from>
    <xdr:to>
      <xdr:col>1</xdr:col>
      <xdr:colOff>664029</xdr:colOff>
      <xdr:row>511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305</xdr:row>
      <xdr:rowOff>85725</xdr:rowOff>
    </xdr:from>
    <xdr:to>
      <xdr:col>1</xdr:col>
      <xdr:colOff>638175</xdr:colOff>
      <xdr:row>309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252</xdr:row>
      <xdr:rowOff>76200</xdr:rowOff>
    </xdr:from>
    <xdr:to>
      <xdr:col>1</xdr:col>
      <xdr:colOff>657225</xdr:colOff>
      <xdr:row>256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259</xdr:row>
      <xdr:rowOff>0</xdr:rowOff>
    </xdr:from>
    <xdr:to>
      <xdr:col>1</xdr:col>
      <xdr:colOff>628650</xdr:colOff>
      <xdr:row>263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264</xdr:row>
      <xdr:rowOff>0</xdr:rowOff>
    </xdr:from>
    <xdr:to>
      <xdr:col>1</xdr:col>
      <xdr:colOff>619124</xdr:colOff>
      <xdr:row>267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381</xdr:row>
      <xdr:rowOff>4535</xdr:rowOff>
    </xdr:from>
    <xdr:to>
      <xdr:col>1</xdr:col>
      <xdr:colOff>577851</xdr:colOff>
      <xdr:row>384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405</xdr:row>
      <xdr:rowOff>63500</xdr:rowOff>
    </xdr:from>
    <xdr:to>
      <xdr:col>1</xdr:col>
      <xdr:colOff>618672</xdr:colOff>
      <xdr:row>408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420</xdr:row>
      <xdr:rowOff>0</xdr:rowOff>
    </xdr:from>
    <xdr:to>
      <xdr:col>1</xdr:col>
      <xdr:colOff>658585</xdr:colOff>
      <xdr:row>424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432</xdr:row>
      <xdr:rowOff>26306</xdr:rowOff>
    </xdr:from>
    <xdr:to>
      <xdr:col>1</xdr:col>
      <xdr:colOff>608693</xdr:colOff>
      <xdr:row>435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499</xdr:row>
      <xdr:rowOff>16329</xdr:rowOff>
    </xdr:from>
    <xdr:to>
      <xdr:col>1</xdr:col>
      <xdr:colOff>499462</xdr:colOff>
      <xdr:row>500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426</xdr:row>
      <xdr:rowOff>19050</xdr:rowOff>
    </xdr:from>
    <xdr:to>
      <xdr:col>1</xdr:col>
      <xdr:colOff>660401</xdr:colOff>
      <xdr:row>430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396</xdr:row>
      <xdr:rowOff>82550</xdr:rowOff>
    </xdr:from>
    <xdr:to>
      <xdr:col>1</xdr:col>
      <xdr:colOff>654051</xdr:colOff>
      <xdr:row>400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491</xdr:row>
      <xdr:rowOff>101601</xdr:rowOff>
    </xdr:from>
    <xdr:to>
      <xdr:col>1</xdr:col>
      <xdr:colOff>673101</xdr:colOff>
      <xdr:row>495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2"/>
  <sheetViews>
    <sheetView workbookViewId="0">
      <selection activeCell="A9" sqref="A9"/>
    </sheetView>
  </sheetViews>
  <sheetFormatPr defaultRowHeight="14.25"/>
  <cols>
    <col min="1" max="1" width="65.265625" customWidth="1"/>
    <col min="2" max="2" width="10.73046875" customWidth="1"/>
    <col min="3" max="3" width="12.53125" customWidth="1"/>
  </cols>
  <sheetData>
    <row r="2" spans="1:5" ht="15.75">
      <c r="B2" s="44"/>
      <c r="C2" s="44"/>
      <c r="D2" s="44"/>
      <c r="E2" s="44"/>
    </row>
    <row r="3" spans="1:5" ht="18">
      <c r="A3" s="47" t="s">
        <v>1879</v>
      </c>
      <c r="B3" s="44"/>
      <c r="C3" s="44"/>
      <c r="D3" s="44"/>
      <c r="E3" s="44"/>
    </row>
    <row r="4" spans="1:5" ht="15.75">
      <c r="A4" s="46">
        <v>45084</v>
      </c>
      <c r="B4" s="345" t="s">
        <v>1885</v>
      </c>
      <c r="C4" s="345"/>
      <c r="D4" s="44"/>
      <c r="E4" s="44"/>
    </row>
    <row r="5" spans="1:5" ht="15.75">
      <c r="A5" s="44"/>
      <c r="B5" s="77" t="s">
        <v>1886</v>
      </c>
      <c r="C5" s="77">
        <v>95</v>
      </c>
      <c r="D5" s="44"/>
      <c r="E5" s="44"/>
    </row>
    <row r="6" spans="1:5" ht="15.75">
      <c r="A6" s="44"/>
      <c r="B6" s="78" t="s">
        <v>2000</v>
      </c>
      <c r="C6" s="79" t="s">
        <v>2001</v>
      </c>
      <c r="D6" s="44"/>
      <c r="E6" s="44"/>
    </row>
    <row r="7" spans="1:5">
      <c r="A7" s="45" t="s">
        <v>1872</v>
      </c>
      <c r="B7" s="74">
        <f>Sunmight!J5</f>
        <v>0</v>
      </c>
      <c r="C7" s="76">
        <f t="shared" ref="C7:C14" si="0">B7*Курс_EUR</f>
        <v>0</v>
      </c>
    </row>
    <row r="8" spans="1:5">
      <c r="A8" s="45" t="s">
        <v>5213</v>
      </c>
      <c r="B8" s="74">
        <f>'SM CST'!J5</f>
        <v>0</v>
      </c>
      <c r="C8" s="76">
        <f t="shared" si="0"/>
        <v>0</v>
      </c>
    </row>
    <row r="9" spans="1:5">
      <c r="A9" s="45" t="s">
        <v>3724</v>
      </c>
      <c r="B9" s="74">
        <f>'RP CR'!J6</f>
        <v>0</v>
      </c>
      <c r="C9" s="74">
        <f t="shared" si="0"/>
        <v>0</v>
      </c>
    </row>
    <row r="10" spans="1:5">
      <c r="A10" s="45" t="s">
        <v>2174</v>
      </c>
      <c r="B10" s="74">
        <f>'RP IND'!K6</f>
        <v>0</v>
      </c>
      <c r="C10" s="76">
        <f t="shared" si="0"/>
        <v>0</v>
      </c>
    </row>
    <row r="11" spans="1:5">
      <c r="A11" s="45" t="s">
        <v>3741</v>
      </c>
      <c r="B11" s="74">
        <f>'RP BR'!M5</f>
        <v>0</v>
      </c>
      <c r="C11" s="76">
        <f t="shared" si="0"/>
        <v>0</v>
      </c>
    </row>
    <row r="12" spans="1:5">
      <c r="A12" s="45" t="s">
        <v>5029</v>
      </c>
      <c r="B12" s="74">
        <f>'RP CST'!J6</f>
        <v>0</v>
      </c>
      <c r="C12" s="76">
        <f t="shared" si="0"/>
        <v>0</v>
      </c>
    </row>
    <row r="13" spans="1:5">
      <c r="A13" s="45" t="s">
        <v>5244</v>
      </c>
      <c r="B13" s="74">
        <f>'RP СИЗ'!J6</f>
        <v>0</v>
      </c>
      <c r="C13" s="76">
        <f t="shared" si="0"/>
        <v>0</v>
      </c>
    </row>
    <row r="14" spans="1:5">
      <c r="A14" s="45" t="s">
        <v>1873</v>
      </c>
      <c r="B14" s="74">
        <f>Sata!O6</f>
        <v>0</v>
      </c>
      <c r="C14" s="76">
        <f t="shared" si="0"/>
        <v>0</v>
      </c>
    </row>
    <row r="15" spans="1:5">
      <c r="A15" s="45" t="s">
        <v>1874</v>
      </c>
      <c r="B15" s="74">
        <f>'3M EUR'!L5</f>
        <v>0</v>
      </c>
      <c r="C15" s="74">
        <f>B15*Курс_EUR</f>
        <v>0</v>
      </c>
    </row>
    <row r="16" spans="1:5">
      <c r="A16" s="45" t="s">
        <v>2134</v>
      </c>
      <c r="B16" s="74">
        <f>'3M АМ'!K6</f>
        <v>0</v>
      </c>
      <c r="C16" s="74">
        <f>B16*Курс_EUR</f>
        <v>0</v>
      </c>
    </row>
    <row r="17" spans="1:3">
      <c r="A17" s="45" t="s">
        <v>1875</v>
      </c>
      <c r="B17" s="74">
        <f>'3M СИЗ'!K5</f>
        <v>0</v>
      </c>
      <c r="C17" s="74">
        <f>B17*Курс_EUR</f>
        <v>0</v>
      </c>
    </row>
    <row r="18" spans="1:3">
      <c r="A18" s="45" t="s">
        <v>1876</v>
      </c>
      <c r="B18" s="74">
        <f>'U-POL'!L5</f>
        <v>0</v>
      </c>
      <c r="C18" s="74">
        <f t="shared" ref="C18:C21" si="1">B18*Курс_EUR</f>
        <v>0</v>
      </c>
    </row>
    <row r="19" spans="1:3">
      <c r="A19" s="45" t="s">
        <v>1877</v>
      </c>
      <c r="B19" s="74">
        <f>Jtape!I6</f>
        <v>0</v>
      </c>
      <c r="C19" s="74">
        <f t="shared" si="1"/>
        <v>0</v>
      </c>
    </row>
    <row r="20" spans="1:3">
      <c r="A20" s="45" t="s">
        <v>1878</v>
      </c>
      <c r="B20" s="74">
        <f>Abrex!J5</f>
        <v>0</v>
      </c>
      <c r="C20" s="74">
        <f t="shared" si="1"/>
        <v>0</v>
      </c>
    </row>
    <row r="21" spans="1:3">
      <c r="A21" s="115" t="s">
        <v>2457</v>
      </c>
      <c r="B21" s="74">
        <f>Распродажа!G6</f>
        <v>0</v>
      </c>
      <c r="C21" s="74">
        <f t="shared" si="1"/>
        <v>0</v>
      </c>
    </row>
    <row r="22" spans="1:3">
      <c r="A22" s="68" t="s">
        <v>2002</v>
      </c>
      <c r="B22" s="75">
        <f>SUM(B7:B21)</f>
        <v>0</v>
      </c>
      <c r="C22" s="75">
        <f>SUM(C7:C21)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'U-POL'!A1" display="Расходные материалы для авторемонта U-POL (Англия)" xr:uid="{00000000-0004-0000-0000-000006000000}"/>
    <hyperlink ref="A19" location="Jtape!A1" display="Маскирующие материалы JTAPE (Англия)" xr:uid="{00000000-0004-0000-0000-000008000000}"/>
    <hyperlink ref="A20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1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9921875" defaultRowHeight="14.25" outlineLevelCol="2"/>
  <cols>
    <col min="1" max="1" width="8" style="134" hidden="1" customWidth="1" outlineLevel="1"/>
    <col min="2" max="2" width="26.53125" style="13" hidden="1" customWidth="1" outlineLevel="2"/>
    <col min="3" max="3" width="11.46484375" style="13" customWidth="1" collapsed="1"/>
    <col min="4" max="4" width="63.53125" style="13" customWidth="1"/>
    <col min="5" max="7" width="8.265625" style="13" customWidth="1"/>
    <col min="8" max="9" width="9.19921875" style="13"/>
    <col min="10" max="10" width="8.59765625" style="13" customWidth="1" outlineLevel="1"/>
    <col min="11" max="11" width="8.59765625" customWidth="1" outlineLevel="1"/>
    <col min="12" max="13" width="8.59765625" style="13" customWidth="1" outlineLevel="1"/>
    <col min="14" max="14" width="9.59765625" style="13" customWidth="1" outlineLevel="1"/>
    <col min="15" max="15" width="1.9296875" style="13" customWidth="1"/>
    <col min="16" max="259" width="9.19921875" style="13"/>
    <col min="260" max="260" width="9.53125" style="13" customWidth="1"/>
    <col min="261" max="261" width="26.53125" style="13" customWidth="1"/>
    <col min="262" max="262" width="11.46484375" style="13" customWidth="1"/>
    <col min="263" max="263" width="63.53125" style="13" customWidth="1"/>
    <col min="264" max="266" width="8.265625" style="13" customWidth="1"/>
    <col min="267" max="515" width="9.19921875" style="13"/>
    <col min="516" max="516" width="9.53125" style="13" customWidth="1"/>
    <col min="517" max="517" width="26.53125" style="13" customWidth="1"/>
    <col min="518" max="518" width="11.46484375" style="13" customWidth="1"/>
    <col min="519" max="519" width="63.53125" style="13" customWidth="1"/>
    <col min="520" max="522" width="8.265625" style="13" customWidth="1"/>
    <col min="523" max="771" width="9.19921875" style="13"/>
    <col min="772" max="772" width="9.53125" style="13" customWidth="1"/>
    <col min="773" max="773" width="26.53125" style="13" customWidth="1"/>
    <col min="774" max="774" width="11.46484375" style="13" customWidth="1"/>
    <col min="775" max="775" width="63.53125" style="13" customWidth="1"/>
    <col min="776" max="778" width="8.265625" style="13" customWidth="1"/>
    <col min="779" max="1027" width="9.19921875" style="13"/>
    <col min="1028" max="1028" width="9.53125" style="13" customWidth="1"/>
    <col min="1029" max="1029" width="26.53125" style="13" customWidth="1"/>
    <col min="1030" max="1030" width="11.46484375" style="13" customWidth="1"/>
    <col min="1031" max="1031" width="63.53125" style="13" customWidth="1"/>
    <col min="1032" max="1034" width="8.265625" style="13" customWidth="1"/>
    <col min="1035" max="1283" width="9.19921875" style="13"/>
    <col min="1284" max="1284" width="9.53125" style="13" customWidth="1"/>
    <col min="1285" max="1285" width="26.53125" style="13" customWidth="1"/>
    <col min="1286" max="1286" width="11.46484375" style="13" customWidth="1"/>
    <col min="1287" max="1287" width="63.53125" style="13" customWidth="1"/>
    <col min="1288" max="1290" width="8.265625" style="13" customWidth="1"/>
    <col min="1291" max="1539" width="9.19921875" style="13"/>
    <col min="1540" max="1540" width="9.53125" style="13" customWidth="1"/>
    <col min="1541" max="1541" width="26.53125" style="13" customWidth="1"/>
    <col min="1542" max="1542" width="11.46484375" style="13" customWidth="1"/>
    <col min="1543" max="1543" width="63.53125" style="13" customWidth="1"/>
    <col min="1544" max="1546" width="8.265625" style="13" customWidth="1"/>
    <col min="1547" max="1795" width="9.19921875" style="13"/>
    <col min="1796" max="1796" width="9.53125" style="13" customWidth="1"/>
    <col min="1797" max="1797" width="26.53125" style="13" customWidth="1"/>
    <col min="1798" max="1798" width="11.46484375" style="13" customWidth="1"/>
    <col min="1799" max="1799" width="63.53125" style="13" customWidth="1"/>
    <col min="1800" max="1802" width="8.265625" style="13" customWidth="1"/>
    <col min="1803" max="2051" width="9.19921875" style="13"/>
    <col min="2052" max="2052" width="9.53125" style="13" customWidth="1"/>
    <col min="2053" max="2053" width="26.53125" style="13" customWidth="1"/>
    <col min="2054" max="2054" width="11.46484375" style="13" customWidth="1"/>
    <col min="2055" max="2055" width="63.53125" style="13" customWidth="1"/>
    <col min="2056" max="2058" width="8.265625" style="13" customWidth="1"/>
    <col min="2059" max="2307" width="9.19921875" style="13"/>
    <col min="2308" max="2308" width="9.53125" style="13" customWidth="1"/>
    <col min="2309" max="2309" width="26.53125" style="13" customWidth="1"/>
    <col min="2310" max="2310" width="11.46484375" style="13" customWidth="1"/>
    <col min="2311" max="2311" width="63.53125" style="13" customWidth="1"/>
    <col min="2312" max="2314" width="8.265625" style="13" customWidth="1"/>
    <col min="2315" max="2563" width="9.19921875" style="13"/>
    <col min="2564" max="2564" width="9.53125" style="13" customWidth="1"/>
    <col min="2565" max="2565" width="26.53125" style="13" customWidth="1"/>
    <col min="2566" max="2566" width="11.46484375" style="13" customWidth="1"/>
    <col min="2567" max="2567" width="63.53125" style="13" customWidth="1"/>
    <col min="2568" max="2570" width="8.265625" style="13" customWidth="1"/>
    <col min="2571" max="2819" width="9.19921875" style="13"/>
    <col min="2820" max="2820" width="9.53125" style="13" customWidth="1"/>
    <col min="2821" max="2821" width="26.53125" style="13" customWidth="1"/>
    <col min="2822" max="2822" width="11.46484375" style="13" customWidth="1"/>
    <col min="2823" max="2823" width="63.53125" style="13" customWidth="1"/>
    <col min="2824" max="2826" width="8.265625" style="13" customWidth="1"/>
    <col min="2827" max="3075" width="9.19921875" style="13"/>
    <col min="3076" max="3076" width="9.53125" style="13" customWidth="1"/>
    <col min="3077" max="3077" width="26.53125" style="13" customWidth="1"/>
    <col min="3078" max="3078" width="11.46484375" style="13" customWidth="1"/>
    <col min="3079" max="3079" width="63.53125" style="13" customWidth="1"/>
    <col min="3080" max="3082" width="8.265625" style="13" customWidth="1"/>
    <col min="3083" max="3331" width="9.19921875" style="13"/>
    <col min="3332" max="3332" width="9.53125" style="13" customWidth="1"/>
    <col min="3333" max="3333" width="26.53125" style="13" customWidth="1"/>
    <col min="3334" max="3334" width="11.46484375" style="13" customWidth="1"/>
    <col min="3335" max="3335" width="63.53125" style="13" customWidth="1"/>
    <col min="3336" max="3338" width="8.265625" style="13" customWidth="1"/>
    <col min="3339" max="3587" width="9.19921875" style="13"/>
    <col min="3588" max="3588" width="9.53125" style="13" customWidth="1"/>
    <col min="3589" max="3589" width="26.53125" style="13" customWidth="1"/>
    <col min="3590" max="3590" width="11.46484375" style="13" customWidth="1"/>
    <col min="3591" max="3591" width="63.53125" style="13" customWidth="1"/>
    <col min="3592" max="3594" width="8.265625" style="13" customWidth="1"/>
    <col min="3595" max="3843" width="9.19921875" style="13"/>
    <col min="3844" max="3844" width="9.53125" style="13" customWidth="1"/>
    <col min="3845" max="3845" width="26.53125" style="13" customWidth="1"/>
    <col min="3846" max="3846" width="11.46484375" style="13" customWidth="1"/>
    <col min="3847" max="3847" width="63.53125" style="13" customWidth="1"/>
    <col min="3848" max="3850" width="8.265625" style="13" customWidth="1"/>
    <col min="3851" max="4099" width="9.19921875" style="13"/>
    <col min="4100" max="4100" width="9.53125" style="13" customWidth="1"/>
    <col min="4101" max="4101" width="26.53125" style="13" customWidth="1"/>
    <col min="4102" max="4102" width="11.46484375" style="13" customWidth="1"/>
    <col min="4103" max="4103" width="63.53125" style="13" customWidth="1"/>
    <col min="4104" max="4106" width="8.265625" style="13" customWidth="1"/>
    <col min="4107" max="4355" width="9.19921875" style="13"/>
    <col min="4356" max="4356" width="9.53125" style="13" customWidth="1"/>
    <col min="4357" max="4357" width="26.53125" style="13" customWidth="1"/>
    <col min="4358" max="4358" width="11.46484375" style="13" customWidth="1"/>
    <col min="4359" max="4359" width="63.53125" style="13" customWidth="1"/>
    <col min="4360" max="4362" width="8.265625" style="13" customWidth="1"/>
    <col min="4363" max="4611" width="9.19921875" style="13"/>
    <col min="4612" max="4612" width="9.53125" style="13" customWidth="1"/>
    <col min="4613" max="4613" width="26.53125" style="13" customWidth="1"/>
    <col min="4614" max="4614" width="11.46484375" style="13" customWidth="1"/>
    <col min="4615" max="4615" width="63.53125" style="13" customWidth="1"/>
    <col min="4616" max="4618" width="8.265625" style="13" customWidth="1"/>
    <col min="4619" max="4867" width="9.19921875" style="13"/>
    <col min="4868" max="4868" width="9.53125" style="13" customWidth="1"/>
    <col min="4869" max="4869" width="26.53125" style="13" customWidth="1"/>
    <col min="4870" max="4870" width="11.46484375" style="13" customWidth="1"/>
    <col min="4871" max="4871" width="63.53125" style="13" customWidth="1"/>
    <col min="4872" max="4874" width="8.265625" style="13" customWidth="1"/>
    <col min="4875" max="5123" width="9.19921875" style="13"/>
    <col min="5124" max="5124" width="9.53125" style="13" customWidth="1"/>
    <col min="5125" max="5125" width="26.53125" style="13" customWidth="1"/>
    <col min="5126" max="5126" width="11.46484375" style="13" customWidth="1"/>
    <col min="5127" max="5127" width="63.53125" style="13" customWidth="1"/>
    <col min="5128" max="5130" width="8.265625" style="13" customWidth="1"/>
    <col min="5131" max="5379" width="9.19921875" style="13"/>
    <col min="5380" max="5380" width="9.53125" style="13" customWidth="1"/>
    <col min="5381" max="5381" width="26.53125" style="13" customWidth="1"/>
    <col min="5382" max="5382" width="11.46484375" style="13" customWidth="1"/>
    <col min="5383" max="5383" width="63.53125" style="13" customWidth="1"/>
    <col min="5384" max="5386" width="8.265625" style="13" customWidth="1"/>
    <col min="5387" max="5635" width="9.19921875" style="13"/>
    <col min="5636" max="5636" width="9.53125" style="13" customWidth="1"/>
    <col min="5637" max="5637" width="26.53125" style="13" customWidth="1"/>
    <col min="5638" max="5638" width="11.46484375" style="13" customWidth="1"/>
    <col min="5639" max="5639" width="63.53125" style="13" customWidth="1"/>
    <col min="5640" max="5642" width="8.265625" style="13" customWidth="1"/>
    <col min="5643" max="5891" width="9.19921875" style="13"/>
    <col min="5892" max="5892" width="9.53125" style="13" customWidth="1"/>
    <col min="5893" max="5893" width="26.53125" style="13" customWidth="1"/>
    <col min="5894" max="5894" width="11.46484375" style="13" customWidth="1"/>
    <col min="5895" max="5895" width="63.53125" style="13" customWidth="1"/>
    <col min="5896" max="5898" width="8.265625" style="13" customWidth="1"/>
    <col min="5899" max="6147" width="9.19921875" style="13"/>
    <col min="6148" max="6148" width="9.53125" style="13" customWidth="1"/>
    <col min="6149" max="6149" width="26.53125" style="13" customWidth="1"/>
    <col min="6150" max="6150" width="11.46484375" style="13" customWidth="1"/>
    <col min="6151" max="6151" width="63.53125" style="13" customWidth="1"/>
    <col min="6152" max="6154" width="8.265625" style="13" customWidth="1"/>
    <col min="6155" max="6403" width="9.19921875" style="13"/>
    <col min="6404" max="6404" width="9.53125" style="13" customWidth="1"/>
    <col min="6405" max="6405" width="26.53125" style="13" customWidth="1"/>
    <col min="6406" max="6406" width="11.46484375" style="13" customWidth="1"/>
    <col min="6407" max="6407" width="63.53125" style="13" customWidth="1"/>
    <col min="6408" max="6410" width="8.265625" style="13" customWidth="1"/>
    <col min="6411" max="6659" width="9.19921875" style="13"/>
    <col min="6660" max="6660" width="9.53125" style="13" customWidth="1"/>
    <col min="6661" max="6661" width="26.53125" style="13" customWidth="1"/>
    <col min="6662" max="6662" width="11.46484375" style="13" customWidth="1"/>
    <col min="6663" max="6663" width="63.53125" style="13" customWidth="1"/>
    <col min="6664" max="6666" width="8.265625" style="13" customWidth="1"/>
    <col min="6667" max="6915" width="9.19921875" style="13"/>
    <col min="6916" max="6916" width="9.53125" style="13" customWidth="1"/>
    <col min="6917" max="6917" width="26.53125" style="13" customWidth="1"/>
    <col min="6918" max="6918" width="11.46484375" style="13" customWidth="1"/>
    <col min="6919" max="6919" width="63.53125" style="13" customWidth="1"/>
    <col min="6920" max="6922" width="8.265625" style="13" customWidth="1"/>
    <col min="6923" max="7171" width="9.19921875" style="13"/>
    <col min="7172" max="7172" width="9.53125" style="13" customWidth="1"/>
    <col min="7173" max="7173" width="26.53125" style="13" customWidth="1"/>
    <col min="7174" max="7174" width="11.46484375" style="13" customWidth="1"/>
    <col min="7175" max="7175" width="63.53125" style="13" customWidth="1"/>
    <col min="7176" max="7178" width="8.265625" style="13" customWidth="1"/>
    <col min="7179" max="7427" width="9.19921875" style="13"/>
    <col min="7428" max="7428" width="9.53125" style="13" customWidth="1"/>
    <col min="7429" max="7429" width="26.53125" style="13" customWidth="1"/>
    <col min="7430" max="7430" width="11.46484375" style="13" customWidth="1"/>
    <col min="7431" max="7431" width="63.53125" style="13" customWidth="1"/>
    <col min="7432" max="7434" width="8.265625" style="13" customWidth="1"/>
    <col min="7435" max="7683" width="9.19921875" style="13"/>
    <col min="7684" max="7684" width="9.53125" style="13" customWidth="1"/>
    <col min="7685" max="7685" width="26.53125" style="13" customWidth="1"/>
    <col min="7686" max="7686" width="11.46484375" style="13" customWidth="1"/>
    <col min="7687" max="7687" width="63.53125" style="13" customWidth="1"/>
    <col min="7688" max="7690" width="8.265625" style="13" customWidth="1"/>
    <col min="7691" max="7939" width="9.19921875" style="13"/>
    <col min="7940" max="7940" width="9.53125" style="13" customWidth="1"/>
    <col min="7941" max="7941" width="26.53125" style="13" customWidth="1"/>
    <col min="7942" max="7942" width="11.46484375" style="13" customWidth="1"/>
    <col min="7943" max="7943" width="63.53125" style="13" customWidth="1"/>
    <col min="7944" max="7946" width="8.265625" style="13" customWidth="1"/>
    <col min="7947" max="8195" width="9.19921875" style="13"/>
    <col min="8196" max="8196" width="9.53125" style="13" customWidth="1"/>
    <col min="8197" max="8197" width="26.53125" style="13" customWidth="1"/>
    <col min="8198" max="8198" width="11.46484375" style="13" customWidth="1"/>
    <col min="8199" max="8199" width="63.53125" style="13" customWidth="1"/>
    <col min="8200" max="8202" width="8.265625" style="13" customWidth="1"/>
    <col min="8203" max="8451" width="9.19921875" style="13"/>
    <col min="8452" max="8452" width="9.53125" style="13" customWidth="1"/>
    <col min="8453" max="8453" width="26.53125" style="13" customWidth="1"/>
    <col min="8454" max="8454" width="11.46484375" style="13" customWidth="1"/>
    <col min="8455" max="8455" width="63.53125" style="13" customWidth="1"/>
    <col min="8456" max="8458" width="8.265625" style="13" customWidth="1"/>
    <col min="8459" max="8707" width="9.19921875" style="13"/>
    <col min="8708" max="8708" width="9.53125" style="13" customWidth="1"/>
    <col min="8709" max="8709" width="26.53125" style="13" customWidth="1"/>
    <col min="8710" max="8710" width="11.46484375" style="13" customWidth="1"/>
    <col min="8711" max="8711" width="63.53125" style="13" customWidth="1"/>
    <col min="8712" max="8714" width="8.265625" style="13" customWidth="1"/>
    <col min="8715" max="8963" width="9.19921875" style="13"/>
    <col min="8964" max="8964" width="9.53125" style="13" customWidth="1"/>
    <col min="8965" max="8965" width="26.53125" style="13" customWidth="1"/>
    <col min="8966" max="8966" width="11.46484375" style="13" customWidth="1"/>
    <col min="8967" max="8967" width="63.53125" style="13" customWidth="1"/>
    <col min="8968" max="8970" width="8.265625" style="13" customWidth="1"/>
    <col min="8971" max="9219" width="9.19921875" style="13"/>
    <col min="9220" max="9220" width="9.53125" style="13" customWidth="1"/>
    <col min="9221" max="9221" width="26.53125" style="13" customWidth="1"/>
    <col min="9222" max="9222" width="11.46484375" style="13" customWidth="1"/>
    <col min="9223" max="9223" width="63.53125" style="13" customWidth="1"/>
    <col min="9224" max="9226" width="8.265625" style="13" customWidth="1"/>
    <col min="9227" max="9475" width="9.19921875" style="13"/>
    <col min="9476" max="9476" width="9.53125" style="13" customWidth="1"/>
    <col min="9477" max="9477" width="26.53125" style="13" customWidth="1"/>
    <col min="9478" max="9478" width="11.46484375" style="13" customWidth="1"/>
    <col min="9479" max="9479" width="63.53125" style="13" customWidth="1"/>
    <col min="9480" max="9482" width="8.265625" style="13" customWidth="1"/>
    <col min="9483" max="9731" width="9.19921875" style="13"/>
    <col min="9732" max="9732" width="9.53125" style="13" customWidth="1"/>
    <col min="9733" max="9733" width="26.53125" style="13" customWidth="1"/>
    <col min="9734" max="9734" width="11.46484375" style="13" customWidth="1"/>
    <col min="9735" max="9735" width="63.53125" style="13" customWidth="1"/>
    <col min="9736" max="9738" width="8.265625" style="13" customWidth="1"/>
    <col min="9739" max="9987" width="9.19921875" style="13"/>
    <col min="9988" max="9988" width="9.53125" style="13" customWidth="1"/>
    <col min="9989" max="9989" width="26.53125" style="13" customWidth="1"/>
    <col min="9990" max="9990" width="11.46484375" style="13" customWidth="1"/>
    <col min="9991" max="9991" width="63.53125" style="13" customWidth="1"/>
    <col min="9992" max="9994" width="8.265625" style="13" customWidth="1"/>
    <col min="9995" max="10243" width="9.19921875" style="13"/>
    <col min="10244" max="10244" width="9.53125" style="13" customWidth="1"/>
    <col min="10245" max="10245" width="26.53125" style="13" customWidth="1"/>
    <col min="10246" max="10246" width="11.46484375" style="13" customWidth="1"/>
    <col min="10247" max="10247" width="63.53125" style="13" customWidth="1"/>
    <col min="10248" max="10250" width="8.265625" style="13" customWidth="1"/>
    <col min="10251" max="10499" width="9.19921875" style="13"/>
    <col min="10500" max="10500" width="9.53125" style="13" customWidth="1"/>
    <col min="10501" max="10501" width="26.53125" style="13" customWidth="1"/>
    <col min="10502" max="10502" width="11.46484375" style="13" customWidth="1"/>
    <col min="10503" max="10503" width="63.53125" style="13" customWidth="1"/>
    <col min="10504" max="10506" width="8.265625" style="13" customWidth="1"/>
    <col min="10507" max="10755" width="9.19921875" style="13"/>
    <col min="10756" max="10756" width="9.53125" style="13" customWidth="1"/>
    <col min="10757" max="10757" width="26.53125" style="13" customWidth="1"/>
    <col min="10758" max="10758" width="11.46484375" style="13" customWidth="1"/>
    <col min="10759" max="10759" width="63.53125" style="13" customWidth="1"/>
    <col min="10760" max="10762" width="8.265625" style="13" customWidth="1"/>
    <col min="10763" max="11011" width="9.19921875" style="13"/>
    <col min="11012" max="11012" width="9.53125" style="13" customWidth="1"/>
    <col min="11013" max="11013" width="26.53125" style="13" customWidth="1"/>
    <col min="11014" max="11014" width="11.46484375" style="13" customWidth="1"/>
    <col min="11015" max="11015" width="63.53125" style="13" customWidth="1"/>
    <col min="11016" max="11018" width="8.265625" style="13" customWidth="1"/>
    <col min="11019" max="11267" width="9.19921875" style="13"/>
    <col min="11268" max="11268" width="9.53125" style="13" customWidth="1"/>
    <col min="11269" max="11269" width="26.53125" style="13" customWidth="1"/>
    <col min="11270" max="11270" width="11.46484375" style="13" customWidth="1"/>
    <col min="11271" max="11271" width="63.53125" style="13" customWidth="1"/>
    <col min="11272" max="11274" width="8.265625" style="13" customWidth="1"/>
    <col min="11275" max="11523" width="9.19921875" style="13"/>
    <col min="11524" max="11524" width="9.53125" style="13" customWidth="1"/>
    <col min="11525" max="11525" width="26.53125" style="13" customWidth="1"/>
    <col min="11526" max="11526" width="11.46484375" style="13" customWidth="1"/>
    <col min="11527" max="11527" width="63.53125" style="13" customWidth="1"/>
    <col min="11528" max="11530" width="8.265625" style="13" customWidth="1"/>
    <col min="11531" max="11779" width="9.19921875" style="13"/>
    <col min="11780" max="11780" width="9.53125" style="13" customWidth="1"/>
    <col min="11781" max="11781" width="26.53125" style="13" customWidth="1"/>
    <col min="11782" max="11782" width="11.46484375" style="13" customWidth="1"/>
    <col min="11783" max="11783" width="63.53125" style="13" customWidth="1"/>
    <col min="11784" max="11786" width="8.265625" style="13" customWidth="1"/>
    <col min="11787" max="12035" width="9.19921875" style="13"/>
    <col min="12036" max="12036" width="9.53125" style="13" customWidth="1"/>
    <col min="12037" max="12037" width="26.53125" style="13" customWidth="1"/>
    <col min="12038" max="12038" width="11.46484375" style="13" customWidth="1"/>
    <col min="12039" max="12039" width="63.53125" style="13" customWidth="1"/>
    <col min="12040" max="12042" width="8.265625" style="13" customWidth="1"/>
    <col min="12043" max="12291" width="9.19921875" style="13"/>
    <col min="12292" max="12292" width="9.53125" style="13" customWidth="1"/>
    <col min="12293" max="12293" width="26.53125" style="13" customWidth="1"/>
    <col min="12294" max="12294" width="11.46484375" style="13" customWidth="1"/>
    <col min="12295" max="12295" width="63.53125" style="13" customWidth="1"/>
    <col min="12296" max="12298" width="8.265625" style="13" customWidth="1"/>
    <col min="12299" max="12547" width="9.19921875" style="13"/>
    <col min="12548" max="12548" width="9.53125" style="13" customWidth="1"/>
    <col min="12549" max="12549" width="26.53125" style="13" customWidth="1"/>
    <col min="12550" max="12550" width="11.46484375" style="13" customWidth="1"/>
    <col min="12551" max="12551" width="63.53125" style="13" customWidth="1"/>
    <col min="12552" max="12554" width="8.265625" style="13" customWidth="1"/>
    <col min="12555" max="12803" width="9.19921875" style="13"/>
    <col min="12804" max="12804" width="9.53125" style="13" customWidth="1"/>
    <col min="12805" max="12805" width="26.53125" style="13" customWidth="1"/>
    <col min="12806" max="12806" width="11.46484375" style="13" customWidth="1"/>
    <col min="12807" max="12807" width="63.53125" style="13" customWidth="1"/>
    <col min="12808" max="12810" width="8.265625" style="13" customWidth="1"/>
    <col min="12811" max="13059" width="9.19921875" style="13"/>
    <col min="13060" max="13060" width="9.53125" style="13" customWidth="1"/>
    <col min="13061" max="13061" width="26.53125" style="13" customWidth="1"/>
    <col min="13062" max="13062" width="11.46484375" style="13" customWidth="1"/>
    <col min="13063" max="13063" width="63.53125" style="13" customWidth="1"/>
    <col min="13064" max="13066" width="8.265625" style="13" customWidth="1"/>
    <col min="13067" max="13315" width="9.19921875" style="13"/>
    <col min="13316" max="13316" width="9.53125" style="13" customWidth="1"/>
    <col min="13317" max="13317" width="26.53125" style="13" customWidth="1"/>
    <col min="13318" max="13318" width="11.46484375" style="13" customWidth="1"/>
    <col min="13319" max="13319" width="63.53125" style="13" customWidth="1"/>
    <col min="13320" max="13322" width="8.265625" style="13" customWidth="1"/>
    <col min="13323" max="13571" width="9.19921875" style="13"/>
    <col min="13572" max="13572" width="9.53125" style="13" customWidth="1"/>
    <col min="13573" max="13573" width="26.53125" style="13" customWidth="1"/>
    <col min="13574" max="13574" width="11.46484375" style="13" customWidth="1"/>
    <col min="13575" max="13575" width="63.53125" style="13" customWidth="1"/>
    <col min="13576" max="13578" width="8.265625" style="13" customWidth="1"/>
    <col min="13579" max="13827" width="9.19921875" style="13"/>
    <col min="13828" max="13828" width="9.53125" style="13" customWidth="1"/>
    <col min="13829" max="13829" width="26.53125" style="13" customWidth="1"/>
    <col min="13830" max="13830" width="11.46484375" style="13" customWidth="1"/>
    <col min="13831" max="13831" width="63.53125" style="13" customWidth="1"/>
    <col min="13832" max="13834" width="8.265625" style="13" customWidth="1"/>
    <col min="13835" max="14083" width="9.19921875" style="13"/>
    <col min="14084" max="14084" width="9.53125" style="13" customWidth="1"/>
    <col min="14085" max="14085" width="26.53125" style="13" customWidth="1"/>
    <col min="14086" max="14086" width="11.46484375" style="13" customWidth="1"/>
    <col min="14087" max="14087" width="63.53125" style="13" customWidth="1"/>
    <col min="14088" max="14090" width="8.265625" style="13" customWidth="1"/>
    <col min="14091" max="14339" width="9.19921875" style="13"/>
    <col min="14340" max="14340" width="9.53125" style="13" customWidth="1"/>
    <col min="14341" max="14341" width="26.53125" style="13" customWidth="1"/>
    <col min="14342" max="14342" width="11.46484375" style="13" customWidth="1"/>
    <col min="14343" max="14343" width="63.53125" style="13" customWidth="1"/>
    <col min="14344" max="14346" width="8.265625" style="13" customWidth="1"/>
    <col min="14347" max="14595" width="9.19921875" style="13"/>
    <col min="14596" max="14596" width="9.53125" style="13" customWidth="1"/>
    <col min="14597" max="14597" width="26.53125" style="13" customWidth="1"/>
    <col min="14598" max="14598" width="11.46484375" style="13" customWidth="1"/>
    <col min="14599" max="14599" width="63.53125" style="13" customWidth="1"/>
    <col min="14600" max="14602" width="8.265625" style="13" customWidth="1"/>
    <col min="14603" max="14851" width="9.19921875" style="13"/>
    <col min="14852" max="14852" width="9.53125" style="13" customWidth="1"/>
    <col min="14853" max="14853" width="26.53125" style="13" customWidth="1"/>
    <col min="14854" max="14854" width="11.46484375" style="13" customWidth="1"/>
    <col min="14855" max="14855" width="63.53125" style="13" customWidth="1"/>
    <col min="14856" max="14858" width="8.265625" style="13" customWidth="1"/>
    <col min="14859" max="15107" width="9.19921875" style="13"/>
    <col min="15108" max="15108" width="9.53125" style="13" customWidth="1"/>
    <col min="15109" max="15109" width="26.53125" style="13" customWidth="1"/>
    <col min="15110" max="15110" width="11.46484375" style="13" customWidth="1"/>
    <col min="15111" max="15111" width="63.53125" style="13" customWidth="1"/>
    <col min="15112" max="15114" width="8.265625" style="13" customWidth="1"/>
    <col min="15115" max="15363" width="9.19921875" style="13"/>
    <col min="15364" max="15364" width="9.53125" style="13" customWidth="1"/>
    <col min="15365" max="15365" width="26.53125" style="13" customWidth="1"/>
    <col min="15366" max="15366" width="11.46484375" style="13" customWidth="1"/>
    <col min="15367" max="15367" width="63.53125" style="13" customWidth="1"/>
    <col min="15368" max="15370" width="8.265625" style="13" customWidth="1"/>
    <col min="15371" max="15619" width="9.19921875" style="13"/>
    <col min="15620" max="15620" width="9.53125" style="13" customWidth="1"/>
    <col min="15621" max="15621" width="26.53125" style="13" customWidth="1"/>
    <col min="15622" max="15622" width="11.46484375" style="13" customWidth="1"/>
    <col min="15623" max="15623" width="63.53125" style="13" customWidth="1"/>
    <col min="15624" max="15626" width="8.265625" style="13" customWidth="1"/>
    <col min="15627" max="15875" width="9.19921875" style="13"/>
    <col min="15876" max="15876" width="9.53125" style="13" customWidth="1"/>
    <col min="15877" max="15877" width="26.53125" style="13" customWidth="1"/>
    <col min="15878" max="15878" width="11.46484375" style="13" customWidth="1"/>
    <col min="15879" max="15879" width="63.53125" style="13" customWidth="1"/>
    <col min="15880" max="15882" width="8.265625" style="13" customWidth="1"/>
    <col min="15883" max="16131" width="9.19921875" style="13"/>
    <col min="16132" max="16132" width="9.53125" style="13" customWidth="1"/>
    <col min="16133" max="16133" width="26.53125" style="13" customWidth="1"/>
    <col min="16134" max="16134" width="11.46484375" style="13" customWidth="1"/>
    <col min="16135" max="16135" width="63.53125" style="13" customWidth="1"/>
    <col min="16136" max="16138" width="8.265625" style="13" customWidth="1"/>
    <col min="16139" max="16384" width="9.19921875" style="13"/>
  </cols>
  <sheetData>
    <row r="2" spans="1:14" ht="15.75">
      <c r="C2" s="421" t="s">
        <v>0</v>
      </c>
      <c r="D2" s="421"/>
      <c r="E2" s="421"/>
      <c r="F2" s="421"/>
      <c r="G2" s="421"/>
      <c r="H2" s="421"/>
      <c r="I2" s="279"/>
      <c r="J2" s="279"/>
      <c r="K2" s="13"/>
    </row>
    <row r="3" spans="1:14" ht="15.75">
      <c r="C3" s="421" t="s">
        <v>1887</v>
      </c>
      <c r="D3" s="421"/>
      <c r="E3" s="421"/>
      <c r="F3" s="421"/>
      <c r="G3" s="421"/>
      <c r="H3" s="421"/>
      <c r="I3" s="279"/>
      <c r="J3" s="279"/>
      <c r="K3" s="13"/>
    </row>
    <row r="4" spans="1:14" ht="11.65">
      <c r="C4" s="13" t="s">
        <v>3625</v>
      </c>
      <c r="D4" s="69"/>
      <c r="E4" s="69"/>
      <c r="F4" s="69"/>
      <c r="G4" s="69"/>
      <c r="H4" s="70"/>
      <c r="I4" s="70"/>
      <c r="J4" s="70"/>
      <c r="K4" s="49" t="s">
        <v>1881</v>
      </c>
      <c r="L4" s="50">
        <v>0</v>
      </c>
      <c r="M4" s="301"/>
      <c r="N4" s="301"/>
    </row>
    <row r="5" spans="1:14" ht="14.6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70"/>
      <c r="K5" s="49" t="s">
        <v>1882</v>
      </c>
      <c r="L5" s="7">
        <f>SUM(L8:L678)</f>
        <v>0</v>
      </c>
      <c r="M5" s="49" t="s">
        <v>5220</v>
      </c>
      <c r="N5" s="7">
        <f>SUM(N8:N678)</f>
        <v>0</v>
      </c>
    </row>
    <row r="6" spans="1:14" ht="46.9" thickBot="1">
      <c r="A6" s="236" t="s">
        <v>5149</v>
      </c>
      <c r="B6" s="237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28" t="s">
        <v>707</v>
      </c>
      <c r="I6" s="16" t="s">
        <v>5100</v>
      </c>
      <c r="J6" s="300" t="s">
        <v>1884</v>
      </c>
      <c r="K6" s="61" t="s">
        <v>1883</v>
      </c>
      <c r="L6" s="61" t="s">
        <v>5218</v>
      </c>
      <c r="M6" s="61" t="s">
        <v>1883</v>
      </c>
      <c r="N6" s="62" t="s">
        <v>5219</v>
      </c>
    </row>
    <row r="7" spans="1:14" ht="11.25" customHeight="1" thickBot="1">
      <c r="C7" s="419" t="s">
        <v>755</v>
      </c>
      <c r="D7" s="419"/>
      <c r="E7" s="419"/>
      <c r="F7" s="419"/>
      <c r="G7" s="419"/>
      <c r="H7" s="422"/>
      <c r="I7" s="283"/>
      <c r="J7" s="63"/>
      <c r="K7" s="63"/>
      <c r="L7" s="63"/>
      <c r="M7" s="82"/>
      <c r="N7" s="82"/>
    </row>
    <row r="8" spans="1:14" ht="11.25" customHeight="1">
      <c r="A8" s="230">
        <v>0</v>
      </c>
      <c r="B8" s="13" t="s">
        <v>709</v>
      </c>
      <c r="C8" s="231" t="s">
        <v>756</v>
      </c>
      <c r="D8" s="147" t="s">
        <v>757</v>
      </c>
      <c r="E8" s="148" t="s">
        <v>758</v>
      </c>
      <c r="F8" s="148">
        <v>1</v>
      </c>
      <c r="G8" s="148">
        <v>500</v>
      </c>
      <c r="H8" s="149">
        <v>0.82</v>
      </c>
      <c r="I8" s="5">
        <f>ROUND(H8*Курс_EUR,2)</f>
        <v>77.900000000000006</v>
      </c>
      <c r="J8" s="66"/>
      <c r="K8" s="67">
        <f>H8*(1-Скидка_3M_EUR)</f>
        <v>0.82</v>
      </c>
      <c r="L8" s="67">
        <f>K8*J8</f>
        <v>0</v>
      </c>
      <c r="M8" s="67">
        <f>I8*(1-Скидка_3M_EUR)</f>
        <v>77.900000000000006</v>
      </c>
      <c r="N8" s="67">
        <f>J8*M8</f>
        <v>0</v>
      </c>
    </row>
    <row r="9" spans="1:14" ht="11.25" customHeight="1">
      <c r="A9" s="230">
        <v>0</v>
      </c>
      <c r="B9" s="13" t="s">
        <v>709</v>
      </c>
      <c r="C9" s="231" t="s">
        <v>759</v>
      </c>
      <c r="D9" s="147" t="s">
        <v>760</v>
      </c>
      <c r="E9" s="148" t="s">
        <v>758</v>
      </c>
      <c r="F9" s="148">
        <v>1</v>
      </c>
      <c r="G9" s="148">
        <v>500</v>
      </c>
      <c r="H9" s="149">
        <v>0.83</v>
      </c>
      <c r="I9" s="5">
        <f>ROUND(H9*Курс_EUR,2)</f>
        <v>78.849999999999994</v>
      </c>
      <c r="J9" s="66"/>
      <c r="K9" s="67">
        <f>H9*(1-Скидка_3M_EUR)</f>
        <v>0.83</v>
      </c>
      <c r="L9" s="67">
        <f>K9*J9</f>
        <v>0</v>
      </c>
      <c r="M9" s="67">
        <f>I9*(1-Скидка_3M_EUR)</f>
        <v>78.849999999999994</v>
      </c>
      <c r="N9" s="67">
        <f t="shared" ref="N9:N72" si="0">J9*M9</f>
        <v>0</v>
      </c>
    </row>
    <row r="10" spans="1:14" ht="11.25" customHeight="1">
      <c r="A10" s="230"/>
      <c r="C10" s="231"/>
      <c r="D10" s="147"/>
      <c r="E10" s="148"/>
      <c r="F10" s="148"/>
      <c r="G10" s="148"/>
      <c r="H10" s="149"/>
      <c r="I10" s="149"/>
      <c r="J10" s="66"/>
      <c r="K10" s="67"/>
      <c r="L10" s="67"/>
      <c r="M10" s="67"/>
      <c r="N10" s="67"/>
    </row>
    <row r="11" spans="1:14" ht="11.25" customHeight="1">
      <c r="A11" s="230">
        <v>0</v>
      </c>
      <c r="B11" s="13" t="s">
        <v>709</v>
      </c>
      <c r="C11" s="231" t="s">
        <v>3613</v>
      </c>
      <c r="D11" s="147" t="s">
        <v>3614</v>
      </c>
      <c r="E11" s="148" t="s">
        <v>758</v>
      </c>
      <c r="F11" s="148">
        <v>1</v>
      </c>
      <c r="G11" s="148">
        <v>250</v>
      </c>
      <c r="H11" s="149">
        <v>0.83</v>
      </c>
      <c r="I11" s="5">
        <f t="shared" ref="I11:I18" si="1">ROUND(H11*Курс_EUR,2)</f>
        <v>78.849999999999994</v>
      </c>
      <c r="J11" s="66"/>
      <c r="K11" s="67">
        <f>H11*(1-Скидка_3M_EUR)</f>
        <v>0.83</v>
      </c>
      <c r="L11" s="67">
        <f t="shared" ref="L11:L18" si="2">K11*J11</f>
        <v>0</v>
      </c>
      <c r="M11" s="67">
        <f t="shared" ref="M11:M18" si="3">I11*(1-Скидка_3M_EUR)</f>
        <v>78.849999999999994</v>
      </c>
      <c r="N11" s="67">
        <f t="shared" si="0"/>
        <v>0</v>
      </c>
    </row>
    <row r="12" spans="1:14" ht="11.25" customHeight="1">
      <c r="A12" s="230">
        <v>0</v>
      </c>
      <c r="B12" s="13" t="s">
        <v>709</v>
      </c>
      <c r="C12" s="231" t="s">
        <v>3112</v>
      </c>
      <c r="D12" s="147" t="s">
        <v>3113</v>
      </c>
      <c r="E12" s="148" t="s">
        <v>758</v>
      </c>
      <c r="F12" s="148">
        <v>1</v>
      </c>
      <c r="G12" s="148">
        <v>250</v>
      </c>
      <c r="H12" s="149">
        <v>0.83</v>
      </c>
      <c r="I12" s="5">
        <f t="shared" si="1"/>
        <v>78.849999999999994</v>
      </c>
      <c r="J12" s="66"/>
      <c r="K12" s="67">
        <f t="shared" ref="K12:K18" si="4">H12*(1-Скидка_3M_EUR)</f>
        <v>0.83</v>
      </c>
      <c r="L12" s="67">
        <f t="shared" si="2"/>
        <v>0</v>
      </c>
      <c r="M12" s="67">
        <f t="shared" si="3"/>
        <v>78.849999999999994</v>
      </c>
      <c r="N12" s="67">
        <f t="shared" si="0"/>
        <v>0</v>
      </c>
    </row>
    <row r="13" spans="1:14" ht="11.25" customHeight="1">
      <c r="A13" s="230">
        <v>0</v>
      </c>
      <c r="B13" s="13" t="s">
        <v>709</v>
      </c>
      <c r="C13" s="231" t="s">
        <v>3114</v>
      </c>
      <c r="D13" s="147" t="s">
        <v>3115</v>
      </c>
      <c r="E13" s="148" t="s">
        <v>758</v>
      </c>
      <c r="F13" s="148">
        <v>1</v>
      </c>
      <c r="G13" s="148">
        <v>250</v>
      </c>
      <c r="H13" s="149">
        <v>0.83</v>
      </c>
      <c r="I13" s="5">
        <f t="shared" si="1"/>
        <v>78.849999999999994</v>
      </c>
      <c r="J13" s="66"/>
      <c r="K13" s="67">
        <f t="shared" si="4"/>
        <v>0.83</v>
      </c>
      <c r="L13" s="67">
        <f t="shared" si="2"/>
        <v>0</v>
      </c>
      <c r="M13" s="67">
        <f t="shared" si="3"/>
        <v>78.849999999999994</v>
      </c>
      <c r="N13" s="67">
        <f t="shared" si="0"/>
        <v>0</v>
      </c>
    </row>
    <row r="14" spans="1:14" ht="11.25" customHeight="1">
      <c r="A14" s="230">
        <v>0</v>
      </c>
      <c r="B14" s="13" t="s">
        <v>709</v>
      </c>
      <c r="C14" s="231" t="s">
        <v>2390</v>
      </c>
      <c r="D14" s="147" t="s">
        <v>3116</v>
      </c>
      <c r="E14" s="148" t="s">
        <v>758</v>
      </c>
      <c r="F14" s="148">
        <v>1</v>
      </c>
      <c r="G14" s="148">
        <v>250</v>
      </c>
      <c r="H14" s="149">
        <v>0.83</v>
      </c>
      <c r="I14" s="5">
        <f t="shared" si="1"/>
        <v>78.849999999999994</v>
      </c>
      <c r="J14" s="66"/>
      <c r="K14" s="67">
        <f t="shared" si="4"/>
        <v>0.83</v>
      </c>
      <c r="L14" s="67">
        <f t="shared" si="2"/>
        <v>0</v>
      </c>
      <c r="M14" s="67">
        <f t="shared" si="3"/>
        <v>78.849999999999994</v>
      </c>
      <c r="N14" s="67">
        <f t="shared" si="0"/>
        <v>0</v>
      </c>
    </row>
    <row r="15" spans="1:14" ht="11.25" customHeight="1">
      <c r="A15" s="230">
        <v>0</v>
      </c>
      <c r="B15" s="13" t="s">
        <v>709</v>
      </c>
      <c r="C15" s="231" t="s">
        <v>2391</v>
      </c>
      <c r="D15" s="147" t="s">
        <v>3117</v>
      </c>
      <c r="E15" s="148" t="s">
        <v>758</v>
      </c>
      <c r="F15" s="148">
        <v>1</v>
      </c>
      <c r="G15" s="148">
        <v>250</v>
      </c>
      <c r="H15" s="149">
        <v>0.83</v>
      </c>
      <c r="I15" s="5">
        <f t="shared" si="1"/>
        <v>78.849999999999994</v>
      </c>
      <c r="J15" s="66"/>
      <c r="K15" s="67">
        <f t="shared" si="4"/>
        <v>0.83</v>
      </c>
      <c r="L15" s="67">
        <f t="shared" si="2"/>
        <v>0</v>
      </c>
      <c r="M15" s="67">
        <f t="shared" si="3"/>
        <v>78.849999999999994</v>
      </c>
      <c r="N15" s="67">
        <f t="shared" si="0"/>
        <v>0</v>
      </c>
    </row>
    <row r="16" spans="1:14" ht="11.25" customHeight="1">
      <c r="A16" s="230">
        <v>0</v>
      </c>
      <c r="B16" s="13" t="s">
        <v>709</v>
      </c>
      <c r="C16" s="231" t="s">
        <v>3520</v>
      </c>
      <c r="D16" s="147" t="s">
        <v>3521</v>
      </c>
      <c r="E16" s="148" t="s">
        <v>758</v>
      </c>
      <c r="F16" s="148">
        <v>1</v>
      </c>
      <c r="G16" s="148">
        <v>250</v>
      </c>
      <c r="H16" s="149">
        <v>0.83</v>
      </c>
      <c r="I16" s="5">
        <f t="shared" si="1"/>
        <v>78.849999999999994</v>
      </c>
      <c r="J16" s="66"/>
      <c r="K16" s="67">
        <f>H16*(1-Скидка_3M_EUR)</f>
        <v>0.83</v>
      </c>
      <c r="L16" s="67">
        <f t="shared" si="2"/>
        <v>0</v>
      </c>
      <c r="M16" s="67">
        <f t="shared" si="3"/>
        <v>78.849999999999994</v>
      </c>
      <c r="N16" s="67">
        <f t="shared" si="0"/>
        <v>0</v>
      </c>
    </row>
    <row r="17" spans="1:14" ht="11.25" customHeight="1">
      <c r="A17" s="230">
        <v>0</v>
      </c>
      <c r="B17" s="13" t="s">
        <v>709</v>
      </c>
      <c r="C17" s="231" t="s">
        <v>2392</v>
      </c>
      <c r="D17" s="147" t="s">
        <v>3118</v>
      </c>
      <c r="E17" s="148" t="s">
        <v>758</v>
      </c>
      <c r="F17" s="148">
        <v>1</v>
      </c>
      <c r="G17" s="148">
        <v>250</v>
      </c>
      <c r="H17" s="149">
        <v>0.83</v>
      </c>
      <c r="I17" s="5">
        <f t="shared" si="1"/>
        <v>78.849999999999994</v>
      </c>
      <c r="J17" s="66"/>
      <c r="K17" s="67">
        <f t="shared" si="4"/>
        <v>0.83</v>
      </c>
      <c r="L17" s="67">
        <f t="shared" si="2"/>
        <v>0</v>
      </c>
      <c r="M17" s="67">
        <f t="shared" si="3"/>
        <v>78.849999999999994</v>
      </c>
      <c r="N17" s="67">
        <f t="shared" si="0"/>
        <v>0</v>
      </c>
    </row>
    <row r="18" spans="1:14" ht="11.25" customHeight="1" thickBot="1">
      <c r="A18" s="230">
        <v>0</v>
      </c>
      <c r="B18" s="13" t="s">
        <v>709</v>
      </c>
      <c r="C18" s="232" t="s">
        <v>2393</v>
      </c>
      <c r="D18" s="150" t="s">
        <v>3119</v>
      </c>
      <c r="E18" s="151" t="s">
        <v>758</v>
      </c>
      <c r="F18" s="151">
        <v>1</v>
      </c>
      <c r="G18" s="151">
        <v>250</v>
      </c>
      <c r="H18" s="152">
        <v>0.83</v>
      </c>
      <c r="I18" s="5">
        <f t="shared" si="1"/>
        <v>78.849999999999994</v>
      </c>
      <c r="J18" s="66"/>
      <c r="K18" s="67">
        <f t="shared" si="4"/>
        <v>0.83</v>
      </c>
      <c r="L18" s="67">
        <f t="shared" si="2"/>
        <v>0</v>
      </c>
      <c r="M18" s="67">
        <f t="shared" si="3"/>
        <v>78.849999999999994</v>
      </c>
      <c r="N18" s="67">
        <f t="shared" si="0"/>
        <v>0</v>
      </c>
    </row>
    <row r="19" spans="1:14" ht="11.25" customHeight="1" thickBot="1">
      <c r="A19" s="230"/>
      <c r="B19" s="13" t="s">
        <v>709</v>
      </c>
      <c r="C19" s="419" t="s">
        <v>3538</v>
      </c>
      <c r="D19" s="419"/>
      <c r="E19" s="419"/>
      <c r="F19" s="419"/>
      <c r="G19" s="419"/>
      <c r="H19" s="422"/>
      <c r="I19" s="283"/>
      <c r="J19" s="66"/>
      <c r="K19" s="184"/>
      <c r="L19" s="67"/>
      <c r="M19" s="67"/>
      <c r="N19" s="67"/>
    </row>
    <row r="20" spans="1:14" ht="11.25" customHeight="1">
      <c r="A20" s="230">
        <v>0</v>
      </c>
      <c r="B20" s="13" t="s">
        <v>709</v>
      </c>
      <c r="C20" s="233" t="s">
        <v>3539</v>
      </c>
      <c r="D20" s="153" t="s">
        <v>3540</v>
      </c>
      <c r="E20" s="154" t="s">
        <v>758</v>
      </c>
      <c r="F20" s="154">
        <v>1</v>
      </c>
      <c r="G20" s="154">
        <v>500</v>
      </c>
      <c r="H20" s="155">
        <v>0.53</v>
      </c>
      <c r="I20" s="5">
        <f t="shared" ref="I20:I28" si="5">ROUND(H20*Курс_EUR,2)</f>
        <v>50.35</v>
      </c>
      <c r="J20" s="66"/>
      <c r="K20" s="67">
        <f t="shared" ref="K20:K28" si="6">H20*(1-Скидка_3M_EUR)</f>
        <v>0.53</v>
      </c>
      <c r="L20" s="67">
        <f t="shared" ref="L20:L28" si="7">K20*J20</f>
        <v>0</v>
      </c>
      <c r="M20" s="67">
        <f t="shared" ref="M20:M28" si="8">I20*(1-Скидка_3M_EUR)</f>
        <v>50.35</v>
      </c>
      <c r="N20" s="67">
        <f t="shared" si="0"/>
        <v>0</v>
      </c>
    </row>
    <row r="21" spans="1:14" ht="11.25" customHeight="1">
      <c r="A21" s="230">
        <v>0</v>
      </c>
      <c r="B21" s="13" t="s">
        <v>709</v>
      </c>
      <c r="C21" s="231" t="s">
        <v>3541</v>
      </c>
      <c r="D21" s="147" t="s">
        <v>3542</v>
      </c>
      <c r="E21" s="148" t="s">
        <v>758</v>
      </c>
      <c r="F21" s="148">
        <v>1</v>
      </c>
      <c r="G21" s="148">
        <v>500</v>
      </c>
      <c r="H21" s="149">
        <v>0.53</v>
      </c>
      <c r="I21" s="5">
        <f t="shared" si="5"/>
        <v>50.35</v>
      </c>
      <c r="J21" s="66"/>
      <c r="K21" s="67">
        <f t="shared" si="6"/>
        <v>0.53</v>
      </c>
      <c r="L21" s="67">
        <f t="shared" si="7"/>
        <v>0</v>
      </c>
      <c r="M21" s="67">
        <f t="shared" si="8"/>
        <v>50.35</v>
      </c>
      <c r="N21" s="67">
        <f t="shared" si="0"/>
        <v>0</v>
      </c>
    </row>
    <row r="22" spans="1:14" ht="11.25" customHeight="1">
      <c r="A22" s="230">
        <v>0</v>
      </c>
      <c r="B22" s="13" t="s">
        <v>709</v>
      </c>
      <c r="C22" s="231" t="s">
        <v>3543</v>
      </c>
      <c r="D22" s="147" t="s">
        <v>3544</v>
      </c>
      <c r="E22" s="148" t="s">
        <v>758</v>
      </c>
      <c r="F22" s="148">
        <v>1</v>
      </c>
      <c r="G22" s="148">
        <v>500</v>
      </c>
      <c r="H22" s="149">
        <v>0.53</v>
      </c>
      <c r="I22" s="5">
        <f t="shared" si="5"/>
        <v>50.35</v>
      </c>
      <c r="J22" s="66"/>
      <c r="K22" s="67">
        <f t="shared" si="6"/>
        <v>0.53</v>
      </c>
      <c r="L22" s="67">
        <f t="shared" si="7"/>
        <v>0</v>
      </c>
      <c r="M22" s="67">
        <f t="shared" si="8"/>
        <v>50.35</v>
      </c>
      <c r="N22" s="67">
        <f t="shared" si="0"/>
        <v>0</v>
      </c>
    </row>
    <row r="23" spans="1:14" ht="11.25" customHeight="1">
      <c r="A23" s="230">
        <v>0</v>
      </c>
      <c r="B23" s="13" t="s">
        <v>709</v>
      </c>
      <c r="C23" s="231" t="s">
        <v>3545</v>
      </c>
      <c r="D23" s="147" t="s">
        <v>3546</v>
      </c>
      <c r="E23" s="148" t="s">
        <v>758</v>
      </c>
      <c r="F23" s="148">
        <v>1</v>
      </c>
      <c r="G23" s="148">
        <v>500</v>
      </c>
      <c r="H23" s="149">
        <v>0.53</v>
      </c>
      <c r="I23" s="5">
        <f t="shared" si="5"/>
        <v>50.35</v>
      </c>
      <c r="J23" s="66"/>
      <c r="K23" s="67">
        <f t="shared" si="6"/>
        <v>0.53</v>
      </c>
      <c r="L23" s="67">
        <f t="shared" si="7"/>
        <v>0</v>
      </c>
      <c r="M23" s="67">
        <f t="shared" si="8"/>
        <v>50.35</v>
      </c>
      <c r="N23" s="67">
        <f t="shared" si="0"/>
        <v>0</v>
      </c>
    </row>
    <row r="24" spans="1:14" ht="11.25" customHeight="1">
      <c r="A24" s="230">
        <v>0</v>
      </c>
      <c r="B24" s="13" t="s">
        <v>709</v>
      </c>
      <c r="C24" s="231" t="s">
        <v>3547</v>
      </c>
      <c r="D24" s="147" t="s">
        <v>3548</v>
      </c>
      <c r="E24" s="148" t="s">
        <v>758</v>
      </c>
      <c r="F24" s="148">
        <v>1</v>
      </c>
      <c r="G24" s="148">
        <v>500</v>
      </c>
      <c r="H24" s="149">
        <v>0.53</v>
      </c>
      <c r="I24" s="5">
        <f t="shared" si="5"/>
        <v>50.35</v>
      </c>
      <c r="J24" s="66"/>
      <c r="K24" s="67">
        <f t="shared" si="6"/>
        <v>0.53</v>
      </c>
      <c r="L24" s="67">
        <f t="shared" si="7"/>
        <v>0</v>
      </c>
      <c r="M24" s="67">
        <f t="shared" si="8"/>
        <v>50.35</v>
      </c>
      <c r="N24" s="67">
        <f t="shared" si="0"/>
        <v>0</v>
      </c>
    </row>
    <row r="25" spans="1:14" ht="11.25" customHeight="1">
      <c r="A25" s="230">
        <v>0</v>
      </c>
      <c r="B25" s="13" t="s">
        <v>709</v>
      </c>
      <c r="C25" s="231" t="s">
        <v>3549</v>
      </c>
      <c r="D25" s="147" t="s">
        <v>3550</v>
      </c>
      <c r="E25" s="148" t="s">
        <v>758</v>
      </c>
      <c r="F25" s="148">
        <v>1</v>
      </c>
      <c r="G25" s="148">
        <v>500</v>
      </c>
      <c r="H25" s="149">
        <v>0.53</v>
      </c>
      <c r="I25" s="5">
        <f t="shared" si="5"/>
        <v>50.35</v>
      </c>
      <c r="J25" s="66"/>
      <c r="K25" s="67">
        <f t="shared" si="6"/>
        <v>0.53</v>
      </c>
      <c r="L25" s="67">
        <f t="shared" si="7"/>
        <v>0</v>
      </c>
      <c r="M25" s="67">
        <f t="shared" si="8"/>
        <v>50.35</v>
      </c>
      <c r="N25" s="67">
        <f t="shared" si="0"/>
        <v>0</v>
      </c>
    </row>
    <row r="26" spans="1:14" ht="11.25" customHeight="1">
      <c r="A26" s="230">
        <v>0</v>
      </c>
      <c r="B26" s="13" t="s">
        <v>709</v>
      </c>
      <c r="C26" s="231" t="s">
        <v>3551</v>
      </c>
      <c r="D26" s="147" t="s">
        <v>3552</v>
      </c>
      <c r="E26" s="148" t="s">
        <v>758</v>
      </c>
      <c r="F26" s="148">
        <v>1</v>
      </c>
      <c r="G26" s="148">
        <v>500</v>
      </c>
      <c r="H26" s="149">
        <v>0.53</v>
      </c>
      <c r="I26" s="5">
        <f t="shared" si="5"/>
        <v>50.35</v>
      </c>
      <c r="J26" s="66"/>
      <c r="K26" s="67">
        <f t="shared" si="6"/>
        <v>0.53</v>
      </c>
      <c r="L26" s="67">
        <f t="shared" si="7"/>
        <v>0</v>
      </c>
      <c r="M26" s="67">
        <f t="shared" si="8"/>
        <v>50.35</v>
      </c>
      <c r="N26" s="67">
        <f t="shared" si="0"/>
        <v>0</v>
      </c>
    </row>
    <row r="27" spans="1:14" ht="11.25" customHeight="1">
      <c r="A27" s="230">
        <v>0</v>
      </c>
      <c r="B27" s="13" t="s">
        <v>709</v>
      </c>
      <c r="C27" s="231" t="s">
        <v>3553</v>
      </c>
      <c r="D27" s="147" t="s">
        <v>3554</v>
      </c>
      <c r="E27" s="148" t="s">
        <v>758</v>
      </c>
      <c r="F27" s="148">
        <v>1</v>
      </c>
      <c r="G27" s="148">
        <v>500</v>
      </c>
      <c r="H27" s="149">
        <v>0.53</v>
      </c>
      <c r="I27" s="5">
        <f t="shared" si="5"/>
        <v>50.35</v>
      </c>
      <c r="J27" s="66"/>
      <c r="K27" s="67">
        <f t="shared" si="6"/>
        <v>0.53</v>
      </c>
      <c r="L27" s="67">
        <f t="shared" si="7"/>
        <v>0</v>
      </c>
      <c r="M27" s="67">
        <f t="shared" si="8"/>
        <v>50.35</v>
      </c>
      <c r="N27" s="67">
        <f t="shared" si="0"/>
        <v>0</v>
      </c>
    </row>
    <row r="28" spans="1:14" ht="11.25" customHeight="1" thickBot="1">
      <c r="A28" s="230">
        <v>0</v>
      </c>
      <c r="B28" s="13" t="s">
        <v>709</v>
      </c>
      <c r="C28" s="231" t="s">
        <v>3555</v>
      </c>
      <c r="D28" s="147" t="s">
        <v>3556</v>
      </c>
      <c r="E28" s="148" t="s">
        <v>758</v>
      </c>
      <c r="F28" s="148">
        <v>1</v>
      </c>
      <c r="G28" s="148">
        <v>500</v>
      </c>
      <c r="H28" s="149">
        <v>0.53</v>
      </c>
      <c r="I28" s="5">
        <f t="shared" si="5"/>
        <v>50.35</v>
      </c>
      <c r="J28" s="66"/>
      <c r="K28" s="67">
        <f t="shared" si="6"/>
        <v>0.53</v>
      </c>
      <c r="L28" s="67">
        <f t="shared" si="7"/>
        <v>0</v>
      </c>
      <c r="M28" s="67">
        <f t="shared" si="8"/>
        <v>50.35</v>
      </c>
      <c r="N28" s="67">
        <f t="shared" si="0"/>
        <v>0</v>
      </c>
    </row>
    <row r="29" spans="1:14" ht="11.25" customHeight="1" thickBot="1">
      <c r="A29" s="230"/>
      <c r="C29" s="419" t="s">
        <v>761</v>
      </c>
      <c r="D29" s="419"/>
      <c r="E29" s="419"/>
      <c r="F29" s="419"/>
      <c r="G29" s="419"/>
      <c r="H29" s="422"/>
      <c r="I29" s="283"/>
      <c r="J29" s="66"/>
      <c r="K29" s="67"/>
      <c r="L29" s="67"/>
      <c r="M29" s="67"/>
      <c r="N29" s="67"/>
    </row>
    <row r="30" spans="1:14" ht="11.25" customHeight="1">
      <c r="A30" s="230">
        <v>0</v>
      </c>
      <c r="B30" s="13" t="s">
        <v>710</v>
      </c>
      <c r="C30" s="231" t="s">
        <v>762</v>
      </c>
      <c r="D30" s="147" t="s">
        <v>763</v>
      </c>
      <c r="E30" s="148" t="s">
        <v>764</v>
      </c>
      <c r="F30" s="148">
        <v>1</v>
      </c>
      <c r="G30" s="148">
        <v>5</v>
      </c>
      <c r="H30" s="149">
        <v>75.739999999999995</v>
      </c>
      <c r="I30" s="5">
        <f>ROUND(H30*Курс_EUR,2)</f>
        <v>7195.3</v>
      </c>
      <c r="J30" s="66"/>
      <c r="K30" s="67">
        <f>H30*(1-Скидка_3M_EUR)</f>
        <v>75.739999999999995</v>
      </c>
      <c r="L30" s="67">
        <f>K30*J30</f>
        <v>0</v>
      </c>
      <c r="M30" s="67">
        <f>I30*(1-Скидка_3M_EUR)</f>
        <v>7195.3</v>
      </c>
      <c r="N30" s="67">
        <f t="shared" si="0"/>
        <v>0</v>
      </c>
    </row>
    <row r="31" spans="1:14" ht="11.25" customHeight="1">
      <c r="A31" s="230">
        <v>0</v>
      </c>
      <c r="B31" s="13" t="s">
        <v>710</v>
      </c>
      <c r="C31" s="231" t="s">
        <v>765</v>
      </c>
      <c r="D31" s="147" t="s">
        <v>766</v>
      </c>
      <c r="E31" s="148" t="s">
        <v>764</v>
      </c>
      <c r="F31" s="148">
        <v>1</v>
      </c>
      <c r="G31" s="148">
        <v>5</v>
      </c>
      <c r="H31" s="149">
        <v>75.739999999999995</v>
      </c>
      <c r="I31" s="5">
        <f>ROUND(H31*Курс_EUR,2)</f>
        <v>7195.3</v>
      </c>
      <c r="J31" s="66"/>
      <c r="K31" s="67">
        <f>H31*(1-Скидка_3M_EUR)</f>
        <v>75.739999999999995</v>
      </c>
      <c r="L31" s="67">
        <f>K31*J31</f>
        <v>0</v>
      </c>
      <c r="M31" s="67">
        <f>I31*(1-Скидка_3M_EUR)</f>
        <v>7195.3</v>
      </c>
      <c r="N31" s="67">
        <f t="shared" si="0"/>
        <v>0</v>
      </c>
    </row>
    <row r="32" spans="1:14" ht="11.25" customHeight="1">
      <c r="A32" s="230">
        <v>0</v>
      </c>
      <c r="B32" s="13" t="s">
        <v>710</v>
      </c>
      <c r="C32" s="231" t="s">
        <v>767</v>
      </c>
      <c r="D32" s="147" t="s">
        <v>768</v>
      </c>
      <c r="E32" s="148" t="s">
        <v>764</v>
      </c>
      <c r="F32" s="148">
        <v>1</v>
      </c>
      <c r="G32" s="148">
        <v>5</v>
      </c>
      <c r="H32" s="149">
        <v>75.739999999999995</v>
      </c>
      <c r="I32" s="5">
        <f>ROUND(H32*Курс_EUR,2)</f>
        <v>7195.3</v>
      </c>
      <c r="J32" s="66"/>
      <c r="K32" s="67">
        <f>H32*(1-Скидка_3M_EUR)</f>
        <v>75.739999999999995</v>
      </c>
      <c r="L32" s="67">
        <f>K32*J32</f>
        <v>0</v>
      </c>
      <c r="M32" s="67">
        <f>I32*(1-Скидка_3M_EUR)</f>
        <v>7195.3</v>
      </c>
      <c r="N32" s="67">
        <f t="shared" si="0"/>
        <v>0</v>
      </c>
    </row>
    <row r="33" spans="1:14" ht="11.25" customHeight="1">
      <c r="A33" s="230">
        <v>0</v>
      </c>
      <c r="B33" s="13" t="s">
        <v>710</v>
      </c>
      <c r="C33" s="231" t="s">
        <v>769</v>
      </c>
      <c r="D33" s="147" t="s">
        <v>770</v>
      </c>
      <c r="E33" s="148" t="s">
        <v>764</v>
      </c>
      <c r="F33" s="148">
        <v>1</v>
      </c>
      <c r="G33" s="148">
        <v>5</v>
      </c>
      <c r="H33" s="149">
        <v>75.739999999999995</v>
      </c>
      <c r="I33" s="5">
        <f>ROUND(H33*Курс_EUR,2)</f>
        <v>7195.3</v>
      </c>
      <c r="J33" s="66"/>
      <c r="K33" s="67">
        <f>H33*(1-Скидка_3M_EUR)</f>
        <v>75.739999999999995</v>
      </c>
      <c r="L33" s="67">
        <f>K33*J33</f>
        <v>0</v>
      </c>
      <c r="M33" s="67">
        <f>I33*(1-Скидка_3M_EUR)</f>
        <v>7195.3</v>
      </c>
      <c r="N33" s="67">
        <f t="shared" si="0"/>
        <v>0</v>
      </c>
    </row>
    <row r="34" spans="1:14" ht="11.25" customHeight="1">
      <c r="A34" s="230"/>
      <c r="C34" s="231"/>
      <c r="D34" s="147"/>
      <c r="E34" s="148"/>
      <c r="F34" s="148"/>
      <c r="G34" s="148"/>
      <c r="H34" s="149"/>
      <c r="I34" s="149"/>
      <c r="J34" s="66"/>
      <c r="K34" s="67"/>
      <c r="L34" s="67"/>
      <c r="M34" s="67"/>
      <c r="N34" s="67"/>
    </row>
    <row r="35" spans="1:14" ht="11.25" customHeight="1">
      <c r="A35" s="230">
        <v>0</v>
      </c>
      <c r="B35" s="13" t="s">
        <v>709</v>
      </c>
      <c r="C35" s="231" t="s">
        <v>771</v>
      </c>
      <c r="D35" s="147" t="s">
        <v>772</v>
      </c>
      <c r="E35" s="148" t="s">
        <v>764</v>
      </c>
      <c r="F35" s="148">
        <v>1</v>
      </c>
      <c r="G35" s="148">
        <v>10</v>
      </c>
      <c r="H35" s="149">
        <v>11.39</v>
      </c>
      <c r="I35" s="5">
        <f>ROUND(H35*Курс_EUR,2)</f>
        <v>1082.05</v>
      </c>
      <c r="J35" s="66"/>
      <c r="K35" s="67">
        <f>H35*(1-Скидка_3M_EUR)</f>
        <v>11.39</v>
      </c>
      <c r="L35" s="67">
        <f>K35*J35</f>
        <v>0</v>
      </c>
      <c r="M35" s="67">
        <f>I35*(1-Скидка_3M_EUR)</f>
        <v>1082.05</v>
      </c>
      <c r="N35" s="67">
        <f t="shared" si="0"/>
        <v>0</v>
      </c>
    </row>
    <row r="36" spans="1:14" ht="11.25" customHeight="1" thickBot="1">
      <c r="A36" s="230">
        <v>0</v>
      </c>
      <c r="B36" s="13" t="s">
        <v>709</v>
      </c>
      <c r="C36" s="231" t="s">
        <v>773</v>
      </c>
      <c r="D36" s="147" t="s">
        <v>774</v>
      </c>
      <c r="E36" s="148" t="s">
        <v>764</v>
      </c>
      <c r="F36" s="148">
        <v>1</v>
      </c>
      <c r="G36" s="148">
        <v>10</v>
      </c>
      <c r="H36" s="149">
        <v>11.39</v>
      </c>
      <c r="I36" s="5">
        <f>ROUND(H36*Курс_EUR,2)</f>
        <v>1082.05</v>
      </c>
      <c r="J36" s="66"/>
      <c r="K36" s="67">
        <f>H36*(1-Скидка_3M_EUR)</f>
        <v>11.39</v>
      </c>
      <c r="L36" s="67">
        <f>K36*J36</f>
        <v>0</v>
      </c>
      <c r="M36" s="67">
        <f>I36*(1-Скидка_3M_EUR)</f>
        <v>1082.05</v>
      </c>
      <c r="N36" s="67">
        <f t="shared" si="0"/>
        <v>0</v>
      </c>
    </row>
    <row r="37" spans="1:14" ht="11.25" customHeight="1" thickBot="1">
      <c r="A37" s="230"/>
      <c r="C37" s="419" t="s">
        <v>711</v>
      </c>
      <c r="D37" s="419"/>
      <c r="E37" s="419"/>
      <c r="F37" s="419"/>
      <c r="G37" s="419"/>
      <c r="H37" s="422"/>
      <c r="I37" s="283"/>
      <c r="J37" s="66"/>
      <c r="K37" s="67"/>
      <c r="L37" s="67"/>
      <c r="M37" s="67"/>
      <c r="N37" s="67"/>
    </row>
    <row r="38" spans="1:14" ht="11.25" customHeight="1">
      <c r="A38" s="230">
        <v>0</v>
      </c>
      <c r="B38" s="13" t="s">
        <v>709</v>
      </c>
      <c r="C38" s="231" t="s">
        <v>775</v>
      </c>
      <c r="D38" s="147" t="s">
        <v>776</v>
      </c>
      <c r="E38" s="148" t="s">
        <v>758</v>
      </c>
      <c r="F38" s="148">
        <v>1</v>
      </c>
      <c r="G38" s="148">
        <v>250</v>
      </c>
      <c r="H38" s="149">
        <v>0.83</v>
      </c>
      <c r="I38" s="5">
        <f>ROUND(H38*Курс_EUR,2)</f>
        <v>78.849999999999994</v>
      </c>
      <c r="J38" s="66"/>
      <c r="K38" s="67">
        <f>H38*(1-Скидка_3M_EUR)</f>
        <v>0.83</v>
      </c>
      <c r="L38" s="67">
        <f>K38*J38</f>
        <v>0</v>
      </c>
      <c r="M38" s="67">
        <f>I38*(1-Скидка_3M_EUR)</f>
        <v>78.849999999999994</v>
      </c>
      <c r="N38" s="67">
        <f t="shared" si="0"/>
        <v>0</v>
      </c>
    </row>
    <row r="39" spans="1:14" ht="11.25" customHeight="1">
      <c r="A39" s="230">
        <v>0</v>
      </c>
      <c r="B39" s="13" t="s">
        <v>709</v>
      </c>
      <c r="C39" s="231" t="s">
        <v>777</v>
      </c>
      <c r="D39" s="147" t="s">
        <v>778</v>
      </c>
      <c r="E39" s="148" t="s">
        <v>758</v>
      </c>
      <c r="F39" s="148">
        <v>1</v>
      </c>
      <c r="G39" s="148">
        <v>250</v>
      </c>
      <c r="H39" s="149">
        <v>0.89</v>
      </c>
      <c r="I39" s="5">
        <f>ROUND(H39*Курс_EUR,2)</f>
        <v>84.55</v>
      </c>
      <c r="J39" s="66"/>
      <c r="K39" s="67">
        <f>H39*(1-Скидка_3M_EUR)</f>
        <v>0.89</v>
      </c>
      <c r="L39" s="67">
        <f>K39*J39</f>
        <v>0</v>
      </c>
      <c r="M39" s="67">
        <f>I39*(1-Скидка_3M_EUR)</f>
        <v>84.55</v>
      </c>
      <c r="N39" s="67">
        <f t="shared" si="0"/>
        <v>0</v>
      </c>
    </row>
    <row r="40" spans="1:14" ht="11.25" customHeight="1" thickBot="1">
      <c r="A40" s="230">
        <v>0</v>
      </c>
      <c r="B40" s="13" t="s">
        <v>709</v>
      </c>
      <c r="C40" s="231" t="s">
        <v>779</v>
      </c>
      <c r="D40" s="147" t="s">
        <v>780</v>
      </c>
      <c r="E40" s="148" t="s">
        <v>758</v>
      </c>
      <c r="F40" s="148">
        <v>1</v>
      </c>
      <c r="G40" s="148">
        <v>250</v>
      </c>
      <c r="H40" s="149">
        <v>0.97</v>
      </c>
      <c r="I40" s="5">
        <f>ROUND(H40*Курс_EUR,2)</f>
        <v>92.15</v>
      </c>
      <c r="J40" s="66"/>
      <c r="K40" s="67">
        <f>H40*(1-Скидка_3M_EUR)</f>
        <v>0.97</v>
      </c>
      <c r="L40" s="67">
        <f>K40*J40</f>
        <v>0</v>
      </c>
      <c r="M40" s="67">
        <f>I40*(1-Скидка_3M_EUR)</f>
        <v>92.15</v>
      </c>
      <c r="N40" s="67">
        <f t="shared" si="0"/>
        <v>0</v>
      </c>
    </row>
    <row r="41" spans="1:14" ht="11.25" customHeight="1" thickBot="1">
      <c r="A41" s="230"/>
      <c r="C41" s="419" t="s">
        <v>712</v>
      </c>
      <c r="D41" s="419"/>
      <c r="E41" s="419"/>
      <c r="F41" s="419"/>
      <c r="G41" s="419"/>
      <c r="H41" s="422"/>
      <c r="I41" s="283"/>
      <c r="J41" s="66"/>
      <c r="K41" s="67"/>
      <c r="L41" s="67"/>
      <c r="M41" s="67"/>
      <c r="N41" s="67"/>
    </row>
    <row r="42" spans="1:14" ht="11.25" customHeight="1">
      <c r="A42" s="230">
        <v>0</v>
      </c>
      <c r="B42" s="13" t="s">
        <v>709</v>
      </c>
      <c r="C42" s="231" t="s">
        <v>781</v>
      </c>
      <c r="D42" s="147" t="s">
        <v>782</v>
      </c>
      <c r="E42" s="148" t="s">
        <v>758</v>
      </c>
      <c r="F42" s="148">
        <v>1</v>
      </c>
      <c r="G42" s="148">
        <v>250</v>
      </c>
      <c r="H42" s="149">
        <v>0.82</v>
      </c>
      <c r="I42" s="5">
        <f>ROUND(H42*Курс_EUR,2)</f>
        <v>77.900000000000006</v>
      </c>
      <c r="J42" s="66"/>
      <c r="K42" s="67">
        <f>H42*(1-Скидка_3M_EUR)</f>
        <v>0.82</v>
      </c>
      <c r="L42" s="67">
        <f>K42*J42</f>
        <v>0</v>
      </c>
      <c r="M42" s="67">
        <f>I42*(1-Скидка_3M_EUR)</f>
        <v>77.900000000000006</v>
      </c>
      <c r="N42" s="67">
        <f t="shared" si="0"/>
        <v>0</v>
      </c>
    </row>
    <row r="43" spans="1:14" ht="11.25" customHeight="1">
      <c r="A43" s="230">
        <v>0</v>
      </c>
      <c r="B43" s="13" t="s">
        <v>709</v>
      </c>
      <c r="C43" s="231" t="s">
        <v>783</v>
      </c>
      <c r="D43" s="147" t="s">
        <v>784</v>
      </c>
      <c r="E43" s="148" t="s">
        <v>758</v>
      </c>
      <c r="F43" s="148">
        <v>1</v>
      </c>
      <c r="G43" s="148">
        <v>250</v>
      </c>
      <c r="H43" s="149">
        <v>0.88800000000000001</v>
      </c>
      <c r="I43" s="5">
        <f>ROUND(H43*Курс_EUR,2)</f>
        <v>84.36</v>
      </c>
      <c r="J43" s="66"/>
      <c r="K43" s="67">
        <f>H43*(1-Скидка_3M_EUR)</f>
        <v>0.88800000000000001</v>
      </c>
      <c r="L43" s="67">
        <f>K43*J43</f>
        <v>0</v>
      </c>
      <c r="M43" s="67">
        <f>I43*(1-Скидка_3M_EUR)</f>
        <v>84.36</v>
      </c>
      <c r="N43" s="67">
        <f t="shared" si="0"/>
        <v>0</v>
      </c>
    </row>
    <row r="44" spans="1:14" ht="11.25" customHeight="1" thickBot="1">
      <c r="A44" s="230">
        <v>0</v>
      </c>
      <c r="B44" s="13" t="s">
        <v>709</v>
      </c>
      <c r="C44" s="231" t="s">
        <v>785</v>
      </c>
      <c r="D44" s="147" t="s">
        <v>786</v>
      </c>
      <c r="E44" s="148" t="s">
        <v>758</v>
      </c>
      <c r="F44" s="148">
        <v>1</v>
      </c>
      <c r="G44" s="148">
        <v>250</v>
      </c>
      <c r="H44" s="149">
        <v>0.97</v>
      </c>
      <c r="I44" s="5">
        <f>ROUND(H44*Курс_EUR,2)</f>
        <v>92.15</v>
      </c>
      <c r="J44" s="66"/>
      <c r="K44" s="67">
        <f>H44*(1-Скидка_3M_EUR)</f>
        <v>0.97</v>
      </c>
      <c r="L44" s="67">
        <f>K44*J44</f>
        <v>0</v>
      </c>
      <c r="M44" s="67">
        <f>I44*(1-Скидка_3M_EUR)</f>
        <v>92.15</v>
      </c>
      <c r="N44" s="67">
        <f t="shared" si="0"/>
        <v>0</v>
      </c>
    </row>
    <row r="45" spans="1:14" ht="11.25" customHeight="1" thickBot="1">
      <c r="A45" s="230"/>
      <c r="C45" s="419" t="s">
        <v>787</v>
      </c>
      <c r="D45" s="419"/>
      <c r="E45" s="419"/>
      <c r="F45" s="419"/>
      <c r="G45" s="419"/>
      <c r="H45" s="422"/>
      <c r="I45" s="283"/>
      <c r="J45" s="66"/>
      <c r="K45" s="67"/>
      <c r="L45" s="67"/>
      <c r="M45" s="67"/>
      <c r="N45" s="67"/>
    </row>
    <row r="46" spans="1:14" ht="11.25" customHeight="1">
      <c r="A46" s="230">
        <v>0</v>
      </c>
      <c r="B46" s="13" t="s">
        <v>709</v>
      </c>
      <c r="C46" s="231" t="s">
        <v>788</v>
      </c>
      <c r="D46" s="147" t="s">
        <v>789</v>
      </c>
      <c r="E46" s="148" t="s">
        <v>758</v>
      </c>
      <c r="F46" s="148">
        <v>1</v>
      </c>
      <c r="G46" s="148">
        <v>500</v>
      </c>
      <c r="H46" s="149">
        <v>0.36</v>
      </c>
      <c r="I46" s="5">
        <f t="shared" ref="I46:I56" si="9">ROUND(H46*Курс_EUR,2)</f>
        <v>34.200000000000003</v>
      </c>
      <c r="J46" s="66"/>
      <c r="K46" s="67">
        <f t="shared" ref="K46:K56" si="10">H46*(1-Скидка_3M_EUR)</f>
        <v>0.36</v>
      </c>
      <c r="L46" s="67">
        <f t="shared" ref="L46:L56" si="11">K46*J46</f>
        <v>0</v>
      </c>
      <c r="M46" s="67">
        <f t="shared" ref="M46:M56" si="12">I46*(1-Скидка_3M_EUR)</f>
        <v>34.200000000000003</v>
      </c>
      <c r="N46" s="67">
        <f t="shared" si="0"/>
        <v>0</v>
      </c>
    </row>
    <row r="47" spans="1:14" ht="11.25" customHeight="1">
      <c r="A47" s="230">
        <v>0</v>
      </c>
      <c r="B47" s="13" t="s">
        <v>709</v>
      </c>
      <c r="C47" s="231" t="s">
        <v>790</v>
      </c>
      <c r="D47" s="147" t="s">
        <v>791</v>
      </c>
      <c r="E47" s="148" t="s">
        <v>758</v>
      </c>
      <c r="F47" s="148">
        <v>1</v>
      </c>
      <c r="G47" s="148">
        <v>500</v>
      </c>
      <c r="H47" s="149">
        <v>0.36</v>
      </c>
      <c r="I47" s="5">
        <f t="shared" si="9"/>
        <v>34.200000000000003</v>
      </c>
      <c r="J47" s="66"/>
      <c r="K47" s="67">
        <f t="shared" si="10"/>
        <v>0.36</v>
      </c>
      <c r="L47" s="67">
        <f t="shared" si="11"/>
        <v>0</v>
      </c>
      <c r="M47" s="67">
        <f t="shared" si="12"/>
        <v>34.200000000000003</v>
      </c>
      <c r="N47" s="67">
        <f t="shared" si="0"/>
        <v>0</v>
      </c>
    </row>
    <row r="48" spans="1:14" ht="11.25" customHeight="1">
      <c r="A48" s="230">
        <v>0</v>
      </c>
      <c r="B48" s="13" t="s">
        <v>709</v>
      </c>
      <c r="C48" s="231" t="s">
        <v>792</v>
      </c>
      <c r="D48" s="147" t="s">
        <v>793</v>
      </c>
      <c r="E48" s="148" t="s">
        <v>758</v>
      </c>
      <c r="F48" s="148">
        <v>1</v>
      </c>
      <c r="G48" s="148">
        <v>500</v>
      </c>
      <c r="H48" s="149">
        <v>0.36</v>
      </c>
      <c r="I48" s="5">
        <f t="shared" si="9"/>
        <v>34.200000000000003</v>
      </c>
      <c r="J48" s="66"/>
      <c r="K48" s="67">
        <f t="shared" si="10"/>
        <v>0.36</v>
      </c>
      <c r="L48" s="67">
        <f t="shared" si="11"/>
        <v>0</v>
      </c>
      <c r="M48" s="67">
        <f t="shared" si="12"/>
        <v>34.200000000000003</v>
      </c>
      <c r="N48" s="67">
        <f t="shared" si="0"/>
        <v>0</v>
      </c>
    </row>
    <row r="49" spans="1:14" ht="11.25" customHeight="1">
      <c r="A49" s="230">
        <v>0</v>
      </c>
      <c r="B49" s="13" t="s">
        <v>709</v>
      </c>
      <c r="C49" s="231" t="s">
        <v>794</v>
      </c>
      <c r="D49" s="147" t="s">
        <v>795</v>
      </c>
      <c r="E49" s="148" t="s">
        <v>758</v>
      </c>
      <c r="F49" s="148">
        <v>1</v>
      </c>
      <c r="G49" s="148">
        <v>500</v>
      </c>
      <c r="H49" s="149">
        <v>0.38</v>
      </c>
      <c r="I49" s="5">
        <f t="shared" si="9"/>
        <v>36.1</v>
      </c>
      <c r="J49" s="66"/>
      <c r="K49" s="67">
        <f t="shared" si="10"/>
        <v>0.38</v>
      </c>
      <c r="L49" s="67">
        <f t="shared" si="11"/>
        <v>0</v>
      </c>
      <c r="M49" s="67">
        <f t="shared" si="12"/>
        <v>36.1</v>
      </c>
      <c r="N49" s="67">
        <f t="shared" si="0"/>
        <v>0</v>
      </c>
    </row>
    <row r="50" spans="1:14" ht="11.25" customHeight="1">
      <c r="A50" s="230">
        <v>0</v>
      </c>
      <c r="B50" s="13" t="s">
        <v>709</v>
      </c>
      <c r="C50" s="231" t="s">
        <v>796</v>
      </c>
      <c r="D50" s="147" t="s">
        <v>797</v>
      </c>
      <c r="E50" s="148" t="s">
        <v>758</v>
      </c>
      <c r="F50" s="148">
        <v>1</v>
      </c>
      <c r="G50" s="148">
        <v>500</v>
      </c>
      <c r="H50" s="149">
        <v>0.36</v>
      </c>
      <c r="I50" s="5">
        <f t="shared" si="9"/>
        <v>34.200000000000003</v>
      </c>
      <c r="J50" s="66"/>
      <c r="K50" s="67">
        <f t="shared" si="10"/>
        <v>0.36</v>
      </c>
      <c r="L50" s="67">
        <f t="shared" si="11"/>
        <v>0</v>
      </c>
      <c r="M50" s="67">
        <f t="shared" si="12"/>
        <v>34.200000000000003</v>
      </c>
      <c r="N50" s="67">
        <f t="shared" si="0"/>
        <v>0</v>
      </c>
    </row>
    <row r="51" spans="1:14" ht="11.25" customHeight="1">
      <c r="A51" s="230">
        <v>0</v>
      </c>
      <c r="B51" s="13" t="s">
        <v>709</v>
      </c>
      <c r="C51" s="231" t="s">
        <v>798</v>
      </c>
      <c r="D51" s="147" t="s">
        <v>799</v>
      </c>
      <c r="E51" s="148" t="s">
        <v>758</v>
      </c>
      <c r="F51" s="148">
        <v>1</v>
      </c>
      <c r="G51" s="148">
        <v>500</v>
      </c>
      <c r="H51" s="149">
        <v>0.38</v>
      </c>
      <c r="I51" s="5">
        <f t="shared" si="9"/>
        <v>36.1</v>
      </c>
      <c r="J51" s="66"/>
      <c r="K51" s="67">
        <f t="shared" si="10"/>
        <v>0.38</v>
      </c>
      <c r="L51" s="67">
        <f t="shared" si="11"/>
        <v>0</v>
      </c>
      <c r="M51" s="67">
        <f t="shared" si="12"/>
        <v>36.1</v>
      </c>
      <c r="N51" s="67">
        <f t="shared" si="0"/>
        <v>0</v>
      </c>
    </row>
    <row r="52" spans="1:14" ht="11.25" customHeight="1">
      <c r="A52" s="230">
        <v>0</v>
      </c>
      <c r="B52" s="13" t="s">
        <v>709</v>
      </c>
      <c r="C52" s="231" t="s">
        <v>800</v>
      </c>
      <c r="D52" s="147" t="s">
        <v>801</v>
      </c>
      <c r="E52" s="148" t="s">
        <v>758</v>
      </c>
      <c r="F52" s="148">
        <v>1</v>
      </c>
      <c r="G52" s="148">
        <v>500</v>
      </c>
      <c r="H52" s="149">
        <v>0.36</v>
      </c>
      <c r="I52" s="5">
        <f t="shared" si="9"/>
        <v>34.200000000000003</v>
      </c>
      <c r="J52" s="66"/>
      <c r="K52" s="67">
        <f t="shared" si="10"/>
        <v>0.36</v>
      </c>
      <c r="L52" s="67">
        <f t="shared" si="11"/>
        <v>0</v>
      </c>
      <c r="M52" s="67">
        <f t="shared" si="12"/>
        <v>34.200000000000003</v>
      </c>
      <c r="N52" s="67">
        <f t="shared" si="0"/>
        <v>0</v>
      </c>
    </row>
    <row r="53" spans="1:14" ht="11.25" customHeight="1">
      <c r="A53" s="230">
        <v>0</v>
      </c>
      <c r="B53" s="13" t="s">
        <v>709</v>
      </c>
      <c r="C53" s="231" t="s">
        <v>802</v>
      </c>
      <c r="D53" s="147" t="s">
        <v>803</v>
      </c>
      <c r="E53" s="148" t="s">
        <v>758</v>
      </c>
      <c r="F53" s="148">
        <v>1</v>
      </c>
      <c r="G53" s="148">
        <v>500</v>
      </c>
      <c r="H53" s="149">
        <v>0.36</v>
      </c>
      <c r="I53" s="5">
        <f t="shared" si="9"/>
        <v>34.200000000000003</v>
      </c>
      <c r="J53" s="66"/>
      <c r="K53" s="67">
        <f t="shared" si="10"/>
        <v>0.36</v>
      </c>
      <c r="L53" s="67">
        <f t="shared" si="11"/>
        <v>0</v>
      </c>
      <c r="M53" s="67">
        <f t="shared" si="12"/>
        <v>34.200000000000003</v>
      </c>
      <c r="N53" s="67">
        <f t="shared" si="0"/>
        <v>0</v>
      </c>
    </row>
    <row r="54" spans="1:14" ht="11.25" customHeight="1">
      <c r="A54" s="230">
        <v>0</v>
      </c>
      <c r="B54" s="13" t="s">
        <v>709</v>
      </c>
      <c r="C54" s="231" t="s">
        <v>804</v>
      </c>
      <c r="D54" s="147" t="s">
        <v>805</v>
      </c>
      <c r="E54" s="148" t="s">
        <v>758</v>
      </c>
      <c r="F54" s="148">
        <v>1</v>
      </c>
      <c r="G54" s="148">
        <v>500</v>
      </c>
      <c r="H54" s="149">
        <v>0.36</v>
      </c>
      <c r="I54" s="5">
        <f t="shared" si="9"/>
        <v>34.200000000000003</v>
      </c>
      <c r="J54" s="66"/>
      <c r="K54" s="67">
        <f t="shared" si="10"/>
        <v>0.36</v>
      </c>
      <c r="L54" s="67">
        <f t="shared" si="11"/>
        <v>0</v>
      </c>
      <c r="M54" s="67">
        <f t="shared" si="12"/>
        <v>34.200000000000003</v>
      </c>
      <c r="N54" s="67">
        <f t="shared" si="0"/>
        <v>0</v>
      </c>
    </row>
    <row r="55" spans="1:14" ht="11.25" customHeight="1">
      <c r="A55" s="230">
        <v>0</v>
      </c>
      <c r="B55" s="13" t="s">
        <v>709</v>
      </c>
      <c r="C55" s="231" t="s">
        <v>806</v>
      </c>
      <c r="D55" s="147" t="s">
        <v>807</v>
      </c>
      <c r="E55" s="148" t="s">
        <v>758</v>
      </c>
      <c r="F55" s="148">
        <v>1</v>
      </c>
      <c r="G55" s="148">
        <v>500</v>
      </c>
      <c r="H55" s="149">
        <v>0.36</v>
      </c>
      <c r="I55" s="5">
        <f t="shared" si="9"/>
        <v>34.200000000000003</v>
      </c>
      <c r="J55" s="66"/>
      <c r="K55" s="67">
        <f t="shared" si="10"/>
        <v>0.36</v>
      </c>
      <c r="L55" s="67">
        <f t="shared" si="11"/>
        <v>0</v>
      </c>
      <c r="M55" s="67">
        <f t="shared" si="12"/>
        <v>34.200000000000003</v>
      </c>
      <c r="N55" s="67">
        <f t="shared" si="0"/>
        <v>0</v>
      </c>
    </row>
    <row r="56" spans="1:14" ht="11.25" customHeight="1">
      <c r="A56" s="230">
        <v>0</v>
      </c>
      <c r="B56" s="13" t="s">
        <v>709</v>
      </c>
      <c r="C56" s="232" t="s">
        <v>808</v>
      </c>
      <c r="D56" s="150" t="s">
        <v>809</v>
      </c>
      <c r="E56" s="151" t="s">
        <v>758</v>
      </c>
      <c r="F56" s="151">
        <v>1</v>
      </c>
      <c r="G56" s="151">
        <v>500</v>
      </c>
      <c r="H56" s="152">
        <v>0.36</v>
      </c>
      <c r="I56" s="5">
        <f t="shared" si="9"/>
        <v>34.200000000000003</v>
      </c>
      <c r="J56" s="66"/>
      <c r="K56" s="67">
        <f t="shared" si="10"/>
        <v>0.36</v>
      </c>
      <c r="L56" s="67">
        <f t="shared" si="11"/>
        <v>0</v>
      </c>
      <c r="M56" s="67">
        <f t="shared" si="12"/>
        <v>34.200000000000003</v>
      </c>
      <c r="N56" s="67">
        <f t="shared" si="0"/>
        <v>0</v>
      </c>
    </row>
    <row r="57" spans="1:14" ht="11.25" customHeight="1">
      <c r="A57" s="230"/>
      <c r="B57" s="13" t="s">
        <v>709</v>
      </c>
      <c r="C57" s="423" t="s">
        <v>2977</v>
      </c>
      <c r="D57" s="423"/>
      <c r="E57" s="423"/>
      <c r="F57" s="423"/>
      <c r="G57" s="423"/>
      <c r="H57" s="424"/>
      <c r="I57" s="278"/>
      <c r="J57" s="66"/>
      <c r="K57" s="67"/>
      <c r="L57" s="67"/>
      <c r="M57" s="67"/>
      <c r="N57" s="67"/>
    </row>
    <row r="58" spans="1:14" ht="11.25" customHeight="1">
      <c r="A58" s="230">
        <v>0</v>
      </c>
      <c r="B58" s="13" t="s">
        <v>709</v>
      </c>
      <c r="C58" s="232" t="s">
        <v>2979</v>
      </c>
      <c r="D58" s="150" t="s">
        <v>2980</v>
      </c>
      <c r="E58" s="151" t="s">
        <v>758</v>
      </c>
      <c r="F58" s="151">
        <v>1</v>
      </c>
      <c r="G58" s="151">
        <v>80</v>
      </c>
      <c r="H58" s="152">
        <v>3.06</v>
      </c>
      <c r="I58" s="5">
        <f>ROUND(H58*Курс_EUR,2)</f>
        <v>290.7</v>
      </c>
      <c r="J58" s="66"/>
      <c r="K58" s="67">
        <f>H58*(1-Скидка_3M_EUR)</f>
        <v>3.06</v>
      </c>
      <c r="L58" s="67">
        <f>K58*J58</f>
        <v>0</v>
      </c>
      <c r="M58" s="67">
        <f>I58*(1-Скидка_3M_EUR)</f>
        <v>290.7</v>
      </c>
      <c r="N58" s="67">
        <f t="shared" si="0"/>
        <v>0</v>
      </c>
    </row>
    <row r="59" spans="1:14" ht="11.25" customHeight="1">
      <c r="A59" s="230">
        <v>0</v>
      </c>
      <c r="B59" s="13" t="s">
        <v>709</v>
      </c>
      <c r="C59" s="232" t="s">
        <v>2981</v>
      </c>
      <c r="D59" s="150" t="s">
        <v>2982</v>
      </c>
      <c r="E59" s="151" t="s">
        <v>758</v>
      </c>
      <c r="F59" s="151">
        <v>1</v>
      </c>
      <c r="G59" s="151">
        <v>80</v>
      </c>
      <c r="H59" s="152">
        <v>3.06</v>
      </c>
      <c r="I59" s="5">
        <f>ROUND(H59*Курс_EUR,2)</f>
        <v>290.7</v>
      </c>
      <c r="J59" s="66"/>
      <c r="K59" s="67">
        <f>H59*(1-Скидка_3M_EUR)</f>
        <v>3.06</v>
      </c>
      <c r="L59" s="67">
        <f>K59*J59</f>
        <v>0</v>
      </c>
      <c r="M59" s="67">
        <f>I59*(1-Скидка_3M_EUR)</f>
        <v>290.7</v>
      </c>
      <c r="N59" s="67">
        <f t="shared" si="0"/>
        <v>0</v>
      </c>
    </row>
    <row r="60" spans="1:14" ht="11.25" customHeight="1">
      <c r="A60" s="230">
        <v>0</v>
      </c>
      <c r="B60" s="13" t="s">
        <v>709</v>
      </c>
      <c r="C60" s="232" t="s">
        <v>2983</v>
      </c>
      <c r="D60" s="150" t="s">
        <v>2984</v>
      </c>
      <c r="E60" s="151" t="s">
        <v>758</v>
      </c>
      <c r="F60" s="151">
        <v>1</v>
      </c>
      <c r="G60" s="151">
        <v>80</v>
      </c>
      <c r="H60" s="152">
        <v>3.06</v>
      </c>
      <c r="I60" s="5">
        <f>ROUND(H60*Курс_EUR,2)</f>
        <v>290.7</v>
      </c>
      <c r="J60" s="66"/>
      <c r="K60" s="67">
        <f>H60*(1-Скидка_3M_EUR)</f>
        <v>3.06</v>
      </c>
      <c r="L60" s="67">
        <f>K60*J60</f>
        <v>0</v>
      </c>
      <c r="M60" s="67">
        <f>I60*(1-Скидка_3M_EUR)</f>
        <v>290.7</v>
      </c>
      <c r="N60" s="67">
        <f t="shared" si="0"/>
        <v>0</v>
      </c>
    </row>
    <row r="61" spans="1:14" ht="11.25" customHeight="1">
      <c r="A61" s="230">
        <v>0</v>
      </c>
      <c r="B61" s="13" t="s">
        <v>709</v>
      </c>
      <c r="C61" s="232" t="s">
        <v>2985</v>
      </c>
      <c r="D61" s="150" t="s">
        <v>2986</v>
      </c>
      <c r="E61" s="151" t="s">
        <v>758</v>
      </c>
      <c r="F61" s="151">
        <v>1</v>
      </c>
      <c r="G61" s="151">
        <v>80</v>
      </c>
      <c r="H61" s="152">
        <v>3.06</v>
      </c>
      <c r="I61" s="5">
        <f>ROUND(H61*Курс_EUR,2)</f>
        <v>290.7</v>
      </c>
      <c r="J61" s="66"/>
      <c r="K61" s="67">
        <f>H61*(1-Скидка_3M_EUR)</f>
        <v>3.06</v>
      </c>
      <c r="L61" s="67">
        <f>K61*J61</f>
        <v>0</v>
      </c>
      <c r="M61" s="67">
        <f>I61*(1-Скидка_3M_EUR)</f>
        <v>290.7</v>
      </c>
      <c r="N61" s="67">
        <f t="shared" si="0"/>
        <v>0</v>
      </c>
    </row>
    <row r="62" spans="1:14" ht="11.25" customHeight="1" thickBot="1">
      <c r="A62" s="230">
        <v>0</v>
      </c>
      <c r="B62" s="13" t="s">
        <v>709</v>
      </c>
      <c r="C62" s="232" t="s">
        <v>2987</v>
      </c>
      <c r="D62" s="150" t="s">
        <v>2988</v>
      </c>
      <c r="E62" s="151" t="s">
        <v>758</v>
      </c>
      <c r="F62" s="151">
        <v>1</v>
      </c>
      <c r="G62" s="151">
        <v>80</v>
      </c>
      <c r="H62" s="152">
        <v>3.06</v>
      </c>
      <c r="I62" s="5">
        <f>ROUND(H62*Курс_EUR,2)</f>
        <v>290.7</v>
      </c>
      <c r="J62" s="66"/>
      <c r="K62" s="67">
        <f>H62*(1-Скидка_3M_EUR)</f>
        <v>3.06</v>
      </c>
      <c r="L62" s="67">
        <f>K62*J62</f>
        <v>0</v>
      </c>
      <c r="M62" s="67">
        <f>I62*(1-Скидка_3M_EUR)</f>
        <v>290.7</v>
      </c>
      <c r="N62" s="67">
        <f t="shared" si="0"/>
        <v>0</v>
      </c>
    </row>
    <row r="63" spans="1:14" ht="11.25" customHeight="1" thickBot="1">
      <c r="A63" s="230"/>
      <c r="C63" s="419" t="s">
        <v>714</v>
      </c>
      <c r="D63" s="419"/>
      <c r="E63" s="419"/>
      <c r="F63" s="419"/>
      <c r="G63" s="419"/>
      <c r="H63" s="420"/>
      <c r="I63" s="278"/>
      <c r="J63" s="66"/>
      <c r="K63" s="67"/>
      <c r="L63" s="67"/>
      <c r="M63" s="67"/>
      <c r="N63" s="67"/>
    </row>
    <row r="64" spans="1:14" ht="11.25" customHeight="1">
      <c r="A64" s="230">
        <v>0</v>
      </c>
      <c r="B64" s="13" t="s">
        <v>710</v>
      </c>
      <c r="C64" s="233" t="s">
        <v>810</v>
      </c>
      <c r="D64" s="153" t="s">
        <v>766</v>
      </c>
      <c r="E64" s="154" t="s">
        <v>764</v>
      </c>
      <c r="F64" s="154">
        <v>1</v>
      </c>
      <c r="G64" s="154">
        <v>5</v>
      </c>
      <c r="H64" s="155">
        <v>57.84</v>
      </c>
      <c r="I64" s="5">
        <f>ROUND(H64*Курс_EUR,2)</f>
        <v>5494.8</v>
      </c>
      <c r="J64" s="66"/>
      <c r="K64" s="67">
        <f>H64*(1-Скидка_3M_EUR)</f>
        <v>57.84</v>
      </c>
      <c r="L64" s="67">
        <f>K64*J64</f>
        <v>0</v>
      </c>
      <c r="M64" s="67">
        <f>I64*(1-Скидка_3M_EUR)</f>
        <v>5494.8</v>
      </c>
      <c r="N64" s="67">
        <f t="shared" si="0"/>
        <v>0</v>
      </c>
    </row>
    <row r="65" spans="1:14" ht="11.25" customHeight="1">
      <c r="A65" s="230">
        <v>0</v>
      </c>
      <c r="B65" s="13" t="s">
        <v>710</v>
      </c>
      <c r="C65" s="231" t="s">
        <v>811</v>
      </c>
      <c r="D65" s="147" t="s">
        <v>763</v>
      </c>
      <c r="E65" s="148" t="s">
        <v>764</v>
      </c>
      <c r="F65" s="148">
        <v>1</v>
      </c>
      <c r="G65" s="148">
        <v>5</v>
      </c>
      <c r="H65" s="149">
        <v>57.84</v>
      </c>
      <c r="I65" s="5">
        <f>ROUND(H65*Курс_EUR,2)</f>
        <v>5494.8</v>
      </c>
      <c r="J65" s="66"/>
      <c r="K65" s="67">
        <f>H65*(1-Скидка_3M_EUR)</f>
        <v>57.84</v>
      </c>
      <c r="L65" s="67">
        <f>K65*J65</f>
        <v>0</v>
      </c>
      <c r="M65" s="67">
        <f>I65*(1-Скидка_3M_EUR)</f>
        <v>5494.8</v>
      </c>
      <c r="N65" s="67">
        <f t="shared" si="0"/>
        <v>0</v>
      </c>
    </row>
    <row r="66" spans="1:14" ht="11.25" customHeight="1">
      <c r="A66" s="230">
        <v>0</v>
      </c>
      <c r="B66" s="13" t="s">
        <v>710</v>
      </c>
      <c r="C66" s="231" t="s">
        <v>3076</v>
      </c>
      <c r="D66" s="147" t="s">
        <v>3077</v>
      </c>
      <c r="E66" s="148" t="s">
        <v>764</v>
      </c>
      <c r="F66" s="148">
        <v>1</v>
      </c>
      <c r="G66" s="148">
        <v>5</v>
      </c>
      <c r="H66" s="149">
        <v>57.84</v>
      </c>
      <c r="I66" s="5">
        <f>ROUND(H66*Курс_EUR,2)</f>
        <v>5494.8</v>
      </c>
      <c r="J66" s="66"/>
      <c r="K66" s="67">
        <f>H66*(1-Скидка_3M_EUR)</f>
        <v>57.84</v>
      </c>
      <c r="L66" s="67">
        <f>K66*J66</f>
        <v>0</v>
      </c>
      <c r="M66" s="67">
        <f>I66*(1-Скидка_3M_EUR)</f>
        <v>5494.8</v>
      </c>
      <c r="N66" s="67">
        <f t="shared" si="0"/>
        <v>0</v>
      </c>
    </row>
    <row r="67" spans="1:14" ht="11.25" customHeight="1" thickBot="1">
      <c r="A67" s="230">
        <v>0</v>
      </c>
      <c r="B67" s="13" t="s">
        <v>710</v>
      </c>
      <c r="C67" s="231" t="s">
        <v>3078</v>
      </c>
      <c r="D67" s="147" t="s">
        <v>3079</v>
      </c>
      <c r="E67" s="148" t="s">
        <v>764</v>
      </c>
      <c r="F67" s="148">
        <v>1</v>
      </c>
      <c r="G67" s="148">
        <v>5</v>
      </c>
      <c r="H67" s="149">
        <v>56.16</v>
      </c>
      <c r="I67" s="5">
        <f>ROUND(H67*Курс_EUR,2)</f>
        <v>5335.2</v>
      </c>
      <c r="J67" s="66"/>
      <c r="K67" s="67">
        <f>H67*(1-Скидка_3M_EUR)</f>
        <v>56.16</v>
      </c>
      <c r="L67" s="67">
        <f>K67*J67</f>
        <v>0</v>
      </c>
      <c r="M67" s="67">
        <f>I67*(1-Скидка_3M_EUR)</f>
        <v>5335.2</v>
      </c>
      <c r="N67" s="67">
        <f t="shared" si="0"/>
        <v>0</v>
      </c>
    </row>
    <row r="68" spans="1:14" ht="11.25" customHeight="1" thickBot="1">
      <c r="A68" s="230"/>
      <c r="C68" s="419" t="s">
        <v>715</v>
      </c>
      <c r="D68" s="419"/>
      <c r="E68" s="419"/>
      <c r="F68" s="419"/>
      <c r="G68" s="419"/>
      <c r="H68" s="420"/>
      <c r="I68" s="278"/>
      <c r="J68" s="66"/>
      <c r="K68" s="67"/>
      <c r="L68" s="67"/>
      <c r="M68" s="67"/>
      <c r="N68" s="67"/>
    </row>
    <row r="69" spans="1:14" ht="11.25" customHeight="1">
      <c r="A69" s="230">
        <v>0</v>
      </c>
      <c r="B69" s="13" t="s">
        <v>709</v>
      </c>
      <c r="C69" s="233" t="s">
        <v>812</v>
      </c>
      <c r="D69" s="153" t="s">
        <v>813</v>
      </c>
      <c r="E69" s="154" t="s">
        <v>764</v>
      </c>
      <c r="F69" s="154">
        <v>1</v>
      </c>
      <c r="G69" s="154">
        <v>10</v>
      </c>
      <c r="H69" s="155">
        <v>10.55</v>
      </c>
      <c r="I69" s="5">
        <f>ROUND(H69*Курс_EUR,2)</f>
        <v>1002.25</v>
      </c>
      <c r="J69" s="66"/>
      <c r="K69" s="67">
        <f>H69*(1-Скидка_3M_EUR)</f>
        <v>10.55</v>
      </c>
      <c r="L69" s="67">
        <f>K69*J69</f>
        <v>0</v>
      </c>
      <c r="M69" s="67">
        <f>I69*(1-Скидка_3M_EUR)</f>
        <v>1002.25</v>
      </c>
      <c r="N69" s="67">
        <f t="shared" si="0"/>
        <v>0</v>
      </c>
    </row>
    <row r="70" spans="1:14" ht="11.25" customHeight="1" thickBot="1">
      <c r="A70" s="230">
        <v>0</v>
      </c>
      <c r="B70" s="13" t="s">
        <v>709</v>
      </c>
      <c r="C70" s="231" t="s">
        <v>814</v>
      </c>
      <c r="D70" s="147" t="s">
        <v>815</v>
      </c>
      <c r="E70" s="148" t="s">
        <v>764</v>
      </c>
      <c r="F70" s="148">
        <v>1</v>
      </c>
      <c r="G70" s="148">
        <v>10</v>
      </c>
      <c r="H70" s="149">
        <v>10.55</v>
      </c>
      <c r="I70" s="5">
        <f>ROUND(H70*Курс_EUR,2)</f>
        <v>1002.25</v>
      </c>
      <c r="J70" s="66"/>
      <c r="K70" s="67">
        <f>H70*(1-Скидка_3M_EUR)</f>
        <v>10.55</v>
      </c>
      <c r="L70" s="67">
        <f>K70*J70</f>
        <v>0</v>
      </c>
      <c r="M70" s="67">
        <f>I70*(1-Скидка_3M_EUR)</f>
        <v>1002.25</v>
      </c>
      <c r="N70" s="67">
        <f t="shared" si="0"/>
        <v>0</v>
      </c>
    </row>
    <row r="71" spans="1:14" ht="11.25" customHeight="1" thickBot="1">
      <c r="A71" s="230"/>
      <c r="C71" s="419" t="s">
        <v>3073</v>
      </c>
      <c r="D71" s="419"/>
      <c r="E71" s="419"/>
      <c r="F71" s="419"/>
      <c r="G71" s="419"/>
      <c r="H71" s="420"/>
      <c r="I71" s="278"/>
      <c r="J71" s="66"/>
      <c r="K71" s="67"/>
      <c r="L71" s="67"/>
      <c r="M71" s="67"/>
      <c r="N71" s="67"/>
    </row>
    <row r="72" spans="1:14" ht="11.25" customHeight="1">
      <c r="A72" s="230">
        <v>0</v>
      </c>
      <c r="B72" s="13" t="s">
        <v>709</v>
      </c>
      <c r="C72" s="231">
        <v>33377</v>
      </c>
      <c r="D72" s="147" t="s">
        <v>3080</v>
      </c>
      <c r="E72" s="148" t="s">
        <v>764</v>
      </c>
      <c r="F72" s="148">
        <v>1</v>
      </c>
      <c r="G72" s="148">
        <v>90</v>
      </c>
      <c r="H72" s="149">
        <v>1.91</v>
      </c>
      <c r="I72" s="5">
        <f t="shared" ref="I72:I77" si="13">ROUND(H72*Курс_EUR,2)</f>
        <v>181.45</v>
      </c>
      <c r="J72" s="66"/>
      <c r="K72" s="67">
        <f t="shared" ref="K72:K77" si="14">H72*(1-Скидка_3M_EUR)</f>
        <v>1.91</v>
      </c>
      <c r="L72" s="67">
        <f t="shared" ref="L72:L77" si="15">K72*J72</f>
        <v>0</v>
      </c>
      <c r="M72" s="67">
        <f t="shared" ref="M72:M77" si="16">I72*(1-Скидка_3M_EUR)</f>
        <v>181.45</v>
      </c>
      <c r="N72" s="67">
        <f t="shared" si="0"/>
        <v>0</v>
      </c>
    </row>
    <row r="73" spans="1:14" ht="11.25" customHeight="1">
      <c r="A73" s="230">
        <v>0</v>
      </c>
      <c r="B73" s="13" t="s">
        <v>709</v>
      </c>
      <c r="C73" s="231">
        <v>33379</v>
      </c>
      <c r="D73" s="147" t="s">
        <v>3081</v>
      </c>
      <c r="E73" s="148" t="s">
        <v>764</v>
      </c>
      <c r="F73" s="148">
        <v>1</v>
      </c>
      <c r="G73" s="148">
        <v>90</v>
      </c>
      <c r="H73" s="149">
        <v>1.92</v>
      </c>
      <c r="I73" s="5">
        <f t="shared" si="13"/>
        <v>182.4</v>
      </c>
      <c r="J73" s="66"/>
      <c r="K73" s="67">
        <f t="shared" si="14"/>
        <v>1.92</v>
      </c>
      <c r="L73" s="67">
        <f t="shared" si="15"/>
        <v>0</v>
      </c>
      <c r="M73" s="67">
        <f t="shared" si="16"/>
        <v>182.4</v>
      </c>
      <c r="N73" s="67">
        <f t="shared" ref="N73:N136" si="17">J73*M73</f>
        <v>0</v>
      </c>
    </row>
    <row r="74" spans="1:14" ht="11.25" customHeight="1">
      <c r="A74" s="230">
        <v>0</v>
      </c>
      <c r="B74" s="13" t="s">
        <v>709</v>
      </c>
      <c r="C74" s="231">
        <v>33380</v>
      </c>
      <c r="D74" s="147" t="s">
        <v>3082</v>
      </c>
      <c r="E74" s="148" t="s">
        <v>764</v>
      </c>
      <c r="F74" s="148">
        <v>1</v>
      </c>
      <c r="G74" s="148">
        <v>90</v>
      </c>
      <c r="H74" s="149">
        <v>1.92</v>
      </c>
      <c r="I74" s="5">
        <f t="shared" si="13"/>
        <v>182.4</v>
      </c>
      <c r="J74" s="66"/>
      <c r="K74" s="67">
        <f t="shared" si="14"/>
        <v>1.92</v>
      </c>
      <c r="L74" s="67">
        <f t="shared" si="15"/>
        <v>0</v>
      </c>
      <c r="M74" s="67">
        <f t="shared" si="16"/>
        <v>182.4</v>
      </c>
      <c r="N74" s="67">
        <f t="shared" si="17"/>
        <v>0</v>
      </c>
    </row>
    <row r="75" spans="1:14" ht="11.25" customHeight="1">
      <c r="A75" s="230">
        <v>0</v>
      </c>
      <c r="B75" s="13" t="s">
        <v>709</v>
      </c>
      <c r="C75" s="231">
        <v>33389</v>
      </c>
      <c r="D75" s="147" t="s">
        <v>3083</v>
      </c>
      <c r="E75" s="148" t="s">
        <v>764</v>
      </c>
      <c r="F75" s="148">
        <v>1</v>
      </c>
      <c r="G75" s="148">
        <v>90</v>
      </c>
      <c r="H75" s="149">
        <v>2.72</v>
      </c>
      <c r="I75" s="5">
        <f t="shared" si="13"/>
        <v>258.39999999999998</v>
      </c>
      <c r="J75" s="66"/>
      <c r="K75" s="67">
        <f t="shared" si="14"/>
        <v>2.72</v>
      </c>
      <c r="L75" s="67">
        <f t="shared" si="15"/>
        <v>0</v>
      </c>
      <c r="M75" s="67">
        <f t="shared" si="16"/>
        <v>258.39999999999998</v>
      </c>
      <c r="N75" s="67">
        <f t="shared" si="17"/>
        <v>0</v>
      </c>
    </row>
    <row r="76" spans="1:14" ht="11.25" customHeight="1">
      <c r="A76" s="230">
        <v>0</v>
      </c>
      <c r="B76" s="13" t="s">
        <v>709</v>
      </c>
      <c r="C76" s="231">
        <v>33391</v>
      </c>
      <c r="D76" s="147" t="s">
        <v>3084</v>
      </c>
      <c r="E76" s="148" t="s">
        <v>764</v>
      </c>
      <c r="F76" s="148">
        <v>1</v>
      </c>
      <c r="G76" s="148">
        <v>90</v>
      </c>
      <c r="H76" s="149">
        <v>2.72</v>
      </c>
      <c r="I76" s="5">
        <f t="shared" si="13"/>
        <v>258.39999999999998</v>
      </c>
      <c r="J76" s="66"/>
      <c r="K76" s="67">
        <f t="shared" si="14"/>
        <v>2.72</v>
      </c>
      <c r="L76" s="67">
        <f t="shared" si="15"/>
        <v>0</v>
      </c>
      <c r="M76" s="67">
        <f t="shared" si="16"/>
        <v>258.39999999999998</v>
      </c>
      <c r="N76" s="67">
        <f t="shared" si="17"/>
        <v>0</v>
      </c>
    </row>
    <row r="77" spans="1:14" ht="11.25" customHeight="1" thickBot="1">
      <c r="A77" s="230">
        <v>0</v>
      </c>
      <c r="B77" s="13" t="s">
        <v>709</v>
      </c>
      <c r="C77" s="231">
        <v>33392</v>
      </c>
      <c r="D77" s="147" t="s">
        <v>3085</v>
      </c>
      <c r="E77" s="148" t="s">
        <v>764</v>
      </c>
      <c r="F77" s="148">
        <v>1</v>
      </c>
      <c r="G77" s="148">
        <v>90</v>
      </c>
      <c r="H77" s="149">
        <v>2.72</v>
      </c>
      <c r="I77" s="5">
        <f t="shared" si="13"/>
        <v>258.39999999999998</v>
      </c>
      <c r="J77" s="66"/>
      <c r="K77" s="67">
        <f t="shared" si="14"/>
        <v>2.72</v>
      </c>
      <c r="L77" s="67">
        <f t="shared" si="15"/>
        <v>0</v>
      </c>
      <c r="M77" s="67">
        <f t="shared" si="16"/>
        <v>258.39999999999998</v>
      </c>
      <c r="N77" s="67">
        <f t="shared" si="17"/>
        <v>0</v>
      </c>
    </row>
    <row r="78" spans="1:14" ht="11.25" customHeight="1" thickBot="1">
      <c r="A78" s="230"/>
      <c r="C78" s="419" t="s">
        <v>816</v>
      </c>
      <c r="D78" s="419"/>
      <c r="E78" s="419"/>
      <c r="F78" s="419"/>
      <c r="G78" s="419"/>
      <c r="H78" s="420"/>
      <c r="I78" s="278"/>
      <c r="J78" s="66"/>
      <c r="K78" s="67"/>
      <c r="L78" s="67"/>
      <c r="M78" s="67"/>
      <c r="N78" s="67"/>
    </row>
    <row r="79" spans="1:14" ht="11.25" customHeight="1" thickBot="1">
      <c r="A79" s="230"/>
      <c r="C79" s="419" t="s">
        <v>817</v>
      </c>
      <c r="D79" s="419"/>
      <c r="E79" s="419"/>
      <c r="F79" s="419"/>
      <c r="G79" s="419"/>
      <c r="H79" s="420"/>
      <c r="I79" s="278"/>
      <c r="J79" s="66"/>
      <c r="K79" s="67"/>
      <c r="L79" s="67"/>
      <c r="M79" s="67"/>
      <c r="N79" s="67"/>
    </row>
    <row r="80" spans="1:14" ht="11.25" customHeight="1">
      <c r="A80" s="230">
        <v>0</v>
      </c>
      <c r="B80" s="13" t="s">
        <v>709</v>
      </c>
      <c r="C80" s="231">
        <v>30639</v>
      </c>
      <c r="D80" s="147" t="s">
        <v>818</v>
      </c>
      <c r="E80" s="148" t="s">
        <v>819</v>
      </c>
      <c r="F80" s="148">
        <v>1</v>
      </c>
      <c r="G80" s="148">
        <v>300</v>
      </c>
      <c r="H80" s="149">
        <v>0.48000000000000004</v>
      </c>
      <c r="I80" s="5">
        <f t="shared" ref="I80:I86" si="18">ROUND(H80*Курс_EUR,2)</f>
        <v>45.6</v>
      </c>
      <c r="J80" s="66"/>
      <c r="K80" s="67">
        <f t="shared" ref="K80:K86" si="19">H80*(1-Скидка_3M_EUR)</f>
        <v>0.48000000000000004</v>
      </c>
      <c r="L80" s="67">
        <f t="shared" ref="L80:L86" si="20">K80*J80</f>
        <v>0</v>
      </c>
      <c r="M80" s="67">
        <f t="shared" ref="M80:M86" si="21">I80*(1-Скидка_3M_EUR)</f>
        <v>45.6</v>
      </c>
      <c r="N80" s="67">
        <f t="shared" si="17"/>
        <v>0</v>
      </c>
    </row>
    <row r="81" spans="1:14" ht="11.25" customHeight="1">
      <c r="A81" s="230">
        <v>0</v>
      </c>
      <c r="B81" s="13" t="s">
        <v>709</v>
      </c>
      <c r="C81" s="231">
        <v>30640</v>
      </c>
      <c r="D81" s="147" t="s">
        <v>820</v>
      </c>
      <c r="E81" s="148" t="s">
        <v>819</v>
      </c>
      <c r="F81" s="148">
        <v>1</v>
      </c>
      <c r="G81" s="148">
        <v>300</v>
      </c>
      <c r="H81" s="149">
        <v>0.48000000000000004</v>
      </c>
      <c r="I81" s="5">
        <f t="shared" si="18"/>
        <v>45.6</v>
      </c>
      <c r="J81" s="66"/>
      <c r="K81" s="67">
        <f t="shared" si="19"/>
        <v>0.48000000000000004</v>
      </c>
      <c r="L81" s="67">
        <f t="shared" si="20"/>
        <v>0</v>
      </c>
      <c r="M81" s="67">
        <f t="shared" si="21"/>
        <v>45.6</v>
      </c>
      <c r="N81" s="67">
        <f t="shared" si="17"/>
        <v>0</v>
      </c>
    </row>
    <row r="82" spans="1:14" ht="11.25" customHeight="1">
      <c r="A82" s="230">
        <v>0</v>
      </c>
      <c r="B82" s="13" t="s">
        <v>709</v>
      </c>
      <c r="C82" s="231">
        <v>30641</v>
      </c>
      <c r="D82" s="147" t="s">
        <v>821</v>
      </c>
      <c r="E82" s="148" t="s">
        <v>819</v>
      </c>
      <c r="F82" s="148">
        <v>1</v>
      </c>
      <c r="G82" s="148">
        <v>300</v>
      </c>
      <c r="H82" s="149">
        <v>0.48000000000000004</v>
      </c>
      <c r="I82" s="5">
        <f t="shared" si="18"/>
        <v>45.6</v>
      </c>
      <c r="J82" s="66"/>
      <c r="K82" s="67">
        <f t="shared" si="19"/>
        <v>0.48000000000000004</v>
      </c>
      <c r="L82" s="67">
        <f t="shared" si="20"/>
        <v>0</v>
      </c>
      <c r="M82" s="67">
        <f t="shared" si="21"/>
        <v>45.6</v>
      </c>
      <c r="N82" s="67">
        <f t="shared" si="17"/>
        <v>0</v>
      </c>
    </row>
    <row r="83" spans="1:14" ht="11.25" customHeight="1">
      <c r="A83" s="230">
        <v>0</v>
      </c>
      <c r="B83" s="13" t="s">
        <v>709</v>
      </c>
      <c r="C83" s="231">
        <v>30643</v>
      </c>
      <c r="D83" s="147" t="s">
        <v>822</v>
      </c>
      <c r="E83" s="148" t="s">
        <v>819</v>
      </c>
      <c r="F83" s="148">
        <v>1</v>
      </c>
      <c r="G83" s="148">
        <v>300</v>
      </c>
      <c r="H83" s="149">
        <v>0.48000000000000004</v>
      </c>
      <c r="I83" s="5">
        <f t="shared" si="18"/>
        <v>45.6</v>
      </c>
      <c r="J83" s="66"/>
      <c r="K83" s="67">
        <f t="shared" si="19"/>
        <v>0.48000000000000004</v>
      </c>
      <c r="L83" s="67">
        <f t="shared" si="20"/>
        <v>0</v>
      </c>
      <c r="M83" s="67">
        <f t="shared" si="21"/>
        <v>45.6</v>
      </c>
      <c r="N83" s="67">
        <f t="shared" si="17"/>
        <v>0</v>
      </c>
    </row>
    <row r="84" spans="1:14" ht="11.25" customHeight="1">
      <c r="A84" s="230">
        <v>0</v>
      </c>
      <c r="B84" s="13" t="s">
        <v>709</v>
      </c>
      <c r="C84" s="231">
        <v>30645</v>
      </c>
      <c r="D84" s="147" t="s">
        <v>823</v>
      </c>
      <c r="E84" s="148" t="s">
        <v>819</v>
      </c>
      <c r="F84" s="148">
        <v>1</v>
      </c>
      <c r="G84" s="148">
        <v>300</v>
      </c>
      <c r="H84" s="149">
        <v>0.48000000000000004</v>
      </c>
      <c r="I84" s="5">
        <f t="shared" si="18"/>
        <v>45.6</v>
      </c>
      <c r="J84" s="66"/>
      <c r="K84" s="67">
        <f t="shared" si="19"/>
        <v>0.48000000000000004</v>
      </c>
      <c r="L84" s="67">
        <f t="shared" si="20"/>
        <v>0</v>
      </c>
      <c r="M84" s="67">
        <f t="shared" si="21"/>
        <v>45.6</v>
      </c>
      <c r="N84" s="67">
        <f t="shared" si="17"/>
        <v>0</v>
      </c>
    </row>
    <row r="85" spans="1:14" ht="11.25" customHeight="1">
      <c r="A85" s="230">
        <v>0</v>
      </c>
      <c r="B85" s="13" t="s">
        <v>709</v>
      </c>
      <c r="C85" s="231">
        <v>30647</v>
      </c>
      <c r="D85" s="147" t="s">
        <v>824</v>
      </c>
      <c r="E85" s="148" t="s">
        <v>819</v>
      </c>
      <c r="F85" s="148">
        <v>1</v>
      </c>
      <c r="G85" s="148">
        <v>300</v>
      </c>
      <c r="H85" s="149">
        <v>0.48000000000000004</v>
      </c>
      <c r="I85" s="5">
        <f t="shared" si="18"/>
        <v>45.6</v>
      </c>
      <c r="J85" s="66"/>
      <c r="K85" s="67">
        <f t="shared" si="19"/>
        <v>0.48000000000000004</v>
      </c>
      <c r="L85" s="67">
        <f t="shared" si="20"/>
        <v>0</v>
      </c>
      <c r="M85" s="67">
        <f t="shared" si="21"/>
        <v>45.6</v>
      </c>
      <c r="N85" s="67">
        <f t="shared" si="17"/>
        <v>0</v>
      </c>
    </row>
    <row r="86" spans="1:14" ht="11.25" customHeight="1">
      <c r="A86" s="230">
        <v>0</v>
      </c>
      <c r="B86" s="13" t="s">
        <v>709</v>
      </c>
      <c r="C86" s="231">
        <v>30649</v>
      </c>
      <c r="D86" s="147" t="s">
        <v>825</v>
      </c>
      <c r="E86" s="148" t="s">
        <v>819</v>
      </c>
      <c r="F86" s="148">
        <v>1</v>
      </c>
      <c r="G86" s="148">
        <v>300</v>
      </c>
      <c r="H86" s="149">
        <v>0.48000000000000004</v>
      </c>
      <c r="I86" s="5">
        <f t="shared" si="18"/>
        <v>45.6</v>
      </c>
      <c r="J86" s="66"/>
      <c r="K86" s="67">
        <f t="shared" si="19"/>
        <v>0.48000000000000004</v>
      </c>
      <c r="L86" s="67">
        <f t="shared" si="20"/>
        <v>0</v>
      </c>
      <c r="M86" s="67">
        <f t="shared" si="21"/>
        <v>45.6</v>
      </c>
      <c r="N86" s="67">
        <f t="shared" si="17"/>
        <v>0</v>
      </c>
    </row>
    <row r="87" spans="1:14" ht="11.25" customHeight="1">
      <c r="A87" s="230"/>
      <c r="C87" s="231"/>
      <c r="D87" s="147"/>
      <c r="E87" s="148"/>
      <c r="F87" s="148"/>
      <c r="G87" s="148"/>
      <c r="H87" s="149"/>
      <c r="I87" s="149"/>
      <c r="J87" s="66"/>
      <c r="K87" s="67"/>
      <c r="L87" s="67"/>
      <c r="M87" s="67"/>
      <c r="N87" s="67"/>
    </row>
    <row r="88" spans="1:14" ht="11.25" customHeight="1">
      <c r="A88" s="230">
        <v>0</v>
      </c>
      <c r="B88" s="13" t="s">
        <v>709</v>
      </c>
      <c r="C88" s="231">
        <v>30627</v>
      </c>
      <c r="D88" s="147" t="s">
        <v>826</v>
      </c>
      <c r="E88" s="148" t="s">
        <v>819</v>
      </c>
      <c r="F88" s="148">
        <v>1</v>
      </c>
      <c r="G88" s="148">
        <v>300</v>
      </c>
      <c r="H88" s="149">
        <v>1.248</v>
      </c>
      <c r="I88" s="5">
        <f t="shared" ref="I88:I93" si="22">ROUND(H88*Курс_EUR,2)</f>
        <v>118.56</v>
      </c>
      <c r="J88" s="66"/>
      <c r="K88" s="67">
        <f t="shared" ref="K88:K93" si="23">H88*(1-Скидка_3M_EUR)</f>
        <v>1.248</v>
      </c>
      <c r="L88" s="67">
        <f t="shared" ref="L88:L93" si="24">K88*J88</f>
        <v>0</v>
      </c>
      <c r="M88" s="67">
        <f t="shared" ref="M88:M93" si="25">I88*(1-Скидка_3M_EUR)</f>
        <v>118.56</v>
      </c>
      <c r="N88" s="67">
        <f t="shared" si="17"/>
        <v>0</v>
      </c>
    </row>
    <row r="89" spans="1:14" ht="11.25" customHeight="1">
      <c r="A89" s="230">
        <v>0</v>
      </c>
      <c r="B89" s="13" t="s">
        <v>709</v>
      </c>
      <c r="C89" s="231">
        <v>30628</v>
      </c>
      <c r="D89" s="147" t="s">
        <v>827</v>
      </c>
      <c r="E89" s="148" t="s">
        <v>819</v>
      </c>
      <c r="F89" s="148">
        <v>1</v>
      </c>
      <c r="G89" s="148">
        <v>300</v>
      </c>
      <c r="H89" s="149">
        <v>1.248</v>
      </c>
      <c r="I89" s="5">
        <f t="shared" si="22"/>
        <v>118.56</v>
      </c>
      <c r="J89" s="66"/>
      <c r="K89" s="67">
        <f t="shared" si="23"/>
        <v>1.248</v>
      </c>
      <c r="L89" s="67">
        <f t="shared" si="24"/>
        <v>0</v>
      </c>
      <c r="M89" s="67">
        <f t="shared" si="25"/>
        <v>118.56</v>
      </c>
      <c r="N89" s="67">
        <f t="shared" si="17"/>
        <v>0</v>
      </c>
    </row>
    <row r="90" spans="1:14" ht="11.25" customHeight="1">
      <c r="A90" s="230">
        <v>0</v>
      </c>
      <c r="B90" s="13" t="s">
        <v>709</v>
      </c>
      <c r="C90" s="231">
        <v>30630</v>
      </c>
      <c r="D90" s="147" t="s">
        <v>828</v>
      </c>
      <c r="E90" s="148" t="s">
        <v>819</v>
      </c>
      <c r="F90" s="148">
        <v>1</v>
      </c>
      <c r="G90" s="148">
        <v>300</v>
      </c>
      <c r="H90" s="149">
        <v>1.248</v>
      </c>
      <c r="I90" s="5">
        <f t="shared" si="22"/>
        <v>118.56</v>
      </c>
      <c r="J90" s="66"/>
      <c r="K90" s="67">
        <f t="shared" si="23"/>
        <v>1.248</v>
      </c>
      <c r="L90" s="67">
        <f t="shared" si="24"/>
        <v>0</v>
      </c>
      <c r="M90" s="67">
        <f t="shared" si="25"/>
        <v>118.56</v>
      </c>
      <c r="N90" s="67">
        <f t="shared" si="17"/>
        <v>0</v>
      </c>
    </row>
    <row r="91" spans="1:14" ht="11.25" customHeight="1">
      <c r="A91" s="230">
        <v>0</v>
      </c>
      <c r="B91" s="13" t="s">
        <v>709</v>
      </c>
      <c r="C91" s="231">
        <v>30632</v>
      </c>
      <c r="D91" s="147" t="s">
        <v>829</v>
      </c>
      <c r="E91" s="148" t="s">
        <v>819</v>
      </c>
      <c r="F91" s="148">
        <v>1</v>
      </c>
      <c r="G91" s="148">
        <v>300</v>
      </c>
      <c r="H91" s="149">
        <v>1.248</v>
      </c>
      <c r="I91" s="5">
        <f t="shared" si="22"/>
        <v>118.56</v>
      </c>
      <c r="J91" s="66"/>
      <c r="K91" s="67">
        <f t="shared" si="23"/>
        <v>1.248</v>
      </c>
      <c r="L91" s="67">
        <f t="shared" si="24"/>
        <v>0</v>
      </c>
      <c r="M91" s="67">
        <f t="shared" si="25"/>
        <v>118.56</v>
      </c>
      <c r="N91" s="67">
        <f t="shared" si="17"/>
        <v>0</v>
      </c>
    </row>
    <row r="92" spans="1:14" ht="11.25" customHeight="1">
      <c r="A92" s="230">
        <v>0</v>
      </c>
      <c r="B92" s="13" t="s">
        <v>709</v>
      </c>
      <c r="C92" s="231">
        <v>30634</v>
      </c>
      <c r="D92" s="147" t="s">
        <v>830</v>
      </c>
      <c r="E92" s="148" t="s">
        <v>819</v>
      </c>
      <c r="F92" s="148">
        <v>1</v>
      </c>
      <c r="G92" s="148">
        <v>300</v>
      </c>
      <c r="H92" s="149">
        <v>1.248</v>
      </c>
      <c r="I92" s="5">
        <f t="shared" si="22"/>
        <v>118.56</v>
      </c>
      <c r="J92" s="66"/>
      <c r="K92" s="67">
        <f t="shared" si="23"/>
        <v>1.248</v>
      </c>
      <c r="L92" s="67">
        <f t="shared" si="24"/>
        <v>0</v>
      </c>
      <c r="M92" s="67">
        <f t="shared" si="25"/>
        <v>118.56</v>
      </c>
      <c r="N92" s="67">
        <f t="shared" si="17"/>
        <v>0</v>
      </c>
    </row>
    <row r="93" spans="1:14" ht="11.25" customHeight="1">
      <c r="A93" s="230">
        <v>0</v>
      </c>
      <c r="B93" s="13" t="s">
        <v>709</v>
      </c>
      <c r="C93" s="231">
        <v>30636</v>
      </c>
      <c r="D93" s="147" t="s">
        <v>831</v>
      </c>
      <c r="E93" s="148" t="s">
        <v>819</v>
      </c>
      <c r="F93" s="148">
        <v>1</v>
      </c>
      <c r="G93" s="148">
        <v>300</v>
      </c>
      <c r="H93" s="149">
        <v>1.248</v>
      </c>
      <c r="I93" s="5">
        <f t="shared" si="22"/>
        <v>118.56</v>
      </c>
      <c r="J93" s="66"/>
      <c r="K93" s="67">
        <f t="shared" si="23"/>
        <v>1.248</v>
      </c>
      <c r="L93" s="67">
        <f t="shared" si="24"/>
        <v>0</v>
      </c>
      <c r="M93" s="67">
        <f t="shared" si="25"/>
        <v>118.56</v>
      </c>
      <c r="N93" s="67">
        <f t="shared" si="17"/>
        <v>0</v>
      </c>
    </row>
    <row r="94" spans="1:14" ht="11.25" customHeight="1">
      <c r="A94" s="230"/>
      <c r="C94" s="231"/>
      <c r="D94" s="147"/>
      <c r="E94" s="148"/>
      <c r="F94" s="148"/>
      <c r="G94" s="148"/>
      <c r="H94" s="149"/>
      <c r="I94" s="149"/>
      <c r="J94" s="66"/>
      <c r="K94" s="67"/>
      <c r="L94" s="67"/>
      <c r="M94" s="67"/>
      <c r="N94" s="67"/>
    </row>
    <row r="95" spans="1:14" ht="11.25" customHeight="1">
      <c r="A95" s="230">
        <v>0</v>
      </c>
      <c r="B95" s="13" t="s">
        <v>709</v>
      </c>
      <c r="C95" s="231">
        <v>30614</v>
      </c>
      <c r="D95" s="147" t="s">
        <v>832</v>
      </c>
      <c r="E95" s="148" t="s">
        <v>819</v>
      </c>
      <c r="F95" s="148">
        <v>1</v>
      </c>
      <c r="G95" s="148">
        <v>300</v>
      </c>
      <c r="H95" s="149">
        <v>1.1830000000000001</v>
      </c>
      <c r="I95" s="5">
        <f>ROUND(H95*Курс_EUR,2)</f>
        <v>112.39</v>
      </c>
      <c r="J95" s="66"/>
      <c r="K95" s="67">
        <f t="shared" ref="K95:K105" si="26">H95*(1-Скидка_3M_EUR)</f>
        <v>1.1830000000000001</v>
      </c>
      <c r="L95" s="67">
        <f>K95*J95</f>
        <v>0</v>
      </c>
      <c r="M95" s="67">
        <f>I95*(1-Скидка_3M_EUR)</f>
        <v>112.39</v>
      </c>
      <c r="N95" s="67">
        <f t="shared" si="17"/>
        <v>0</v>
      </c>
    </row>
    <row r="96" spans="1:14" ht="11.25" customHeight="1">
      <c r="A96" s="230">
        <v>0</v>
      </c>
      <c r="B96" s="13" t="s">
        <v>709</v>
      </c>
      <c r="C96" s="231">
        <v>30615</v>
      </c>
      <c r="D96" s="147" t="s">
        <v>833</v>
      </c>
      <c r="E96" s="148" t="s">
        <v>819</v>
      </c>
      <c r="F96" s="148">
        <v>1</v>
      </c>
      <c r="G96" s="148">
        <v>300</v>
      </c>
      <c r="H96" s="149">
        <v>1.1830000000000001</v>
      </c>
      <c r="I96" s="5">
        <f>ROUND(H96*Курс_EUR,2)</f>
        <v>112.39</v>
      </c>
      <c r="J96" s="66"/>
      <c r="K96" s="67">
        <f t="shared" si="26"/>
        <v>1.1830000000000001</v>
      </c>
      <c r="L96" s="67">
        <f>K96*J96</f>
        <v>0</v>
      </c>
      <c r="M96" s="67">
        <f>I96*(1-Скидка_3M_EUR)</f>
        <v>112.39</v>
      </c>
      <c r="N96" s="67">
        <f t="shared" si="17"/>
        <v>0</v>
      </c>
    </row>
    <row r="97" spans="1:14" ht="11.25" customHeight="1">
      <c r="A97" s="230">
        <v>0</v>
      </c>
      <c r="B97" s="13" t="s">
        <v>709</v>
      </c>
      <c r="C97" s="231">
        <v>30617</v>
      </c>
      <c r="D97" s="147" t="s">
        <v>834</v>
      </c>
      <c r="E97" s="148" t="s">
        <v>819</v>
      </c>
      <c r="F97" s="148">
        <v>1</v>
      </c>
      <c r="G97" s="148">
        <v>300</v>
      </c>
      <c r="H97" s="149">
        <v>1.1759999999999999</v>
      </c>
      <c r="I97" s="5">
        <f>ROUND(H97*Курс_EUR,2)</f>
        <v>111.72</v>
      </c>
      <c r="J97" s="66"/>
      <c r="K97" s="67">
        <f t="shared" si="26"/>
        <v>1.1759999999999999</v>
      </c>
      <c r="L97" s="67">
        <f>K97*J97</f>
        <v>0</v>
      </c>
      <c r="M97" s="67">
        <f>I97*(1-Скидка_3M_EUR)</f>
        <v>111.72</v>
      </c>
      <c r="N97" s="67">
        <f t="shared" si="17"/>
        <v>0</v>
      </c>
    </row>
    <row r="98" spans="1:14" ht="11.25" customHeight="1">
      <c r="A98" s="230"/>
      <c r="C98" s="231"/>
      <c r="D98" s="147"/>
      <c r="E98" s="148"/>
      <c r="F98" s="148"/>
      <c r="G98" s="148"/>
      <c r="H98" s="149"/>
      <c r="I98" s="149"/>
      <c r="J98" s="66"/>
      <c r="K98" s="67"/>
      <c r="L98" s="67"/>
      <c r="M98" s="67"/>
      <c r="N98" s="67"/>
    </row>
    <row r="99" spans="1:14" ht="11.25" customHeight="1">
      <c r="A99" s="230">
        <v>0</v>
      </c>
      <c r="B99" s="13" t="s">
        <v>709</v>
      </c>
      <c r="C99" s="231">
        <v>52022</v>
      </c>
      <c r="D99" s="147" t="s">
        <v>3615</v>
      </c>
      <c r="E99" s="148" t="s">
        <v>819</v>
      </c>
      <c r="F99" s="148">
        <v>1</v>
      </c>
      <c r="G99" s="148">
        <v>300</v>
      </c>
      <c r="H99" s="149">
        <v>1.34</v>
      </c>
      <c r="I99" s="5">
        <f t="shared" ref="I99:I105" si="27">ROUND(H99*Курс_EUR,2)</f>
        <v>127.3</v>
      </c>
      <c r="J99" s="66"/>
      <c r="K99" s="67">
        <f>H99*(1-Скидка_3M_EUR)</f>
        <v>1.34</v>
      </c>
      <c r="L99" s="67">
        <f t="shared" ref="L99:L105" si="28">K99*J99</f>
        <v>0</v>
      </c>
      <c r="M99" s="67">
        <f t="shared" ref="M99:M105" si="29">I99*(1-Скидка_3M_EUR)</f>
        <v>127.3</v>
      </c>
      <c r="N99" s="67">
        <f t="shared" si="17"/>
        <v>0</v>
      </c>
    </row>
    <row r="100" spans="1:14" ht="11.25" customHeight="1">
      <c r="A100" s="230">
        <v>0</v>
      </c>
      <c r="B100" s="13" t="s">
        <v>709</v>
      </c>
      <c r="C100" s="231">
        <v>51418</v>
      </c>
      <c r="D100" s="147" t="s">
        <v>3120</v>
      </c>
      <c r="E100" s="148" t="s">
        <v>819</v>
      </c>
      <c r="F100" s="148">
        <v>1</v>
      </c>
      <c r="G100" s="148">
        <v>300</v>
      </c>
      <c r="H100" s="149">
        <v>1.34</v>
      </c>
      <c r="I100" s="5">
        <f t="shared" si="27"/>
        <v>127.3</v>
      </c>
      <c r="J100" s="66"/>
      <c r="K100" s="67">
        <f>H100*(1-Скидка_3M_EUR)</f>
        <v>1.34</v>
      </c>
      <c r="L100" s="67">
        <f t="shared" si="28"/>
        <v>0</v>
      </c>
      <c r="M100" s="67">
        <f t="shared" si="29"/>
        <v>127.3</v>
      </c>
      <c r="N100" s="67">
        <f t="shared" si="17"/>
        <v>0</v>
      </c>
    </row>
    <row r="101" spans="1:14" ht="11.25" customHeight="1">
      <c r="A101" s="230">
        <v>0</v>
      </c>
      <c r="B101" s="13" t="s">
        <v>709</v>
      </c>
      <c r="C101" s="231">
        <v>51416</v>
      </c>
      <c r="D101" s="147" t="s">
        <v>3121</v>
      </c>
      <c r="E101" s="148" t="s">
        <v>819</v>
      </c>
      <c r="F101" s="148">
        <v>1</v>
      </c>
      <c r="G101" s="148">
        <v>300</v>
      </c>
      <c r="H101" s="149">
        <v>1.34</v>
      </c>
      <c r="I101" s="5">
        <f t="shared" si="27"/>
        <v>127.3</v>
      </c>
      <c r="J101" s="66"/>
      <c r="K101" s="67">
        <f>H101*(1-Скидка_3M_EUR)</f>
        <v>1.34</v>
      </c>
      <c r="L101" s="67">
        <f t="shared" si="28"/>
        <v>0</v>
      </c>
      <c r="M101" s="67">
        <f t="shared" si="29"/>
        <v>127.3</v>
      </c>
      <c r="N101" s="67">
        <f t="shared" si="17"/>
        <v>0</v>
      </c>
    </row>
    <row r="102" spans="1:14" ht="11.25" customHeight="1">
      <c r="A102" s="230">
        <v>0</v>
      </c>
      <c r="B102" s="13" t="s">
        <v>709</v>
      </c>
      <c r="C102" s="231">
        <v>51415</v>
      </c>
      <c r="D102" s="147" t="s">
        <v>2394</v>
      </c>
      <c r="E102" s="148" t="s">
        <v>819</v>
      </c>
      <c r="F102" s="148">
        <v>1</v>
      </c>
      <c r="G102" s="148">
        <v>300</v>
      </c>
      <c r="H102" s="149">
        <v>1.34</v>
      </c>
      <c r="I102" s="5">
        <f t="shared" si="27"/>
        <v>127.3</v>
      </c>
      <c r="J102" s="66"/>
      <c r="K102" s="67">
        <f>H102*(1-Скидка_3M_EUR)</f>
        <v>1.34</v>
      </c>
      <c r="L102" s="67">
        <f t="shared" si="28"/>
        <v>0</v>
      </c>
      <c r="M102" s="67">
        <f t="shared" si="29"/>
        <v>127.3</v>
      </c>
      <c r="N102" s="67">
        <f t="shared" si="17"/>
        <v>0</v>
      </c>
    </row>
    <row r="103" spans="1:14" ht="11.25" customHeight="1">
      <c r="A103" s="230">
        <v>0</v>
      </c>
      <c r="B103" s="13" t="s">
        <v>709</v>
      </c>
      <c r="C103" s="231">
        <v>51414</v>
      </c>
      <c r="D103" s="147" t="s">
        <v>2395</v>
      </c>
      <c r="E103" s="148" t="s">
        <v>819</v>
      </c>
      <c r="F103" s="148">
        <v>1</v>
      </c>
      <c r="G103" s="148">
        <v>300</v>
      </c>
      <c r="H103" s="149">
        <v>1.34</v>
      </c>
      <c r="I103" s="5">
        <f t="shared" si="27"/>
        <v>127.3</v>
      </c>
      <c r="J103" s="66"/>
      <c r="K103" s="67">
        <f t="shared" si="26"/>
        <v>1.34</v>
      </c>
      <c r="L103" s="67">
        <f t="shared" si="28"/>
        <v>0</v>
      </c>
      <c r="M103" s="67">
        <f t="shared" si="29"/>
        <v>127.3</v>
      </c>
      <c r="N103" s="67">
        <f t="shared" si="17"/>
        <v>0</v>
      </c>
    </row>
    <row r="104" spans="1:14" ht="11.25" customHeight="1">
      <c r="A104" s="230">
        <v>0</v>
      </c>
      <c r="B104" s="13" t="s">
        <v>709</v>
      </c>
      <c r="C104" s="231">
        <v>51412</v>
      </c>
      <c r="D104" s="147" t="s">
        <v>2396</v>
      </c>
      <c r="E104" s="148" t="s">
        <v>819</v>
      </c>
      <c r="F104" s="148">
        <v>1</v>
      </c>
      <c r="G104" s="148">
        <v>300</v>
      </c>
      <c r="H104" s="149">
        <v>1.34</v>
      </c>
      <c r="I104" s="5">
        <f t="shared" si="27"/>
        <v>127.3</v>
      </c>
      <c r="J104" s="66"/>
      <c r="K104" s="67">
        <f t="shared" si="26"/>
        <v>1.34</v>
      </c>
      <c r="L104" s="67">
        <f t="shared" si="28"/>
        <v>0</v>
      </c>
      <c r="M104" s="67">
        <f t="shared" si="29"/>
        <v>127.3</v>
      </c>
      <c r="N104" s="67">
        <f t="shared" si="17"/>
        <v>0</v>
      </c>
    </row>
    <row r="105" spans="1:14" ht="11.25" customHeight="1" thickBot="1">
      <c r="A105" s="230">
        <v>0</v>
      </c>
      <c r="B105" s="13" t="s">
        <v>709</v>
      </c>
      <c r="C105" s="231">
        <v>51411</v>
      </c>
      <c r="D105" s="147" t="s">
        <v>2397</v>
      </c>
      <c r="E105" s="148" t="s">
        <v>819</v>
      </c>
      <c r="F105" s="148">
        <v>1</v>
      </c>
      <c r="G105" s="148">
        <v>300</v>
      </c>
      <c r="H105" s="149">
        <v>1.34</v>
      </c>
      <c r="I105" s="5">
        <f t="shared" si="27"/>
        <v>127.3</v>
      </c>
      <c r="J105" s="66"/>
      <c r="K105" s="67">
        <f t="shared" si="26"/>
        <v>1.34</v>
      </c>
      <c r="L105" s="67">
        <f t="shared" si="28"/>
        <v>0</v>
      </c>
      <c r="M105" s="67">
        <f t="shared" si="29"/>
        <v>127.3</v>
      </c>
      <c r="N105" s="67">
        <f t="shared" si="17"/>
        <v>0</v>
      </c>
    </row>
    <row r="106" spans="1:14" ht="11.25" customHeight="1" thickBot="1">
      <c r="A106" s="230"/>
      <c r="C106" s="419" t="s">
        <v>835</v>
      </c>
      <c r="D106" s="419"/>
      <c r="E106" s="419"/>
      <c r="F106" s="419"/>
      <c r="G106" s="419"/>
      <c r="H106" s="420"/>
      <c r="I106" s="278"/>
      <c r="J106" s="66"/>
      <c r="K106" s="67"/>
      <c r="L106" s="67"/>
      <c r="M106" s="67"/>
      <c r="N106" s="67"/>
    </row>
    <row r="107" spans="1:14" ht="11.25" customHeight="1">
      <c r="A107" s="230">
        <v>0</v>
      </c>
      <c r="B107" s="13" t="s">
        <v>710</v>
      </c>
      <c r="C107" s="231" t="s">
        <v>836</v>
      </c>
      <c r="D107" s="147" t="s">
        <v>837</v>
      </c>
      <c r="E107" s="148" t="s">
        <v>764</v>
      </c>
      <c r="F107" s="148">
        <v>1</v>
      </c>
      <c r="G107" s="148">
        <v>1</v>
      </c>
      <c r="H107" s="149">
        <v>57.3</v>
      </c>
      <c r="I107" s="5">
        <f t="shared" ref="I107:I113" si="30">ROUND(H107*Курс_EUR,2)</f>
        <v>5443.5</v>
      </c>
      <c r="J107" s="66"/>
      <c r="K107" s="67">
        <f t="shared" ref="K107:K113" si="31">H107*(1-Скидка_3M_EUR)</f>
        <v>57.3</v>
      </c>
      <c r="L107" s="67">
        <f t="shared" ref="L107:L113" si="32">K107*J107</f>
        <v>0</v>
      </c>
      <c r="M107" s="67">
        <f t="shared" ref="M107:M113" si="33">I107*(1-Скидка_3M_EUR)</f>
        <v>5443.5</v>
      </c>
      <c r="N107" s="67">
        <f t="shared" si="17"/>
        <v>0</v>
      </c>
    </row>
    <row r="108" spans="1:14" ht="11.25" customHeight="1">
      <c r="A108" s="230">
        <v>0</v>
      </c>
      <c r="B108" s="13" t="s">
        <v>710</v>
      </c>
      <c r="C108" s="231" t="s">
        <v>838</v>
      </c>
      <c r="D108" s="147" t="s">
        <v>839</v>
      </c>
      <c r="E108" s="148" t="s">
        <v>764</v>
      </c>
      <c r="F108" s="148">
        <v>1</v>
      </c>
      <c r="G108" s="148">
        <v>1</v>
      </c>
      <c r="H108" s="149">
        <v>90.89</v>
      </c>
      <c r="I108" s="5">
        <f t="shared" si="30"/>
        <v>8634.5499999999993</v>
      </c>
      <c r="J108" s="66"/>
      <c r="K108" s="67">
        <f t="shared" si="31"/>
        <v>90.89</v>
      </c>
      <c r="L108" s="67">
        <f t="shared" si="32"/>
        <v>0</v>
      </c>
      <c r="M108" s="67">
        <f t="shared" si="33"/>
        <v>8634.5499999999993</v>
      </c>
      <c r="N108" s="67">
        <f t="shared" si="17"/>
        <v>0</v>
      </c>
    </row>
    <row r="109" spans="1:14" ht="11.25" customHeight="1">
      <c r="A109" s="230">
        <v>0</v>
      </c>
      <c r="B109" s="13" t="s">
        <v>710</v>
      </c>
      <c r="C109" s="231" t="s">
        <v>840</v>
      </c>
      <c r="D109" s="147" t="s">
        <v>841</v>
      </c>
      <c r="E109" s="148" t="s">
        <v>764</v>
      </c>
      <c r="F109" s="148">
        <v>1</v>
      </c>
      <c r="G109" s="148">
        <v>1</v>
      </c>
      <c r="H109" s="149">
        <v>117.17</v>
      </c>
      <c r="I109" s="5">
        <f t="shared" si="30"/>
        <v>11131.15</v>
      </c>
      <c r="J109" s="66"/>
      <c r="K109" s="67">
        <f t="shared" si="31"/>
        <v>117.17</v>
      </c>
      <c r="L109" s="67">
        <f t="shared" si="32"/>
        <v>0</v>
      </c>
      <c r="M109" s="67">
        <f t="shared" si="33"/>
        <v>11131.15</v>
      </c>
      <c r="N109" s="67">
        <f t="shared" si="17"/>
        <v>0</v>
      </c>
    </row>
    <row r="110" spans="1:14" ht="11.25" customHeight="1">
      <c r="A110" s="230">
        <v>0</v>
      </c>
      <c r="B110" s="13" t="s">
        <v>710</v>
      </c>
      <c r="C110" s="231" t="s">
        <v>842</v>
      </c>
      <c r="D110" s="147" t="s">
        <v>843</v>
      </c>
      <c r="E110" s="148" t="s">
        <v>764</v>
      </c>
      <c r="F110" s="148">
        <v>1</v>
      </c>
      <c r="G110" s="148">
        <v>1</v>
      </c>
      <c r="H110" s="149">
        <v>117.17</v>
      </c>
      <c r="I110" s="5">
        <f t="shared" si="30"/>
        <v>11131.15</v>
      </c>
      <c r="J110" s="66"/>
      <c r="K110" s="67">
        <f t="shared" si="31"/>
        <v>117.17</v>
      </c>
      <c r="L110" s="67">
        <f t="shared" si="32"/>
        <v>0</v>
      </c>
      <c r="M110" s="67">
        <f t="shared" si="33"/>
        <v>11131.15</v>
      </c>
      <c r="N110" s="67">
        <f t="shared" si="17"/>
        <v>0</v>
      </c>
    </row>
    <row r="111" spans="1:14" ht="11.25" customHeight="1">
      <c r="A111" s="230">
        <v>0</v>
      </c>
      <c r="B111" s="13" t="s">
        <v>710</v>
      </c>
      <c r="C111" s="231" t="s">
        <v>844</v>
      </c>
      <c r="D111" s="147" t="s">
        <v>845</v>
      </c>
      <c r="E111" s="148" t="s">
        <v>764</v>
      </c>
      <c r="F111" s="148">
        <v>1</v>
      </c>
      <c r="G111" s="148">
        <v>1</v>
      </c>
      <c r="H111" s="149">
        <v>48.768000000000001</v>
      </c>
      <c r="I111" s="5">
        <f t="shared" si="30"/>
        <v>4632.96</v>
      </c>
      <c r="J111" s="66"/>
      <c r="K111" s="67">
        <f t="shared" si="31"/>
        <v>48.768000000000001</v>
      </c>
      <c r="L111" s="67">
        <f t="shared" si="32"/>
        <v>0</v>
      </c>
      <c r="M111" s="67">
        <f t="shared" si="33"/>
        <v>4632.96</v>
      </c>
      <c r="N111" s="67">
        <f t="shared" si="17"/>
        <v>0</v>
      </c>
    </row>
    <row r="112" spans="1:14" ht="11.25" customHeight="1">
      <c r="A112" s="230">
        <v>0</v>
      </c>
      <c r="B112" s="13" t="s">
        <v>710</v>
      </c>
      <c r="C112" s="231" t="s">
        <v>846</v>
      </c>
      <c r="D112" s="147" t="s">
        <v>847</v>
      </c>
      <c r="E112" s="148" t="s">
        <v>764</v>
      </c>
      <c r="F112" s="148">
        <v>1</v>
      </c>
      <c r="G112" s="148">
        <v>5</v>
      </c>
      <c r="H112" s="149">
        <v>20.015999999999998</v>
      </c>
      <c r="I112" s="5">
        <f t="shared" si="30"/>
        <v>1901.52</v>
      </c>
      <c r="J112" s="66"/>
      <c r="K112" s="67">
        <f t="shared" si="31"/>
        <v>20.015999999999998</v>
      </c>
      <c r="L112" s="67">
        <f t="shared" si="32"/>
        <v>0</v>
      </c>
      <c r="M112" s="67">
        <f t="shared" si="33"/>
        <v>1901.52</v>
      </c>
      <c r="N112" s="67">
        <f t="shared" si="17"/>
        <v>0</v>
      </c>
    </row>
    <row r="113" spans="1:14" ht="11.25" customHeight="1" thickBot="1">
      <c r="A113" s="230">
        <v>0</v>
      </c>
      <c r="B113" s="13" t="s">
        <v>710</v>
      </c>
      <c r="C113" s="231" t="s">
        <v>848</v>
      </c>
      <c r="D113" s="147" t="s">
        <v>849</v>
      </c>
      <c r="E113" s="148" t="s">
        <v>764</v>
      </c>
      <c r="F113" s="148">
        <v>1</v>
      </c>
      <c r="G113" s="148">
        <v>1</v>
      </c>
      <c r="H113" s="149">
        <v>76.72</v>
      </c>
      <c r="I113" s="5">
        <f t="shared" si="30"/>
        <v>7288.4</v>
      </c>
      <c r="J113" s="66"/>
      <c r="K113" s="67">
        <f t="shared" si="31"/>
        <v>76.72</v>
      </c>
      <c r="L113" s="67">
        <f t="shared" si="32"/>
        <v>0</v>
      </c>
      <c r="M113" s="67">
        <f t="shared" si="33"/>
        <v>7288.4</v>
      </c>
      <c r="N113" s="67">
        <f t="shared" si="17"/>
        <v>0</v>
      </c>
    </row>
    <row r="114" spans="1:14" ht="11.25" customHeight="1" thickBot="1">
      <c r="A114" s="230"/>
      <c r="C114" s="419" t="s">
        <v>850</v>
      </c>
      <c r="D114" s="419"/>
      <c r="E114" s="419"/>
      <c r="F114" s="419"/>
      <c r="G114" s="419"/>
      <c r="H114" s="420"/>
      <c r="I114" s="278"/>
      <c r="J114" s="66"/>
      <c r="K114" s="67"/>
      <c r="L114" s="67"/>
      <c r="M114" s="67"/>
      <c r="N114" s="67"/>
    </row>
    <row r="115" spans="1:14" ht="11.25" customHeight="1">
      <c r="A115" s="230">
        <v>0</v>
      </c>
      <c r="B115" s="13" t="s">
        <v>709</v>
      </c>
      <c r="C115" s="231" t="s">
        <v>851</v>
      </c>
      <c r="D115" s="147" t="s">
        <v>852</v>
      </c>
      <c r="E115" s="148" t="s">
        <v>819</v>
      </c>
      <c r="F115" s="148">
        <v>1</v>
      </c>
      <c r="G115" s="148">
        <v>250</v>
      </c>
      <c r="H115" s="149">
        <v>1.51</v>
      </c>
      <c r="I115" s="5">
        <f>ROUND(H115*Курс_EUR,2)</f>
        <v>143.44999999999999</v>
      </c>
      <c r="J115" s="66"/>
      <c r="K115" s="67">
        <f>H115*(1-Скидка_3M_EUR)</f>
        <v>1.51</v>
      </c>
      <c r="L115" s="67">
        <f>K115*J115</f>
        <v>0</v>
      </c>
      <c r="M115" s="67">
        <f>I115*(1-Скидка_3M_EUR)</f>
        <v>143.44999999999999</v>
      </c>
      <c r="N115" s="67">
        <f t="shared" si="17"/>
        <v>0</v>
      </c>
    </row>
    <row r="116" spans="1:14" ht="11.25" customHeight="1">
      <c r="A116" s="230">
        <v>0</v>
      </c>
      <c r="B116" s="13" t="s">
        <v>709</v>
      </c>
      <c r="C116" s="231" t="s">
        <v>853</v>
      </c>
      <c r="D116" s="147" t="s">
        <v>854</v>
      </c>
      <c r="E116" s="148" t="s">
        <v>819</v>
      </c>
      <c r="F116" s="148">
        <v>1</v>
      </c>
      <c r="G116" s="148">
        <v>250</v>
      </c>
      <c r="H116" s="149">
        <v>1.51</v>
      </c>
      <c r="I116" s="5">
        <f>ROUND(H116*Курс_EUR,2)</f>
        <v>143.44999999999999</v>
      </c>
      <c r="J116" s="66"/>
      <c r="K116" s="67">
        <f>H116*(1-Скидка_3M_EUR)</f>
        <v>1.51</v>
      </c>
      <c r="L116" s="67">
        <f>K116*J116</f>
        <v>0</v>
      </c>
      <c r="M116" s="67">
        <f>I116*(1-Скидка_3M_EUR)</f>
        <v>143.44999999999999</v>
      </c>
      <c r="N116" s="67">
        <f t="shared" si="17"/>
        <v>0</v>
      </c>
    </row>
    <row r="117" spans="1:14" ht="11.25" customHeight="1" thickBot="1">
      <c r="A117" s="230">
        <v>0</v>
      </c>
      <c r="B117" s="13" t="s">
        <v>709</v>
      </c>
      <c r="C117" s="231" t="s">
        <v>855</v>
      </c>
      <c r="D117" s="147" t="s">
        <v>856</v>
      </c>
      <c r="E117" s="148" t="s">
        <v>819</v>
      </c>
      <c r="F117" s="148">
        <v>1</v>
      </c>
      <c r="G117" s="148">
        <v>250</v>
      </c>
      <c r="H117" s="149">
        <v>1.51</v>
      </c>
      <c r="I117" s="5">
        <f>ROUND(H117*Курс_EUR,2)</f>
        <v>143.44999999999999</v>
      </c>
      <c r="J117" s="66"/>
      <c r="K117" s="67">
        <f>H117*(1-Скидка_3M_EUR)</f>
        <v>1.51</v>
      </c>
      <c r="L117" s="67">
        <f>K117*J117</f>
        <v>0</v>
      </c>
      <c r="M117" s="67">
        <f>I117*(1-Скидка_3M_EUR)</f>
        <v>143.44999999999999</v>
      </c>
      <c r="N117" s="67">
        <f t="shared" si="17"/>
        <v>0</v>
      </c>
    </row>
    <row r="118" spans="1:14" ht="11.25" customHeight="1" thickBot="1">
      <c r="A118" s="230"/>
      <c r="C118" s="419" t="s">
        <v>857</v>
      </c>
      <c r="D118" s="419"/>
      <c r="E118" s="419"/>
      <c r="F118" s="419"/>
      <c r="G118" s="419"/>
      <c r="H118" s="420"/>
      <c r="I118" s="278"/>
      <c r="J118" s="66"/>
      <c r="K118" s="67"/>
      <c r="L118" s="67"/>
      <c r="M118" s="67"/>
      <c r="N118" s="67"/>
    </row>
    <row r="119" spans="1:14" ht="11.25" customHeight="1">
      <c r="A119" s="230">
        <v>0</v>
      </c>
      <c r="B119" s="13" t="s">
        <v>709</v>
      </c>
      <c r="C119" s="231" t="s">
        <v>858</v>
      </c>
      <c r="D119" s="147" t="s">
        <v>859</v>
      </c>
      <c r="E119" s="148" t="s">
        <v>819</v>
      </c>
      <c r="F119" s="148">
        <v>1</v>
      </c>
      <c r="G119" s="148">
        <v>250</v>
      </c>
      <c r="H119" s="149">
        <v>1.04</v>
      </c>
      <c r="I119" s="5">
        <f>ROUND(H119*Курс_EUR,2)</f>
        <v>98.8</v>
      </c>
      <c r="J119" s="66"/>
      <c r="K119" s="67">
        <f t="shared" ref="K119:K132" si="34">H119*(1-Скидка_3M_EUR)</f>
        <v>1.04</v>
      </c>
      <c r="L119" s="67">
        <f>K119*J119</f>
        <v>0</v>
      </c>
      <c r="M119" s="67">
        <f>I119*(1-Скидка_3M_EUR)</f>
        <v>98.8</v>
      </c>
      <c r="N119" s="67">
        <f t="shared" si="17"/>
        <v>0</v>
      </c>
    </row>
    <row r="120" spans="1:14" ht="11.25" customHeight="1">
      <c r="A120" s="230">
        <v>0</v>
      </c>
      <c r="B120" s="13" t="s">
        <v>709</v>
      </c>
      <c r="C120" s="231" t="s">
        <v>860</v>
      </c>
      <c r="D120" s="147" t="s">
        <v>861</v>
      </c>
      <c r="E120" s="148" t="s">
        <v>819</v>
      </c>
      <c r="F120" s="148">
        <v>1</v>
      </c>
      <c r="G120" s="148">
        <v>250</v>
      </c>
      <c r="H120" s="149">
        <v>1.04</v>
      </c>
      <c r="I120" s="5">
        <f>ROUND(H120*Курс_EUR,2)</f>
        <v>98.8</v>
      </c>
      <c r="J120" s="66"/>
      <c r="K120" s="67">
        <f t="shared" si="34"/>
        <v>1.04</v>
      </c>
      <c r="L120" s="67">
        <f>K120*J120</f>
        <v>0</v>
      </c>
      <c r="M120" s="67">
        <f>I120*(1-Скидка_3M_EUR)</f>
        <v>98.8</v>
      </c>
      <c r="N120" s="67">
        <f t="shared" si="17"/>
        <v>0</v>
      </c>
    </row>
    <row r="121" spans="1:14" ht="11.25" customHeight="1">
      <c r="A121" s="230">
        <v>0</v>
      </c>
      <c r="B121" s="13" t="s">
        <v>709</v>
      </c>
      <c r="C121" s="231" t="s">
        <v>862</v>
      </c>
      <c r="D121" s="147" t="s">
        <v>863</v>
      </c>
      <c r="E121" s="148" t="s">
        <v>819</v>
      </c>
      <c r="F121" s="148">
        <v>1</v>
      </c>
      <c r="G121" s="148">
        <v>250</v>
      </c>
      <c r="H121" s="149">
        <v>1.04</v>
      </c>
      <c r="I121" s="5">
        <f>ROUND(H121*Курс_EUR,2)</f>
        <v>98.8</v>
      </c>
      <c r="J121" s="66"/>
      <c r="K121" s="67">
        <f t="shared" si="34"/>
        <v>1.04</v>
      </c>
      <c r="L121" s="67">
        <f>K121*J121</f>
        <v>0</v>
      </c>
      <c r="M121" s="67">
        <f>I121*(1-Скидка_3M_EUR)</f>
        <v>98.8</v>
      </c>
      <c r="N121" s="67">
        <f t="shared" si="17"/>
        <v>0</v>
      </c>
    </row>
    <row r="122" spans="1:14" ht="11.25" customHeight="1">
      <c r="A122" s="230">
        <v>0</v>
      </c>
      <c r="B122" s="13" t="s">
        <v>709</v>
      </c>
      <c r="C122" s="231" t="s">
        <v>864</v>
      </c>
      <c r="D122" s="147" t="s">
        <v>865</v>
      </c>
      <c r="E122" s="148" t="s">
        <v>819</v>
      </c>
      <c r="F122" s="148">
        <v>1</v>
      </c>
      <c r="G122" s="148">
        <v>250</v>
      </c>
      <c r="H122" s="149">
        <v>1.04</v>
      </c>
      <c r="I122" s="5">
        <f>ROUND(H122*Курс_EUR,2)</f>
        <v>98.8</v>
      </c>
      <c r="J122" s="66"/>
      <c r="K122" s="67">
        <f t="shared" si="34"/>
        <v>1.04</v>
      </c>
      <c r="L122" s="67">
        <f>K122*J122</f>
        <v>0</v>
      </c>
      <c r="M122" s="67">
        <f>I122*(1-Скидка_3M_EUR)</f>
        <v>98.8</v>
      </c>
      <c r="N122" s="67">
        <f t="shared" si="17"/>
        <v>0</v>
      </c>
    </row>
    <row r="123" spans="1:14" ht="11.25" customHeight="1" thickBot="1">
      <c r="A123" s="230">
        <v>0</v>
      </c>
      <c r="B123" s="13" t="s">
        <v>709</v>
      </c>
      <c r="C123" s="231" t="s">
        <v>866</v>
      </c>
      <c r="D123" s="147" t="s">
        <v>867</v>
      </c>
      <c r="E123" s="148" t="s">
        <v>819</v>
      </c>
      <c r="F123" s="148">
        <v>1</v>
      </c>
      <c r="G123" s="148">
        <v>250</v>
      </c>
      <c r="H123" s="149">
        <v>1.04</v>
      </c>
      <c r="I123" s="5">
        <f>ROUND(H123*Курс_EUR,2)</f>
        <v>98.8</v>
      </c>
      <c r="J123" s="66"/>
      <c r="K123" s="67">
        <f t="shared" si="34"/>
        <v>1.04</v>
      </c>
      <c r="L123" s="67">
        <f>K123*J123</f>
        <v>0</v>
      </c>
      <c r="M123" s="67">
        <f>I123*(1-Скидка_3M_EUR)</f>
        <v>98.8</v>
      </c>
      <c r="N123" s="67">
        <f t="shared" si="17"/>
        <v>0</v>
      </c>
    </row>
    <row r="124" spans="1:14" ht="11.25" customHeight="1" thickBot="1">
      <c r="A124" s="230"/>
      <c r="B124" s="13" t="s">
        <v>709</v>
      </c>
      <c r="C124" s="419" t="s">
        <v>3074</v>
      </c>
      <c r="D124" s="419"/>
      <c r="E124" s="419"/>
      <c r="F124" s="419"/>
      <c r="G124" s="419"/>
      <c r="H124" s="420"/>
      <c r="I124" s="278"/>
      <c r="J124" s="66"/>
      <c r="K124" s="67"/>
      <c r="L124" s="67"/>
      <c r="M124" s="67"/>
      <c r="N124" s="67"/>
    </row>
    <row r="125" spans="1:14" ht="11.25" customHeight="1">
      <c r="A125" s="230">
        <v>0</v>
      </c>
      <c r="B125" s="13" t="s">
        <v>709</v>
      </c>
      <c r="C125" s="231" t="s">
        <v>3086</v>
      </c>
      <c r="D125" s="147" t="s">
        <v>3087</v>
      </c>
      <c r="E125" s="148" t="s">
        <v>819</v>
      </c>
      <c r="F125" s="148">
        <v>1</v>
      </c>
      <c r="G125" s="148">
        <v>80</v>
      </c>
      <c r="H125" s="149">
        <v>1.73</v>
      </c>
      <c r="I125" s="5">
        <f t="shared" ref="I125:I132" si="35">ROUND(H125*Курс_EUR,2)</f>
        <v>164.35</v>
      </c>
      <c r="J125" s="66"/>
      <c r="K125" s="67">
        <f t="shared" si="34"/>
        <v>1.73</v>
      </c>
      <c r="L125" s="67">
        <f t="shared" ref="L125:L132" si="36">K125*J125</f>
        <v>0</v>
      </c>
      <c r="M125" s="67">
        <f t="shared" ref="M125:M132" si="37">I125*(1-Скидка_3M_EUR)</f>
        <v>164.35</v>
      </c>
      <c r="N125" s="67">
        <f t="shared" si="17"/>
        <v>0</v>
      </c>
    </row>
    <row r="126" spans="1:14" ht="11.25" customHeight="1">
      <c r="A126" s="230">
        <v>0</v>
      </c>
      <c r="B126" s="13" t="s">
        <v>709</v>
      </c>
      <c r="C126" s="231" t="s">
        <v>3088</v>
      </c>
      <c r="D126" s="147" t="s">
        <v>3089</v>
      </c>
      <c r="E126" s="148" t="s">
        <v>819</v>
      </c>
      <c r="F126" s="148">
        <v>1</v>
      </c>
      <c r="G126" s="148">
        <v>80</v>
      </c>
      <c r="H126" s="149">
        <v>1.73</v>
      </c>
      <c r="I126" s="5">
        <f t="shared" si="35"/>
        <v>164.35</v>
      </c>
      <c r="J126" s="66"/>
      <c r="K126" s="67">
        <f t="shared" si="34"/>
        <v>1.73</v>
      </c>
      <c r="L126" s="67">
        <f t="shared" si="36"/>
        <v>0</v>
      </c>
      <c r="M126" s="67">
        <f t="shared" si="37"/>
        <v>164.35</v>
      </c>
      <c r="N126" s="67">
        <f t="shared" si="17"/>
        <v>0</v>
      </c>
    </row>
    <row r="127" spans="1:14" ht="11.25" customHeight="1">
      <c r="A127" s="230">
        <v>0</v>
      </c>
      <c r="B127" s="13" t="s">
        <v>709</v>
      </c>
      <c r="C127" s="231" t="s">
        <v>3090</v>
      </c>
      <c r="D127" s="147" t="s">
        <v>3091</v>
      </c>
      <c r="E127" s="148" t="s">
        <v>819</v>
      </c>
      <c r="F127" s="148">
        <v>1</v>
      </c>
      <c r="G127" s="148">
        <v>80</v>
      </c>
      <c r="H127" s="149">
        <v>1.73</v>
      </c>
      <c r="I127" s="5">
        <f t="shared" si="35"/>
        <v>164.35</v>
      </c>
      <c r="J127" s="66"/>
      <c r="K127" s="67">
        <f t="shared" si="34"/>
        <v>1.73</v>
      </c>
      <c r="L127" s="67">
        <f t="shared" si="36"/>
        <v>0</v>
      </c>
      <c r="M127" s="67">
        <f t="shared" si="37"/>
        <v>164.35</v>
      </c>
      <c r="N127" s="67">
        <f t="shared" si="17"/>
        <v>0</v>
      </c>
    </row>
    <row r="128" spans="1:14" ht="11.25" customHeight="1">
      <c r="A128" s="230">
        <v>0</v>
      </c>
      <c r="B128" s="13" t="s">
        <v>709</v>
      </c>
      <c r="C128" s="231" t="s">
        <v>3092</v>
      </c>
      <c r="D128" s="147" t="s">
        <v>3093</v>
      </c>
      <c r="E128" s="148" t="s">
        <v>819</v>
      </c>
      <c r="F128" s="148">
        <v>1</v>
      </c>
      <c r="G128" s="148">
        <v>80</v>
      </c>
      <c r="H128" s="149">
        <v>1.73</v>
      </c>
      <c r="I128" s="5">
        <f t="shared" si="35"/>
        <v>164.35</v>
      </c>
      <c r="J128" s="66"/>
      <c r="K128" s="67">
        <f t="shared" si="34"/>
        <v>1.73</v>
      </c>
      <c r="L128" s="67">
        <f t="shared" si="36"/>
        <v>0</v>
      </c>
      <c r="M128" s="67">
        <f t="shared" si="37"/>
        <v>164.35</v>
      </c>
      <c r="N128" s="67">
        <f t="shared" si="17"/>
        <v>0</v>
      </c>
    </row>
    <row r="129" spans="1:14" ht="11.25" customHeight="1">
      <c r="A129" s="230">
        <v>0</v>
      </c>
      <c r="B129" s="13" t="s">
        <v>709</v>
      </c>
      <c r="C129" s="231" t="s">
        <v>3094</v>
      </c>
      <c r="D129" s="147" t="s">
        <v>3095</v>
      </c>
      <c r="E129" s="148" t="s">
        <v>819</v>
      </c>
      <c r="F129" s="148">
        <v>1</v>
      </c>
      <c r="G129" s="148">
        <v>80</v>
      </c>
      <c r="H129" s="149">
        <v>1.73</v>
      </c>
      <c r="I129" s="5">
        <f t="shared" si="35"/>
        <v>164.35</v>
      </c>
      <c r="J129" s="66"/>
      <c r="K129" s="67">
        <f t="shared" si="34"/>
        <v>1.73</v>
      </c>
      <c r="L129" s="67">
        <f t="shared" si="36"/>
        <v>0</v>
      </c>
      <c r="M129" s="67">
        <f t="shared" si="37"/>
        <v>164.35</v>
      </c>
      <c r="N129" s="67">
        <f t="shared" si="17"/>
        <v>0</v>
      </c>
    </row>
    <row r="130" spans="1:14" ht="11.25" customHeight="1">
      <c r="A130" s="230">
        <v>0</v>
      </c>
      <c r="B130" s="13" t="s">
        <v>709</v>
      </c>
      <c r="C130" s="231" t="s">
        <v>3096</v>
      </c>
      <c r="D130" s="147" t="s">
        <v>3097</v>
      </c>
      <c r="E130" s="148" t="s">
        <v>819</v>
      </c>
      <c r="F130" s="148">
        <v>1</v>
      </c>
      <c r="G130" s="148">
        <v>80</v>
      </c>
      <c r="H130" s="149">
        <v>1.73</v>
      </c>
      <c r="I130" s="5">
        <f t="shared" si="35"/>
        <v>164.35</v>
      </c>
      <c r="J130" s="66"/>
      <c r="K130" s="67">
        <f t="shared" si="34"/>
        <v>1.73</v>
      </c>
      <c r="L130" s="67">
        <f t="shared" si="36"/>
        <v>0</v>
      </c>
      <c r="M130" s="67">
        <f t="shared" si="37"/>
        <v>164.35</v>
      </c>
      <c r="N130" s="67">
        <f t="shared" si="17"/>
        <v>0</v>
      </c>
    </row>
    <row r="131" spans="1:14" ht="11.25" customHeight="1">
      <c r="A131" s="230">
        <v>0</v>
      </c>
      <c r="B131" s="13" t="s">
        <v>709</v>
      </c>
      <c r="C131" s="231" t="s">
        <v>3098</v>
      </c>
      <c r="D131" s="147" t="s">
        <v>3099</v>
      </c>
      <c r="E131" s="148" t="s">
        <v>819</v>
      </c>
      <c r="F131" s="148">
        <v>1</v>
      </c>
      <c r="G131" s="148">
        <v>80</v>
      </c>
      <c r="H131" s="149">
        <v>1.73</v>
      </c>
      <c r="I131" s="5">
        <f t="shared" si="35"/>
        <v>164.35</v>
      </c>
      <c r="J131" s="66"/>
      <c r="K131" s="67">
        <f t="shared" si="34"/>
        <v>1.73</v>
      </c>
      <c r="L131" s="67">
        <f t="shared" si="36"/>
        <v>0</v>
      </c>
      <c r="M131" s="67">
        <f t="shared" si="37"/>
        <v>164.35</v>
      </c>
      <c r="N131" s="67">
        <f t="shared" si="17"/>
        <v>0</v>
      </c>
    </row>
    <row r="132" spans="1:14" ht="11.25" customHeight="1" thickBot="1">
      <c r="A132" s="230">
        <v>0</v>
      </c>
      <c r="B132" s="13" t="s">
        <v>709</v>
      </c>
      <c r="C132" s="231" t="s">
        <v>3100</v>
      </c>
      <c r="D132" s="147" t="s">
        <v>3101</v>
      </c>
      <c r="E132" s="148" t="s">
        <v>819</v>
      </c>
      <c r="F132" s="148">
        <v>1</v>
      </c>
      <c r="G132" s="148">
        <v>80</v>
      </c>
      <c r="H132" s="149">
        <v>1.73</v>
      </c>
      <c r="I132" s="5">
        <f t="shared" si="35"/>
        <v>164.35</v>
      </c>
      <c r="J132" s="66"/>
      <c r="K132" s="67">
        <f t="shared" si="34"/>
        <v>1.73</v>
      </c>
      <c r="L132" s="67">
        <f t="shared" si="36"/>
        <v>0</v>
      </c>
      <c r="M132" s="67">
        <f t="shared" si="37"/>
        <v>164.35</v>
      </c>
      <c r="N132" s="67">
        <f t="shared" si="17"/>
        <v>0</v>
      </c>
    </row>
    <row r="133" spans="1:14" ht="11.25" customHeight="1" thickBot="1">
      <c r="A133" s="230"/>
      <c r="C133" s="419" t="s">
        <v>3169</v>
      </c>
      <c r="D133" s="419"/>
      <c r="E133" s="419"/>
      <c r="F133" s="419"/>
      <c r="G133" s="419"/>
      <c r="H133" s="420"/>
      <c r="I133" s="278"/>
      <c r="J133" s="66"/>
      <c r="K133" s="67"/>
      <c r="L133" s="67"/>
      <c r="M133" s="67"/>
      <c r="N133" s="67"/>
    </row>
    <row r="134" spans="1:14" ht="11.25" customHeight="1">
      <c r="A134" s="230">
        <v>0</v>
      </c>
      <c r="B134" s="13" t="s">
        <v>709</v>
      </c>
      <c r="C134" s="231">
        <v>34337</v>
      </c>
      <c r="D134" s="147" t="s">
        <v>3170</v>
      </c>
      <c r="E134" s="148" t="s">
        <v>819</v>
      </c>
      <c r="F134" s="148">
        <v>1</v>
      </c>
      <c r="G134" s="148">
        <v>125</v>
      </c>
      <c r="H134" s="149">
        <v>3.38</v>
      </c>
      <c r="I134" s="5">
        <f>ROUND(H134*Курс_EUR,2)</f>
        <v>321.10000000000002</v>
      </c>
      <c r="J134" s="66"/>
      <c r="K134" s="67">
        <f>H134*(1-Скидка_3M_EUR)</f>
        <v>3.38</v>
      </c>
      <c r="L134" s="67">
        <f>K134*J134</f>
        <v>0</v>
      </c>
      <c r="M134" s="67">
        <f>I134*(1-Скидка_3M_EUR)</f>
        <v>321.10000000000002</v>
      </c>
      <c r="N134" s="67">
        <f t="shared" si="17"/>
        <v>0</v>
      </c>
    </row>
    <row r="135" spans="1:14" ht="11.25" customHeight="1">
      <c r="A135" s="230">
        <v>0</v>
      </c>
      <c r="B135" s="13" t="s">
        <v>709</v>
      </c>
      <c r="C135" s="231">
        <v>34343</v>
      </c>
      <c r="D135" s="147" t="s">
        <v>3171</v>
      </c>
      <c r="E135" s="148" t="s">
        <v>819</v>
      </c>
      <c r="F135" s="148">
        <v>1</v>
      </c>
      <c r="G135" s="148">
        <v>125</v>
      </c>
      <c r="H135" s="149">
        <v>3.38</v>
      </c>
      <c r="I135" s="5">
        <f>ROUND(H135*Курс_EUR,2)</f>
        <v>321.10000000000002</v>
      </c>
      <c r="J135" s="66"/>
      <c r="K135" s="67">
        <f>H135*(1-Скидка_3M_EUR)</f>
        <v>3.38</v>
      </c>
      <c r="L135" s="67">
        <f>K135*J135</f>
        <v>0</v>
      </c>
      <c r="M135" s="67">
        <f>I135*(1-Скидка_3M_EUR)</f>
        <v>321.10000000000002</v>
      </c>
      <c r="N135" s="67">
        <f t="shared" si="17"/>
        <v>0</v>
      </c>
    </row>
    <row r="136" spans="1:14" ht="11.25" customHeight="1">
      <c r="A136" s="230">
        <v>0</v>
      </c>
      <c r="B136" s="13" t="s">
        <v>709</v>
      </c>
      <c r="C136" s="231">
        <v>34339</v>
      </c>
      <c r="D136" s="147" t="s">
        <v>3172</v>
      </c>
      <c r="E136" s="148" t="s">
        <v>819</v>
      </c>
      <c r="F136" s="148">
        <v>1</v>
      </c>
      <c r="G136" s="148">
        <v>125</v>
      </c>
      <c r="H136" s="149">
        <v>3.38</v>
      </c>
      <c r="I136" s="5">
        <f>ROUND(H136*Курс_EUR,2)</f>
        <v>321.10000000000002</v>
      </c>
      <c r="J136" s="66"/>
      <c r="K136" s="67">
        <f>H136*(1-Скидка_3M_EUR)</f>
        <v>3.38</v>
      </c>
      <c r="L136" s="67">
        <f>K136*J136</f>
        <v>0</v>
      </c>
      <c r="M136" s="67">
        <f>I136*(1-Скидка_3M_EUR)</f>
        <v>321.10000000000002</v>
      </c>
      <c r="N136" s="67">
        <f t="shared" si="17"/>
        <v>0</v>
      </c>
    </row>
    <row r="137" spans="1:14" ht="11.25" customHeight="1">
      <c r="A137" s="230">
        <v>0</v>
      </c>
      <c r="B137" s="13" t="s">
        <v>709</v>
      </c>
      <c r="C137" s="231">
        <v>34340</v>
      </c>
      <c r="D137" s="147" t="s">
        <v>3173</v>
      </c>
      <c r="E137" s="148" t="s">
        <v>819</v>
      </c>
      <c r="F137" s="148">
        <v>1</v>
      </c>
      <c r="G137" s="148">
        <v>125</v>
      </c>
      <c r="H137" s="149">
        <v>3.38</v>
      </c>
      <c r="I137" s="5">
        <f>ROUND(H137*Курс_EUR,2)</f>
        <v>321.10000000000002</v>
      </c>
      <c r="J137" s="66"/>
      <c r="K137" s="67">
        <f>H137*(1-Скидка_3M_EUR)</f>
        <v>3.38</v>
      </c>
      <c r="L137" s="67">
        <f>K137*J137</f>
        <v>0</v>
      </c>
      <c r="M137" s="67">
        <f>I137*(1-Скидка_3M_EUR)</f>
        <v>321.10000000000002</v>
      </c>
      <c r="N137" s="67">
        <f t="shared" ref="N137:N200" si="38">J137*M137</f>
        <v>0</v>
      </c>
    </row>
    <row r="138" spans="1:14" ht="11.25" customHeight="1" thickBot="1">
      <c r="A138" s="230">
        <v>0</v>
      </c>
      <c r="B138" s="13" t="s">
        <v>709</v>
      </c>
      <c r="C138" s="231">
        <v>34342</v>
      </c>
      <c r="D138" s="147" t="s">
        <v>3174</v>
      </c>
      <c r="E138" s="148" t="s">
        <v>819</v>
      </c>
      <c r="F138" s="148">
        <v>1</v>
      </c>
      <c r="G138" s="148">
        <v>125</v>
      </c>
      <c r="H138" s="149">
        <v>3.38</v>
      </c>
      <c r="I138" s="5">
        <f>ROUND(H138*Курс_EUR,2)</f>
        <v>321.10000000000002</v>
      </c>
      <c r="J138" s="66"/>
      <c r="K138" s="67">
        <f>H138*(1-Скидка_3M_EUR)</f>
        <v>3.38</v>
      </c>
      <c r="L138" s="67">
        <f>K138*J138</f>
        <v>0</v>
      </c>
      <c r="M138" s="67">
        <f>I138*(1-Скидка_3M_EUR)</f>
        <v>321.10000000000002</v>
      </c>
      <c r="N138" s="67">
        <f t="shared" si="38"/>
        <v>0</v>
      </c>
    </row>
    <row r="139" spans="1:14" ht="11.25" customHeight="1" thickBot="1">
      <c r="A139" s="230"/>
      <c r="C139" s="419" t="s">
        <v>868</v>
      </c>
      <c r="D139" s="419"/>
      <c r="E139" s="419"/>
      <c r="F139" s="419"/>
      <c r="G139" s="419"/>
      <c r="H139" s="420"/>
      <c r="I139" s="278"/>
      <c r="J139" s="66"/>
      <c r="K139" s="67"/>
      <c r="L139" s="67"/>
      <c r="M139" s="67"/>
      <c r="N139" s="67"/>
    </row>
    <row r="140" spans="1:14" ht="11.25" customHeight="1">
      <c r="A140" s="230">
        <v>0</v>
      </c>
      <c r="B140" s="13" t="s">
        <v>710</v>
      </c>
      <c r="C140" s="231" t="s">
        <v>869</v>
      </c>
      <c r="D140" s="147" t="s">
        <v>870</v>
      </c>
      <c r="E140" s="148" t="s">
        <v>764</v>
      </c>
      <c r="F140" s="148">
        <v>1</v>
      </c>
      <c r="G140" s="148">
        <v>5</v>
      </c>
      <c r="H140" s="149">
        <v>31.07</v>
      </c>
      <c r="I140" s="5">
        <f>ROUND(H140*Курс_EUR,2)</f>
        <v>2951.65</v>
      </c>
      <c r="J140" s="66"/>
      <c r="K140" s="67">
        <f>H140*(1-Скидка_3M_EUR)</f>
        <v>31.07</v>
      </c>
      <c r="L140" s="67">
        <f>K140*J140</f>
        <v>0</v>
      </c>
      <c r="M140" s="67">
        <f>I140*(1-Скидка_3M_EUR)</f>
        <v>2951.65</v>
      </c>
      <c r="N140" s="67">
        <f t="shared" si="38"/>
        <v>0</v>
      </c>
    </row>
    <row r="141" spans="1:14" ht="11.25" customHeight="1" thickBot="1">
      <c r="A141" s="230">
        <v>0</v>
      </c>
      <c r="B141" s="13" t="s">
        <v>710</v>
      </c>
      <c r="C141" s="231" t="s">
        <v>871</v>
      </c>
      <c r="D141" s="147" t="s">
        <v>872</v>
      </c>
      <c r="E141" s="148" t="s">
        <v>764</v>
      </c>
      <c r="F141" s="148">
        <v>1</v>
      </c>
      <c r="G141" s="148">
        <v>10</v>
      </c>
      <c r="H141" s="149">
        <v>46.536000000000001</v>
      </c>
      <c r="I141" s="5">
        <f>ROUND(H141*Курс_EUR,2)</f>
        <v>4420.92</v>
      </c>
      <c r="J141" s="66"/>
      <c r="K141" s="67">
        <f>H141*(1-Скидка_3M_EUR)</f>
        <v>46.536000000000001</v>
      </c>
      <c r="L141" s="67">
        <f>K141*J141</f>
        <v>0</v>
      </c>
      <c r="M141" s="67">
        <f>I141*(1-Скидка_3M_EUR)</f>
        <v>4420.92</v>
      </c>
      <c r="N141" s="67">
        <f t="shared" si="38"/>
        <v>0</v>
      </c>
    </row>
    <row r="142" spans="1:14" ht="11.25" customHeight="1" thickBot="1">
      <c r="A142" s="230"/>
      <c r="C142" s="419" t="s">
        <v>873</v>
      </c>
      <c r="D142" s="419"/>
      <c r="E142" s="419"/>
      <c r="F142" s="419"/>
      <c r="G142" s="419"/>
      <c r="H142" s="420"/>
      <c r="I142" s="278"/>
      <c r="J142" s="66"/>
      <c r="K142" s="67"/>
      <c r="L142" s="67"/>
      <c r="M142" s="67"/>
      <c r="N142" s="67"/>
    </row>
    <row r="143" spans="1:14" ht="11.25" customHeight="1">
      <c r="A143" s="230">
        <v>0</v>
      </c>
      <c r="B143" s="13" t="s">
        <v>709</v>
      </c>
      <c r="C143" s="231" t="s">
        <v>874</v>
      </c>
      <c r="D143" s="147" t="s">
        <v>875</v>
      </c>
      <c r="E143" s="148" t="s">
        <v>764</v>
      </c>
      <c r="F143" s="148">
        <v>1</v>
      </c>
      <c r="G143" s="148">
        <v>120</v>
      </c>
      <c r="H143" s="149">
        <v>1.6</v>
      </c>
      <c r="I143" s="5">
        <f>ROUND(H143*Курс_EUR,2)</f>
        <v>152</v>
      </c>
      <c r="J143" s="66"/>
      <c r="K143" s="67">
        <f>H143*(1-Скидка_3M_EUR)</f>
        <v>1.6</v>
      </c>
      <c r="L143" s="67">
        <f>K143*J143</f>
        <v>0</v>
      </c>
      <c r="M143" s="67">
        <f>I143*(1-Скидка_3M_EUR)</f>
        <v>152</v>
      </c>
      <c r="N143" s="67">
        <f t="shared" si="38"/>
        <v>0</v>
      </c>
    </row>
    <row r="144" spans="1:14" ht="11.25" customHeight="1">
      <c r="A144" s="230">
        <v>0</v>
      </c>
      <c r="B144" s="13" t="s">
        <v>709</v>
      </c>
      <c r="C144" s="231" t="s">
        <v>876</v>
      </c>
      <c r="D144" s="147" t="s">
        <v>877</v>
      </c>
      <c r="E144" s="148" t="s">
        <v>764</v>
      </c>
      <c r="F144" s="148">
        <v>1</v>
      </c>
      <c r="G144" s="148">
        <v>120</v>
      </c>
      <c r="H144" s="149">
        <v>1.6</v>
      </c>
      <c r="I144" s="5">
        <f>ROUND(H144*Курс_EUR,2)</f>
        <v>152</v>
      </c>
      <c r="J144" s="66"/>
      <c r="K144" s="67">
        <f>H144*(1-Скидка_3M_EUR)</f>
        <v>1.6</v>
      </c>
      <c r="L144" s="67">
        <f>K144*J144</f>
        <v>0</v>
      </c>
      <c r="M144" s="67">
        <f>I144*(1-Скидка_3M_EUR)</f>
        <v>152</v>
      </c>
      <c r="N144" s="67">
        <f t="shared" si="38"/>
        <v>0</v>
      </c>
    </row>
    <row r="145" spans="1:14" ht="11.25" customHeight="1">
      <c r="A145" s="230">
        <v>0</v>
      </c>
      <c r="B145" s="13" t="s">
        <v>709</v>
      </c>
      <c r="C145" s="231" t="s">
        <v>878</v>
      </c>
      <c r="D145" s="147" t="s">
        <v>879</v>
      </c>
      <c r="E145" s="148" t="s">
        <v>764</v>
      </c>
      <c r="F145" s="148">
        <v>1</v>
      </c>
      <c r="G145" s="148">
        <v>200</v>
      </c>
      <c r="H145" s="149">
        <v>1.5</v>
      </c>
      <c r="I145" s="5">
        <f>ROUND(H145*Курс_EUR,2)</f>
        <v>142.5</v>
      </c>
      <c r="J145" s="66"/>
      <c r="K145" s="67">
        <f>H145*(1-Скидка_3M_EUR)</f>
        <v>1.5</v>
      </c>
      <c r="L145" s="67">
        <f>K145*J145</f>
        <v>0</v>
      </c>
      <c r="M145" s="67">
        <f>I145*(1-Скидка_3M_EUR)</f>
        <v>142.5</v>
      </c>
      <c r="N145" s="67">
        <f t="shared" si="38"/>
        <v>0</v>
      </c>
    </row>
    <row r="146" spans="1:14" ht="11.25" customHeight="1">
      <c r="A146" s="230">
        <v>0</v>
      </c>
      <c r="B146" s="13" t="s">
        <v>709</v>
      </c>
      <c r="C146" s="231" t="s">
        <v>880</v>
      </c>
      <c r="D146" s="147" t="s">
        <v>881</v>
      </c>
      <c r="E146" s="148" t="s">
        <v>764</v>
      </c>
      <c r="F146" s="148">
        <v>1</v>
      </c>
      <c r="G146" s="148">
        <v>200</v>
      </c>
      <c r="H146" s="149">
        <v>1.5</v>
      </c>
      <c r="I146" s="5">
        <f>ROUND(H146*Курс_EUR,2)</f>
        <v>142.5</v>
      </c>
      <c r="J146" s="66"/>
      <c r="K146" s="67">
        <f>H146*(1-Скидка_3M_EUR)</f>
        <v>1.5</v>
      </c>
      <c r="L146" s="67">
        <f>K146*J146</f>
        <v>0</v>
      </c>
      <c r="M146" s="67">
        <f>I146*(1-Скидка_3M_EUR)</f>
        <v>142.5</v>
      </c>
      <c r="N146" s="67">
        <f t="shared" si="38"/>
        <v>0</v>
      </c>
    </row>
    <row r="147" spans="1:14" ht="11.25" customHeight="1" thickBot="1">
      <c r="A147" s="230">
        <v>0</v>
      </c>
      <c r="B147" s="13" t="s">
        <v>709</v>
      </c>
      <c r="C147" s="231" t="s">
        <v>882</v>
      </c>
      <c r="D147" s="147" t="s">
        <v>883</v>
      </c>
      <c r="E147" s="148" t="s">
        <v>764</v>
      </c>
      <c r="F147" s="148">
        <v>1</v>
      </c>
      <c r="G147" s="148">
        <v>200</v>
      </c>
      <c r="H147" s="149">
        <v>1.5</v>
      </c>
      <c r="I147" s="5">
        <f>ROUND(H147*Курс_EUR,2)</f>
        <v>142.5</v>
      </c>
      <c r="J147" s="66"/>
      <c r="K147" s="67">
        <f>H147*(1-Скидка_3M_EUR)</f>
        <v>1.5</v>
      </c>
      <c r="L147" s="67">
        <f>K147*J147</f>
        <v>0</v>
      </c>
      <c r="M147" s="67">
        <f>I147*(1-Скидка_3M_EUR)</f>
        <v>142.5</v>
      </c>
      <c r="N147" s="67">
        <f t="shared" si="38"/>
        <v>0</v>
      </c>
    </row>
    <row r="148" spans="1:14" ht="11.25" customHeight="1" thickBot="1">
      <c r="A148" s="230"/>
      <c r="C148" s="419" t="s">
        <v>884</v>
      </c>
      <c r="D148" s="419"/>
      <c r="E148" s="419"/>
      <c r="F148" s="419"/>
      <c r="G148" s="419"/>
      <c r="H148" s="420"/>
      <c r="I148" s="278"/>
      <c r="J148" s="66"/>
      <c r="K148" s="67"/>
      <c r="L148" s="67"/>
      <c r="M148" s="67"/>
      <c r="N148" s="67"/>
    </row>
    <row r="149" spans="1:14" ht="11.25" customHeight="1">
      <c r="A149" s="230">
        <v>0</v>
      </c>
      <c r="B149" s="13" t="s">
        <v>709</v>
      </c>
      <c r="C149" s="231" t="s">
        <v>2300</v>
      </c>
      <c r="D149" s="147" t="s">
        <v>885</v>
      </c>
      <c r="E149" s="148" t="s">
        <v>819</v>
      </c>
      <c r="F149" s="148">
        <v>1</v>
      </c>
      <c r="G149" s="148">
        <v>500</v>
      </c>
      <c r="H149" s="149">
        <v>0.99</v>
      </c>
      <c r="I149" s="5">
        <f t="shared" ref="I149:I161" si="39">ROUND(H149*Курс_EUR,2)</f>
        <v>94.05</v>
      </c>
      <c r="J149" s="66"/>
      <c r="K149" s="67">
        <f>H149*(1-Скидка_3M_EUR)</f>
        <v>0.99</v>
      </c>
      <c r="L149" s="67">
        <f t="shared" ref="L149:L161" si="40">K149*J149</f>
        <v>0</v>
      </c>
      <c r="M149" s="67">
        <f t="shared" ref="M149:M161" si="41">I149*(1-Скидка_3M_EUR)</f>
        <v>94.05</v>
      </c>
      <c r="N149" s="67">
        <f t="shared" si="38"/>
        <v>0</v>
      </c>
    </row>
    <row r="150" spans="1:14" ht="11.25" customHeight="1">
      <c r="A150" s="230">
        <v>0</v>
      </c>
      <c r="B150" s="13" t="s">
        <v>709</v>
      </c>
      <c r="C150" s="231" t="s">
        <v>2301</v>
      </c>
      <c r="D150" s="147" t="s">
        <v>886</v>
      </c>
      <c r="E150" s="148" t="s">
        <v>819</v>
      </c>
      <c r="F150" s="148">
        <v>1</v>
      </c>
      <c r="G150" s="148">
        <v>500</v>
      </c>
      <c r="H150" s="149">
        <v>0.99</v>
      </c>
      <c r="I150" s="5">
        <f t="shared" si="39"/>
        <v>94.05</v>
      </c>
      <c r="J150" s="66"/>
      <c r="K150" s="67">
        <f>H150*(1-Скидка_3M_EUR)</f>
        <v>0.99</v>
      </c>
      <c r="L150" s="67">
        <f t="shared" si="40"/>
        <v>0</v>
      </c>
      <c r="M150" s="67">
        <f t="shared" si="41"/>
        <v>94.05</v>
      </c>
      <c r="N150" s="67">
        <f t="shared" si="38"/>
        <v>0</v>
      </c>
    </row>
    <row r="151" spans="1:14" ht="11.25" customHeight="1">
      <c r="A151" s="230">
        <v>0</v>
      </c>
      <c r="B151" s="13" t="s">
        <v>709</v>
      </c>
      <c r="C151" s="231" t="s">
        <v>2302</v>
      </c>
      <c r="D151" s="147" t="s">
        <v>887</v>
      </c>
      <c r="E151" s="148" t="s">
        <v>819</v>
      </c>
      <c r="F151" s="148">
        <v>1</v>
      </c>
      <c r="G151" s="148">
        <v>500</v>
      </c>
      <c r="H151" s="149">
        <v>0.99</v>
      </c>
      <c r="I151" s="5">
        <f t="shared" si="39"/>
        <v>94.05</v>
      </c>
      <c r="J151" s="66"/>
      <c r="K151" s="67">
        <f>H151*(1-Скидка_3M_EUR)</f>
        <v>0.99</v>
      </c>
      <c r="L151" s="67">
        <f t="shared" si="40"/>
        <v>0</v>
      </c>
      <c r="M151" s="67">
        <f t="shared" si="41"/>
        <v>94.05</v>
      </c>
      <c r="N151" s="67">
        <f t="shared" si="38"/>
        <v>0</v>
      </c>
    </row>
    <row r="152" spans="1:14" ht="11.25" customHeight="1">
      <c r="A152" s="230">
        <v>0</v>
      </c>
      <c r="B152" s="13" t="s">
        <v>709</v>
      </c>
      <c r="C152" s="231" t="s">
        <v>2303</v>
      </c>
      <c r="D152" s="147" t="s">
        <v>888</v>
      </c>
      <c r="E152" s="148" t="s">
        <v>819</v>
      </c>
      <c r="F152" s="148">
        <v>1</v>
      </c>
      <c r="G152" s="148">
        <v>500</v>
      </c>
      <c r="H152" s="149">
        <v>0.99</v>
      </c>
      <c r="I152" s="5">
        <f t="shared" si="39"/>
        <v>94.05</v>
      </c>
      <c r="J152" s="66"/>
      <c r="K152" s="67">
        <f>H152*(1-Скидка_3M_EUR)</f>
        <v>0.99</v>
      </c>
      <c r="L152" s="67">
        <f t="shared" si="40"/>
        <v>0</v>
      </c>
      <c r="M152" s="67">
        <f t="shared" si="41"/>
        <v>94.05</v>
      </c>
      <c r="N152" s="67">
        <f t="shared" si="38"/>
        <v>0</v>
      </c>
    </row>
    <row r="153" spans="1:14" ht="11.25" customHeight="1">
      <c r="A153" s="230">
        <v>0</v>
      </c>
      <c r="B153" s="13" t="s">
        <v>709</v>
      </c>
      <c r="C153" s="231" t="s">
        <v>2304</v>
      </c>
      <c r="D153" s="147" t="s">
        <v>889</v>
      </c>
      <c r="E153" s="148" t="s">
        <v>819</v>
      </c>
      <c r="F153" s="148">
        <v>1</v>
      </c>
      <c r="G153" s="148">
        <v>500</v>
      </c>
      <c r="H153" s="149">
        <v>0.99</v>
      </c>
      <c r="I153" s="5">
        <f t="shared" si="39"/>
        <v>94.05</v>
      </c>
      <c r="J153" s="66"/>
      <c r="K153" s="67">
        <f t="shared" ref="K153:K161" si="42">H153*(1-Скидка_3M_EUR)</f>
        <v>0.99</v>
      </c>
      <c r="L153" s="67">
        <f t="shared" si="40"/>
        <v>0</v>
      </c>
      <c r="M153" s="67">
        <f t="shared" si="41"/>
        <v>94.05</v>
      </c>
      <c r="N153" s="67">
        <f t="shared" si="38"/>
        <v>0</v>
      </c>
    </row>
    <row r="154" spans="1:14" ht="11.25" customHeight="1">
      <c r="A154" s="230">
        <v>0</v>
      </c>
      <c r="B154" s="13" t="s">
        <v>709</v>
      </c>
      <c r="C154" s="231" t="s">
        <v>2305</v>
      </c>
      <c r="D154" s="147" t="s">
        <v>890</v>
      </c>
      <c r="E154" s="148" t="s">
        <v>819</v>
      </c>
      <c r="F154" s="148">
        <v>1</v>
      </c>
      <c r="G154" s="148">
        <v>500</v>
      </c>
      <c r="H154" s="149">
        <v>0.99</v>
      </c>
      <c r="I154" s="5">
        <f t="shared" si="39"/>
        <v>94.05</v>
      </c>
      <c r="J154" s="66"/>
      <c r="K154" s="67">
        <f t="shared" si="42"/>
        <v>0.99</v>
      </c>
      <c r="L154" s="67">
        <f t="shared" si="40"/>
        <v>0</v>
      </c>
      <c r="M154" s="67">
        <f t="shared" si="41"/>
        <v>94.05</v>
      </c>
      <c r="N154" s="67">
        <f t="shared" si="38"/>
        <v>0</v>
      </c>
    </row>
    <row r="155" spans="1:14" ht="11.25" customHeight="1">
      <c r="A155" s="230">
        <v>0</v>
      </c>
      <c r="B155" s="13" t="s">
        <v>709</v>
      </c>
      <c r="C155" s="231" t="s">
        <v>2306</v>
      </c>
      <c r="D155" s="147" t="s">
        <v>891</v>
      </c>
      <c r="E155" s="148" t="s">
        <v>819</v>
      </c>
      <c r="F155" s="148">
        <v>1</v>
      </c>
      <c r="G155" s="148">
        <v>500</v>
      </c>
      <c r="H155" s="149">
        <v>0.99</v>
      </c>
      <c r="I155" s="5">
        <f t="shared" si="39"/>
        <v>94.05</v>
      </c>
      <c r="J155" s="66"/>
      <c r="K155" s="67">
        <f t="shared" si="42"/>
        <v>0.99</v>
      </c>
      <c r="L155" s="67">
        <f t="shared" si="40"/>
        <v>0</v>
      </c>
      <c r="M155" s="67">
        <f t="shared" si="41"/>
        <v>94.05</v>
      </c>
      <c r="N155" s="67">
        <f t="shared" si="38"/>
        <v>0</v>
      </c>
    </row>
    <row r="156" spans="1:14" ht="11.25" customHeight="1">
      <c r="A156" s="230">
        <v>0</v>
      </c>
      <c r="B156" s="13" t="s">
        <v>709</v>
      </c>
      <c r="C156" s="231" t="s">
        <v>2307</v>
      </c>
      <c r="D156" s="147" t="s">
        <v>892</v>
      </c>
      <c r="E156" s="148" t="s">
        <v>819</v>
      </c>
      <c r="F156" s="148">
        <v>1</v>
      </c>
      <c r="G156" s="148">
        <v>500</v>
      </c>
      <c r="H156" s="149">
        <v>0.99</v>
      </c>
      <c r="I156" s="5">
        <f t="shared" si="39"/>
        <v>94.05</v>
      </c>
      <c r="J156" s="66"/>
      <c r="K156" s="67">
        <f t="shared" si="42"/>
        <v>0.99</v>
      </c>
      <c r="L156" s="67">
        <f t="shared" si="40"/>
        <v>0</v>
      </c>
      <c r="M156" s="67">
        <f t="shared" si="41"/>
        <v>94.05</v>
      </c>
      <c r="N156" s="67">
        <f t="shared" si="38"/>
        <v>0</v>
      </c>
    </row>
    <row r="157" spans="1:14" ht="11.25" customHeight="1">
      <c r="A157" s="230">
        <v>0</v>
      </c>
      <c r="B157" s="13" t="s">
        <v>709</v>
      </c>
      <c r="C157" s="231" t="s">
        <v>2308</v>
      </c>
      <c r="D157" s="147" t="s">
        <v>893</v>
      </c>
      <c r="E157" s="148" t="s">
        <v>819</v>
      </c>
      <c r="F157" s="148">
        <v>1</v>
      </c>
      <c r="G157" s="148">
        <v>500</v>
      </c>
      <c r="H157" s="149">
        <v>0.99</v>
      </c>
      <c r="I157" s="5">
        <f t="shared" si="39"/>
        <v>94.05</v>
      </c>
      <c r="J157" s="66"/>
      <c r="K157" s="67">
        <f t="shared" si="42"/>
        <v>0.99</v>
      </c>
      <c r="L157" s="67">
        <f t="shared" si="40"/>
        <v>0</v>
      </c>
      <c r="M157" s="67">
        <f t="shared" si="41"/>
        <v>94.05</v>
      </c>
      <c r="N157" s="67">
        <f t="shared" si="38"/>
        <v>0</v>
      </c>
    </row>
    <row r="158" spans="1:14" ht="11.25" customHeight="1">
      <c r="A158" s="230">
        <v>0</v>
      </c>
      <c r="B158" s="13" t="s">
        <v>709</v>
      </c>
      <c r="C158" s="231" t="s">
        <v>2309</v>
      </c>
      <c r="D158" s="147" t="s">
        <v>894</v>
      </c>
      <c r="E158" s="148" t="s">
        <v>819</v>
      </c>
      <c r="F158" s="148">
        <v>1</v>
      </c>
      <c r="G158" s="148">
        <v>500</v>
      </c>
      <c r="H158" s="149">
        <v>0.99</v>
      </c>
      <c r="I158" s="5">
        <f t="shared" si="39"/>
        <v>94.05</v>
      </c>
      <c r="J158" s="66"/>
      <c r="K158" s="67">
        <f t="shared" si="42"/>
        <v>0.99</v>
      </c>
      <c r="L158" s="67">
        <f t="shared" si="40"/>
        <v>0</v>
      </c>
      <c r="M158" s="67">
        <f t="shared" si="41"/>
        <v>94.05</v>
      </c>
      <c r="N158" s="67">
        <f t="shared" si="38"/>
        <v>0</v>
      </c>
    </row>
    <row r="159" spans="1:14" ht="11.25" customHeight="1">
      <c r="A159" s="230">
        <v>0</v>
      </c>
      <c r="B159" s="13" t="s">
        <v>709</v>
      </c>
      <c r="C159" s="231" t="s">
        <v>2310</v>
      </c>
      <c r="D159" s="147" t="s">
        <v>895</v>
      </c>
      <c r="E159" s="148" t="s">
        <v>819</v>
      </c>
      <c r="F159" s="148">
        <v>1</v>
      </c>
      <c r="G159" s="148">
        <v>500</v>
      </c>
      <c r="H159" s="149">
        <v>1.3</v>
      </c>
      <c r="I159" s="5">
        <f t="shared" si="39"/>
        <v>123.5</v>
      </c>
      <c r="J159" s="66"/>
      <c r="K159" s="67">
        <f t="shared" si="42"/>
        <v>1.3</v>
      </c>
      <c r="L159" s="67">
        <f t="shared" si="40"/>
        <v>0</v>
      </c>
      <c r="M159" s="67">
        <f t="shared" si="41"/>
        <v>123.5</v>
      </c>
      <c r="N159" s="67">
        <f t="shared" si="38"/>
        <v>0</v>
      </c>
    </row>
    <row r="160" spans="1:14" ht="11.25" customHeight="1">
      <c r="A160" s="230">
        <v>0</v>
      </c>
      <c r="B160" s="13" t="s">
        <v>709</v>
      </c>
      <c r="C160" s="231" t="s">
        <v>2311</v>
      </c>
      <c r="D160" s="147" t="s">
        <v>896</v>
      </c>
      <c r="E160" s="148" t="s">
        <v>819</v>
      </c>
      <c r="F160" s="148">
        <v>1</v>
      </c>
      <c r="G160" s="148">
        <v>500</v>
      </c>
      <c r="H160" s="149">
        <v>1.3</v>
      </c>
      <c r="I160" s="5">
        <f t="shared" si="39"/>
        <v>123.5</v>
      </c>
      <c r="J160" s="66"/>
      <c r="K160" s="67">
        <f t="shared" si="42"/>
        <v>1.3</v>
      </c>
      <c r="L160" s="67">
        <f t="shared" si="40"/>
        <v>0</v>
      </c>
      <c r="M160" s="67">
        <f t="shared" si="41"/>
        <v>123.5</v>
      </c>
      <c r="N160" s="67">
        <f t="shared" si="38"/>
        <v>0</v>
      </c>
    </row>
    <row r="161" spans="1:14" ht="11.25" customHeight="1" thickBot="1">
      <c r="A161" s="230">
        <v>0</v>
      </c>
      <c r="B161" s="13" t="s">
        <v>709</v>
      </c>
      <c r="C161" s="231" t="s">
        <v>2312</v>
      </c>
      <c r="D161" s="147" t="s">
        <v>897</v>
      </c>
      <c r="E161" s="148" t="s">
        <v>819</v>
      </c>
      <c r="F161" s="148">
        <v>1</v>
      </c>
      <c r="G161" s="148">
        <v>250</v>
      </c>
      <c r="H161" s="149">
        <v>1.34</v>
      </c>
      <c r="I161" s="5">
        <f t="shared" si="39"/>
        <v>127.3</v>
      </c>
      <c r="J161" s="66"/>
      <c r="K161" s="67">
        <f t="shared" si="42"/>
        <v>1.34</v>
      </c>
      <c r="L161" s="67">
        <f t="shared" si="40"/>
        <v>0</v>
      </c>
      <c r="M161" s="67">
        <f t="shared" si="41"/>
        <v>127.3</v>
      </c>
      <c r="N161" s="67">
        <f t="shared" si="38"/>
        <v>0</v>
      </c>
    </row>
    <row r="162" spans="1:14" ht="11.25" customHeight="1" thickBot="1">
      <c r="A162" s="230"/>
      <c r="C162" s="419" t="s">
        <v>898</v>
      </c>
      <c r="D162" s="419"/>
      <c r="E162" s="419"/>
      <c r="F162" s="419"/>
      <c r="G162" s="419"/>
      <c r="H162" s="420"/>
      <c r="I162" s="278"/>
      <c r="J162" s="66"/>
      <c r="K162" s="67"/>
      <c r="L162" s="67"/>
      <c r="M162" s="67"/>
      <c r="N162" s="67"/>
    </row>
    <row r="163" spans="1:14" ht="11.25" customHeight="1" thickBot="1">
      <c r="A163" s="230"/>
      <c r="C163" s="419" t="s">
        <v>899</v>
      </c>
      <c r="D163" s="419"/>
      <c r="E163" s="419"/>
      <c r="F163" s="419"/>
      <c r="G163" s="419"/>
      <c r="H163" s="420"/>
      <c r="I163" s="278"/>
      <c r="J163" s="66"/>
      <c r="K163" s="67"/>
      <c r="L163" s="67"/>
      <c r="M163" s="67"/>
      <c r="N163" s="67"/>
    </row>
    <row r="164" spans="1:14" ht="11.25" customHeight="1">
      <c r="A164" s="230">
        <v>0</v>
      </c>
      <c r="B164" s="13" t="s">
        <v>709</v>
      </c>
      <c r="C164" s="231" t="s">
        <v>900</v>
      </c>
      <c r="D164" s="147" t="s">
        <v>901</v>
      </c>
      <c r="E164" s="148" t="s">
        <v>819</v>
      </c>
      <c r="F164" s="148">
        <v>1</v>
      </c>
      <c r="G164" s="148">
        <v>500</v>
      </c>
      <c r="H164" s="149">
        <v>0.9</v>
      </c>
      <c r="I164" s="5">
        <f t="shared" ref="I164:I174" si="43">ROUND(H164*Курс_EUR,2)</f>
        <v>85.5</v>
      </c>
      <c r="J164" s="66"/>
      <c r="K164" s="67">
        <f t="shared" ref="K164:K174" si="44">H164*(1-Скидка_3M_EUR)</f>
        <v>0.9</v>
      </c>
      <c r="L164" s="67">
        <f t="shared" ref="L164:L174" si="45">K164*J164</f>
        <v>0</v>
      </c>
      <c r="M164" s="67">
        <f t="shared" ref="M164:M174" si="46">I164*(1-Скидка_3M_EUR)</f>
        <v>85.5</v>
      </c>
      <c r="N164" s="67">
        <f t="shared" si="38"/>
        <v>0</v>
      </c>
    </row>
    <row r="165" spans="1:14" ht="11.25" customHeight="1">
      <c r="A165" s="230">
        <v>0</v>
      </c>
      <c r="B165" s="13" t="s">
        <v>709</v>
      </c>
      <c r="C165" s="231" t="s">
        <v>902</v>
      </c>
      <c r="D165" s="147" t="s">
        <v>903</v>
      </c>
      <c r="E165" s="148" t="s">
        <v>819</v>
      </c>
      <c r="F165" s="148">
        <v>1</v>
      </c>
      <c r="G165" s="148">
        <v>500</v>
      </c>
      <c r="H165" s="149">
        <v>0.9</v>
      </c>
      <c r="I165" s="5">
        <f t="shared" si="43"/>
        <v>85.5</v>
      </c>
      <c r="J165" s="66"/>
      <c r="K165" s="67">
        <f t="shared" si="44"/>
        <v>0.9</v>
      </c>
      <c r="L165" s="67">
        <f t="shared" si="45"/>
        <v>0</v>
      </c>
      <c r="M165" s="67">
        <f t="shared" si="46"/>
        <v>85.5</v>
      </c>
      <c r="N165" s="67">
        <f t="shared" si="38"/>
        <v>0</v>
      </c>
    </row>
    <row r="166" spans="1:14" ht="11.25" customHeight="1">
      <c r="A166" s="230">
        <v>0</v>
      </c>
      <c r="B166" s="13" t="s">
        <v>709</v>
      </c>
      <c r="C166" s="231" t="s">
        <v>904</v>
      </c>
      <c r="D166" s="147" t="s">
        <v>905</v>
      </c>
      <c r="E166" s="148" t="s">
        <v>819</v>
      </c>
      <c r="F166" s="148">
        <v>1</v>
      </c>
      <c r="G166" s="148">
        <v>500</v>
      </c>
      <c r="H166" s="149">
        <v>0.9</v>
      </c>
      <c r="I166" s="5">
        <f t="shared" si="43"/>
        <v>85.5</v>
      </c>
      <c r="J166" s="66"/>
      <c r="K166" s="67">
        <f t="shared" si="44"/>
        <v>0.9</v>
      </c>
      <c r="L166" s="67">
        <f t="shared" si="45"/>
        <v>0</v>
      </c>
      <c r="M166" s="67">
        <f t="shared" si="46"/>
        <v>85.5</v>
      </c>
      <c r="N166" s="67">
        <f t="shared" si="38"/>
        <v>0</v>
      </c>
    </row>
    <row r="167" spans="1:14" ht="11.25" customHeight="1">
      <c r="A167" s="230">
        <v>0</v>
      </c>
      <c r="B167" s="13" t="s">
        <v>709</v>
      </c>
      <c r="C167" s="231" t="s">
        <v>906</v>
      </c>
      <c r="D167" s="147" t="s">
        <v>907</v>
      </c>
      <c r="E167" s="148" t="s">
        <v>819</v>
      </c>
      <c r="F167" s="148">
        <v>1</v>
      </c>
      <c r="G167" s="148">
        <v>500</v>
      </c>
      <c r="H167" s="149">
        <v>0.9</v>
      </c>
      <c r="I167" s="5">
        <f t="shared" si="43"/>
        <v>85.5</v>
      </c>
      <c r="J167" s="66"/>
      <c r="K167" s="67">
        <f t="shared" si="44"/>
        <v>0.9</v>
      </c>
      <c r="L167" s="67">
        <f t="shared" si="45"/>
        <v>0</v>
      </c>
      <c r="M167" s="67">
        <f t="shared" si="46"/>
        <v>85.5</v>
      </c>
      <c r="N167" s="67">
        <f t="shared" si="38"/>
        <v>0</v>
      </c>
    </row>
    <row r="168" spans="1:14" ht="11.25" customHeight="1">
      <c r="A168" s="230">
        <v>0</v>
      </c>
      <c r="B168" s="13" t="s">
        <v>709</v>
      </c>
      <c r="C168" s="231" t="s">
        <v>908</v>
      </c>
      <c r="D168" s="147" t="s">
        <v>909</v>
      </c>
      <c r="E168" s="148" t="s">
        <v>819</v>
      </c>
      <c r="F168" s="148">
        <v>1</v>
      </c>
      <c r="G168" s="148">
        <v>500</v>
      </c>
      <c r="H168" s="149">
        <v>0.9</v>
      </c>
      <c r="I168" s="5">
        <f t="shared" si="43"/>
        <v>85.5</v>
      </c>
      <c r="J168" s="66"/>
      <c r="K168" s="67">
        <f t="shared" si="44"/>
        <v>0.9</v>
      </c>
      <c r="L168" s="67">
        <f t="shared" si="45"/>
        <v>0</v>
      </c>
      <c r="M168" s="67">
        <f t="shared" si="46"/>
        <v>85.5</v>
      </c>
      <c r="N168" s="67">
        <f t="shared" si="38"/>
        <v>0</v>
      </c>
    </row>
    <row r="169" spans="1:14" ht="11.25" customHeight="1">
      <c r="A169" s="230">
        <v>0</v>
      </c>
      <c r="B169" s="13" t="s">
        <v>709</v>
      </c>
      <c r="C169" s="231" t="s">
        <v>910</v>
      </c>
      <c r="D169" s="147" t="s">
        <v>911</v>
      </c>
      <c r="E169" s="148" t="s">
        <v>819</v>
      </c>
      <c r="F169" s="148">
        <v>1</v>
      </c>
      <c r="G169" s="148">
        <v>500</v>
      </c>
      <c r="H169" s="149">
        <v>0.96</v>
      </c>
      <c r="I169" s="5">
        <f t="shared" si="43"/>
        <v>91.2</v>
      </c>
      <c r="J169" s="66"/>
      <c r="K169" s="67">
        <f t="shared" si="44"/>
        <v>0.96</v>
      </c>
      <c r="L169" s="67">
        <f t="shared" si="45"/>
        <v>0</v>
      </c>
      <c r="M169" s="67">
        <f t="shared" si="46"/>
        <v>91.2</v>
      </c>
      <c r="N169" s="67">
        <f t="shared" si="38"/>
        <v>0</v>
      </c>
    </row>
    <row r="170" spans="1:14" ht="11.25" customHeight="1">
      <c r="A170" s="230">
        <v>0</v>
      </c>
      <c r="B170" s="13" t="s">
        <v>709</v>
      </c>
      <c r="C170" s="231" t="s">
        <v>912</v>
      </c>
      <c r="D170" s="147" t="s">
        <v>913</v>
      </c>
      <c r="E170" s="148" t="s">
        <v>819</v>
      </c>
      <c r="F170" s="148">
        <v>1</v>
      </c>
      <c r="G170" s="148">
        <v>500</v>
      </c>
      <c r="H170" s="149">
        <v>0.9</v>
      </c>
      <c r="I170" s="5">
        <f t="shared" si="43"/>
        <v>85.5</v>
      </c>
      <c r="J170" s="66"/>
      <c r="K170" s="67">
        <f t="shared" si="44"/>
        <v>0.9</v>
      </c>
      <c r="L170" s="67">
        <f t="shared" si="45"/>
        <v>0</v>
      </c>
      <c r="M170" s="67">
        <f t="shared" si="46"/>
        <v>85.5</v>
      </c>
      <c r="N170" s="67">
        <f t="shared" si="38"/>
        <v>0</v>
      </c>
    </row>
    <row r="171" spans="1:14" ht="11.25" customHeight="1">
      <c r="A171" s="230">
        <v>0</v>
      </c>
      <c r="B171" s="13" t="s">
        <v>709</v>
      </c>
      <c r="C171" s="231" t="s">
        <v>914</v>
      </c>
      <c r="D171" s="147" t="s">
        <v>915</v>
      </c>
      <c r="E171" s="148" t="s">
        <v>819</v>
      </c>
      <c r="F171" s="148">
        <v>1</v>
      </c>
      <c r="G171" s="148">
        <v>500</v>
      </c>
      <c r="H171" s="149">
        <v>0.96</v>
      </c>
      <c r="I171" s="5">
        <f t="shared" si="43"/>
        <v>91.2</v>
      </c>
      <c r="J171" s="66"/>
      <c r="K171" s="67">
        <f t="shared" si="44"/>
        <v>0.96</v>
      </c>
      <c r="L171" s="67">
        <f t="shared" si="45"/>
        <v>0</v>
      </c>
      <c r="M171" s="67">
        <f t="shared" si="46"/>
        <v>91.2</v>
      </c>
      <c r="N171" s="67">
        <f t="shared" si="38"/>
        <v>0</v>
      </c>
    </row>
    <row r="172" spans="1:14" ht="11.25" customHeight="1">
      <c r="A172" s="230">
        <v>0</v>
      </c>
      <c r="B172" s="13" t="s">
        <v>709</v>
      </c>
      <c r="C172" s="231" t="s">
        <v>916</v>
      </c>
      <c r="D172" s="147" t="s">
        <v>917</v>
      </c>
      <c r="E172" s="148" t="s">
        <v>819</v>
      </c>
      <c r="F172" s="148">
        <v>1</v>
      </c>
      <c r="G172" s="148">
        <v>500</v>
      </c>
      <c r="H172" s="149">
        <v>0.96</v>
      </c>
      <c r="I172" s="5">
        <f t="shared" si="43"/>
        <v>91.2</v>
      </c>
      <c r="J172" s="66"/>
      <c r="K172" s="67">
        <f t="shared" si="44"/>
        <v>0.96</v>
      </c>
      <c r="L172" s="67">
        <f t="shared" si="45"/>
        <v>0</v>
      </c>
      <c r="M172" s="67">
        <f t="shared" si="46"/>
        <v>91.2</v>
      </c>
      <c r="N172" s="67">
        <f t="shared" si="38"/>
        <v>0</v>
      </c>
    </row>
    <row r="173" spans="1:14" ht="11.25" customHeight="1">
      <c r="A173" s="230">
        <v>0</v>
      </c>
      <c r="B173" s="13" t="s">
        <v>709</v>
      </c>
      <c r="C173" s="231" t="s">
        <v>918</v>
      </c>
      <c r="D173" s="147" t="s">
        <v>919</v>
      </c>
      <c r="E173" s="148" t="s">
        <v>819</v>
      </c>
      <c r="F173" s="148">
        <v>1</v>
      </c>
      <c r="G173" s="148">
        <v>500</v>
      </c>
      <c r="H173" s="149">
        <v>1.464</v>
      </c>
      <c r="I173" s="5">
        <f t="shared" si="43"/>
        <v>139.08000000000001</v>
      </c>
      <c r="J173" s="66"/>
      <c r="K173" s="67">
        <f t="shared" si="44"/>
        <v>1.464</v>
      </c>
      <c r="L173" s="67">
        <f t="shared" si="45"/>
        <v>0</v>
      </c>
      <c r="M173" s="67">
        <f t="shared" si="46"/>
        <v>139.08000000000001</v>
      </c>
      <c r="N173" s="67">
        <f t="shared" si="38"/>
        <v>0</v>
      </c>
    </row>
    <row r="174" spans="1:14" ht="11.25" customHeight="1" thickBot="1">
      <c r="A174" s="230">
        <v>0</v>
      </c>
      <c r="B174" s="13" t="s">
        <v>709</v>
      </c>
      <c r="C174" s="231" t="s">
        <v>920</v>
      </c>
      <c r="D174" s="147" t="s">
        <v>921</v>
      </c>
      <c r="E174" s="148" t="s">
        <v>819</v>
      </c>
      <c r="F174" s="148">
        <v>1</v>
      </c>
      <c r="G174" s="148">
        <v>500</v>
      </c>
      <c r="H174" s="149">
        <v>1.43</v>
      </c>
      <c r="I174" s="5">
        <f t="shared" si="43"/>
        <v>135.85</v>
      </c>
      <c r="J174" s="66"/>
      <c r="K174" s="67">
        <f t="shared" si="44"/>
        <v>1.43</v>
      </c>
      <c r="L174" s="67">
        <f t="shared" si="45"/>
        <v>0</v>
      </c>
      <c r="M174" s="67">
        <f t="shared" si="46"/>
        <v>135.85</v>
      </c>
      <c r="N174" s="67">
        <f t="shared" si="38"/>
        <v>0</v>
      </c>
    </row>
    <row r="175" spans="1:14" ht="11.25" customHeight="1" thickBot="1">
      <c r="A175" s="230"/>
      <c r="C175" s="419" t="s">
        <v>2313</v>
      </c>
      <c r="D175" s="419"/>
      <c r="E175" s="419"/>
      <c r="F175" s="419"/>
      <c r="G175" s="419"/>
      <c r="H175" s="420"/>
      <c r="I175" s="278"/>
      <c r="J175" s="66"/>
      <c r="K175" s="67"/>
      <c r="L175" s="67"/>
      <c r="M175" s="67"/>
      <c r="N175" s="67"/>
    </row>
    <row r="176" spans="1:14" ht="11.25" customHeight="1">
      <c r="A176" s="230">
        <v>0</v>
      </c>
      <c r="B176" s="13" t="s">
        <v>709</v>
      </c>
      <c r="C176" s="231" t="s">
        <v>2314</v>
      </c>
      <c r="D176" s="147" t="s">
        <v>2315</v>
      </c>
      <c r="E176" s="148" t="s">
        <v>819</v>
      </c>
      <c r="F176" s="148">
        <v>1</v>
      </c>
      <c r="G176" s="148">
        <v>500</v>
      </c>
      <c r="H176" s="149">
        <v>0.72</v>
      </c>
      <c r="I176" s="5">
        <f t="shared" ref="I176:I192" si="47">ROUND(H176*Курс_EUR,2)</f>
        <v>68.400000000000006</v>
      </c>
      <c r="J176" s="66"/>
      <c r="K176" s="67">
        <f>H176*(1-Скидка_3M_EUR)</f>
        <v>0.72</v>
      </c>
      <c r="L176" s="67">
        <f t="shared" ref="L176:L192" si="48">K176*J176</f>
        <v>0</v>
      </c>
      <c r="M176" s="67">
        <f t="shared" ref="M176:M192" si="49">I176*(1-Скидка_3M_EUR)</f>
        <v>68.400000000000006</v>
      </c>
      <c r="N176" s="67">
        <f t="shared" si="38"/>
        <v>0</v>
      </c>
    </row>
    <row r="177" spans="1:14" ht="11.25" customHeight="1">
      <c r="A177" s="230">
        <v>0</v>
      </c>
      <c r="B177" s="13" t="s">
        <v>709</v>
      </c>
      <c r="C177" s="231" t="s">
        <v>2316</v>
      </c>
      <c r="D177" s="147" t="s">
        <v>2317</v>
      </c>
      <c r="E177" s="148" t="s">
        <v>819</v>
      </c>
      <c r="F177" s="148">
        <v>1</v>
      </c>
      <c r="G177" s="148">
        <v>500</v>
      </c>
      <c r="H177" s="149">
        <v>0.7</v>
      </c>
      <c r="I177" s="5">
        <f t="shared" si="47"/>
        <v>66.5</v>
      </c>
      <c r="J177" s="66"/>
      <c r="K177" s="67">
        <f t="shared" ref="K177:K192" si="50">H177*(1-Скидка_3M_EUR)</f>
        <v>0.7</v>
      </c>
      <c r="L177" s="67">
        <f t="shared" si="48"/>
        <v>0</v>
      </c>
      <c r="M177" s="67">
        <f t="shared" si="49"/>
        <v>66.5</v>
      </c>
      <c r="N177" s="67">
        <f t="shared" si="38"/>
        <v>0</v>
      </c>
    </row>
    <row r="178" spans="1:14" ht="11.25" customHeight="1">
      <c r="A178" s="230">
        <v>0</v>
      </c>
      <c r="B178" s="13" t="s">
        <v>709</v>
      </c>
      <c r="C178" s="231" t="s">
        <v>2318</v>
      </c>
      <c r="D178" s="147" t="s">
        <v>2319</v>
      </c>
      <c r="E178" s="148" t="s">
        <v>819</v>
      </c>
      <c r="F178" s="148">
        <v>1</v>
      </c>
      <c r="G178" s="148">
        <v>500</v>
      </c>
      <c r="H178" s="149">
        <v>0.7</v>
      </c>
      <c r="I178" s="5">
        <f t="shared" si="47"/>
        <v>66.5</v>
      </c>
      <c r="J178" s="66"/>
      <c r="K178" s="67">
        <f t="shared" si="50"/>
        <v>0.7</v>
      </c>
      <c r="L178" s="67">
        <f t="shared" si="48"/>
        <v>0</v>
      </c>
      <c r="M178" s="67">
        <f t="shared" si="49"/>
        <v>66.5</v>
      </c>
      <c r="N178" s="67">
        <f t="shared" si="38"/>
        <v>0</v>
      </c>
    </row>
    <row r="179" spans="1:14" ht="11.25" customHeight="1">
      <c r="A179" s="230">
        <v>0</v>
      </c>
      <c r="B179" s="13" t="s">
        <v>709</v>
      </c>
      <c r="C179" s="231" t="s">
        <v>2320</v>
      </c>
      <c r="D179" s="147" t="s">
        <v>2321</v>
      </c>
      <c r="E179" s="148" t="s">
        <v>819</v>
      </c>
      <c r="F179" s="148">
        <v>1</v>
      </c>
      <c r="G179" s="148">
        <v>500</v>
      </c>
      <c r="H179" s="149">
        <v>0.7</v>
      </c>
      <c r="I179" s="5">
        <f t="shared" si="47"/>
        <v>66.5</v>
      </c>
      <c r="J179" s="66"/>
      <c r="K179" s="67">
        <f t="shared" si="50"/>
        <v>0.7</v>
      </c>
      <c r="L179" s="67">
        <f t="shared" si="48"/>
        <v>0</v>
      </c>
      <c r="M179" s="67">
        <f t="shared" si="49"/>
        <v>66.5</v>
      </c>
      <c r="N179" s="67">
        <f t="shared" si="38"/>
        <v>0</v>
      </c>
    </row>
    <row r="180" spans="1:14" ht="11.25" customHeight="1">
      <c r="A180" s="230">
        <v>0</v>
      </c>
      <c r="B180" s="13" t="s">
        <v>709</v>
      </c>
      <c r="C180" s="231" t="s">
        <v>2322</v>
      </c>
      <c r="D180" s="147" t="s">
        <v>2323</v>
      </c>
      <c r="E180" s="148" t="s">
        <v>819</v>
      </c>
      <c r="F180" s="148">
        <v>1</v>
      </c>
      <c r="G180" s="148">
        <v>500</v>
      </c>
      <c r="H180" s="149">
        <v>0.7</v>
      </c>
      <c r="I180" s="5">
        <f t="shared" si="47"/>
        <v>66.5</v>
      </c>
      <c r="J180" s="66"/>
      <c r="K180" s="67">
        <f t="shared" si="50"/>
        <v>0.7</v>
      </c>
      <c r="L180" s="67">
        <f t="shared" si="48"/>
        <v>0</v>
      </c>
      <c r="M180" s="67">
        <f t="shared" si="49"/>
        <v>66.5</v>
      </c>
      <c r="N180" s="67">
        <f t="shared" si="38"/>
        <v>0</v>
      </c>
    </row>
    <row r="181" spans="1:14" ht="11.25" customHeight="1">
      <c r="A181" s="230">
        <v>0</v>
      </c>
      <c r="B181" s="13" t="s">
        <v>709</v>
      </c>
      <c r="C181" s="231" t="s">
        <v>2324</v>
      </c>
      <c r="D181" s="147" t="s">
        <v>2325</v>
      </c>
      <c r="E181" s="148" t="s">
        <v>819</v>
      </c>
      <c r="F181" s="148">
        <v>1</v>
      </c>
      <c r="G181" s="148">
        <v>500</v>
      </c>
      <c r="H181" s="149">
        <v>0.7</v>
      </c>
      <c r="I181" s="5">
        <f t="shared" si="47"/>
        <v>66.5</v>
      </c>
      <c r="J181" s="66"/>
      <c r="K181" s="67">
        <f t="shared" si="50"/>
        <v>0.7</v>
      </c>
      <c r="L181" s="67">
        <f t="shared" si="48"/>
        <v>0</v>
      </c>
      <c r="M181" s="67">
        <f t="shared" si="49"/>
        <v>66.5</v>
      </c>
      <c r="N181" s="67">
        <f t="shared" si="38"/>
        <v>0</v>
      </c>
    </row>
    <row r="182" spans="1:14" ht="11.25" customHeight="1">
      <c r="A182" s="230">
        <v>0</v>
      </c>
      <c r="B182" s="13" t="s">
        <v>709</v>
      </c>
      <c r="C182" s="231" t="s">
        <v>2326</v>
      </c>
      <c r="D182" s="147" t="s">
        <v>2327</v>
      </c>
      <c r="E182" s="148" t="s">
        <v>819</v>
      </c>
      <c r="F182" s="148">
        <v>1</v>
      </c>
      <c r="G182" s="148">
        <v>500</v>
      </c>
      <c r="H182" s="149">
        <v>0.7</v>
      </c>
      <c r="I182" s="5">
        <f t="shared" si="47"/>
        <v>66.5</v>
      </c>
      <c r="J182" s="66"/>
      <c r="K182" s="67">
        <f t="shared" si="50"/>
        <v>0.7</v>
      </c>
      <c r="L182" s="67">
        <f t="shared" si="48"/>
        <v>0</v>
      </c>
      <c r="M182" s="67">
        <f t="shared" si="49"/>
        <v>66.5</v>
      </c>
      <c r="N182" s="67">
        <f t="shared" si="38"/>
        <v>0</v>
      </c>
    </row>
    <row r="183" spans="1:14" ht="11.25" customHeight="1">
      <c r="A183" s="230">
        <v>0</v>
      </c>
      <c r="B183" s="13" t="s">
        <v>709</v>
      </c>
      <c r="C183" s="231" t="s">
        <v>2328</v>
      </c>
      <c r="D183" s="147" t="s">
        <v>2329</v>
      </c>
      <c r="E183" s="148" t="s">
        <v>819</v>
      </c>
      <c r="F183" s="148">
        <v>1</v>
      </c>
      <c r="G183" s="148">
        <v>500</v>
      </c>
      <c r="H183" s="149">
        <v>0.7</v>
      </c>
      <c r="I183" s="5">
        <f t="shared" si="47"/>
        <v>66.5</v>
      </c>
      <c r="J183" s="66"/>
      <c r="K183" s="67">
        <f t="shared" si="50"/>
        <v>0.7</v>
      </c>
      <c r="L183" s="67">
        <f t="shared" si="48"/>
        <v>0</v>
      </c>
      <c r="M183" s="67">
        <f t="shared" si="49"/>
        <v>66.5</v>
      </c>
      <c r="N183" s="67">
        <f t="shared" si="38"/>
        <v>0</v>
      </c>
    </row>
    <row r="184" spans="1:14" ht="11.25" customHeight="1">
      <c r="A184" s="230">
        <v>0</v>
      </c>
      <c r="B184" s="13" t="s">
        <v>709</v>
      </c>
      <c r="C184" s="231" t="s">
        <v>2330</v>
      </c>
      <c r="D184" s="147" t="s">
        <v>2331</v>
      </c>
      <c r="E184" s="148" t="s">
        <v>819</v>
      </c>
      <c r="F184" s="148">
        <v>1</v>
      </c>
      <c r="G184" s="148">
        <v>500</v>
      </c>
      <c r="H184" s="149">
        <v>0.7</v>
      </c>
      <c r="I184" s="5">
        <f t="shared" si="47"/>
        <v>66.5</v>
      </c>
      <c r="J184" s="66"/>
      <c r="K184" s="67">
        <f t="shared" si="50"/>
        <v>0.7</v>
      </c>
      <c r="L184" s="67">
        <f t="shared" si="48"/>
        <v>0</v>
      </c>
      <c r="M184" s="67">
        <f t="shared" si="49"/>
        <v>66.5</v>
      </c>
      <c r="N184" s="67">
        <f t="shared" si="38"/>
        <v>0</v>
      </c>
    </row>
    <row r="185" spans="1:14" ht="11.25" customHeight="1">
      <c r="A185" s="230">
        <v>0</v>
      </c>
      <c r="B185" s="13" t="s">
        <v>709</v>
      </c>
      <c r="C185" s="231" t="s">
        <v>2332</v>
      </c>
      <c r="D185" s="147" t="s">
        <v>2333</v>
      </c>
      <c r="E185" s="148" t="s">
        <v>819</v>
      </c>
      <c r="F185" s="148">
        <v>1</v>
      </c>
      <c r="G185" s="148">
        <v>500</v>
      </c>
      <c r="H185" s="149">
        <v>0.7</v>
      </c>
      <c r="I185" s="5">
        <f t="shared" si="47"/>
        <v>66.5</v>
      </c>
      <c r="J185" s="66"/>
      <c r="K185" s="67">
        <f t="shared" si="50"/>
        <v>0.7</v>
      </c>
      <c r="L185" s="67">
        <f t="shared" si="48"/>
        <v>0</v>
      </c>
      <c r="M185" s="67">
        <f t="shared" si="49"/>
        <v>66.5</v>
      </c>
      <c r="N185" s="67">
        <f t="shared" si="38"/>
        <v>0</v>
      </c>
    </row>
    <row r="186" spans="1:14" ht="11.25" customHeight="1">
      <c r="A186" s="230">
        <v>0</v>
      </c>
      <c r="B186" s="13" t="s">
        <v>709</v>
      </c>
      <c r="C186" s="231" t="s">
        <v>2334</v>
      </c>
      <c r="D186" s="147" t="s">
        <v>2335</v>
      </c>
      <c r="E186" s="148" t="s">
        <v>819</v>
      </c>
      <c r="F186" s="148">
        <v>1</v>
      </c>
      <c r="G186" s="148">
        <v>500</v>
      </c>
      <c r="H186" s="149">
        <v>0.7</v>
      </c>
      <c r="I186" s="5">
        <f t="shared" si="47"/>
        <v>66.5</v>
      </c>
      <c r="J186" s="66"/>
      <c r="K186" s="67">
        <f t="shared" si="50"/>
        <v>0.7</v>
      </c>
      <c r="L186" s="67">
        <f t="shared" si="48"/>
        <v>0</v>
      </c>
      <c r="M186" s="67">
        <f t="shared" si="49"/>
        <v>66.5</v>
      </c>
      <c r="N186" s="67">
        <f t="shared" si="38"/>
        <v>0</v>
      </c>
    </row>
    <row r="187" spans="1:14" ht="11.25" customHeight="1">
      <c r="A187" s="230">
        <v>0</v>
      </c>
      <c r="B187" s="13" t="s">
        <v>709</v>
      </c>
      <c r="C187" s="231" t="s">
        <v>2336</v>
      </c>
      <c r="D187" s="147" t="s">
        <v>2337</v>
      </c>
      <c r="E187" s="148" t="s">
        <v>819</v>
      </c>
      <c r="F187" s="148">
        <v>1</v>
      </c>
      <c r="G187" s="148">
        <v>500</v>
      </c>
      <c r="H187" s="149">
        <v>0.7</v>
      </c>
      <c r="I187" s="5">
        <f t="shared" si="47"/>
        <v>66.5</v>
      </c>
      <c r="J187" s="66"/>
      <c r="K187" s="67">
        <f t="shared" si="50"/>
        <v>0.7</v>
      </c>
      <c r="L187" s="67">
        <f t="shared" si="48"/>
        <v>0</v>
      </c>
      <c r="M187" s="67">
        <f t="shared" si="49"/>
        <v>66.5</v>
      </c>
      <c r="N187" s="67">
        <f t="shared" si="38"/>
        <v>0</v>
      </c>
    </row>
    <row r="188" spans="1:14" ht="11.25" customHeight="1">
      <c r="A188" s="230">
        <v>0</v>
      </c>
      <c r="B188" s="13" t="s">
        <v>709</v>
      </c>
      <c r="C188" s="231" t="s">
        <v>2338</v>
      </c>
      <c r="D188" s="147" t="s">
        <v>2339</v>
      </c>
      <c r="E188" s="148" t="s">
        <v>819</v>
      </c>
      <c r="F188" s="148">
        <v>1</v>
      </c>
      <c r="G188" s="148">
        <v>500</v>
      </c>
      <c r="H188" s="149">
        <v>0.7</v>
      </c>
      <c r="I188" s="5">
        <f t="shared" si="47"/>
        <v>66.5</v>
      </c>
      <c r="J188" s="66"/>
      <c r="K188" s="67">
        <f t="shared" si="50"/>
        <v>0.7</v>
      </c>
      <c r="L188" s="67">
        <f t="shared" si="48"/>
        <v>0</v>
      </c>
      <c r="M188" s="67">
        <f t="shared" si="49"/>
        <v>66.5</v>
      </c>
      <c r="N188" s="67">
        <f t="shared" si="38"/>
        <v>0</v>
      </c>
    </row>
    <row r="189" spans="1:14" ht="11.25" customHeight="1">
      <c r="A189" s="230">
        <v>0</v>
      </c>
      <c r="B189" s="13" t="s">
        <v>709</v>
      </c>
      <c r="C189" s="231" t="s">
        <v>2340</v>
      </c>
      <c r="D189" s="147" t="s">
        <v>2341</v>
      </c>
      <c r="E189" s="148" t="s">
        <v>819</v>
      </c>
      <c r="F189" s="148">
        <v>1</v>
      </c>
      <c r="G189" s="148">
        <v>500</v>
      </c>
      <c r="H189" s="149">
        <v>0.82</v>
      </c>
      <c r="I189" s="5">
        <f t="shared" si="47"/>
        <v>77.900000000000006</v>
      </c>
      <c r="J189" s="66"/>
      <c r="K189" s="67">
        <f t="shared" si="50"/>
        <v>0.82</v>
      </c>
      <c r="L189" s="67">
        <f t="shared" si="48"/>
        <v>0</v>
      </c>
      <c r="M189" s="67">
        <f t="shared" si="49"/>
        <v>77.900000000000006</v>
      </c>
      <c r="N189" s="67">
        <f t="shared" si="38"/>
        <v>0</v>
      </c>
    </row>
    <row r="190" spans="1:14" ht="11.25" customHeight="1">
      <c r="A190" s="230">
        <v>0</v>
      </c>
      <c r="B190" s="13" t="s">
        <v>709</v>
      </c>
      <c r="C190" s="231" t="s">
        <v>2342</v>
      </c>
      <c r="D190" s="147" t="s">
        <v>2343</v>
      </c>
      <c r="E190" s="148" t="s">
        <v>819</v>
      </c>
      <c r="F190" s="148">
        <v>1</v>
      </c>
      <c r="G190" s="148">
        <v>500</v>
      </c>
      <c r="H190" s="149">
        <v>0.82</v>
      </c>
      <c r="I190" s="5">
        <f t="shared" si="47"/>
        <v>77.900000000000006</v>
      </c>
      <c r="J190" s="66"/>
      <c r="K190" s="67">
        <f t="shared" si="50"/>
        <v>0.82</v>
      </c>
      <c r="L190" s="67">
        <f t="shared" si="48"/>
        <v>0</v>
      </c>
      <c r="M190" s="67">
        <f t="shared" si="49"/>
        <v>77.900000000000006</v>
      </c>
      <c r="N190" s="67">
        <f t="shared" si="38"/>
        <v>0</v>
      </c>
    </row>
    <row r="191" spans="1:14" ht="11.25" customHeight="1">
      <c r="A191" s="230">
        <v>0</v>
      </c>
      <c r="B191" s="13" t="s">
        <v>709</v>
      </c>
      <c r="C191" s="231" t="s">
        <v>2344</v>
      </c>
      <c r="D191" s="147" t="s">
        <v>2345</v>
      </c>
      <c r="E191" s="148" t="s">
        <v>819</v>
      </c>
      <c r="F191" s="148">
        <v>1</v>
      </c>
      <c r="G191" s="148">
        <v>500</v>
      </c>
      <c r="H191" s="149">
        <v>0.82</v>
      </c>
      <c r="I191" s="5">
        <f t="shared" si="47"/>
        <v>77.900000000000006</v>
      </c>
      <c r="J191" s="66"/>
      <c r="K191" s="67">
        <f t="shared" si="50"/>
        <v>0.82</v>
      </c>
      <c r="L191" s="67">
        <f t="shared" si="48"/>
        <v>0</v>
      </c>
      <c r="M191" s="67">
        <f t="shared" si="49"/>
        <v>77.900000000000006</v>
      </c>
      <c r="N191" s="67">
        <f t="shared" si="38"/>
        <v>0</v>
      </c>
    </row>
    <row r="192" spans="1:14" ht="11.25" customHeight="1" thickBot="1">
      <c r="A192" s="230">
        <v>0</v>
      </c>
      <c r="B192" s="13" t="s">
        <v>709</v>
      </c>
      <c r="C192" s="231" t="s">
        <v>2346</v>
      </c>
      <c r="D192" s="147" t="s">
        <v>2347</v>
      </c>
      <c r="E192" s="148" t="s">
        <v>819</v>
      </c>
      <c r="F192" s="148">
        <v>1</v>
      </c>
      <c r="G192" s="148">
        <v>500</v>
      </c>
      <c r="H192" s="149">
        <v>0.82</v>
      </c>
      <c r="I192" s="5">
        <f t="shared" si="47"/>
        <v>77.900000000000006</v>
      </c>
      <c r="J192" s="66"/>
      <c r="K192" s="67">
        <f t="shared" si="50"/>
        <v>0.82</v>
      </c>
      <c r="L192" s="67">
        <f t="shared" si="48"/>
        <v>0</v>
      </c>
      <c r="M192" s="67">
        <f t="shared" si="49"/>
        <v>77.900000000000006</v>
      </c>
      <c r="N192" s="67">
        <f t="shared" si="38"/>
        <v>0</v>
      </c>
    </row>
    <row r="193" spans="1:14" ht="11.25" customHeight="1" thickBot="1">
      <c r="A193" s="230"/>
      <c r="C193" s="419" t="s">
        <v>922</v>
      </c>
      <c r="D193" s="419"/>
      <c r="E193" s="419"/>
      <c r="F193" s="419"/>
      <c r="G193" s="419"/>
      <c r="H193" s="420"/>
      <c r="I193" s="278"/>
      <c r="J193" s="66"/>
      <c r="K193" s="67"/>
      <c r="L193" s="67"/>
      <c r="M193" s="67"/>
      <c r="N193" s="67"/>
    </row>
    <row r="194" spans="1:14" ht="11.25" customHeight="1">
      <c r="A194" s="230"/>
      <c r="B194" s="13" t="s">
        <v>710</v>
      </c>
      <c r="C194" s="231" t="s">
        <v>923</v>
      </c>
      <c r="D194" s="147" t="s">
        <v>924</v>
      </c>
      <c r="E194" s="148" t="s">
        <v>764</v>
      </c>
      <c r="F194" s="148">
        <v>1</v>
      </c>
      <c r="G194" s="148">
        <v>10</v>
      </c>
      <c r="H194" s="149">
        <v>22.992000000000001</v>
      </c>
      <c r="I194" s="5">
        <f>ROUND(H194*Курс_EUR,2)</f>
        <v>2184.2399999999998</v>
      </c>
      <c r="J194" s="66"/>
      <c r="K194" s="67">
        <f t="shared" ref="K194:K205" si="51">H194*(1-Скидка_3M_EUR)</f>
        <v>22.992000000000001</v>
      </c>
      <c r="L194" s="67">
        <f>K194*J194</f>
        <v>0</v>
      </c>
      <c r="M194" s="67">
        <f>I194*(1-Скидка_3M_EUR)</f>
        <v>2184.2399999999998</v>
      </c>
      <c r="N194" s="67">
        <f t="shared" si="38"/>
        <v>0</v>
      </c>
    </row>
    <row r="195" spans="1:14" ht="11.25" customHeight="1">
      <c r="A195" s="230">
        <v>0</v>
      </c>
      <c r="B195" s="13" t="s">
        <v>716</v>
      </c>
      <c r="C195" s="231" t="s">
        <v>925</v>
      </c>
      <c r="D195" s="147" t="s">
        <v>926</v>
      </c>
      <c r="E195" s="148" t="s">
        <v>764</v>
      </c>
      <c r="F195" s="148">
        <v>1</v>
      </c>
      <c r="G195" s="148">
        <v>6</v>
      </c>
      <c r="H195" s="149">
        <v>10.39</v>
      </c>
      <c r="I195" s="5">
        <f>ROUND(H195*Курс_EUR,2)</f>
        <v>987.05</v>
      </c>
      <c r="J195" s="66"/>
      <c r="K195" s="67">
        <f t="shared" si="51"/>
        <v>10.39</v>
      </c>
      <c r="L195" s="67">
        <f>K195*J195</f>
        <v>0</v>
      </c>
      <c r="M195" s="67">
        <f>I195*(1-Скидка_3M_EUR)</f>
        <v>987.05</v>
      </c>
      <c r="N195" s="67">
        <f t="shared" si="38"/>
        <v>0</v>
      </c>
    </row>
    <row r="196" spans="1:14" ht="11.25" customHeight="1">
      <c r="A196" s="230">
        <v>0</v>
      </c>
      <c r="B196" s="13" t="s">
        <v>710</v>
      </c>
      <c r="C196" s="231" t="s">
        <v>927</v>
      </c>
      <c r="D196" s="147" t="s">
        <v>928</v>
      </c>
      <c r="E196" s="148" t="s">
        <v>764</v>
      </c>
      <c r="F196" s="148">
        <v>1</v>
      </c>
      <c r="G196" s="148">
        <v>5</v>
      </c>
      <c r="H196" s="149">
        <v>28.21</v>
      </c>
      <c r="I196" s="5">
        <f>ROUND(H196*Курс_EUR,2)</f>
        <v>2679.95</v>
      </c>
      <c r="J196" s="66"/>
      <c r="K196" s="67">
        <f t="shared" si="51"/>
        <v>28.21</v>
      </c>
      <c r="L196" s="67">
        <f>K196*J196</f>
        <v>0</v>
      </c>
      <c r="M196" s="67">
        <f>I196*(1-Скидка_3M_EUR)</f>
        <v>2679.95</v>
      </c>
      <c r="N196" s="67">
        <f t="shared" si="38"/>
        <v>0</v>
      </c>
    </row>
    <row r="197" spans="1:14" ht="11.25" customHeight="1">
      <c r="A197" s="230">
        <v>0</v>
      </c>
      <c r="B197" s="13" t="s">
        <v>710</v>
      </c>
      <c r="C197" s="231" t="s">
        <v>929</v>
      </c>
      <c r="D197" s="147" t="s">
        <v>930</v>
      </c>
      <c r="E197" s="148" t="s">
        <v>764</v>
      </c>
      <c r="F197" s="148">
        <v>50</v>
      </c>
      <c r="G197" s="148">
        <v>1</v>
      </c>
      <c r="H197" s="149">
        <v>3.97</v>
      </c>
      <c r="I197" s="5">
        <f>ROUND(H197*Курс_EUR,2)</f>
        <v>377.15</v>
      </c>
      <c r="J197" s="66"/>
      <c r="K197" s="67">
        <f t="shared" si="51"/>
        <v>3.97</v>
      </c>
      <c r="L197" s="67">
        <f>K197*J197</f>
        <v>0</v>
      </c>
      <c r="M197" s="67">
        <f>I197*(1-Скидка_3M_EUR)</f>
        <v>377.15</v>
      </c>
      <c r="N197" s="67">
        <f t="shared" si="38"/>
        <v>0</v>
      </c>
    </row>
    <row r="198" spans="1:14" ht="11.25" customHeight="1" thickBot="1">
      <c r="A198" s="230">
        <v>0</v>
      </c>
      <c r="B198" s="13" t="s">
        <v>710</v>
      </c>
      <c r="C198" s="231" t="s">
        <v>931</v>
      </c>
      <c r="D198" s="147" t="s">
        <v>932</v>
      </c>
      <c r="E198" s="148" t="s">
        <v>764</v>
      </c>
      <c r="F198" s="148">
        <v>1</v>
      </c>
      <c r="G198" s="148">
        <v>50</v>
      </c>
      <c r="H198" s="149">
        <v>6.01</v>
      </c>
      <c r="I198" s="5">
        <f>ROUND(H198*Курс_EUR,2)</f>
        <v>570.95000000000005</v>
      </c>
      <c r="J198" s="66"/>
      <c r="K198" s="67">
        <f t="shared" si="51"/>
        <v>6.01</v>
      </c>
      <c r="L198" s="67">
        <f>K198*J198</f>
        <v>0</v>
      </c>
      <c r="M198" s="67">
        <f>I198*(1-Скидка_3M_EUR)</f>
        <v>570.95000000000005</v>
      </c>
      <c r="N198" s="67">
        <f t="shared" si="38"/>
        <v>0</v>
      </c>
    </row>
    <row r="199" spans="1:14" ht="11.25" customHeight="1" thickBot="1">
      <c r="A199" s="230"/>
      <c r="C199" s="419" t="s">
        <v>3075</v>
      </c>
      <c r="D199" s="419"/>
      <c r="E199" s="419"/>
      <c r="F199" s="419"/>
      <c r="G199" s="419"/>
      <c r="H199" s="420"/>
      <c r="I199" s="278"/>
      <c r="J199" s="66"/>
      <c r="K199" s="67"/>
      <c r="L199" s="67"/>
      <c r="M199" s="67"/>
      <c r="N199" s="67"/>
    </row>
    <row r="200" spans="1:14" ht="11.25" customHeight="1">
      <c r="A200" s="230">
        <v>0</v>
      </c>
      <c r="B200" s="13" t="s">
        <v>710</v>
      </c>
      <c r="C200" s="231" t="s">
        <v>3102</v>
      </c>
      <c r="D200" s="147" t="s">
        <v>3103</v>
      </c>
      <c r="E200" s="148" t="s">
        <v>764</v>
      </c>
      <c r="F200" s="148">
        <v>1</v>
      </c>
      <c r="G200" s="148">
        <v>50</v>
      </c>
      <c r="H200" s="149">
        <v>3.12</v>
      </c>
      <c r="I200" s="5">
        <f t="shared" ref="I200:I205" si="52">ROUND(H200*Курс_EUR,2)</f>
        <v>296.39999999999998</v>
      </c>
      <c r="J200" s="66"/>
      <c r="K200" s="67">
        <f t="shared" si="51"/>
        <v>3.12</v>
      </c>
      <c r="L200" s="67">
        <f t="shared" ref="L200:L205" si="53">K200*J200</f>
        <v>0</v>
      </c>
      <c r="M200" s="67">
        <f t="shared" ref="M200:M205" si="54">I200*(1-Скидка_3M_EUR)</f>
        <v>296.39999999999998</v>
      </c>
      <c r="N200" s="67">
        <f t="shared" si="38"/>
        <v>0</v>
      </c>
    </row>
    <row r="201" spans="1:14" ht="11.25" customHeight="1">
      <c r="A201" s="230">
        <v>0</v>
      </c>
      <c r="B201" s="13" t="s">
        <v>710</v>
      </c>
      <c r="C201" s="231">
        <v>33445</v>
      </c>
      <c r="D201" s="147" t="s">
        <v>3104</v>
      </c>
      <c r="E201" s="148" t="s">
        <v>764</v>
      </c>
      <c r="F201" s="148">
        <v>1</v>
      </c>
      <c r="G201" s="148">
        <v>50</v>
      </c>
      <c r="H201" s="149">
        <v>3.12</v>
      </c>
      <c r="I201" s="5">
        <f t="shared" si="52"/>
        <v>296.39999999999998</v>
      </c>
      <c r="J201" s="66"/>
      <c r="K201" s="67">
        <f t="shared" si="51"/>
        <v>3.12</v>
      </c>
      <c r="L201" s="67">
        <f t="shared" si="53"/>
        <v>0</v>
      </c>
      <c r="M201" s="67">
        <f t="shared" si="54"/>
        <v>296.39999999999998</v>
      </c>
      <c r="N201" s="67">
        <f t="shared" ref="N201:N264" si="55">J201*M201</f>
        <v>0</v>
      </c>
    </row>
    <row r="202" spans="1:14" ht="11.25" customHeight="1">
      <c r="A202" s="230">
        <v>0</v>
      </c>
      <c r="B202" s="13" t="s">
        <v>710</v>
      </c>
      <c r="C202" s="231">
        <v>33446</v>
      </c>
      <c r="D202" s="147" t="s">
        <v>3105</v>
      </c>
      <c r="E202" s="148" t="s">
        <v>764</v>
      </c>
      <c r="F202" s="148">
        <v>1</v>
      </c>
      <c r="G202" s="148">
        <v>50</v>
      </c>
      <c r="H202" s="149">
        <v>3.12</v>
      </c>
      <c r="I202" s="5">
        <f t="shared" si="52"/>
        <v>296.39999999999998</v>
      </c>
      <c r="J202" s="66"/>
      <c r="K202" s="67">
        <f t="shared" si="51"/>
        <v>3.12</v>
      </c>
      <c r="L202" s="67">
        <f t="shared" si="53"/>
        <v>0</v>
      </c>
      <c r="M202" s="67">
        <f t="shared" si="54"/>
        <v>296.39999999999998</v>
      </c>
      <c r="N202" s="67">
        <f t="shared" si="55"/>
        <v>0</v>
      </c>
    </row>
    <row r="203" spans="1:14" ht="11.25" customHeight="1">
      <c r="A203" s="230">
        <v>0</v>
      </c>
      <c r="B203" s="13" t="s">
        <v>710</v>
      </c>
      <c r="C203" s="231">
        <v>33437</v>
      </c>
      <c r="D203" s="147" t="s">
        <v>3106</v>
      </c>
      <c r="E203" s="148" t="s">
        <v>764</v>
      </c>
      <c r="F203" s="148">
        <v>1</v>
      </c>
      <c r="G203" s="148">
        <v>50</v>
      </c>
      <c r="H203" s="149">
        <v>2.15</v>
      </c>
      <c r="I203" s="5">
        <f t="shared" si="52"/>
        <v>204.25</v>
      </c>
      <c r="J203" s="66"/>
      <c r="K203" s="67">
        <f t="shared" si="51"/>
        <v>2.15</v>
      </c>
      <c r="L203" s="67">
        <f t="shared" si="53"/>
        <v>0</v>
      </c>
      <c r="M203" s="67">
        <f t="shared" si="54"/>
        <v>204.25</v>
      </c>
      <c r="N203" s="67">
        <f t="shared" si="55"/>
        <v>0</v>
      </c>
    </row>
    <row r="204" spans="1:14" ht="11.25" customHeight="1">
      <c r="A204" s="230">
        <v>0</v>
      </c>
      <c r="B204" s="13" t="s">
        <v>710</v>
      </c>
      <c r="C204" s="231">
        <v>33439</v>
      </c>
      <c r="D204" s="147" t="s">
        <v>3107</v>
      </c>
      <c r="E204" s="148" t="s">
        <v>764</v>
      </c>
      <c r="F204" s="148">
        <v>1</v>
      </c>
      <c r="G204" s="148">
        <v>50</v>
      </c>
      <c r="H204" s="149">
        <v>2.15</v>
      </c>
      <c r="I204" s="5">
        <f t="shared" si="52"/>
        <v>204.25</v>
      </c>
      <c r="J204" s="66"/>
      <c r="K204" s="67">
        <f t="shared" si="51"/>
        <v>2.15</v>
      </c>
      <c r="L204" s="67">
        <f t="shared" si="53"/>
        <v>0</v>
      </c>
      <c r="M204" s="67">
        <f t="shared" si="54"/>
        <v>204.25</v>
      </c>
      <c r="N204" s="67">
        <f t="shared" si="55"/>
        <v>0</v>
      </c>
    </row>
    <row r="205" spans="1:14" ht="11.25" customHeight="1" thickBot="1">
      <c r="A205" s="230">
        <v>0</v>
      </c>
      <c r="B205" s="13" t="s">
        <v>710</v>
      </c>
      <c r="C205" s="231">
        <v>33440</v>
      </c>
      <c r="D205" s="147" t="s">
        <v>3108</v>
      </c>
      <c r="E205" s="148" t="s">
        <v>764</v>
      </c>
      <c r="F205" s="148">
        <v>1</v>
      </c>
      <c r="G205" s="148">
        <v>50</v>
      </c>
      <c r="H205" s="149">
        <v>2.09</v>
      </c>
      <c r="I205" s="5">
        <f t="shared" si="52"/>
        <v>198.55</v>
      </c>
      <c r="J205" s="66"/>
      <c r="K205" s="67">
        <f t="shared" si="51"/>
        <v>2.09</v>
      </c>
      <c r="L205" s="67">
        <f t="shared" si="53"/>
        <v>0</v>
      </c>
      <c r="M205" s="67">
        <f t="shared" si="54"/>
        <v>198.55</v>
      </c>
      <c r="N205" s="67">
        <f t="shared" si="55"/>
        <v>0</v>
      </c>
    </row>
    <row r="206" spans="1:14" ht="11.25" customHeight="1" thickBot="1">
      <c r="A206" s="230"/>
      <c r="C206" s="419" t="s">
        <v>933</v>
      </c>
      <c r="D206" s="419"/>
      <c r="E206" s="419"/>
      <c r="F206" s="419"/>
      <c r="G206" s="419"/>
      <c r="H206" s="420"/>
      <c r="I206" s="278"/>
      <c r="J206" s="66"/>
      <c r="K206" s="67"/>
      <c r="L206" s="67"/>
      <c r="M206" s="67"/>
      <c r="N206" s="67"/>
    </row>
    <row r="207" spans="1:14" ht="11.25" customHeight="1" thickBot="1">
      <c r="A207" s="230"/>
      <c r="C207" s="419" t="s">
        <v>934</v>
      </c>
      <c r="D207" s="419"/>
      <c r="E207" s="419"/>
      <c r="F207" s="419"/>
      <c r="G207" s="419"/>
      <c r="H207" s="420"/>
      <c r="I207" s="278"/>
      <c r="J207" s="66"/>
      <c r="K207" s="67"/>
      <c r="L207" s="67"/>
      <c r="M207" s="67"/>
      <c r="N207" s="67"/>
    </row>
    <row r="208" spans="1:14" ht="11.25" customHeight="1" thickBot="1">
      <c r="A208" s="230">
        <v>0</v>
      </c>
      <c r="B208" s="13" t="s">
        <v>709</v>
      </c>
      <c r="C208" s="232" t="s">
        <v>935</v>
      </c>
      <c r="D208" s="150" t="s">
        <v>936</v>
      </c>
      <c r="E208" s="151" t="s">
        <v>758</v>
      </c>
      <c r="F208" s="151">
        <v>1</v>
      </c>
      <c r="G208" s="151">
        <v>100</v>
      </c>
      <c r="H208" s="152">
        <v>3.54</v>
      </c>
      <c r="I208" s="5">
        <f>ROUND(H208*Курс_EUR,2)</f>
        <v>336.3</v>
      </c>
      <c r="J208" s="66"/>
      <c r="K208" s="67">
        <f>H208*(1-Скидка_3M_EUR)</f>
        <v>3.54</v>
      </c>
      <c r="L208" s="67">
        <f>K208*J208</f>
        <v>0</v>
      </c>
      <c r="M208" s="67">
        <f>I208*(1-Скидка_3M_EUR)</f>
        <v>336.3</v>
      </c>
      <c r="N208" s="67">
        <f t="shared" si="55"/>
        <v>0</v>
      </c>
    </row>
    <row r="209" spans="1:14" ht="11.25" customHeight="1" thickBot="1">
      <c r="A209" s="230"/>
      <c r="C209" s="419" t="s">
        <v>717</v>
      </c>
      <c r="D209" s="419"/>
      <c r="E209" s="419"/>
      <c r="F209" s="419"/>
      <c r="G209" s="419"/>
      <c r="H209" s="420"/>
      <c r="I209" s="278"/>
      <c r="J209" s="66"/>
      <c r="K209" s="67"/>
      <c r="L209" s="67"/>
      <c r="M209" s="67"/>
      <c r="N209" s="67"/>
    </row>
    <row r="210" spans="1:14" ht="11.25" customHeight="1">
      <c r="A210" s="230">
        <v>0</v>
      </c>
      <c r="B210" s="13" t="s">
        <v>713</v>
      </c>
      <c r="C210" s="233" t="s">
        <v>937</v>
      </c>
      <c r="D210" s="153" t="s">
        <v>938</v>
      </c>
      <c r="E210" s="154" t="s">
        <v>819</v>
      </c>
      <c r="F210" s="154">
        <v>1</v>
      </c>
      <c r="G210" s="154">
        <v>25</v>
      </c>
      <c r="H210" s="155">
        <v>1.32</v>
      </c>
      <c r="I210" s="5">
        <f>ROUND(H210*Курс_EUR,2)</f>
        <v>125.4</v>
      </c>
      <c r="J210" s="66"/>
      <c r="K210" s="67">
        <f>H210*(1-Скидка_3M_EUR)</f>
        <v>1.32</v>
      </c>
      <c r="L210" s="67">
        <f>K210*J210</f>
        <v>0</v>
      </c>
      <c r="M210" s="67">
        <f>I210*(1-Скидка_3M_EUR)</f>
        <v>125.4</v>
      </c>
      <c r="N210" s="67">
        <f t="shared" si="55"/>
        <v>0</v>
      </c>
    </row>
    <row r="211" spans="1:14" ht="11.25" customHeight="1" thickBot="1">
      <c r="A211" s="230">
        <v>0</v>
      </c>
      <c r="B211" s="13" t="s">
        <v>713</v>
      </c>
      <c r="C211" s="232" t="s">
        <v>939</v>
      </c>
      <c r="D211" s="150" t="s">
        <v>940</v>
      </c>
      <c r="E211" s="151" t="s">
        <v>819</v>
      </c>
      <c r="F211" s="151">
        <v>1</v>
      </c>
      <c r="G211" s="151">
        <v>25</v>
      </c>
      <c r="H211" s="152">
        <v>1.32</v>
      </c>
      <c r="I211" s="5">
        <f>ROUND(H211*Курс_EUR,2)</f>
        <v>125.4</v>
      </c>
      <c r="J211" s="66"/>
      <c r="K211" s="67">
        <f>H211*(1-Скидка_3M_EUR)</f>
        <v>1.32</v>
      </c>
      <c r="L211" s="67">
        <f>K211*J211</f>
        <v>0</v>
      </c>
      <c r="M211" s="67">
        <f>I211*(1-Скидка_3M_EUR)</f>
        <v>125.4</v>
      </c>
      <c r="N211" s="67">
        <f t="shared" si="55"/>
        <v>0</v>
      </c>
    </row>
    <row r="212" spans="1:14" ht="11.25" customHeight="1" thickBot="1">
      <c r="A212" s="230"/>
      <c r="C212" s="419" t="s">
        <v>718</v>
      </c>
      <c r="D212" s="419"/>
      <c r="E212" s="419"/>
      <c r="F212" s="419"/>
      <c r="G212" s="419"/>
      <c r="H212" s="420"/>
      <c r="I212" s="278"/>
      <c r="J212" s="66"/>
      <c r="K212" s="67"/>
      <c r="L212" s="67"/>
      <c r="M212" s="67"/>
      <c r="N212" s="67"/>
    </row>
    <row r="213" spans="1:14" ht="11.25" customHeight="1">
      <c r="A213" s="230">
        <v>0</v>
      </c>
      <c r="B213" s="13" t="s">
        <v>713</v>
      </c>
      <c r="C213" s="233" t="s">
        <v>941</v>
      </c>
      <c r="D213" s="153" t="s">
        <v>942</v>
      </c>
      <c r="E213" s="154" t="s">
        <v>943</v>
      </c>
      <c r="F213" s="154">
        <v>1</v>
      </c>
      <c r="G213" s="154">
        <v>60</v>
      </c>
      <c r="H213" s="155">
        <v>1.87</v>
      </c>
      <c r="I213" s="5">
        <f t="shared" ref="I213:I226" si="56">ROUND(H213*Курс_EUR,2)</f>
        <v>177.65</v>
      </c>
      <c r="J213" s="66"/>
      <c r="K213" s="67">
        <f t="shared" ref="K213:K226" si="57">H213*(1-Скидка_3M_EUR)</f>
        <v>1.87</v>
      </c>
      <c r="L213" s="67">
        <f t="shared" ref="L213:L226" si="58">K213*J213</f>
        <v>0</v>
      </c>
      <c r="M213" s="67">
        <f t="shared" ref="M213:M226" si="59">I213*(1-Скидка_3M_EUR)</f>
        <v>177.65</v>
      </c>
      <c r="N213" s="67">
        <f t="shared" si="55"/>
        <v>0</v>
      </c>
    </row>
    <row r="214" spans="1:14" ht="11.25" customHeight="1">
      <c r="A214" s="230">
        <v>0</v>
      </c>
      <c r="B214" s="13" t="s">
        <v>713</v>
      </c>
      <c r="C214" s="231" t="s">
        <v>944</v>
      </c>
      <c r="D214" s="147" t="s">
        <v>945</v>
      </c>
      <c r="E214" s="148" t="s">
        <v>943</v>
      </c>
      <c r="F214" s="148">
        <v>1</v>
      </c>
      <c r="G214" s="148">
        <v>60</v>
      </c>
      <c r="H214" s="149">
        <v>1.87</v>
      </c>
      <c r="I214" s="5">
        <f t="shared" si="56"/>
        <v>177.65</v>
      </c>
      <c r="J214" s="66"/>
      <c r="K214" s="67">
        <f t="shared" si="57"/>
        <v>1.87</v>
      </c>
      <c r="L214" s="67">
        <f t="shared" si="58"/>
        <v>0</v>
      </c>
      <c r="M214" s="67">
        <f t="shared" si="59"/>
        <v>177.65</v>
      </c>
      <c r="N214" s="67">
        <f t="shared" si="55"/>
        <v>0</v>
      </c>
    </row>
    <row r="215" spans="1:14" ht="11.25" customHeight="1">
      <c r="A215" s="230">
        <v>0</v>
      </c>
      <c r="B215" s="13" t="s">
        <v>713</v>
      </c>
      <c r="C215" s="231" t="s">
        <v>946</v>
      </c>
      <c r="D215" s="147" t="s">
        <v>947</v>
      </c>
      <c r="E215" s="148" t="s">
        <v>948</v>
      </c>
      <c r="F215" s="148">
        <v>1</v>
      </c>
      <c r="G215" s="148">
        <v>40</v>
      </c>
      <c r="H215" s="149">
        <v>1.82</v>
      </c>
      <c r="I215" s="5">
        <f t="shared" si="56"/>
        <v>172.9</v>
      </c>
      <c r="J215" s="66"/>
      <c r="K215" s="67">
        <f t="shared" si="57"/>
        <v>1.82</v>
      </c>
      <c r="L215" s="67">
        <f t="shared" si="58"/>
        <v>0</v>
      </c>
      <c r="M215" s="67">
        <f t="shared" si="59"/>
        <v>172.9</v>
      </c>
      <c r="N215" s="67">
        <f t="shared" si="55"/>
        <v>0</v>
      </c>
    </row>
    <row r="216" spans="1:14" ht="11.25" customHeight="1">
      <c r="A216" s="230">
        <v>0</v>
      </c>
      <c r="B216" s="13" t="s">
        <v>713</v>
      </c>
      <c r="C216" s="231" t="s">
        <v>949</v>
      </c>
      <c r="D216" s="147" t="s">
        <v>950</v>
      </c>
      <c r="E216" s="148" t="s">
        <v>948</v>
      </c>
      <c r="F216" s="148">
        <v>1</v>
      </c>
      <c r="G216" s="148">
        <v>40</v>
      </c>
      <c r="H216" s="149">
        <v>1.93</v>
      </c>
      <c r="I216" s="5">
        <f t="shared" si="56"/>
        <v>183.35</v>
      </c>
      <c r="J216" s="66"/>
      <c r="K216" s="67">
        <f t="shared" si="57"/>
        <v>1.93</v>
      </c>
      <c r="L216" s="67">
        <f t="shared" si="58"/>
        <v>0</v>
      </c>
      <c r="M216" s="67">
        <f t="shared" si="59"/>
        <v>183.35</v>
      </c>
      <c r="N216" s="67">
        <f t="shared" si="55"/>
        <v>0</v>
      </c>
    </row>
    <row r="217" spans="1:14" ht="11.25" customHeight="1">
      <c r="A217" s="230">
        <v>0</v>
      </c>
      <c r="B217" s="13" t="s">
        <v>713</v>
      </c>
      <c r="C217" s="231" t="s">
        <v>951</v>
      </c>
      <c r="D217" s="147" t="s">
        <v>952</v>
      </c>
      <c r="E217" s="148" t="s">
        <v>953</v>
      </c>
      <c r="F217" s="148">
        <v>1</v>
      </c>
      <c r="G217" s="148">
        <v>36</v>
      </c>
      <c r="H217" s="149">
        <v>4.8719999999999999</v>
      </c>
      <c r="I217" s="5">
        <f t="shared" si="56"/>
        <v>462.84</v>
      </c>
      <c r="J217" s="66"/>
      <c r="K217" s="67">
        <f t="shared" si="57"/>
        <v>4.8719999999999999</v>
      </c>
      <c r="L217" s="67">
        <f t="shared" si="58"/>
        <v>0</v>
      </c>
      <c r="M217" s="67">
        <f t="shared" si="59"/>
        <v>462.84</v>
      </c>
      <c r="N217" s="67">
        <f t="shared" si="55"/>
        <v>0</v>
      </c>
    </row>
    <row r="218" spans="1:14" ht="11.25" customHeight="1">
      <c r="A218" s="230">
        <v>0</v>
      </c>
      <c r="B218" s="13" t="s">
        <v>713</v>
      </c>
      <c r="C218" s="231" t="s">
        <v>954</v>
      </c>
      <c r="D218" s="147" t="s">
        <v>955</v>
      </c>
      <c r="E218" s="148" t="s">
        <v>953</v>
      </c>
      <c r="F218" s="148">
        <v>1</v>
      </c>
      <c r="G218" s="148">
        <v>36</v>
      </c>
      <c r="H218" s="149">
        <v>4.8719999999999999</v>
      </c>
      <c r="I218" s="5">
        <f t="shared" si="56"/>
        <v>462.84</v>
      </c>
      <c r="J218" s="66"/>
      <c r="K218" s="67">
        <f t="shared" si="57"/>
        <v>4.8719999999999999</v>
      </c>
      <c r="L218" s="67">
        <f t="shared" si="58"/>
        <v>0</v>
      </c>
      <c r="M218" s="67">
        <f t="shared" si="59"/>
        <v>462.84</v>
      </c>
      <c r="N218" s="67">
        <f t="shared" si="55"/>
        <v>0</v>
      </c>
    </row>
    <row r="219" spans="1:14" ht="11.25" customHeight="1">
      <c r="A219" s="230">
        <v>0</v>
      </c>
      <c r="B219" s="13" t="s">
        <v>713</v>
      </c>
      <c r="C219" s="231" t="s">
        <v>956</v>
      </c>
      <c r="D219" s="147" t="s">
        <v>957</v>
      </c>
      <c r="E219" s="148" t="s">
        <v>958</v>
      </c>
      <c r="F219" s="148">
        <v>1</v>
      </c>
      <c r="G219" s="148">
        <v>4</v>
      </c>
      <c r="H219" s="149">
        <v>44.52</v>
      </c>
      <c r="I219" s="5">
        <f t="shared" si="56"/>
        <v>4229.3999999999996</v>
      </c>
      <c r="J219" s="66"/>
      <c r="K219" s="67">
        <f t="shared" si="57"/>
        <v>44.52</v>
      </c>
      <c r="L219" s="67">
        <f t="shared" si="58"/>
        <v>0</v>
      </c>
      <c r="M219" s="67">
        <f t="shared" si="59"/>
        <v>4229.3999999999996</v>
      </c>
      <c r="N219" s="67">
        <f t="shared" si="55"/>
        <v>0</v>
      </c>
    </row>
    <row r="220" spans="1:14" ht="11.25" customHeight="1">
      <c r="A220" s="230">
        <v>0</v>
      </c>
      <c r="B220" s="13" t="s">
        <v>713</v>
      </c>
      <c r="C220" s="231" t="s">
        <v>959</v>
      </c>
      <c r="D220" s="147" t="s">
        <v>960</v>
      </c>
      <c r="E220" s="148" t="s">
        <v>958</v>
      </c>
      <c r="F220" s="148">
        <v>1</v>
      </c>
      <c r="G220" s="148">
        <v>4</v>
      </c>
      <c r="H220" s="149">
        <v>43.22</v>
      </c>
      <c r="I220" s="5">
        <f t="shared" si="56"/>
        <v>4105.8999999999996</v>
      </c>
      <c r="J220" s="66"/>
      <c r="K220" s="67">
        <f t="shared" si="57"/>
        <v>43.22</v>
      </c>
      <c r="L220" s="67">
        <f t="shared" si="58"/>
        <v>0</v>
      </c>
      <c r="M220" s="67">
        <f t="shared" si="59"/>
        <v>4105.8999999999996</v>
      </c>
      <c r="N220" s="67">
        <f t="shared" si="55"/>
        <v>0</v>
      </c>
    </row>
    <row r="221" spans="1:14" ht="11.25" customHeight="1">
      <c r="A221" s="230">
        <v>0</v>
      </c>
      <c r="B221" s="13" t="s">
        <v>713</v>
      </c>
      <c r="C221" s="231" t="s">
        <v>961</v>
      </c>
      <c r="D221" s="147" t="s">
        <v>962</v>
      </c>
      <c r="E221" s="148" t="s">
        <v>958</v>
      </c>
      <c r="F221" s="148">
        <v>1</v>
      </c>
      <c r="G221" s="148">
        <v>4</v>
      </c>
      <c r="H221" s="149">
        <v>41.411999999999999</v>
      </c>
      <c r="I221" s="5">
        <f t="shared" si="56"/>
        <v>3934.14</v>
      </c>
      <c r="J221" s="66"/>
      <c r="K221" s="67">
        <f t="shared" si="57"/>
        <v>41.411999999999999</v>
      </c>
      <c r="L221" s="67">
        <f t="shared" si="58"/>
        <v>0</v>
      </c>
      <c r="M221" s="67">
        <f t="shared" si="59"/>
        <v>3934.14</v>
      </c>
      <c r="N221" s="67">
        <f t="shared" si="55"/>
        <v>0</v>
      </c>
    </row>
    <row r="222" spans="1:14" ht="11.25" customHeight="1">
      <c r="A222" s="230">
        <v>0</v>
      </c>
      <c r="B222" s="13" t="s">
        <v>713</v>
      </c>
      <c r="C222" s="231" t="s">
        <v>963</v>
      </c>
      <c r="D222" s="147" t="s">
        <v>964</v>
      </c>
      <c r="E222" s="148" t="s">
        <v>958</v>
      </c>
      <c r="F222" s="148">
        <v>1</v>
      </c>
      <c r="G222" s="148">
        <v>4</v>
      </c>
      <c r="H222" s="149">
        <v>78.22</v>
      </c>
      <c r="I222" s="5">
        <f t="shared" si="56"/>
        <v>7430.9</v>
      </c>
      <c r="J222" s="66"/>
      <c r="K222" s="67">
        <f t="shared" si="57"/>
        <v>78.22</v>
      </c>
      <c r="L222" s="67">
        <f t="shared" si="58"/>
        <v>0</v>
      </c>
      <c r="M222" s="67">
        <f t="shared" si="59"/>
        <v>7430.9</v>
      </c>
      <c r="N222" s="67">
        <f t="shared" si="55"/>
        <v>0</v>
      </c>
    </row>
    <row r="223" spans="1:14" ht="11.25" customHeight="1">
      <c r="A223" s="230">
        <v>0</v>
      </c>
      <c r="B223" s="13" t="s">
        <v>713</v>
      </c>
      <c r="C223" s="231" t="s">
        <v>965</v>
      </c>
      <c r="D223" s="147" t="s">
        <v>966</v>
      </c>
      <c r="E223" s="148" t="s">
        <v>958</v>
      </c>
      <c r="F223" s="148">
        <v>1</v>
      </c>
      <c r="G223" s="148">
        <v>4</v>
      </c>
      <c r="H223" s="149">
        <v>78.22</v>
      </c>
      <c r="I223" s="5">
        <f t="shared" si="56"/>
        <v>7430.9</v>
      </c>
      <c r="J223" s="66"/>
      <c r="K223" s="67">
        <f t="shared" si="57"/>
        <v>78.22</v>
      </c>
      <c r="L223" s="67">
        <f t="shared" si="58"/>
        <v>0</v>
      </c>
      <c r="M223" s="67">
        <f t="shared" si="59"/>
        <v>7430.9</v>
      </c>
      <c r="N223" s="67">
        <f t="shared" si="55"/>
        <v>0</v>
      </c>
    </row>
    <row r="224" spans="1:14" ht="11.25" customHeight="1">
      <c r="A224" s="230">
        <v>0</v>
      </c>
      <c r="B224" s="13" t="s">
        <v>713</v>
      </c>
      <c r="C224" s="231" t="s">
        <v>967</v>
      </c>
      <c r="D224" s="147" t="s">
        <v>968</v>
      </c>
      <c r="E224" s="148" t="s">
        <v>958</v>
      </c>
      <c r="F224" s="148">
        <v>1</v>
      </c>
      <c r="G224" s="148">
        <v>4</v>
      </c>
      <c r="H224" s="149">
        <v>74.495999999999995</v>
      </c>
      <c r="I224" s="5">
        <f t="shared" si="56"/>
        <v>7077.12</v>
      </c>
      <c r="J224" s="66"/>
      <c r="K224" s="67">
        <f t="shared" si="57"/>
        <v>74.495999999999995</v>
      </c>
      <c r="L224" s="67">
        <f t="shared" si="58"/>
        <v>0</v>
      </c>
      <c r="M224" s="67">
        <f t="shared" si="59"/>
        <v>7077.12</v>
      </c>
      <c r="N224" s="67">
        <f t="shared" si="55"/>
        <v>0</v>
      </c>
    </row>
    <row r="225" spans="1:14" ht="11.25" customHeight="1">
      <c r="A225" s="230">
        <v>0</v>
      </c>
      <c r="B225" s="13" t="s">
        <v>709</v>
      </c>
      <c r="C225" s="231" t="s">
        <v>969</v>
      </c>
      <c r="D225" s="147" t="s">
        <v>970</v>
      </c>
      <c r="E225" s="148" t="s">
        <v>971</v>
      </c>
      <c r="F225" s="148">
        <v>1</v>
      </c>
      <c r="G225" s="148">
        <v>12</v>
      </c>
      <c r="H225" s="149">
        <v>20.86</v>
      </c>
      <c r="I225" s="5">
        <f t="shared" si="56"/>
        <v>1981.7</v>
      </c>
      <c r="J225" s="66"/>
      <c r="K225" s="67">
        <f t="shared" si="57"/>
        <v>20.86</v>
      </c>
      <c r="L225" s="67">
        <f t="shared" si="58"/>
        <v>0</v>
      </c>
      <c r="M225" s="67">
        <f t="shared" si="59"/>
        <v>1981.7</v>
      </c>
      <c r="N225" s="67">
        <f t="shared" si="55"/>
        <v>0</v>
      </c>
    </row>
    <row r="226" spans="1:14" ht="11.25" customHeight="1" thickBot="1">
      <c r="A226" s="230">
        <v>0</v>
      </c>
      <c r="B226" s="13" t="s">
        <v>709</v>
      </c>
      <c r="C226" s="231" t="s">
        <v>972</v>
      </c>
      <c r="D226" s="147" t="s">
        <v>973</v>
      </c>
      <c r="E226" s="148" t="s">
        <v>971</v>
      </c>
      <c r="F226" s="148">
        <v>1</v>
      </c>
      <c r="G226" s="148">
        <v>12</v>
      </c>
      <c r="H226" s="149">
        <v>28.18</v>
      </c>
      <c r="I226" s="5">
        <f t="shared" si="56"/>
        <v>2677.1</v>
      </c>
      <c r="J226" s="66"/>
      <c r="K226" s="67">
        <f t="shared" si="57"/>
        <v>28.18</v>
      </c>
      <c r="L226" s="67">
        <f t="shared" si="58"/>
        <v>0</v>
      </c>
      <c r="M226" s="67">
        <f t="shared" si="59"/>
        <v>2677.1</v>
      </c>
      <c r="N226" s="67">
        <f t="shared" si="55"/>
        <v>0</v>
      </c>
    </row>
    <row r="227" spans="1:14" ht="11.25" customHeight="1" thickBot="1">
      <c r="A227" s="230"/>
      <c r="C227" s="419" t="s">
        <v>974</v>
      </c>
      <c r="D227" s="419"/>
      <c r="E227" s="419"/>
      <c r="F227" s="419"/>
      <c r="G227" s="419"/>
      <c r="H227" s="420"/>
      <c r="I227" s="278"/>
      <c r="J227" s="66"/>
      <c r="K227" s="67"/>
      <c r="L227" s="67"/>
      <c r="M227" s="67"/>
      <c r="N227" s="67"/>
    </row>
    <row r="228" spans="1:14" ht="11.25" customHeight="1">
      <c r="A228" s="230">
        <v>0</v>
      </c>
      <c r="B228" s="13" t="s">
        <v>709</v>
      </c>
      <c r="C228" s="231" t="s">
        <v>975</v>
      </c>
      <c r="D228" s="147" t="s">
        <v>976</v>
      </c>
      <c r="E228" s="148" t="s">
        <v>948</v>
      </c>
      <c r="F228" s="148">
        <v>1</v>
      </c>
      <c r="G228" s="148">
        <v>60</v>
      </c>
      <c r="H228" s="149">
        <v>7.13</v>
      </c>
      <c r="I228" s="5">
        <f t="shared" ref="I228:I233" si="60">ROUND(H228*Курс_EUR,2)</f>
        <v>677.35</v>
      </c>
      <c r="J228" s="66"/>
      <c r="K228" s="67">
        <f t="shared" ref="K228:K233" si="61">H228*(1-Скидка_3M_EUR)</f>
        <v>7.13</v>
      </c>
      <c r="L228" s="67">
        <f t="shared" ref="L228:L233" si="62">K228*J228</f>
        <v>0</v>
      </c>
      <c r="M228" s="67">
        <f t="shared" ref="M228:M233" si="63">I228*(1-Скидка_3M_EUR)</f>
        <v>677.35</v>
      </c>
      <c r="N228" s="67">
        <f t="shared" si="55"/>
        <v>0</v>
      </c>
    </row>
    <row r="229" spans="1:14" ht="11.25" customHeight="1">
      <c r="A229" s="230">
        <v>0</v>
      </c>
      <c r="B229" s="13" t="s">
        <v>709</v>
      </c>
      <c r="C229" s="231" t="s">
        <v>977</v>
      </c>
      <c r="D229" s="147" t="s">
        <v>978</v>
      </c>
      <c r="E229" s="148" t="s">
        <v>948</v>
      </c>
      <c r="F229" s="148">
        <v>1</v>
      </c>
      <c r="G229" s="148">
        <v>60</v>
      </c>
      <c r="H229" s="149">
        <v>3.29</v>
      </c>
      <c r="I229" s="5">
        <f t="shared" si="60"/>
        <v>312.55</v>
      </c>
      <c r="J229" s="66"/>
      <c r="K229" s="67">
        <f t="shared" si="61"/>
        <v>3.29</v>
      </c>
      <c r="L229" s="67">
        <f t="shared" si="62"/>
        <v>0</v>
      </c>
      <c r="M229" s="67">
        <f t="shared" si="63"/>
        <v>312.55</v>
      </c>
      <c r="N229" s="67">
        <f t="shared" si="55"/>
        <v>0</v>
      </c>
    </row>
    <row r="230" spans="1:14" ht="11.25" customHeight="1">
      <c r="A230" s="230">
        <v>0</v>
      </c>
      <c r="B230" s="13" t="s">
        <v>709</v>
      </c>
      <c r="C230" s="231" t="s">
        <v>979</v>
      </c>
      <c r="D230" s="147" t="s">
        <v>980</v>
      </c>
      <c r="E230" s="148" t="s">
        <v>953</v>
      </c>
      <c r="F230" s="148">
        <v>1</v>
      </c>
      <c r="G230" s="148">
        <v>10</v>
      </c>
      <c r="H230" s="149">
        <v>16.52</v>
      </c>
      <c r="I230" s="5">
        <f t="shared" si="60"/>
        <v>1569.4</v>
      </c>
      <c r="J230" s="66"/>
      <c r="K230" s="67">
        <f t="shared" si="61"/>
        <v>16.52</v>
      </c>
      <c r="L230" s="67">
        <f t="shared" si="62"/>
        <v>0</v>
      </c>
      <c r="M230" s="67">
        <f t="shared" si="63"/>
        <v>1569.4</v>
      </c>
      <c r="N230" s="67">
        <f t="shared" si="55"/>
        <v>0</v>
      </c>
    </row>
    <row r="231" spans="1:14" ht="11.25" customHeight="1">
      <c r="A231" s="230">
        <v>0</v>
      </c>
      <c r="B231" s="13" t="s">
        <v>710</v>
      </c>
      <c r="C231" s="231" t="s">
        <v>981</v>
      </c>
      <c r="D231" s="147" t="s">
        <v>982</v>
      </c>
      <c r="E231" s="148" t="s">
        <v>953</v>
      </c>
      <c r="F231" s="148">
        <v>1</v>
      </c>
      <c r="G231" s="148"/>
      <c r="H231" s="149">
        <v>14.26</v>
      </c>
      <c r="I231" s="5">
        <f t="shared" si="60"/>
        <v>1354.7</v>
      </c>
      <c r="J231" s="66"/>
      <c r="K231" s="67">
        <f t="shared" si="61"/>
        <v>14.26</v>
      </c>
      <c r="L231" s="67">
        <f t="shared" si="62"/>
        <v>0</v>
      </c>
      <c r="M231" s="67">
        <f t="shared" si="63"/>
        <v>1354.7</v>
      </c>
      <c r="N231" s="67">
        <f t="shared" si="55"/>
        <v>0</v>
      </c>
    </row>
    <row r="232" spans="1:14" ht="11.25" customHeight="1">
      <c r="A232" s="230">
        <v>0</v>
      </c>
      <c r="B232" s="13" t="s">
        <v>710</v>
      </c>
      <c r="C232" s="231" t="s">
        <v>983</v>
      </c>
      <c r="D232" s="147" t="s">
        <v>984</v>
      </c>
      <c r="E232" s="148" t="s">
        <v>953</v>
      </c>
      <c r="F232" s="148">
        <v>1</v>
      </c>
      <c r="G232" s="148">
        <v>20</v>
      </c>
      <c r="H232" s="149">
        <v>14.7</v>
      </c>
      <c r="I232" s="5">
        <f t="shared" si="60"/>
        <v>1396.5</v>
      </c>
      <c r="J232" s="66"/>
      <c r="K232" s="67">
        <f t="shared" si="61"/>
        <v>14.7</v>
      </c>
      <c r="L232" s="67">
        <f t="shared" si="62"/>
        <v>0</v>
      </c>
      <c r="M232" s="67">
        <f t="shared" si="63"/>
        <v>1396.5</v>
      </c>
      <c r="N232" s="67">
        <f t="shared" si="55"/>
        <v>0</v>
      </c>
    </row>
    <row r="233" spans="1:14" ht="11.25" customHeight="1" thickBot="1">
      <c r="A233" s="230">
        <v>0</v>
      </c>
      <c r="B233" s="13" t="s">
        <v>716</v>
      </c>
      <c r="C233" s="232" t="s">
        <v>985</v>
      </c>
      <c r="D233" s="150" t="s">
        <v>986</v>
      </c>
      <c r="E233" s="151" t="s">
        <v>953</v>
      </c>
      <c r="F233" s="151">
        <v>1</v>
      </c>
      <c r="G233" s="151">
        <v>10</v>
      </c>
      <c r="H233" s="152">
        <v>18.2</v>
      </c>
      <c r="I233" s="5">
        <f t="shared" si="60"/>
        <v>1729</v>
      </c>
      <c r="J233" s="66"/>
      <c r="K233" s="67">
        <f t="shared" si="61"/>
        <v>18.2</v>
      </c>
      <c r="L233" s="67">
        <f t="shared" si="62"/>
        <v>0</v>
      </c>
      <c r="M233" s="67">
        <f t="shared" si="63"/>
        <v>1729</v>
      </c>
      <c r="N233" s="67">
        <f t="shared" si="55"/>
        <v>0</v>
      </c>
    </row>
    <row r="234" spans="1:14" ht="11.25" customHeight="1" thickBot="1">
      <c r="A234" s="230"/>
      <c r="C234" s="419" t="s">
        <v>719</v>
      </c>
      <c r="D234" s="419"/>
      <c r="E234" s="419"/>
      <c r="F234" s="419"/>
      <c r="G234" s="419"/>
      <c r="H234" s="420"/>
      <c r="I234" s="278"/>
      <c r="J234" s="66"/>
      <c r="K234" s="67"/>
      <c r="L234" s="67"/>
      <c r="M234" s="67"/>
      <c r="N234" s="67"/>
    </row>
    <row r="235" spans="1:14" ht="11.25" customHeight="1" thickBot="1">
      <c r="A235" s="230"/>
      <c r="C235" s="419" t="s">
        <v>720</v>
      </c>
      <c r="D235" s="419"/>
      <c r="E235" s="419"/>
      <c r="F235" s="419"/>
      <c r="G235" s="419"/>
      <c r="H235" s="420"/>
      <c r="I235" s="278"/>
      <c r="J235" s="66"/>
      <c r="K235" s="67"/>
      <c r="L235" s="67"/>
      <c r="M235" s="67"/>
      <c r="N235" s="67"/>
    </row>
    <row r="236" spans="1:14" ht="11.25" customHeight="1">
      <c r="A236" s="230">
        <v>0</v>
      </c>
      <c r="B236" s="13" t="s">
        <v>713</v>
      </c>
      <c r="C236" s="233" t="s">
        <v>987</v>
      </c>
      <c r="D236" s="153" t="s">
        <v>988</v>
      </c>
      <c r="E236" s="154" t="s">
        <v>948</v>
      </c>
      <c r="F236" s="154">
        <v>1</v>
      </c>
      <c r="G236" s="154">
        <v>100</v>
      </c>
      <c r="H236" s="155">
        <v>2.028</v>
      </c>
      <c r="I236" s="5">
        <f>ROUND(H236*Курс_EUR,2)</f>
        <v>192.66</v>
      </c>
      <c r="J236" s="66"/>
      <c r="K236" s="67">
        <f>H236*(1-Скидка_3M_EUR)</f>
        <v>2.028</v>
      </c>
      <c r="L236" s="67">
        <f>K236*J236</f>
        <v>0</v>
      </c>
      <c r="M236" s="67">
        <f>I236*(1-Скидка_3M_EUR)</f>
        <v>192.66</v>
      </c>
      <c r="N236" s="67">
        <f t="shared" si="55"/>
        <v>0</v>
      </c>
    </row>
    <row r="237" spans="1:14" ht="11.25" customHeight="1">
      <c r="A237" s="230">
        <v>0</v>
      </c>
      <c r="B237" s="13" t="s">
        <v>713</v>
      </c>
      <c r="C237" s="231" t="s">
        <v>989</v>
      </c>
      <c r="D237" s="147" t="s">
        <v>990</v>
      </c>
      <c r="E237" s="148" t="s">
        <v>948</v>
      </c>
      <c r="F237" s="148">
        <v>1</v>
      </c>
      <c r="G237" s="148">
        <v>100</v>
      </c>
      <c r="H237" s="149">
        <v>2.2799999999999998</v>
      </c>
      <c r="I237" s="5">
        <f>ROUND(H237*Курс_EUR,2)</f>
        <v>216.6</v>
      </c>
      <c r="J237" s="66"/>
      <c r="K237" s="67">
        <f>H237*(1-Скидка_3M_EUR)</f>
        <v>2.2799999999999998</v>
      </c>
      <c r="L237" s="67">
        <f>K237*J237</f>
        <v>0</v>
      </c>
      <c r="M237" s="67">
        <f>I237*(1-Скидка_3M_EUR)</f>
        <v>216.6</v>
      </c>
      <c r="N237" s="67">
        <f t="shared" si="55"/>
        <v>0</v>
      </c>
    </row>
    <row r="238" spans="1:14" ht="11.25" customHeight="1">
      <c r="A238" s="230"/>
      <c r="C238" s="231"/>
      <c r="D238" s="147"/>
      <c r="E238" s="148"/>
      <c r="F238" s="148"/>
      <c r="G238" s="148"/>
      <c r="H238" s="149"/>
      <c r="I238" s="149"/>
      <c r="J238" s="66"/>
      <c r="K238" s="67"/>
      <c r="L238" s="67"/>
      <c r="M238" s="67"/>
      <c r="N238" s="67"/>
    </row>
    <row r="239" spans="1:14" ht="11.25" customHeight="1" thickBot="1">
      <c r="A239" s="230">
        <v>0</v>
      </c>
      <c r="B239" s="13" t="s">
        <v>713</v>
      </c>
      <c r="C239" s="232" t="s">
        <v>991</v>
      </c>
      <c r="D239" s="150" t="s">
        <v>992</v>
      </c>
      <c r="E239" s="151" t="s">
        <v>764</v>
      </c>
      <c r="F239" s="151">
        <v>1</v>
      </c>
      <c r="G239" s="151">
        <v>10</v>
      </c>
      <c r="H239" s="152">
        <v>17.72</v>
      </c>
      <c r="I239" s="5">
        <f>ROUND(H239*Курс_EUR,2)</f>
        <v>1683.4</v>
      </c>
      <c r="J239" s="66"/>
      <c r="K239" s="67">
        <f>H239*(1-Скидка_3M_EUR)</f>
        <v>17.72</v>
      </c>
      <c r="L239" s="67">
        <f>K239*J239</f>
        <v>0</v>
      </c>
      <c r="M239" s="67">
        <f>I239*(1-Скидка_3M_EUR)</f>
        <v>1683.4</v>
      </c>
      <c r="N239" s="67">
        <f t="shared" si="55"/>
        <v>0</v>
      </c>
    </row>
    <row r="240" spans="1:14" ht="11.25" customHeight="1" thickBot="1">
      <c r="A240" s="230"/>
      <c r="C240" s="419" t="s">
        <v>721</v>
      </c>
      <c r="D240" s="419"/>
      <c r="E240" s="419"/>
      <c r="F240" s="419"/>
      <c r="G240" s="419"/>
      <c r="H240" s="420"/>
      <c r="I240" s="278"/>
      <c r="J240" s="66"/>
      <c r="K240" s="67"/>
      <c r="L240" s="67"/>
      <c r="M240" s="67"/>
      <c r="N240" s="67"/>
    </row>
    <row r="241" spans="1:14" ht="11.25" customHeight="1">
      <c r="A241" s="230">
        <v>0</v>
      </c>
      <c r="B241" s="13" t="s">
        <v>713</v>
      </c>
      <c r="C241" s="233" t="s">
        <v>993</v>
      </c>
      <c r="D241" s="153" t="s">
        <v>994</v>
      </c>
      <c r="E241" s="154" t="s">
        <v>948</v>
      </c>
      <c r="F241" s="154">
        <v>1</v>
      </c>
      <c r="G241" s="154">
        <v>10</v>
      </c>
      <c r="H241" s="155">
        <v>9.56</v>
      </c>
      <c r="I241" s="5">
        <f>ROUND(H241*Курс_EUR,2)</f>
        <v>908.2</v>
      </c>
      <c r="J241" s="66"/>
      <c r="K241" s="67">
        <f>H241*(1-Скидка_3M_EUR)</f>
        <v>9.56</v>
      </c>
      <c r="L241" s="67">
        <f>K241*J241</f>
        <v>0</v>
      </c>
      <c r="M241" s="67">
        <f>I241*(1-Скидка_3M_EUR)</f>
        <v>908.2</v>
      </c>
      <c r="N241" s="67">
        <f t="shared" si="55"/>
        <v>0</v>
      </c>
    </row>
    <row r="242" spans="1:14" ht="11.25" customHeight="1">
      <c r="A242" s="230">
        <v>0</v>
      </c>
      <c r="B242" s="13" t="s">
        <v>713</v>
      </c>
      <c r="C242" s="231" t="s">
        <v>995</v>
      </c>
      <c r="D242" s="147" t="s">
        <v>996</v>
      </c>
      <c r="E242" s="148" t="s">
        <v>948</v>
      </c>
      <c r="F242" s="148">
        <v>1</v>
      </c>
      <c r="G242" s="148">
        <v>10</v>
      </c>
      <c r="H242" s="149">
        <v>9.56</v>
      </c>
      <c r="I242" s="5">
        <f>ROUND(H242*Курс_EUR,2)</f>
        <v>908.2</v>
      </c>
      <c r="J242" s="66"/>
      <c r="K242" s="67">
        <f>H242*(1-Скидка_3M_EUR)</f>
        <v>9.56</v>
      </c>
      <c r="L242" s="67">
        <f>K242*J242</f>
        <v>0</v>
      </c>
      <c r="M242" s="67">
        <f>I242*(1-Скидка_3M_EUR)</f>
        <v>908.2</v>
      </c>
      <c r="N242" s="67">
        <f t="shared" si="55"/>
        <v>0</v>
      </c>
    </row>
    <row r="243" spans="1:14" ht="11.25" customHeight="1">
      <c r="A243" s="230">
        <v>0</v>
      </c>
      <c r="B243" s="13" t="s">
        <v>713</v>
      </c>
      <c r="C243" s="231" t="s">
        <v>997</v>
      </c>
      <c r="D243" s="147" t="s">
        <v>998</v>
      </c>
      <c r="E243" s="148" t="s">
        <v>948</v>
      </c>
      <c r="F243" s="148">
        <v>1</v>
      </c>
      <c r="G243" s="148">
        <v>10</v>
      </c>
      <c r="H243" s="149">
        <v>9.56</v>
      </c>
      <c r="I243" s="5">
        <f>ROUND(H243*Курс_EUR,2)</f>
        <v>908.2</v>
      </c>
      <c r="J243" s="66"/>
      <c r="K243" s="67">
        <f>H243*(1-Скидка_3M_EUR)</f>
        <v>9.56</v>
      </c>
      <c r="L243" s="67">
        <f>K243*J243</f>
        <v>0</v>
      </c>
      <c r="M243" s="67">
        <f>I243*(1-Скидка_3M_EUR)</f>
        <v>908.2</v>
      </c>
      <c r="N243" s="67">
        <f t="shared" si="55"/>
        <v>0</v>
      </c>
    </row>
    <row r="244" spans="1:14" ht="11.25" customHeight="1">
      <c r="A244" s="230">
        <v>0</v>
      </c>
      <c r="B244" s="13" t="s">
        <v>713</v>
      </c>
      <c r="C244" s="231" t="s">
        <v>999</v>
      </c>
      <c r="D244" s="147" t="s">
        <v>1000</v>
      </c>
      <c r="E244" s="148" t="s">
        <v>948</v>
      </c>
      <c r="F244" s="148">
        <v>1</v>
      </c>
      <c r="G244" s="148">
        <v>10</v>
      </c>
      <c r="H244" s="149">
        <v>9.56</v>
      </c>
      <c r="I244" s="5">
        <f>ROUND(H244*Курс_EUR,2)</f>
        <v>908.2</v>
      </c>
      <c r="J244" s="66"/>
      <c r="K244" s="67">
        <f>H244*(1-Скидка_3M_EUR)</f>
        <v>9.56</v>
      </c>
      <c r="L244" s="67">
        <f>K244*J244</f>
        <v>0</v>
      </c>
      <c r="M244" s="67">
        <f>I244*(1-Скидка_3M_EUR)</f>
        <v>908.2</v>
      </c>
      <c r="N244" s="67">
        <f t="shared" si="55"/>
        <v>0</v>
      </c>
    </row>
    <row r="245" spans="1:14" ht="11.25" customHeight="1">
      <c r="A245" s="230"/>
      <c r="C245" s="231"/>
      <c r="D245" s="147"/>
      <c r="E245" s="148"/>
      <c r="F245" s="148"/>
      <c r="G245" s="148"/>
      <c r="H245" s="149"/>
      <c r="I245" s="149"/>
      <c r="J245" s="66"/>
      <c r="K245" s="67"/>
      <c r="L245" s="67"/>
      <c r="M245" s="67"/>
      <c r="N245" s="67"/>
    </row>
    <row r="246" spans="1:14" ht="11.25" customHeight="1">
      <c r="A246" s="230">
        <v>0</v>
      </c>
      <c r="B246" s="13" t="s">
        <v>713</v>
      </c>
      <c r="C246" s="231">
        <v>65033</v>
      </c>
      <c r="D246" s="147" t="s">
        <v>1001</v>
      </c>
      <c r="E246" s="148" t="s">
        <v>948</v>
      </c>
      <c r="F246" s="148">
        <v>1</v>
      </c>
      <c r="G246" s="148">
        <v>10</v>
      </c>
      <c r="H246" s="149">
        <v>4.6900000000000004</v>
      </c>
      <c r="I246" s="5">
        <f>ROUND(H246*Курс_EUR,2)</f>
        <v>445.55</v>
      </c>
      <c r="J246" s="66"/>
      <c r="K246" s="67">
        <f>H246*(1-Скидка_3M_EUR)</f>
        <v>4.6900000000000004</v>
      </c>
      <c r="L246" s="67">
        <f>K246*J246</f>
        <v>0</v>
      </c>
      <c r="M246" s="67">
        <f>I246*(1-Скидка_3M_EUR)</f>
        <v>445.55</v>
      </c>
      <c r="N246" s="67">
        <f t="shared" si="55"/>
        <v>0</v>
      </c>
    </row>
    <row r="247" spans="1:14" ht="11.25" customHeight="1">
      <c r="A247" s="230">
        <v>0</v>
      </c>
      <c r="B247" s="13" t="s">
        <v>713</v>
      </c>
      <c r="C247" s="231">
        <v>65034</v>
      </c>
      <c r="D247" s="147" t="s">
        <v>1002</v>
      </c>
      <c r="E247" s="148" t="s">
        <v>948</v>
      </c>
      <c r="F247" s="148">
        <v>1</v>
      </c>
      <c r="G247" s="148">
        <v>10</v>
      </c>
      <c r="H247" s="149">
        <v>4.6900000000000004</v>
      </c>
      <c r="I247" s="5">
        <f>ROUND(H247*Курс_EUR,2)</f>
        <v>445.55</v>
      </c>
      <c r="J247" s="66"/>
      <c r="K247" s="67">
        <f>H247*(1-Скидка_3M_EUR)</f>
        <v>4.6900000000000004</v>
      </c>
      <c r="L247" s="67">
        <f>K247*J247</f>
        <v>0</v>
      </c>
      <c r="M247" s="67">
        <f>I247*(1-Скидка_3M_EUR)</f>
        <v>445.55</v>
      </c>
      <c r="N247" s="67">
        <f t="shared" si="55"/>
        <v>0</v>
      </c>
    </row>
    <row r="248" spans="1:14" ht="11.25" customHeight="1">
      <c r="A248" s="230">
        <v>0</v>
      </c>
      <c r="B248" s="13" t="s">
        <v>713</v>
      </c>
      <c r="C248" s="231">
        <v>65035</v>
      </c>
      <c r="D248" s="147" t="s">
        <v>1003</v>
      </c>
      <c r="E248" s="148" t="s">
        <v>948</v>
      </c>
      <c r="F248" s="148">
        <v>1</v>
      </c>
      <c r="G248" s="148">
        <v>10</v>
      </c>
      <c r="H248" s="149">
        <v>4.6900000000000004</v>
      </c>
      <c r="I248" s="5">
        <f>ROUND(H248*Курс_EUR,2)</f>
        <v>445.55</v>
      </c>
      <c r="J248" s="66"/>
      <c r="K248" s="67">
        <f>H248*(1-Скидка_3M_EUR)</f>
        <v>4.6900000000000004</v>
      </c>
      <c r="L248" s="67">
        <f>K248*J248</f>
        <v>0</v>
      </c>
      <c r="M248" s="67">
        <f>I248*(1-Скидка_3M_EUR)</f>
        <v>445.55</v>
      </c>
      <c r="N248" s="67">
        <f t="shared" si="55"/>
        <v>0</v>
      </c>
    </row>
    <row r="249" spans="1:14" ht="11.25" customHeight="1" thickBot="1">
      <c r="A249" s="230">
        <v>0</v>
      </c>
      <c r="B249" s="13" t="s">
        <v>713</v>
      </c>
      <c r="C249" s="232">
        <v>65036</v>
      </c>
      <c r="D249" s="150" t="s">
        <v>1004</v>
      </c>
      <c r="E249" s="151" t="s">
        <v>948</v>
      </c>
      <c r="F249" s="151">
        <v>1</v>
      </c>
      <c r="G249" s="151">
        <v>10</v>
      </c>
      <c r="H249" s="152">
        <v>4.6900000000000004</v>
      </c>
      <c r="I249" s="5">
        <f>ROUND(H249*Курс_EUR,2)</f>
        <v>445.55</v>
      </c>
      <c r="J249" s="66"/>
      <c r="K249" s="67">
        <f>H249*(1-Скидка_3M_EUR)</f>
        <v>4.6900000000000004</v>
      </c>
      <c r="L249" s="67">
        <f>K249*J249</f>
        <v>0</v>
      </c>
      <c r="M249" s="67">
        <f>I249*(1-Скидка_3M_EUR)</f>
        <v>445.55</v>
      </c>
      <c r="N249" s="67">
        <f t="shared" si="55"/>
        <v>0</v>
      </c>
    </row>
    <row r="250" spans="1:14" ht="11.25" customHeight="1" thickBot="1">
      <c r="A250" s="230"/>
      <c r="C250" s="419" t="s">
        <v>722</v>
      </c>
      <c r="D250" s="419"/>
      <c r="E250" s="419"/>
      <c r="F250" s="419"/>
      <c r="G250" s="419"/>
      <c r="H250" s="420"/>
      <c r="I250" s="278"/>
      <c r="J250" s="66"/>
      <c r="K250" s="67"/>
      <c r="L250" s="67"/>
      <c r="M250" s="67"/>
      <c r="N250" s="67"/>
    </row>
    <row r="251" spans="1:14" ht="11.25" customHeight="1">
      <c r="A251" s="230">
        <v>0</v>
      </c>
      <c r="B251" s="13" t="s">
        <v>723</v>
      </c>
      <c r="C251" s="233" t="s">
        <v>1005</v>
      </c>
      <c r="D251" s="153" t="s">
        <v>1006</v>
      </c>
      <c r="E251" s="154" t="s">
        <v>948</v>
      </c>
      <c r="F251" s="154">
        <v>1</v>
      </c>
      <c r="G251" s="154">
        <v>30</v>
      </c>
      <c r="H251" s="155">
        <v>8.1959999999999997</v>
      </c>
      <c r="I251" s="5">
        <f t="shared" ref="I251:I258" si="64">ROUND(H251*Курс_EUR,2)</f>
        <v>778.62</v>
      </c>
      <c r="J251" s="66"/>
      <c r="K251" s="67">
        <f t="shared" ref="K251:K258" si="65">H251*(1-Скидка_3M_EUR)</f>
        <v>8.1959999999999997</v>
      </c>
      <c r="L251" s="67">
        <f t="shared" ref="L251:L258" si="66">K251*J251</f>
        <v>0</v>
      </c>
      <c r="M251" s="67">
        <f t="shared" ref="M251:M258" si="67">I251*(1-Скидка_3M_EUR)</f>
        <v>778.62</v>
      </c>
      <c r="N251" s="67">
        <f t="shared" si="55"/>
        <v>0</v>
      </c>
    </row>
    <row r="252" spans="1:14" ht="11.25" customHeight="1">
      <c r="A252" s="230">
        <v>0</v>
      </c>
      <c r="B252" s="13" t="s">
        <v>723</v>
      </c>
      <c r="C252" s="231" t="s">
        <v>1007</v>
      </c>
      <c r="D252" s="147" t="s">
        <v>1008</v>
      </c>
      <c r="E252" s="148" t="s">
        <v>948</v>
      </c>
      <c r="F252" s="148">
        <v>1</v>
      </c>
      <c r="G252" s="148">
        <v>20</v>
      </c>
      <c r="H252" s="149">
        <v>13.739999999999998</v>
      </c>
      <c r="I252" s="5">
        <f t="shared" si="64"/>
        <v>1305.3</v>
      </c>
      <c r="J252" s="66"/>
      <c r="K252" s="67">
        <f t="shared" si="65"/>
        <v>13.739999999999998</v>
      </c>
      <c r="L252" s="67">
        <f t="shared" si="66"/>
        <v>0</v>
      </c>
      <c r="M252" s="67">
        <f t="shared" si="67"/>
        <v>1305.3</v>
      </c>
      <c r="N252" s="67">
        <f t="shared" si="55"/>
        <v>0</v>
      </c>
    </row>
    <row r="253" spans="1:14" ht="11.25" customHeight="1">
      <c r="A253" s="230">
        <v>0</v>
      </c>
      <c r="B253" s="13" t="s">
        <v>713</v>
      </c>
      <c r="C253" s="231" t="s">
        <v>3522</v>
      </c>
      <c r="D253" s="147" t="s">
        <v>1009</v>
      </c>
      <c r="E253" s="148" t="s">
        <v>948</v>
      </c>
      <c r="F253" s="148">
        <v>1</v>
      </c>
      <c r="G253" s="148">
        <v>10</v>
      </c>
      <c r="H253" s="149">
        <v>13.93</v>
      </c>
      <c r="I253" s="5">
        <f t="shared" si="64"/>
        <v>1323.35</v>
      </c>
      <c r="J253" s="66"/>
      <c r="K253" s="67">
        <f t="shared" si="65"/>
        <v>13.93</v>
      </c>
      <c r="L253" s="67">
        <f t="shared" si="66"/>
        <v>0</v>
      </c>
      <c r="M253" s="67">
        <f t="shared" si="67"/>
        <v>1323.35</v>
      </c>
      <c r="N253" s="67">
        <f t="shared" si="55"/>
        <v>0</v>
      </c>
    </row>
    <row r="254" spans="1:14" ht="11.25" customHeight="1">
      <c r="A254" s="230">
        <v>0</v>
      </c>
      <c r="B254" s="13" t="s">
        <v>713</v>
      </c>
      <c r="C254" s="231" t="s">
        <v>1010</v>
      </c>
      <c r="D254" s="147" t="s">
        <v>1011</v>
      </c>
      <c r="E254" s="148" t="s">
        <v>948</v>
      </c>
      <c r="F254" s="148">
        <v>1</v>
      </c>
      <c r="G254" s="148">
        <v>8</v>
      </c>
      <c r="H254" s="149">
        <v>17.64</v>
      </c>
      <c r="I254" s="5">
        <f t="shared" si="64"/>
        <v>1675.8</v>
      </c>
      <c r="J254" s="66"/>
      <c r="K254" s="67">
        <f t="shared" si="65"/>
        <v>17.64</v>
      </c>
      <c r="L254" s="67">
        <f t="shared" si="66"/>
        <v>0</v>
      </c>
      <c r="M254" s="67">
        <f t="shared" si="67"/>
        <v>1675.8</v>
      </c>
      <c r="N254" s="67">
        <f t="shared" si="55"/>
        <v>0</v>
      </c>
    </row>
    <row r="255" spans="1:14" ht="11.25" customHeight="1">
      <c r="A255" s="230">
        <v>0</v>
      </c>
      <c r="B255" s="13" t="s">
        <v>713</v>
      </c>
      <c r="C255" s="231" t="s">
        <v>1012</v>
      </c>
      <c r="D255" s="147" t="s">
        <v>1013</v>
      </c>
      <c r="E255" s="148" t="s">
        <v>948</v>
      </c>
      <c r="F255" s="148">
        <v>1</v>
      </c>
      <c r="G255" s="148">
        <v>10</v>
      </c>
      <c r="H255" s="149">
        <v>13.608000000000001</v>
      </c>
      <c r="I255" s="5">
        <f t="shared" si="64"/>
        <v>1292.76</v>
      </c>
      <c r="J255" s="66"/>
      <c r="K255" s="67">
        <f t="shared" si="65"/>
        <v>13.608000000000001</v>
      </c>
      <c r="L255" s="67">
        <f t="shared" si="66"/>
        <v>0</v>
      </c>
      <c r="M255" s="67">
        <f t="shared" si="67"/>
        <v>1292.76</v>
      </c>
      <c r="N255" s="67">
        <f t="shared" si="55"/>
        <v>0</v>
      </c>
    </row>
    <row r="256" spans="1:14" ht="11.25" customHeight="1">
      <c r="A256" s="230">
        <v>0</v>
      </c>
      <c r="B256" s="13" t="s">
        <v>713</v>
      </c>
      <c r="C256" s="231" t="s">
        <v>1014</v>
      </c>
      <c r="D256" s="147" t="s">
        <v>1015</v>
      </c>
      <c r="E256" s="148" t="s">
        <v>948</v>
      </c>
      <c r="F256" s="148">
        <v>1</v>
      </c>
      <c r="G256" s="148">
        <v>6</v>
      </c>
      <c r="H256" s="149">
        <v>22.560000000000002</v>
      </c>
      <c r="I256" s="5">
        <f t="shared" si="64"/>
        <v>2143.1999999999998</v>
      </c>
      <c r="J256" s="66"/>
      <c r="K256" s="67">
        <f t="shared" si="65"/>
        <v>22.560000000000002</v>
      </c>
      <c r="L256" s="67">
        <f t="shared" si="66"/>
        <v>0</v>
      </c>
      <c r="M256" s="67">
        <f t="shared" si="67"/>
        <v>2143.1999999999998</v>
      </c>
      <c r="N256" s="67">
        <f t="shared" si="55"/>
        <v>0</v>
      </c>
    </row>
    <row r="257" spans="1:14" ht="11.25" customHeight="1">
      <c r="A257" s="230">
        <v>0</v>
      </c>
      <c r="B257" s="13" t="s">
        <v>713</v>
      </c>
      <c r="C257" s="231" t="s">
        <v>1016</v>
      </c>
      <c r="D257" s="147" t="s">
        <v>1017</v>
      </c>
      <c r="E257" s="148" t="s">
        <v>948</v>
      </c>
      <c r="F257" s="148">
        <v>1</v>
      </c>
      <c r="G257" s="148">
        <v>10</v>
      </c>
      <c r="H257" s="149">
        <v>15.143999999999998</v>
      </c>
      <c r="I257" s="5">
        <f t="shared" si="64"/>
        <v>1438.68</v>
      </c>
      <c r="J257" s="66"/>
      <c r="K257" s="67">
        <f t="shared" si="65"/>
        <v>15.143999999999998</v>
      </c>
      <c r="L257" s="67">
        <f t="shared" si="66"/>
        <v>0</v>
      </c>
      <c r="M257" s="67">
        <f t="shared" si="67"/>
        <v>1438.68</v>
      </c>
      <c r="N257" s="67">
        <f t="shared" si="55"/>
        <v>0</v>
      </c>
    </row>
    <row r="258" spans="1:14" ht="11.25" customHeight="1" thickBot="1">
      <c r="A258" s="230">
        <v>0</v>
      </c>
      <c r="B258" s="13" t="s">
        <v>713</v>
      </c>
      <c r="C258" s="232" t="s">
        <v>1018</v>
      </c>
      <c r="D258" s="150" t="s">
        <v>1019</v>
      </c>
      <c r="E258" s="151" t="s">
        <v>948</v>
      </c>
      <c r="F258" s="151">
        <v>1</v>
      </c>
      <c r="G258" s="151">
        <v>10</v>
      </c>
      <c r="H258" s="152">
        <v>23.555999999999997</v>
      </c>
      <c r="I258" s="5">
        <f t="shared" si="64"/>
        <v>2237.8200000000002</v>
      </c>
      <c r="J258" s="66"/>
      <c r="K258" s="67">
        <f t="shared" si="65"/>
        <v>23.555999999999997</v>
      </c>
      <c r="L258" s="67">
        <f t="shared" si="66"/>
        <v>0</v>
      </c>
      <c r="M258" s="67">
        <f t="shared" si="67"/>
        <v>2237.8200000000002</v>
      </c>
      <c r="N258" s="67">
        <f t="shared" si="55"/>
        <v>0</v>
      </c>
    </row>
    <row r="259" spans="1:14" ht="11.25" customHeight="1" thickBot="1">
      <c r="A259" s="230"/>
      <c r="C259" s="419" t="s">
        <v>724</v>
      </c>
      <c r="D259" s="419"/>
      <c r="E259" s="419"/>
      <c r="F259" s="419"/>
      <c r="G259" s="419"/>
      <c r="H259" s="420"/>
      <c r="I259" s="278"/>
      <c r="J259" s="66"/>
      <c r="K259" s="67"/>
      <c r="L259" s="67"/>
      <c r="M259" s="67"/>
      <c r="N259" s="67"/>
    </row>
    <row r="260" spans="1:14" ht="11.25" customHeight="1">
      <c r="A260" s="230">
        <v>0</v>
      </c>
      <c r="B260" s="13" t="s">
        <v>713</v>
      </c>
      <c r="C260" s="233" t="s">
        <v>1020</v>
      </c>
      <c r="D260" s="153" t="s">
        <v>1021</v>
      </c>
      <c r="E260" s="154" t="s">
        <v>948</v>
      </c>
      <c r="F260" s="154">
        <v>1</v>
      </c>
      <c r="G260" s="154">
        <v>30</v>
      </c>
      <c r="H260" s="155">
        <v>13.58</v>
      </c>
      <c r="I260" s="5">
        <f t="shared" ref="I260:I267" si="68">ROUND(H260*Курс_EUR,2)</f>
        <v>1290.0999999999999</v>
      </c>
      <c r="J260" s="66"/>
      <c r="K260" s="67">
        <f t="shared" ref="K260:K267" si="69">H260*(1-Скидка_3M_EUR)</f>
        <v>13.58</v>
      </c>
      <c r="L260" s="67">
        <f t="shared" ref="L260:L267" si="70">K260*J260</f>
        <v>0</v>
      </c>
      <c r="M260" s="67">
        <f t="shared" ref="M260:M267" si="71">I260*(1-Скидка_3M_EUR)</f>
        <v>1290.0999999999999</v>
      </c>
      <c r="N260" s="67">
        <f t="shared" si="55"/>
        <v>0</v>
      </c>
    </row>
    <row r="261" spans="1:14" ht="11.25" customHeight="1">
      <c r="A261" s="230">
        <v>0</v>
      </c>
      <c r="B261" s="13" t="s">
        <v>713</v>
      </c>
      <c r="C261" s="231" t="s">
        <v>1022</v>
      </c>
      <c r="D261" s="147" t="s">
        <v>1023</v>
      </c>
      <c r="E261" s="148" t="s">
        <v>948</v>
      </c>
      <c r="F261" s="148">
        <v>1</v>
      </c>
      <c r="G261" s="148">
        <v>20</v>
      </c>
      <c r="H261" s="149">
        <v>12.228</v>
      </c>
      <c r="I261" s="5">
        <f t="shared" si="68"/>
        <v>1161.6600000000001</v>
      </c>
      <c r="J261" s="66"/>
      <c r="K261" s="67">
        <f t="shared" si="69"/>
        <v>12.228</v>
      </c>
      <c r="L261" s="67">
        <f t="shared" si="70"/>
        <v>0</v>
      </c>
      <c r="M261" s="67">
        <f t="shared" si="71"/>
        <v>1161.6600000000001</v>
      </c>
      <c r="N261" s="67">
        <f t="shared" si="55"/>
        <v>0</v>
      </c>
    </row>
    <row r="262" spans="1:14" ht="11.25" customHeight="1">
      <c r="A262" s="230">
        <v>0</v>
      </c>
      <c r="B262" s="13" t="s">
        <v>713</v>
      </c>
      <c r="C262" s="231" t="s">
        <v>1024</v>
      </c>
      <c r="D262" s="147" t="s">
        <v>1025</v>
      </c>
      <c r="E262" s="148" t="s">
        <v>948</v>
      </c>
      <c r="F262" s="148">
        <v>1</v>
      </c>
      <c r="G262" s="148">
        <v>10</v>
      </c>
      <c r="H262" s="149">
        <v>12.73</v>
      </c>
      <c r="I262" s="5">
        <f t="shared" si="68"/>
        <v>1209.3499999999999</v>
      </c>
      <c r="J262" s="66"/>
      <c r="K262" s="67">
        <f t="shared" si="69"/>
        <v>12.73</v>
      </c>
      <c r="L262" s="67">
        <f t="shared" si="70"/>
        <v>0</v>
      </c>
      <c r="M262" s="67">
        <f t="shared" si="71"/>
        <v>1209.3499999999999</v>
      </c>
      <c r="N262" s="67">
        <f t="shared" si="55"/>
        <v>0</v>
      </c>
    </row>
    <row r="263" spans="1:14" ht="11.25" customHeight="1">
      <c r="A263" s="230">
        <v>0</v>
      </c>
      <c r="B263" s="13" t="s">
        <v>713</v>
      </c>
      <c r="C263" s="231" t="s">
        <v>1026</v>
      </c>
      <c r="D263" s="147" t="s">
        <v>1027</v>
      </c>
      <c r="E263" s="148" t="s">
        <v>948</v>
      </c>
      <c r="F263" s="148">
        <v>1</v>
      </c>
      <c r="G263" s="148">
        <v>6</v>
      </c>
      <c r="H263" s="149">
        <v>21.14</v>
      </c>
      <c r="I263" s="5">
        <f t="shared" si="68"/>
        <v>2008.3</v>
      </c>
      <c r="J263" s="66"/>
      <c r="K263" s="67">
        <f t="shared" si="69"/>
        <v>21.14</v>
      </c>
      <c r="L263" s="67">
        <f t="shared" si="70"/>
        <v>0</v>
      </c>
      <c r="M263" s="67">
        <f t="shared" si="71"/>
        <v>2008.3</v>
      </c>
      <c r="N263" s="67">
        <f t="shared" si="55"/>
        <v>0</v>
      </c>
    </row>
    <row r="264" spans="1:14" ht="11.25" customHeight="1">
      <c r="A264" s="230">
        <v>0</v>
      </c>
      <c r="B264" s="13" t="s">
        <v>713</v>
      </c>
      <c r="C264" s="231" t="s">
        <v>1028</v>
      </c>
      <c r="D264" s="147" t="s">
        <v>1029</v>
      </c>
      <c r="E264" s="148" t="s">
        <v>948</v>
      </c>
      <c r="F264" s="148">
        <v>1</v>
      </c>
      <c r="G264" s="148">
        <v>10</v>
      </c>
      <c r="H264" s="149">
        <v>12.14</v>
      </c>
      <c r="I264" s="5">
        <f t="shared" si="68"/>
        <v>1153.3</v>
      </c>
      <c r="J264" s="66"/>
      <c r="K264" s="67">
        <f t="shared" si="69"/>
        <v>12.14</v>
      </c>
      <c r="L264" s="67">
        <f t="shared" si="70"/>
        <v>0</v>
      </c>
      <c r="M264" s="67">
        <f t="shared" si="71"/>
        <v>1153.3</v>
      </c>
      <c r="N264" s="67">
        <f t="shared" si="55"/>
        <v>0</v>
      </c>
    </row>
    <row r="265" spans="1:14" ht="11.25" customHeight="1">
      <c r="A265" s="230">
        <v>0</v>
      </c>
      <c r="B265" s="13" t="s">
        <v>713</v>
      </c>
      <c r="C265" s="231" t="s">
        <v>1030</v>
      </c>
      <c r="D265" s="147" t="s">
        <v>1031</v>
      </c>
      <c r="E265" s="148" t="s">
        <v>948</v>
      </c>
      <c r="F265" s="148">
        <v>1</v>
      </c>
      <c r="G265" s="148">
        <v>6</v>
      </c>
      <c r="H265" s="149">
        <v>17.34</v>
      </c>
      <c r="I265" s="5">
        <f t="shared" si="68"/>
        <v>1647.3</v>
      </c>
      <c r="J265" s="66"/>
      <c r="K265" s="67">
        <f t="shared" si="69"/>
        <v>17.34</v>
      </c>
      <c r="L265" s="67">
        <f t="shared" si="70"/>
        <v>0</v>
      </c>
      <c r="M265" s="67">
        <f t="shared" si="71"/>
        <v>1647.3</v>
      </c>
      <c r="N265" s="67">
        <f t="shared" ref="N265:N328" si="72">J265*M265</f>
        <v>0</v>
      </c>
    </row>
    <row r="266" spans="1:14" ht="11.25" customHeight="1">
      <c r="A266" s="230">
        <v>0</v>
      </c>
      <c r="B266" s="13" t="s">
        <v>713</v>
      </c>
      <c r="C266" s="231" t="s">
        <v>1032</v>
      </c>
      <c r="D266" s="147" t="s">
        <v>1033</v>
      </c>
      <c r="E266" s="148" t="s">
        <v>948</v>
      </c>
      <c r="F266" s="148">
        <v>1</v>
      </c>
      <c r="G266" s="148">
        <v>10</v>
      </c>
      <c r="H266" s="149">
        <v>14.12</v>
      </c>
      <c r="I266" s="5">
        <f t="shared" si="68"/>
        <v>1341.4</v>
      </c>
      <c r="J266" s="66"/>
      <c r="K266" s="67">
        <f t="shared" si="69"/>
        <v>14.12</v>
      </c>
      <c r="L266" s="67">
        <f t="shared" si="70"/>
        <v>0</v>
      </c>
      <c r="M266" s="67">
        <f t="shared" si="71"/>
        <v>1341.4</v>
      </c>
      <c r="N266" s="67">
        <f t="shared" si="72"/>
        <v>0</v>
      </c>
    </row>
    <row r="267" spans="1:14" ht="11.25" customHeight="1" thickBot="1">
      <c r="A267" s="230">
        <v>0</v>
      </c>
      <c r="B267" s="13" t="s">
        <v>713</v>
      </c>
      <c r="C267" s="232" t="s">
        <v>1034</v>
      </c>
      <c r="D267" s="150" t="s">
        <v>1035</v>
      </c>
      <c r="E267" s="151" t="s">
        <v>948</v>
      </c>
      <c r="F267" s="151">
        <v>1</v>
      </c>
      <c r="G267" s="151">
        <v>10</v>
      </c>
      <c r="H267" s="152">
        <v>19.488</v>
      </c>
      <c r="I267" s="5">
        <f t="shared" si="68"/>
        <v>1851.36</v>
      </c>
      <c r="J267" s="66"/>
      <c r="K267" s="67">
        <f t="shared" si="69"/>
        <v>19.488</v>
      </c>
      <c r="L267" s="67">
        <f t="shared" si="70"/>
        <v>0</v>
      </c>
      <c r="M267" s="67">
        <f t="shared" si="71"/>
        <v>1851.36</v>
      </c>
      <c r="N267" s="67">
        <f t="shared" si="72"/>
        <v>0</v>
      </c>
    </row>
    <row r="268" spans="1:14" ht="11.25" customHeight="1" thickBot="1">
      <c r="A268" s="230"/>
      <c r="C268" s="419" t="s">
        <v>725</v>
      </c>
      <c r="D268" s="419"/>
      <c r="E268" s="419"/>
      <c r="F268" s="419"/>
      <c r="G268" s="419"/>
      <c r="H268" s="420"/>
      <c r="I268" s="278"/>
      <c r="J268" s="66"/>
      <c r="K268" s="67"/>
      <c r="L268" s="67"/>
      <c r="M268" s="67"/>
      <c r="N268" s="67"/>
    </row>
    <row r="269" spans="1:14" ht="11.25" customHeight="1">
      <c r="A269" s="230">
        <v>0</v>
      </c>
      <c r="B269" s="13" t="s">
        <v>713</v>
      </c>
      <c r="C269" s="233" t="s">
        <v>1036</v>
      </c>
      <c r="D269" s="153" t="s">
        <v>1037</v>
      </c>
      <c r="E269" s="154" t="s">
        <v>948</v>
      </c>
      <c r="F269" s="154">
        <v>1</v>
      </c>
      <c r="G269" s="154">
        <v>50</v>
      </c>
      <c r="H269" s="155">
        <v>1.34</v>
      </c>
      <c r="I269" s="5">
        <f>ROUND(H269*Курс_EUR,2)</f>
        <v>127.3</v>
      </c>
      <c r="J269" s="66"/>
      <c r="K269" s="67">
        <f>H269*(1-Скидка_3M_EUR)</f>
        <v>1.34</v>
      </c>
      <c r="L269" s="67">
        <f>K269*J269</f>
        <v>0</v>
      </c>
      <c r="M269" s="67">
        <f>I269*(1-Скидка_3M_EUR)</f>
        <v>127.3</v>
      </c>
      <c r="N269" s="67">
        <f t="shared" si="72"/>
        <v>0</v>
      </c>
    </row>
    <row r="270" spans="1:14" ht="11.25" customHeight="1">
      <c r="A270" s="230">
        <v>0</v>
      </c>
      <c r="B270" s="13" t="s">
        <v>713</v>
      </c>
      <c r="C270" s="231" t="s">
        <v>1038</v>
      </c>
      <c r="D270" s="147" t="s">
        <v>1039</v>
      </c>
      <c r="E270" s="148" t="s">
        <v>948</v>
      </c>
      <c r="F270" s="148">
        <v>1</v>
      </c>
      <c r="G270" s="148">
        <v>50</v>
      </c>
      <c r="H270" s="149">
        <v>1.06</v>
      </c>
      <c r="I270" s="5">
        <f>ROUND(H270*Курс_EUR,2)</f>
        <v>100.7</v>
      </c>
      <c r="J270" s="66"/>
      <c r="K270" s="67">
        <f>H270*(1-Скидка_3M_EUR)</f>
        <v>1.06</v>
      </c>
      <c r="L270" s="67">
        <f>K270*J270</f>
        <v>0</v>
      </c>
      <c r="M270" s="67">
        <f>I270*(1-Скидка_3M_EUR)</f>
        <v>100.7</v>
      </c>
      <c r="N270" s="67">
        <f t="shared" si="72"/>
        <v>0</v>
      </c>
    </row>
    <row r="271" spans="1:14" ht="11.25" customHeight="1">
      <c r="A271" s="230">
        <v>0</v>
      </c>
      <c r="B271" s="13" t="s">
        <v>713</v>
      </c>
      <c r="C271" s="231" t="s">
        <v>1040</v>
      </c>
      <c r="D271" s="147" t="s">
        <v>1041</v>
      </c>
      <c r="E271" s="148" t="s">
        <v>948</v>
      </c>
      <c r="F271" s="148">
        <v>1</v>
      </c>
      <c r="G271" s="148">
        <v>50</v>
      </c>
      <c r="H271" s="149">
        <v>1.06</v>
      </c>
      <c r="I271" s="5">
        <f>ROUND(H271*Курс_EUR,2)</f>
        <v>100.7</v>
      </c>
      <c r="J271" s="66"/>
      <c r="K271" s="67">
        <f>H271*(1-Скидка_3M_EUR)</f>
        <v>1.06</v>
      </c>
      <c r="L271" s="67">
        <f>K271*J271</f>
        <v>0</v>
      </c>
      <c r="M271" s="67">
        <f>I271*(1-Скидка_3M_EUR)</f>
        <v>100.7</v>
      </c>
      <c r="N271" s="67">
        <f t="shared" si="72"/>
        <v>0</v>
      </c>
    </row>
    <row r="272" spans="1:14" ht="11.25" customHeight="1" thickBot="1">
      <c r="A272" s="230">
        <v>0</v>
      </c>
      <c r="B272" s="13" t="s">
        <v>713</v>
      </c>
      <c r="C272" s="232" t="s">
        <v>1042</v>
      </c>
      <c r="D272" s="150" t="s">
        <v>1043</v>
      </c>
      <c r="E272" s="151" t="s">
        <v>948</v>
      </c>
      <c r="F272" s="151">
        <v>1</v>
      </c>
      <c r="G272" s="151">
        <v>50</v>
      </c>
      <c r="H272" s="152">
        <v>0.91</v>
      </c>
      <c r="I272" s="5">
        <f>ROUND(H272*Курс_EUR,2)</f>
        <v>86.45</v>
      </c>
      <c r="J272" s="66"/>
      <c r="K272" s="67">
        <f>H272*(1-Скидка_3M_EUR)</f>
        <v>0.91</v>
      </c>
      <c r="L272" s="67">
        <f>K272*J272</f>
        <v>0</v>
      </c>
      <c r="M272" s="67">
        <f>I272*(1-Скидка_3M_EUR)</f>
        <v>86.45</v>
      </c>
      <c r="N272" s="67">
        <f t="shared" si="72"/>
        <v>0</v>
      </c>
    </row>
    <row r="273" spans="1:14" ht="11.25" customHeight="1" thickBot="1">
      <c r="A273" s="230"/>
      <c r="C273" s="419" t="s">
        <v>726</v>
      </c>
      <c r="D273" s="419"/>
      <c r="E273" s="419"/>
      <c r="F273" s="419"/>
      <c r="G273" s="419"/>
      <c r="H273" s="420"/>
      <c r="I273" s="278"/>
      <c r="J273" s="66"/>
      <c r="K273" s="67"/>
      <c r="L273" s="67"/>
      <c r="M273" s="67"/>
      <c r="N273" s="67"/>
    </row>
    <row r="274" spans="1:14" ht="11.25" customHeight="1">
      <c r="A274" s="230">
        <v>0</v>
      </c>
      <c r="B274" s="13" t="s">
        <v>713</v>
      </c>
      <c r="C274" s="233" t="s">
        <v>1044</v>
      </c>
      <c r="D274" s="153" t="s">
        <v>1045</v>
      </c>
      <c r="E274" s="154" t="s">
        <v>948</v>
      </c>
      <c r="F274" s="154">
        <v>10</v>
      </c>
      <c r="G274" s="154">
        <v>4</v>
      </c>
      <c r="H274" s="155">
        <v>12.46</v>
      </c>
      <c r="I274" s="5">
        <f>ROUND(H274*Курс_EUR,2)</f>
        <v>1183.7</v>
      </c>
      <c r="J274" s="66"/>
      <c r="K274" s="67">
        <f>H274*(1-Скидка_3M_EUR)</f>
        <v>12.46</v>
      </c>
      <c r="L274" s="67">
        <f>K274*J274</f>
        <v>0</v>
      </c>
      <c r="M274" s="67">
        <f>I274*(1-Скидка_3M_EUR)</f>
        <v>1183.7</v>
      </c>
      <c r="N274" s="67">
        <f t="shared" si="72"/>
        <v>0</v>
      </c>
    </row>
    <row r="275" spans="1:14" ht="11.25" customHeight="1">
      <c r="A275" s="230">
        <v>0</v>
      </c>
      <c r="B275" s="13" t="s">
        <v>713</v>
      </c>
      <c r="C275" s="231" t="s">
        <v>1046</v>
      </c>
      <c r="D275" s="147" t="s">
        <v>1047</v>
      </c>
      <c r="E275" s="148" t="s">
        <v>948</v>
      </c>
      <c r="F275" s="148">
        <v>10</v>
      </c>
      <c r="G275" s="148">
        <v>4</v>
      </c>
      <c r="H275" s="149">
        <v>12.46</v>
      </c>
      <c r="I275" s="5">
        <f>ROUND(H275*Курс_EUR,2)</f>
        <v>1183.7</v>
      </c>
      <c r="J275" s="66"/>
      <c r="K275" s="67">
        <f>H275*(1-Скидка_3M_EUR)</f>
        <v>12.46</v>
      </c>
      <c r="L275" s="67">
        <f>K275*J275</f>
        <v>0</v>
      </c>
      <c r="M275" s="67">
        <f>I275*(1-Скидка_3M_EUR)</f>
        <v>1183.7</v>
      </c>
      <c r="N275" s="67">
        <f t="shared" si="72"/>
        <v>0</v>
      </c>
    </row>
    <row r="276" spans="1:14" ht="11.25" customHeight="1">
      <c r="A276" s="230">
        <v>0</v>
      </c>
      <c r="B276" s="13" t="s">
        <v>713</v>
      </c>
      <c r="C276" s="231" t="s">
        <v>1048</v>
      </c>
      <c r="D276" s="147" t="s">
        <v>1049</v>
      </c>
      <c r="E276" s="148" t="s">
        <v>948</v>
      </c>
      <c r="F276" s="148">
        <v>10</v>
      </c>
      <c r="G276" s="148">
        <v>4</v>
      </c>
      <c r="H276" s="149">
        <v>12.46</v>
      </c>
      <c r="I276" s="5">
        <f>ROUND(H276*Курс_EUR,2)</f>
        <v>1183.7</v>
      </c>
      <c r="J276" s="66"/>
      <c r="K276" s="67">
        <f>H276*(1-Скидка_3M_EUR)</f>
        <v>12.46</v>
      </c>
      <c r="L276" s="67">
        <f>K276*J276</f>
        <v>0</v>
      </c>
      <c r="M276" s="67">
        <f>I276*(1-Скидка_3M_EUR)</f>
        <v>1183.7</v>
      </c>
      <c r="N276" s="67">
        <f t="shared" si="72"/>
        <v>0</v>
      </c>
    </row>
    <row r="277" spans="1:14" ht="11.25" customHeight="1">
      <c r="A277" s="230">
        <v>0</v>
      </c>
      <c r="B277" s="13" t="s">
        <v>713</v>
      </c>
      <c r="C277" s="231" t="s">
        <v>1050</v>
      </c>
      <c r="D277" s="147" t="s">
        <v>1051</v>
      </c>
      <c r="E277" s="148" t="s">
        <v>948</v>
      </c>
      <c r="F277" s="148">
        <v>1</v>
      </c>
      <c r="G277" s="148">
        <v>20</v>
      </c>
      <c r="H277" s="149">
        <v>18.552</v>
      </c>
      <c r="I277" s="5">
        <f>ROUND(H277*Курс_EUR,2)</f>
        <v>1762.44</v>
      </c>
      <c r="J277" s="66"/>
      <c r="K277" s="67">
        <f>H277*(1-Скидка_3M_EUR)</f>
        <v>18.552</v>
      </c>
      <c r="L277" s="67">
        <f>K277*J277</f>
        <v>0</v>
      </c>
      <c r="M277" s="67">
        <f>I277*(1-Скидка_3M_EUR)</f>
        <v>1762.44</v>
      </c>
      <c r="N277" s="67">
        <f t="shared" si="72"/>
        <v>0</v>
      </c>
    </row>
    <row r="278" spans="1:14" ht="11.25" customHeight="1" thickBot="1">
      <c r="A278" s="230">
        <v>0</v>
      </c>
      <c r="B278" s="13" t="s">
        <v>713</v>
      </c>
      <c r="C278" s="232" t="s">
        <v>1052</v>
      </c>
      <c r="D278" s="150" t="s">
        <v>1053</v>
      </c>
      <c r="E278" s="151" t="s">
        <v>948</v>
      </c>
      <c r="F278" s="151">
        <v>1</v>
      </c>
      <c r="G278" s="151">
        <v>40</v>
      </c>
      <c r="H278" s="152">
        <v>18.12</v>
      </c>
      <c r="I278" s="5">
        <f>ROUND(H278*Курс_EUR,2)</f>
        <v>1721.4</v>
      </c>
      <c r="J278" s="66"/>
      <c r="K278" s="67">
        <f>H278*(1-Скидка_3M_EUR)</f>
        <v>18.12</v>
      </c>
      <c r="L278" s="67">
        <f>K278*J278</f>
        <v>0</v>
      </c>
      <c r="M278" s="67">
        <f>I278*(1-Скидка_3M_EUR)</f>
        <v>1721.4</v>
      </c>
      <c r="N278" s="67">
        <f t="shared" si="72"/>
        <v>0</v>
      </c>
    </row>
    <row r="279" spans="1:14" ht="11.25" customHeight="1" thickBot="1">
      <c r="A279" s="230"/>
      <c r="C279" s="419" t="s">
        <v>727</v>
      </c>
      <c r="D279" s="419"/>
      <c r="E279" s="419"/>
      <c r="F279" s="419"/>
      <c r="G279" s="419"/>
      <c r="H279" s="420"/>
      <c r="I279" s="278"/>
      <c r="J279" s="66"/>
      <c r="K279" s="67"/>
      <c r="L279" s="67"/>
      <c r="M279" s="67"/>
      <c r="N279" s="67"/>
    </row>
    <row r="280" spans="1:14" ht="11.25" customHeight="1">
      <c r="A280" s="230">
        <v>0</v>
      </c>
      <c r="B280" s="13" t="s">
        <v>713</v>
      </c>
      <c r="C280" s="231" t="s">
        <v>1054</v>
      </c>
      <c r="D280" s="147" t="s">
        <v>1055</v>
      </c>
      <c r="E280" s="148" t="s">
        <v>948</v>
      </c>
      <c r="F280" s="148">
        <v>1</v>
      </c>
      <c r="G280" s="148">
        <v>60</v>
      </c>
      <c r="H280" s="149">
        <v>2.5</v>
      </c>
      <c r="I280" s="5">
        <f>ROUND(H280*Курс_EUR,2)</f>
        <v>237.5</v>
      </c>
      <c r="J280" s="66"/>
      <c r="K280" s="67">
        <f>H280*(1-Скидка_3M_EUR)</f>
        <v>2.5</v>
      </c>
      <c r="L280" s="67">
        <f>K280*J280</f>
        <v>0</v>
      </c>
      <c r="M280" s="67">
        <f>I280*(1-Скидка_3M_EUR)</f>
        <v>237.5</v>
      </c>
      <c r="N280" s="67">
        <f t="shared" si="72"/>
        <v>0</v>
      </c>
    </row>
    <row r="281" spans="1:14" ht="11.25" customHeight="1" thickBot="1">
      <c r="A281" s="230">
        <v>0</v>
      </c>
      <c r="B281" s="13" t="s">
        <v>713</v>
      </c>
      <c r="C281" s="232" t="s">
        <v>1056</v>
      </c>
      <c r="D281" s="150" t="s">
        <v>1057</v>
      </c>
      <c r="E281" s="151" t="s">
        <v>948</v>
      </c>
      <c r="F281" s="151">
        <v>1</v>
      </c>
      <c r="G281" s="151">
        <v>40</v>
      </c>
      <c r="H281" s="152">
        <v>10.66</v>
      </c>
      <c r="I281" s="5">
        <f>ROUND(H281*Курс_EUR,2)</f>
        <v>1012.7</v>
      </c>
      <c r="J281" s="66"/>
      <c r="K281" s="67">
        <f>H281*(1-Скидка_3M_EUR)</f>
        <v>10.66</v>
      </c>
      <c r="L281" s="67">
        <f>K281*J281</f>
        <v>0</v>
      </c>
      <c r="M281" s="67">
        <f>I281*(1-Скидка_3M_EUR)</f>
        <v>1012.7</v>
      </c>
      <c r="N281" s="67">
        <f t="shared" si="72"/>
        <v>0</v>
      </c>
    </row>
    <row r="282" spans="1:14" ht="11.25" customHeight="1" thickBot="1">
      <c r="A282" s="230"/>
      <c r="C282" s="419" t="s">
        <v>728</v>
      </c>
      <c r="D282" s="419"/>
      <c r="E282" s="419"/>
      <c r="F282" s="419"/>
      <c r="G282" s="419"/>
      <c r="H282" s="420"/>
      <c r="I282" s="278"/>
      <c r="J282" s="66"/>
      <c r="K282" s="67"/>
      <c r="L282" s="67"/>
      <c r="M282" s="67"/>
      <c r="N282" s="67"/>
    </row>
    <row r="283" spans="1:14" ht="11.25" customHeight="1">
      <c r="A283" s="230">
        <v>0</v>
      </c>
      <c r="B283" s="13" t="s">
        <v>713</v>
      </c>
      <c r="C283" s="233" t="s">
        <v>2989</v>
      </c>
      <c r="D283" s="153" t="s">
        <v>1058</v>
      </c>
      <c r="E283" s="154" t="s">
        <v>1059</v>
      </c>
      <c r="F283" s="154">
        <v>1</v>
      </c>
      <c r="G283" s="154">
        <v>1</v>
      </c>
      <c r="H283" s="155">
        <v>1.82</v>
      </c>
      <c r="I283" s="5">
        <f>ROUND(H283*Курс_EUR,2)</f>
        <v>172.9</v>
      </c>
      <c r="J283" s="66"/>
      <c r="K283" s="67">
        <f>H283*(1-Скидка_3M_EUR)</f>
        <v>1.82</v>
      </c>
      <c r="L283" s="67">
        <f>K283*J283</f>
        <v>0</v>
      </c>
      <c r="M283" s="67">
        <f>I283*(1-Скидка_3M_EUR)</f>
        <v>172.9</v>
      </c>
      <c r="N283" s="67">
        <f t="shared" si="72"/>
        <v>0</v>
      </c>
    </row>
    <row r="284" spans="1:14" ht="11.25" customHeight="1">
      <c r="A284" s="230">
        <v>0</v>
      </c>
      <c r="B284" s="13" t="s">
        <v>713</v>
      </c>
      <c r="C284" s="231" t="s">
        <v>3304</v>
      </c>
      <c r="D284" s="147" t="s">
        <v>1060</v>
      </c>
      <c r="E284" s="148" t="s">
        <v>1059</v>
      </c>
      <c r="F284" s="148">
        <v>1</v>
      </c>
      <c r="G284" s="148">
        <v>1</v>
      </c>
      <c r="H284" s="149">
        <v>1.82</v>
      </c>
      <c r="I284" s="5">
        <f>ROUND(H284*Курс_EUR,2)</f>
        <v>172.9</v>
      </c>
      <c r="J284" s="66"/>
      <c r="K284" s="67">
        <f>H284*(1-Скидка_3M_EUR)</f>
        <v>1.82</v>
      </c>
      <c r="L284" s="67">
        <f>K284*J284</f>
        <v>0</v>
      </c>
      <c r="M284" s="67">
        <f>I284*(1-Скидка_3M_EUR)</f>
        <v>172.9</v>
      </c>
      <c r="N284" s="67">
        <f t="shared" si="72"/>
        <v>0</v>
      </c>
    </row>
    <row r="285" spans="1:14" ht="11.25" customHeight="1">
      <c r="A285" s="230">
        <v>0</v>
      </c>
      <c r="B285" s="13" t="s">
        <v>713</v>
      </c>
      <c r="C285" s="231" t="s">
        <v>1061</v>
      </c>
      <c r="D285" s="147" t="s">
        <v>1062</v>
      </c>
      <c r="E285" s="148" t="s">
        <v>1059</v>
      </c>
      <c r="F285" s="148">
        <v>1</v>
      </c>
      <c r="G285" s="148">
        <v>1</v>
      </c>
      <c r="H285" s="149">
        <v>1.82</v>
      </c>
      <c r="I285" s="5">
        <f>ROUND(H285*Курс_EUR,2)</f>
        <v>172.9</v>
      </c>
      <c r="J285" s="66"/>
      <c r="K285" s="67">
        <f>H285*(1-Скидка_3M_EUR)</f>
        <v>1.82</v>
      </c>
      <c r="L285" s="67">
        <f>K285*J285</f>
        <v>0</v>
      </c>
      <c r="M285" s="67">
        <f>I285*(1-Скидка_3M_EUR)</f>
        <v>172.9</v>
      </c>
      <c r="N285" s="67">
        <f t="shared" si="72"/>
        <v>0</v>
      </c>
    </row>
    <row r="286" spans="1:14" ht="11.25" customHeight="1" thickBot="1">
      <c r="A286" s="230">
        <v>0</v>
      </c>
      <c r="B286" s="13" t="s">
        <v>713</v>
      </c>
      <c r="C286" s="232" t="s">
        <v>1063</v>
      </c>
      <c r="D286" s="150" t="s">
        <v>1064</v>
      </c>
      <c r="E286" s="151" t="s">
        <v>1059</v>
      </c>
      <c r="F286" s="151">
        <v>1</v>
      </c>
      <c r="G286" s="151">
        <v>1</v>
      </c>
      <c r="H286" s="152">
        <v>1.82</v>
      </c>
      <c r="I286" s="5">
        <f>ROUND(H286*Курс_EUR,2)</f>
        <v>172.9</v>
      </c>
      <c r="J286" s="66"/>
      <c r="K286" s="67">
        <f>H286*(1-Скидка_3M_EUR)</f>
        <v>1.82</v>
      </c>
      <c r="L286" s="67">
        <f>K286*J286</f>
        <v>0</v>
      </c>
      <c r="M286" s="67">
        <f>I286*(1-Скидка_3M_EUR)</f>
        <v>172.9</v>
      </c>
      <c r="N286" s="67">
        <f t="shared" si="72"/>
        <v>0</v>
      </c>
    </row>
    <row r="287" spans="1:14" ht="11.25" customHeight="1" thickBot="1">
      <c r="A287" s="230"/>
      <c r="C287" s="419" t="s">
        <v>729</v>
      </c>
      <c r="D287" s="419"/>
      <c r="E287" s="419"/>
      <c r="F287" s="419"/>
      <c r="G287" s="419"/>
      <c r="H287" s="420"/>
      <c r="I287" s="278"/>
      <c r="J287" s="66"/>
      <c r="K287" s="67"/>
      <c r="L287" s="67"/>
      <c r="M287" s="67"/>
      <c r="N287" s="67"/>
    </row>
    <row r="288" spans="1:14" ht="11.25" customHeight="1">
      <c r="A288" s="230">
        <v>0</v>
      </c>
      <c r="B288" s="13" t="s">
        <v>713</v>
      </c>
      <c r="C288" s="233">
        <v>60630</v>
      </c>
      <c r="D288" s="153" t="s">
        <v>1065</v>
      </c>
      <c r="E288" s="154" t="s">
        <v>1066</v>
      </c>
      <c r="F288" s="154">
        <v>1</v>
      </c>
      <c r="G288" s="154">
        <v>1</v>
      </c>
      <c r="H288" s="155">
        <v>60.324000000000005</v>
      </c>
      <c r="I288" s="5">
        <f>ROUND(H288*Курс_EUR,2)</f>
        <v>5730.78</v>
      </c>
      <c r="J288" s="66"/>
      <c r="K288" s="67">
        <f>H288*(1-Скидка_3M_EUR)</f>
        <v>60.324000000000005</v>
      </c>
      <c r="L288" s="67">
        <f>K288*J288</f>
        <v>0</v>
      </c>
      <c r="M288" s="67">
        <f>I288*(1-Скидка_3M_EUR)</f>
        <v>5730.78</v>
      </c>
      <c r="N288" s="67">
        <f t="shared" si="72"/>
        <v>0</v>
      </c>
    </row>
    <row r="289" spans="1:14" ht="11.25" customHeight="1" thickBot="1">
      <c r="A289" s="230">
        <v>0</v>
      </c>
      <c r="B289" s="13" t="s">
        <v>713</v>
      </c>
      <c r="C289" s="232">
        <v>60637</v>
      </c>
      <c r="D289" s="150" t="s">
        <v>1067</v>
      </c>
      <c r="E289" s="151" t="s">
        <v>1066</v>
      </c>
      <c r="F289" s="151">
        <v>1</v>
      </c>
      <c r="G289" s="151">
        <v>1</v>
      </c>
      <c r="H289" s="152">
        <v>97.151999999999987</v>
      </c>
      <c r="I289" s="5">
        <f>ROUND(H289*Курс_EUR,2)</f>
        <v>9229.44</v>
      </c>
      <c r="J289" s="66"/>
      <c r="K289" s="67">
        <f>H289*(1-Скидка_3M_EUR)</f>
        <v>97.151999999999987</v>
      </c>
      <c r="L289" s="67">
        <f>K289*J289</f>
        <v>0</v>
      </c>
      <c r="M289" s="67">
        <f>I289*(1-Скидка_3M_EUR)</f>
        <v>9229.44</v>
      </c>
      <c r="N289" s="67">
        <f t="shared" si="72"/>
        <v>0</v>
      </c>
    </row>
    <row r="290" spans="1:14" ht="11.25" customHeight="1" thickBot="1">
      <c r="A290" s="230"/>
      <c r="C290" s="419" t="s">
        <v>1068</v>
      </c>
      <c r="D290" s="419"/>
      <c r="E290" s="419"/>
      <c r="F290" s="419"/>
      <c r="G290" s="419"/>
      <c r="H290" s="420"/>
      <c r="I290" s="278"/>
      <c r="J290" s="66"/>
      <c r="K290" s="67"/>
      <c r="L290" s="67"/>
      <c r="M290" s="67"/>
      <c r="N290" s="67"/>
    </row>
    <row r="291" spans="1:14" ht="11.25" customHeight="1">
      <c r="A291" s="230">
        <v>0</v>
      </c>
      <c r="B291" s="13" t="s">
        <v>709</v>
      </c>
      <c r="C291" s="231" t="s">
        <v>1069</v>
      </c>
      <c r="D291" s="147" t="s">
        <v>1070</v>
      </c>
      <c r="E291" s="148" t="s">
        <v>1071</v>
      </c>
      <c r="F291" s="148">
        <v>1</v>
      </c>
      <c r="G291" s="148">
        <v>10</v>
      </c>
      <c r="H291" s="149">
        <v>24.91</v>
      </c>
      <c r="I291" s="5">
        <f>ROUND(H291*Курс_EUR,2)</f>
        <v>2366.4499999999998</v>
      </c>
      <c r="J291" s="66"/>
      <c r="K291" s="67">
        <f>H291*(1-Скидка_3M_EUR)</f>
        <v>24.91</v>
      </c>
      <c r="L291" s="67">
        <f>K291*J291</f>
        <v>0</v>
      </c>
      <c r="M291" s="67">
        <f>I291*(1-Скидка_3M_EUR)</f>
        <v>2366.4499999999998</v>
      </c>
      <c r="N291" s="67">
        <f t="shared" si="72"/>
        <v>0</v>
      </c>
    </row>
    <row r="292" spans="1:14" ht="11.25" customHeight="1">
      <c r="A292" s="230">
        <v>0</v>
      </c>
      <c r="B292" s="13" t="s">
        <v>709</v>
      </c>
      <c r="C292" s="231" t="s">
        <v>1072</v>
      </c>
      <c r="D292" s="147" t="s">
        <v>1073</v>
      </c>
      <c r="E292" s="148" t="s">
        <v>1071</v>
      </c>
      <c r="F292" s="148">
        <v>1</v>
      </c>
      <c r="G292" s="148">
        <v>10</v>
      </c>
      <c r="H292" s="149">
        <v>24.91</v>
      </c>
      <c r="I292" s="5">
        <f>ROUND(H292*Курс_EUR,2)</f>
        <v>2366.4499999999998</v>
      </c>
      <c r="J292" s="66"/>
      <c r="K292" s="67">
        <f>H292*(1-Скидка_3M_EUR)</f>
        <v>24.91</v>
      </c>
      <c r="L292" s="67">
        <f>K292*J292</f>
        <v>0</v>
      </c>
      <c r="M292" s="67">
        <f>I292*(1-Скидка_3M_EUR)</f>
        <v>2366.4499999999998</v>
      </c>
      <c r="N292" s="67">
        <f t="shared" si="72"/>
        <v>0</v>
      </c>
    </row>
    <row r="293" spans="1:14" ht="11.25" customHeight="1" thickBot="1">
      <c r="A293" s="230">
        <v>0</v>
      </c>
      <c r="B293" s="13" t="s">
        <v>709</v>
      </c>
      <c r="C293" s="232" t="s">
        <v>1074</v>
      </c>
      <c r="D293" s="150" t="s">
        <v>1075</v>
      </c>
      <c r="E293" s="151" t="s">
        <v>953</v>
      </c>
      <c r="F293" s="151">
        <v>5</v>
      </c>
      <c r="G293" s="151">
        <v>1</v>
      </c>
      <c r="H293" s="152">
        <v>9.02</v>
      </c>
      <c r="I293" s="5">
        <f>ROUND(H293*Курс_EUR,2)</f>
        <v>856.9</v>
      </c>
      <c r="J293" s="66"/>
      <c r="K293" s="67">
        <f>H293*(1-Скидка_3M_EUR)</f>
        <v>9.02</v>
      </c>
      <c r="L293" s="67">
        <f>K293*J293</f>
        <v>0</v>
      </c>
      <c r="M293" s="67">
        <f>I293*(1-Скидка_3M_EUR)</f>
        <v>856.9</v>
      </c>
      <c r="N293" s="67">
        <f t="shared" si="72"/>
        <v>0</v>
      </c>
    </row>
    <row r="294" spans="1:14" ht="11.25" customHeight="1" thickBot="1">
      <c r="A294" s="230"/>
      <c r="C294" s="419" t="s">
        <v>730</v>
      </c>
      <c r="D294" s="419"/>
      <c r="E294" s="419"/>
      <c r="F294" s="419"/>
      <c r="G294" s="419"/>
      <c r="H294" s="420"/>
      <c r="I294" s="278"/>
      <c r="J294" s="66"/>
      <c r="K294" s="67"/>
      <c r="L294" s="67"/>
      <c r="M294" s="67"/>
      <c r="N294" s="67"/>
    </row>
    <row r="295" spans="1:14" ht="11.25" customHeight="1">
      <c r="A295" s="230">
        <v>0</v>
      </c>
      <c r="B295" s="13" t="s">
        <v>713</v>
      </c>
      <c r="C295" s="233" t="s">
        <v>1076</v>
      </c>
      <c r="D295" s="153" t="s">
        <v>1077</v>
      </c>
      <c r="E295" s="154" t="s">
        <v>953</v>
      </c>
      <c r="F295" s="154">
        <v>1</v>
      </c>
      <c r="G295" s="154">
        <v>5</v>
      </c>
      <c r="H295" s="155">
        <v>17.399999999999999</v>
      </c>
      <c r="I295" s="5">
        <f>ROUND(H295*Курс_EUR,2)</f>
        <v>1653</v>
      </c>
      <c r="J295" s="66"/>
      <c r="K295" s="67">
        <f>H295*(1-Скидка_3M_EUR)</f>
        <v>17.399999999999999</v>
      </c>
      <c r="L295" s="67">
        <f>K295*J295</f>
        <v>0</v>
      </c>
      <c r="M295" s="67">
        <f>I295*(1-Скидка_3M_EUR)</f>
        <v>1653</v>
      </c>
      <c r="N295" s="67">
        <f t="shared" si="72"/>
        <v>0</v>
      </c>
    </row>
    <row r="296" spans="1:14" ht="11.25" customHeight="1">
      <c r="A296" s="230">
        <v>0</v>
      </c>
      <c r="B296" s="13" t="s">
        <v>710</v>
      </c>
      <c r="C296" s="231" t="s">
        <v>1078</v>
      </c>
      <c r="D296" s="147" t="s">
        <v>1079</v>
      </c>
      <c r="E296" s="148" t="s">
        <v>953</v>
      </c>
      <c r="F296" s="148">
        <v>1</v>
      </c>
      <c r="G296" s="148">
        <v>10</v>
      </c>
      <c r="H296" s="149">
        <v>19.899999999999999</v>
      </c>
      <c r="I296" s="5">
        <f>ROUND(H296*Курс_EUR,2)</f>
        <v>1890.5</v>
      </c>
      <c r="J296" s="66"/>
      <c r="K296" s="67">
        <f>H296*(1-Скидка_3M_EUR)</f>
        <v>19.899999999999999</v>
      </c>
      <c r="L296" s="67">
        <f>K296*J296</f>
        <v>0</v>
      </c>
      <c r="M296" s="67">
        <f>I296*(1-Скидка_3M_EUR)</f>
        <v>1890.5</v>
      </c>
      <c r="N296" s="67">
        <f t="shared" si="72"/>
        <v>0</v>
      </c>
    </row>
    <row r="297" spans="1:14" ht="11.25" customHeight="1">
      <c r="A297" s="230">
        <v>0</v>
      </c>
      <c r="B297" s="13" t="s">
        <v>716</v>
      </c>
      <c r="C297" s="231" t="s">
        <v>1080</v>
      </c>
      <c r="D297" s="147" t="s">
        <v>1081</v>
      </c>
      <c r="E297" s="148" t="s">
        <v>953</v>
      </c>
      <c r="F297" s="148">
        <v>1</v>
      </c>
      <c r="G297" s="148">
        <v>5</v>
      </c>
      <c r="H297" s="149">
        <v>26.68</v>
      </c>
      <c r="I297" s="5">
        <f>ROUND(H297*Курс_EUR,2)</f>
        <v>2534.6</v>
      </c>
      <c r="J297" s="66"/>
      <c r="K297" s="67">
        <f>H297*(1-Скидка_3M_EUR)</f>
        <v>26.68</v>
      </c>
      <c r="L297" s="67">
        <f>K297*J297</f>
        <v>0</v>
      </c>
      <c r="M297" s="67">
        <f>I297*(1-Скидка_3M_EUR)</f>
        <v>2534.6</v>
      </c>
      <c r="N297" s="67">
        <f t="shared" si="72"/>
        <v>0</v>
      </c>
    </row>
    <row r="298" spans="1:14" ht="11.25" customHeight="1">
      <c r="A298" s="230">
        <v>0</v>
      </c>
      <c r="B298" s="13" t="s">
        <v>716</v>
      </c>
      <c r="C298" s="231" t="s">
        <v>1082</v>
      </c>
      <c r="D298" s="147" t="s">
        <v>1083</v>
      </c>
      <c r="E298" s="148" t="s">
        <v>953</v>
      </c>
      <c r="F298" s="148">
        <v>1</v>
      </c>
      <c r="G298" s="148">
        <v>10</v>
      </c>
      <c r="H298" s="149">
        <v>13.884</v>
      </c>
      <c r="I298" s="5">
        <f>ROUND(H298*Курс_EUR,2)</f>
        <v>1318.98</v>
      </c>
      <c r="J298" s="66"/>
      <c r="K298" s="67">
        <f>H298*(1-Скидка_3M_EUR)</f>
        <v>13.884</v>
      </c>
      <c r="L298" s="67">
        <f>K298*J298</f>
        <v>0</v>
      </c>
      <c r="M298" s="67">
        <f>I298*(1-Скидка_3M_EUR)</f>
        <v>1318.98</v>
      </c>
      <c r="N298" s="67">
        <f t="shared" si="72"/>
        <v>0</v>
      </c>
    </row>
    <row r="299" spans="1:14" ht="11.25" customHeight="1" thickBot="1">
      <c r="A299" s="230">
        <v>0</v>
      </c>
      <c r="B299" s="13" t="s">
        <v>716</v>
      </c>
      <c r="C299" s="232" t="s">
        <v>1084</v>
      </c>
      <c r="D299" s="150" t="s">
        <v>1085</v>
      </c>
      <c r="E299" s="151" t="s">
        <v>953</v>
      </c>
      <c r="F299" s="151">
        <v>1</v>
      </c>
      <c r="G299" s="151">
        <v>5</v>
      </c>
      <c r="H299" s="152">
        <v>28.63</v>
      </c>
      <c r="I299" s="5">
        <f>ROUND(H299*Курс_EUR,2)</f>
        <v>2719.85</v>
      </c>
      <c r="J299" s="66"/>
      <c r="K299" s="67">
        <f>H299*(1-Скидка_3M_EUR)</f>
        <v>28.63</v>
      </c>
      <c r="L299" s="67">
        <f>K299*J299</f>
        <v>0</v>
      </c>
      <c r="M299" s="67">
        <f>I299*(1-Скидка_3M_EUR)</f>
        <v>2719.85</v>
      </c>
      <c r="N299" s="67">
        <f t="shared" si="72"/>
        <v>0</v>
      </c>
    </row>
    <row r="300" spans="1:14" ht="11.25" customHeight="1" thickBot="1">
      <c r="A300" s="230"/>
      <c r="C300" s="419" t="s">
        <v>731</v>
      </c>
      <c r="D300" s="419"/>
      <c r="E300" s="419"/>
      <c r="F300" s="419"/>
      <c r="G300" s="419"/>
      <c r="H300" s="420"/>
      <c r="I300" s="278"/>
      <c r="J300" s="66"/>
      <c r="K300" s="67"/>
      <c r="L300" s="67"/>
      <c r="M300" s="67"/>
      <c r="N300" s="67"/>
    </row>
    <row r="301" spans="1:14" ht="11.25" customHeight="1">
      <c r="A301" s="230">
        <v>0</v>
      </c>
      <c r="B301" s="13" t="s">
        <v>713</v>
      </c>
      <c r="C301" s="233">
        <v>68009</v>
      </c>
      <c r="D301" s="153" t="s">
        <v>1086</v>
      </c>
      <c r="E301" s="154" t="s">
        <v>948</v>
      </c>
      <c r="F301" s="154">
        <v>1</v>
      </c>
      <c r="G301" s="154">
        <v>50</v>
      </c>
      <c r="H301" s="155">
        <v>1.3320000000000001</v>
      </c>
      <c r="I301" s="5">
        <f>ROUND(H301*Курс_EUR,2)</f>
        <v>126.54</v>
      </c>
      <c r="J301" s="66"/>
      <c r="K301" s="67">
        <f>H301*(1-Скидка_3M_EUR)</f>
        <v>1.3320000000000001</v>
      </c>
      <c r="L301" s="67">
        <f>K301*J301</f>
        <v>0</v>
      </c>
      <c r="M301" s="67">
        <f>I301*(1-Скидка_3M_EUR)</f>
        <v>126.54</v>
      </c>
      <c r="N301" s="67">
        <f t="shared" si="72"/>
        <v>0</v>
      </c>
    </row>
    <row r="302" spans="1:14" ht="11.25" customHeight="1">
      <c r="A302" s="230">
        <v>0</v>
      </c>
      <c r="B302" s="13" t="s">
        <v>713</v>
      </c>
      <c r="C302" s="231">
        <v>68011</v>
      </c>
      <c r="D302" s="147" t="s">
        <v>1087</v>
      </c>
      <c r="E302" s="148" t="s">
        <v>948</v>
      </c>
      <c r="F302" s="148">
        <v>1</v>
      </c>
      <c r="G302" s="148">
        <v>50</v>
      </c>
      <c r="H302" s="149">
        <v>1.4279999999999999</v>
      </c>
      <c r="I302" s="5">
        <f>ROUND(H302*Курс_EUR,2)</f>
        <v>135.66</v>
      </c>
      <c r="J302" s="66"/>
      <c r="K302" s="67">
        <f>H302*(1-Скидка_3M_EUR)</f>
        <v>1.4279999999999999</v>
      </c>
      <c r="L302" s="67">
        <f>K302*J302</f>
        <v>0</v>
      </c>
      <c r="M302" s="67">
        <f>I302*(1-Скидка_3M_EUR)</f>
        <v>135.66</v>
      </c>
      <c r="N302" s="67">
        <f t="shared" si="72"/>
        <v>0</v>
      </c>
    </row>
    <row r="303" spans="1:14" ht="11.25" customHeight="1">
      <c r="A303" s="230">
        <v>0</v>
      </c>
      <c r="B303" s="13" t="s">
        <v>713</v>
      </c>
      <c r="C303" s="231">
        <v>68013</v>
      </c>
      <c r="D303" s="147" t="s">
        <v>1088</v>
      </c>
      <c r="E303" s="148" t="s">
        <v>948</v>
      </c>
      <c r="F303" s="148">
        <v>1</v>
      </c>
      <c r="G303" s="148">
        <v>50</v>
      </c>
      <c r="H303" s="149">
        <v>2.1240000000000001</v>
      </c>
      <c r="I303" s="5">
        <f>ROUND(H303*Курс_EUR,2)</f>
        <v>201.78</v>
      </c>
      <c r="J303" s="66"/>
      <c r="K303" s="67">
        <f>H303*(1-Скидка_3M_EUR)</f>
        <v>2.1240000000000001</v>
      </c>
      <c r="L303" s="67">
        <f>K303*J303</f>
        <v>0</v>
      </c>
      <c r="M303" s="67">
        <f>I303*(1-Скидка_3M_EUR)</f>
        <v>201.78</v>
      </c>
      <c r="N303" s="67">
        <f t="shared" si="72"/>
        <v>0</v>
      </c>
    </row>
    <row r="304" spans="1:14" ht="11.25" customHeight="1">
      <c r="A304" s="230"/>
      <c r="C304" s="231"/>
      <c r="D304" s="147"/>
      <c r="E304" s="148"/>
      <c r="F304" s="148"/>
      <c r="G304" s="148"/>
      <c r="H304" s="149"/>
      <c r="I304" s="149"/>
      <c r="J304" s="66"/>
      <c r="K304" s="67"/>
      <c r="L304" s="67"/>
      <c r="M304" s="67"/>
      <c r="N304" s="67"/>
    </row>
    <row r="305" spans="1:14" ht="10.9" customHeight="1">
      <c r="A305" s="230">
        <v>0</v>
      </c>
      <c r="B305" s="13" t="s">
        <v>713</v>
      </c>
      <c r="C305" s="231">
        <v>68008</v>
      </c>
      <c r="D305" s="147" t="s">
        <v>1089</v>
      </c>
      <c r="E305" s="148" t="s">
        <v>948</v>
      </c>
      <c r="F305" s="148">
        <v>1</v>
      </c>
      <c r="G305" s="148">
        <v>200</v>
      </c>
      <c r="H305" s="149">
        <v>1.284</v>
      </c>
      <c r="I305" s="5">
        <f>ROUND(H305*Курс_EUR,2)</f>
        <v>121.98</v>
      </c>
      <c r="J305" s="66"/>
      <c r="K305" s="67">
        <f>H305*(1-Скидка_3M_EUR)</f>
        <v>1.284</v>
      </c>
      <c r="L305" s="67">
        <f>K305*J305</f>
        <v>0</v>
      </c>
      <c r="M305" s="67">
        <f>I305*(1-Скидка_3M_EUR)</f>
        <v>121.98</v>
      </c>
      <c r="N305" s="67">
        <f t="shared" si="72"/>
        <v>0</v>
      </c>
    </row>
    <row r="306" spans="1:14" ht="10.9" customHeight="1">
      <c r="A306" s="230">
        <v>0</v>
      </c>
      <c r="B306" s="13" t="s">
        <v>713</v>
      </c>
      <c r="C306" s="231">
        <v>68010</v>
      </c>
      <c r="D306" s="147" t="s">
        <v>1090</v>
      </c>
      <c r="E306" s="148" t="s">
        <v>948</v>
      </c>
      <c r="F306" s="148">
        <v>1</v>
      </c>
      <c r="G306" s="148">
        <v>200</v>
      </c>
      <c r="H306" s="149">
        <v>1.3919999999999999</v>
      </c>
      <c r="I306" s="5">
        <f>ROUND(H306*Курс_EUR,2)</f>
        <v>132.24</v>
      </c>
      <c r="J306" s="66"/>
      <c r="K306" s="67">
        <f>H306*(1-Скидка_3M_EUR)</f>
        <v>1.3919999999999999</v>
      </c>
      <c r="L306" s="67">
        <f>K306*J306</f>
        <v>0</v>
      </c>
      <c r="M306" s="67">
        <f>I306*(1-Скидка_3M_EUR)</f>
        <v>132.24</v>
      </c>
      <c r="N306" s="67">
        <f t="shared" si="72"/>
        <v>0</v>
      </c>
    </row>
    <row r="307" spans="1:14" ht="10.9" customHeight="1">
      <c r="A307" s="230">
        <v>0</v>
      </c>
      <c r="B307" s="13" t="s">
        <v>713</v>
      </c>
      <c r="C307" s="232">
        <v>68012</v>
      </c>
      <c r="D307" s="150" t="s">
        <v>1091</v>
      </c>
      <c r="E307" s="151" t="s">
        <v>948</v>
      </c>
      <c r="F307" s="151">
        <v>1</v>
      </c>
      <c r="G307" s="151">
        <v>200</v>
      </c>
      <c r="H307" s="152">
        <v>2.0640000000000001</v>
      </c>
      <c r="I307" s="5">
        <f>ROUND(H307*Курс_EUR,2)</f>
        <v>196.08</v>
      </c>
      <c r="J307" s="66"/>
      <c r="K307" s="67">
        <f>H307*(1-Скидка_3M_EUR)</f>
        <v>2.0640000000000001</v>
      </c>
      <c r="L307" s="67">
        <f>K307*J307</f>
        <v>0</v>
      </c>
      <c r="M307" s="67">
        <f>I307*(1-Скидка_3M_EUR)</f>
        <v>196.08</v>
      </c>
      <c r="N307" s="67">
        <f t="shared" si="72"/>
        <v>0</v>
      </c>
    </row>
    <row r="308" spans="1:14" ht="11.25" customHeight="1">
      <c r="A308" s="230"/>
      <c r="C308" s="133"/>
      <c r="D308" s="133"/>
      <c r="E308" s="133"/>
      <c r="F308" s="133"/>
      <c r="G308" s="133"/>
      <c r="H308" s="133"/>
      <c r="I308" s="133"/>
      <c r="J308" s="66"/>
      <c r="K308" s="67"/>
      <c r="L308" s="67"/>
      <c r="M308" s="67"/>
      <c r="N308" s="67"/>
    </row>
    <row r="309" spans="1:14" ht="11.25" customHeight="1">
      <c r="A309" s="230">
        <v>0</v>
      </c>
      <c r="B309" s="13" t="s">
        <v>709</v>
      </c>
      <c r="C309" s="233" t="s">
        <v>1092</v>
      </c>
      <c r="D309" s="153" t="s">
        <v>1093</v>
      </c>
      <c r="E309" s="154" t="s">
        <v>948</v>
      </c>
      <c r="F309" s="154">
        <v>5</v>
      </c>
      <c r="G309" s="154">
        <v>10</v>
      </c>
      <c r="H309" s="155">
        <v>3.5640000000000001</v>
      </c>
      <c r="I309" s="5">
        <f>ROUND(H309*Курс_EUR,2)</f>
        <v>338.58</v>
      </c>
      <c r="J309" s="66"/>
      <c r="K309" s="67">
        <f>H309*(1-Скидка_3M_EUR)</f>
        <v>3.5640000000000001</v>
      </c>
      <c r="L309" s="67">
        <f>K309*J309</f>
        <v>0</v>
      </c>
      <c r="M309" s="67">
        <f>I309*(1-Скидка_3M_EUR)</f>
        <v>338.58</v>
      </c>
      <c r="N309" s="67">
        <f t="shared" si="72"/>
        <v>0</v>
      </c>
    </row>
    <row r="310" spans="1:14" ht="11.25" customHeight="1">
      <c r="A310" s="230">
        <v>0</v>
      </c>
      <c r="B310" s="13" t="s">
        <v>709</v>
      </c>
      <c r="C310" s="231" t="s">
        <v>1094</v>
      </c>
      <c r="D310" s="147" t="s">
        <v>1095</v>
      </c>
      <c r="E310" s="148" t="s">
        <v>948</v>
      </c>
      <c r="F310" s="148">
        <v>5</v>
      </c>
      <c r="G310" s="148">
        <v>10</v>
      </c>
      <c r="H310" s="149">
        <v>5.7480000000000002</v>
      </c>
      <c r="I310" s="5">
        <f>ROUND(H310*Курс_EUR,2)</f>
        <v>546.05999999999995</v>
      </c>
      <c r="J310" s="66"/>
      <c r="K310" s="67">
        <f>H310*(1-Скидка_3M_EUR)</f>
        <v>5.7480000000000002</v>
      </c>
      <c r="L310" s="67">
        <f>K310*J310</f>
        <v>0</v>
      </c>
      <c r="M310" s="67">
        <f>I310*(1-Скидка_3M_EUR)</f>
        <v>546.05999999999995</v>
      </c>
      <c r="N310" s="67">
        <f t="shared" si="72"/>
        <v>0</v>
      </c>
    </row>
    <row r="311" spans="1:14" ht="11.25" customHeight="1">
      <c r="A311" s="230">
        <v>0</v>
      </c>
      <c r="B311" s="13" t="s">
        <v>713</v>
      </c>
      <c r="C311" s="231">
        <v>63104</v>
      </c>
      <c r="D311" s="147" t="s">
        <v>1096</v>
      </c>
      <c r="E311" s="148" t="s">
        <v>948</v>
      </c>
      <c r="F311" s="148">
        <v>1</v>
      </c>
      <c r="G311" s="148">
        <v>50</v>
      </c>
      <c r="H311" s="149">
        <v>3.6480000000000001</v>
      </c>
      <c r="I311" s="5">
        <f>ROUND(H311*Курс_EUR,2)</f>
        <v>346.56</v>
      </c>
      <c r="J311" s="66"/>
      <c r="K311" s="67">
        <f>H311*(1-Скидка_3M_EUR)</f>
        <v>3.6480000000000001</v>
      </c>
      <c r="L311" s="67">
        <f>K311*J311</f>
        <v>0</v>
      </c>
      <c r="M311" s="67">
        <f>I311*(1-Скидка_3M_EUR)</f>
        <v>346.56</v>
      </c>
      <c r="N311" s="67">
        <f t="shared" si="72"/>
        <v>0</v>
      </c>
    </row>
    <row r="312" spans="1:14" ht="11.25" customHeight="1">
      <c r="A312" s="230"/>
      <c r="C312" s="231"/>
      <c r="D312" s="147"/>
      <c r="E312" s="148"/>
      <c r="F312" s="148"/>
      <c r="G312" s="148"/>
      <c r="H312" s="149"/>
      <c r="I312" s="149"/>
      <c r="J312" s="66"/>
      <c r="K312" s="67"/>
      <c r="L312" s="67"/>
      <c r="M312" s="67"/>
      <c r="N312" s="67"/>
    </row>
    <row r="313" spans="1:14" ht="11.25" customHeight="1">
      <c r="A313" s="230">
        <v>0</v>
      </c>
      <c r="B313" s="13" t="s">
        <v>732</v>
      </c>
      <c r="C313" s="231" t="s">
        <v>1097</v>
      </c>
      <c r="D313" s="147" t="s">
        <v>1098</v>
      </c>
      <c r="E313" s="148" t="s">
        <v>948</v>
      </c>
      <c r="F313" s="148">
        <v>1</v>
      </c>
      <c r="G313" s="148">
        <v>100</v>
      </c>
      <c r="H313" s="149">
        <v>2.016</v>
      </c>
      <c r="I313" s="5">
        <f>ROUND(H313*Курс_EUR,2)</f>
        <v>191.52</v>
      </c>
      <c r="J313" s="66"/>
      <c r="K313" s="67">
        <f>H313*(1-Скидка_3M_EUR)</f>
        <v>2.016</v>
      </c>
      <c r="L313" s="67">
        <f>K313*J313</f>
        <v>0</v>
      </c>
      <c r="M313" s="67">
        <f>I313*(1-Скидка_3M_EUR)</f>
        <v>191.52</v>
      </c>
      <c r="N313" s="67">
        <f t="shared" si="72"/>
        <v>0</v>
      </c>
    </row>
    <row r="314" spans="1:14" ht="11.25" customHeight="1">
      <c r="A314" s="230">
        <v>0</v>
      </c>
      <c r="B314" s="13" t="s">
        <v>732</v>
      </c>
      <c r="C314" s="231" t="s">
        <v>1099</v>
      </c>
      <c r="D314" s="147" t="s">
        <v>1100</v>
      </c>
      <c r="E314" s="148" t="s">
        <v>948</v>
      </c>
      <c r="F314" s="148">
        <v>1</v>
      </c>
      <c r="G314" s="148">
        <v>100</v>
      </c>
      <c r="H314" s="149">
        <v>2.2200000000000002</v>
      </c>
      <c r="I314" s="5">
        <f>ROUND(H314*Курс_EUR,2)</f>
        <v>210.9</v>
      </c>
      <c r="J314" s="66"/>
      <c r="K314" s="67">
        <f>H314*(1-Скидка_3M_EUR)</f>
        <v>2.2200000000000002</v>
      </c>
      <c r="L314" s="67">
        <f>K314*J314</f>
        <v>0</v>
      </c>
      <c r="M314" s="67">
        <f>I314*(1-Скидка_3M_EUR)</f>
        <v>210.9</v>
      </c>
      <c r="N314" s="67">
        <f t="shared" si="72"/>
        <v>0</v>
      </c>
    </row>
    <row r="315" spans="1:14" ht="11.25" customHeight="1">
      <c r="A315" s="230">
        <v>0</v>
      </c>
      <c r="B315" s="13" t="s">
        <v>732</v>
      </c>
      <c r="C315" s="231" t="s">
        <v>1101</v>
      </c>
      <c r="D315" s="147" t="s">
        <v>1102</v>
      </c>
      <c r="E315" s="148" t="s">
        <v>948</v>
      </c>
      <c r="F315" s="148">
        <v>1</v>
      </c>
      <c r="G315" s="148">
        <v>100</v>
      </c>
      <c r="H315" s="149">
        <v>2.9880000000000004</v>
      </c>
      <c r="I315" s="5">
        <f>ROUND(H315*Курс_EUR,2)</f>
        <v>283.86</v>
      </c>
      <c r="J315" s="66"/>
      <c r="K315" s="67">
        <f>H315*(1-Скидка_3M_EUR)</f>
        <v>2.9880000000000004</v>
      </c>
      <c r="L315" s="67">
        <f>K315*J315</f>
        <v>0</v>
      </c>
      <c r="M315" s="67">
        <f>I315*(1-Скидка_3M_EUR)</f>
        <v>283.86</v>
      </c>
      <c r="N315" s="67">
        <f t="shared" si="72"/>
        <v>0</v>
      </c>
    </row>
    <row r="316" spans="1:14" ht="11.25" customHeight="1">
      <c r="A316" s="230">
        <v>0</v>
      </c>
      <c r="B316" s="13" t="s">
        <v>732</v>
      </c>
      <c r="C316" s="231" t="s">
        <v>1103</v>
      </c>
      <c r="D316" s="147" t="s">
        <v>1104</v>
      </c>
      <c r="E316" s="148" t="s">
        <v>948</v>
      </c>
      <c r="F316" s="148">
        <v>1</v>
      </c>
      <c r="G316" s="148">
        <v>100</v>
      </c>
      <c r="H316" s="149">
        <v>2.9640000000000004</v>
      </c>
      <c r="I316" s="5">
        <f>ROUND(H316*Курс_EUR,2)</f>
        <v>281.58</v>
      </c>
      <c r="J316" s="66"/>
      <c r="K316" s="67">
        <f>H316*(1-Скидка_3M_EUR)</f>
        <v>2.9640000000000004</v>
      </c>
      <c r="L316" s="67">
        <f>K316*J316</f>
        <v>0</v>
      </c>
      <c r="M316" s="67">
        <f>I316*(1-Скидка_3M_EUR)</f>
        <v>281.58</v>
      </c>
      <c r="N316" s="67">
        <f t="shared" si="72"/>
        <v>0</v>
      </c>
    </row>
    <row r="317" spans="1:14" ht="11.25" customHeight="1" thickBot="1">
      <c r="A317" s="230">
        <v>0</v>
      </c>
      <c r="B317" s="13" t="s">
        <v>732</v>
      </c>
      <c r="C317" s="232" t="s">
        <v>1105</v>
      </c>
      <c r="D317" s="150" t="s">
        <v>1106</v>
      </c>
      <c r="E317" s="151" t="s">
        <v>948</v>
      </c>
      <c r="F317" s="151">
        <v>1</v>
      </c>
      <c r="G317" s="151">
        <v>100</v>
      </c>
      <c r="H317" s="152">
        <v>3.1079999999999997</v>
      </c>
      <c r="I317" s="5">
        <f>ROUND(H317*Курс_EUR,2)</f>
        <v>295.26</v>
      </c>
      <c r="J317" s="66"/>
      <c r="K317" s="67">
        <f>H317*(1-Скидка_3M_EUR)</f>
        <v>3.1079999999999997</v>
      </c>
      <c r="L317" s="67">
        <f>K317*J317</f>
        <v>0</v>
      </c>
      <c r="M317" s="67">
        <f>I317*(1-Скидка_3M_EUR)</f>
        <v>295.26</v>
      </c>
      <c r="N317" s="67">
        <f t="shared" si="72"/>
        <v>0</v>
      </c>
    </row>
    <row r="318" spans="1:14" ht="11.25" customHeight="1" thickBot="1">
      <c r="A318" s="230"/>
      <c r="C318" s="419" t="s">
        <v>733</v>
      </c>
      <c r="D318" s="419"/>
      <c r="E318" s="419"/>
      <c r="F318" s="419"/>
      <c r="G318" s="419"/>
      <c r="H318" s="420"/>
      <c r="I318" s="278"/>
      <c r="J318" s="66"/>
      <c r="K318" s="67"/>
      <c r="L318" s="67"/>
      <c r="M318" s="67"/>
      <c r="N318" s="67"/>
    </row>
    <row r="319" spans="1:14" ht="11.25" customHeight="1">
      <c r="A319" s="230">
        <v>0</v>
      </c>
      <c r="B319" s="13" t="s">
        <v>713</v>
      </c>
      <c r="C319" s="233" t="s">
        <v>4732</v>
      </c>
      <c r="D319" s="153" t="s">
        <v>1107</v>
      </c>
      <c r="E319" s="154" t="s">
        <v>1108</v>
      </c>
      <c r="F319" s="154">
        <v>1</v>
      </c>
      <c r="G319" s="154">
        <v>1</v>
      </c>
      <c r="H319" s="155">
        <v>128.46</v>
      </c>
      <c r="I319" s="5">
        <f t="shared" ref="I319:I325" si="73">ROUND(H319*Курс_EUR,2)</f>
        <v>12203.7</v>
      </c>
      <c r="J319" s="66"/>
      <c r="K319" s="67">
        <f>H319*(1-Скидка_3M_EUR)</f>
        <v>128.46</v>
      </c>
      <c r="L319" s="67">
        <f>K319*J319</f>
        <v>0</v>
      </c>
      <c r="M319" s="67">
        <f>I319*(1-Скидка_3M_EUR)</f>
        <v>12203.7</v>
      </c>
      <c r="N319" s="67">
        <f t="shared" si="72"/>
        <v>0</v>
      </c>
    </row>
    <row r="320" spans="1:14" ht="11.25" customHeight="1">
      <c r="A320" s="230">
        <v>0</v>
      </c>
      <c r="B320" s="13" t="s">
        <v>713</v>
      </c>
      <c r="C320" s="231">
        <v>88928</v>
      </c>
      <c r="D320" s="147" t="s">
        <v>1109</v>
      </c>
      <c r="E320" s="148" t="s">
        <v>958</v>
      </c>
      <c r="F320" s="148">
        <v>1</v>
      </c>
      <c r="G320" s="148">
        <v>1</v>
      </c>
      <c r="H320" s="149">
        <v>128.46</v>
      </c>
      <c r="I320" s="5">
        <f t="shared" si="73"/>
        <v>12203.7</v>
      </c>
      <c r="J320" s="66"/>
      <c r="K320" s="67">
        <f>H320*(1-Скидка_3M_EUR)</f>
        <v>128.46</v>
      </c>
      <c r="L320" s="67">
        <f>K320*J320</f>
        <v>0</v>
      </c>
      <c r="M320" s="67">
        <f>I320*(1-Скидка_3M_EUR)</f>
        <v>12203.7</v>
      </c>
      <c r="N320" s="67">
        <f t="shared" si="72"/>
        <v>0</v>
      </c>
    </row>
    <row r="321" spans="1:14" ht="11.25" customHeight="1">
      <c r="A321" s="230">
        <v>0</v>
      </c>
      <c r="B321" s="13" t="s">
        <v>713</v>
      </c>
      <c r="C321" s="231">
        <v>88925</v>
      </c>
      <c r="D321" s="147" t="s">
        <v>1110</v>
      </c>
      <c r="E321" s="148" t="s">
        <v>958</v>
      </c>
      <c r="F321" s="148">
        <v>1</v>
      </c>
      <c r="G321" s="148">
        <v>1</v>
      </c>
      <c r="H321" s="149">
        <v>128.46</v>
      </c>
      <c r="I321" s="5">
        <f t="shared" si="73"/>
        <v>12203.7</v>
      </c>
      <c r="J321" s="66"/>
      <c r="K321" s="67">
        <f>H321*(1-Скидка_3M_EUR)</f>
        <v>128.46</v>
      </c>
      <c r="L321" s="67">
        <f>K321*J321</f>
        <v>0</v>
      </c>
      <c r="M321" s="67">
        <f>I321*(1-Скидка_3M_EUR)</f>
        <v>12203.7</v>
      </c>
      <c r="N321" s="67">
        <f t="shared" si="72"/>
        <v>0</v>
      </c>
    </row>
    <row r="322" spans="1:14" ht="11.25" customHeight="1">
      <c r="A322" s="230">
        <v>0</v>
      </c>
      <c r="B322" s="13" t="s">
        <v>713</v>
      </c>
      <c r="C322" s="231" t="s">
        <v>4733</v>
      </c>
      <c r="D322" s="147" t="s">
        <v>1111</v>
      </c>
      <c r="E322" s="148" t="s">
        <v>1108</v>
      </c>
      <c r="F322" s="148">
        <v>1</v>
      </c>
      <c r="G322" s="148">
        <v>1</v>
      </c>
      <c r="H322" s="149">
        <v>266.16000000000003</v>
      </c>
      <c r="I322" s="5">
        <f t="shared" si="73"/>
        <v>25285.200000000001</v>
      </c>
      <c r="J322" s="66"/>
      <c r="K322" s="67">
        <f>H322*(1-Скидка_3M_EUR)</f>
        <v>266.16000000000003</v>
      </c>
      <c r="L322" s="67">
        <f>K322*J322</f>
        <v>0</v>
      </c>
      <c r="M322" s="67">
        <f>I322*(1-Скидка_3M_EUR)</f>
        <v>25285.200000000001</v>
      </c>
      <c r="N322" s="67">
        <f t="shared" si="72"/>
        <v>0</v>
      </c>
    </row>
    <row r="323" spans="1:14" ht="11.25" customHeight="1">
      <c r="A323" s="230">
        <v>0</v>
      </c>
      <c r="B323" s="13" t="s">
        <v>713</v>
      </c>
      <c r="C323" s="231" t="s">
        <v>1112</v>
      </c>
      <c r="D323" s="147" t="s">
        <v>1113</v>
      </c>
      <c r="E323" s="148" t="s">
        <v>971</v>
      </c>
      <c r="F323" s="148">
        <v>1</v>
      </c>
      <c r="G323" s="148">
        <v>1</v>
      </c>
      <c r="H323" s="149">
        <v>120.47</v>
      </c>
      <c r="I323" s="5">
        <f t="shared" si="73"/>
        <v>11444.65</v>
      </c>
      <c r="J323" s="66"/>
      <c r="K323" s="67">
        <f>H323*(1-Скидка_3M_EUR)</f>
        <v>120.47</v>
      </c>
      <c r="L323" s="67">
        <f>K323*J323</f>
        <v>0</v>
      </c>
      <c r="M323" s="67">
        <f>I323*(1-Скидка_3M_EUR)</f>
        <v>11444.65</v>
      </c>
      <c r="N323" s="67">
        <f t="shared" si="72"/>
        <v>0</v>
      </c>
    </row>
    <row r="324" spans="1:14" ht="11.25" customHeight="1">
      <c r="A324" s="230"/>
      <c r="C324" s="231"/>
      <c r="D324" s="147" t="s">
        <v>1114</v>
      </c>
      <c r="E324" s="148">
        <v>0</v>
      </c>
      <c r="F324" s="148">
        <v>0</v>
      </c>
      <c r="G324" s="148">
        <v>0</v>
      </c>
      <c r="H324" s="149">
        <v>0</v>
      </c>
      <c r="I324" s="5">
        <f t="shared" si="73"/>
        <v>0</v>
      </c>
      <c r="J324" s="66"/>
      <c r="K324" s="67"/>
      <c r="L324" s="67"/>
      <c r="M324" s="67"/>
      <c r="N324" s="67"/>
    </row>
    <row r="325" spans="1:14" ht="11.25" customHeight="1" thickBot="1">
      <c r="A325" s="230">
        <v>0</v>
      </c>
      <c r="B325" s="13" t="s">
        <v>716</v>
      </c>
      <c r="C325" s="232" t="s">
        <v>1115</v>
      </c>
      <c r="D325" s="150" t="s">
        <v>1116</v>
      </c>
      <c r="E325" s="151" t="s">
        <v>953</v>
      </c>
      <c r="F325" s="151">
        <v>1</v>
      </c>
      <c r="G325" s="151">
        <v>1</v>
      </c>
      <c r="H325" s="152">
        <v>74.22</v>
      </c>
      <c r="I325" s="5">
        <f t="shared" si="73"/>
        <v>7050.9</v>
      </c>
      <c r="J325" s="66"/>
      <c r="K325" s="67">
        <f>H325*(1-Скидка_3M_EUR)</f>
        <v>74.22</v>
      </c>
      <c r="L325" s="67">
        <f>K325*J325</f>
        <v>0</v>
      </c>
      <c r="M325" s="67">
        <f>I325*(1-Скидка_3M_EUR)</f>
        <v>7050.9</v>
      </c>
      <c r="N325" s="67">
        <f t="shared" si="72"/>
        <v>0</v>
      </c>
    </row>
    <row r="326" spans="1:14" ht="11.25" customHeight="1" thickBot="1">
      <c r="A326" s="230"/>
      <c r="C326" s="419" t="s">
        <v>734</v>
      </c>
      <c r="D326" s="419"/>
      <c r="E326" s="419"/>
      <c r="F326" s="419"/>
      <c r="G326" s="419"/>
      <c r="H326" s="420"/>
      <c r="I326" s="278"/>
      <c r="J326" s="66"/>
      <c r="K326" s="67"/>
      <c r="L326" s="67"/>
      <c r="M326" s="67"/>
      <c r="N326" s="67"/>
    </row>
    <row r="327" spans="1:14" ht="11.25" customHeight="1" thickBot="1">
      <c r="A327" s="230"/>
      <c r="C327" s="419" t="s">
        <v>4837</v>
      </c>
      <c r="D327" s="419"/>
      <c r="E327" s="419"/>
      <c r="F327" s="419"/>
      <c r="G327" s="419"/>
      <c r="H327" s="420"/>
      <c r="I327" s="278"/>
      <c r="J327" s="66"/>
      <c r="K327" s="67"/>
      <c r="L327" s="67"/>
      <c r="M327" s="67"/>
      <c r="N327" s="67"/>
    </row>
    <row r="328" spans="1:14" ht="11.25" customHeight="1">
      <c r="A328" s="230">
        <v>0</v>
      </c>
      <c r="B328" s="13" t="s">
        <v>716</v>
      </c>
      <c r="C328" s="233">
        <v>33627</v>
      </c>
      <c r="D328" s="153" t="s">
        <v>4839</v>
      </c>
      <c r="E328" s="154" t="s">
        <v>953</v>
      </c>
      <c r="F328" s="154">
        <v>1</v>
      </c>
      <c r="G328" s="154">
        <v>1</v>
      </c>
      <c r="H328" s="155">
        <v>248.14</v>
      </c>
      <c r="I328" s="5">
        <f>ROUND(H328*Курс_EUR,2)</f>
        <v>23573.3</v>
      </c>
      <c r="J328" s="66"/>
      <c r="K328" s="67">
        <f>H328*(1-Скидка_3M_EUR)</f>
        <v>248.14</v>
      </c>
      <c r="L328" s="67">
        <f>K328*J328</f>
        <v>0</v>
      </c>
      <c r="M328" s="67">
        <f>I328*(1-Скидка_3M_EUR)</f>
        <v>23573.3</v>
      </c>
      <c r="N328" s="67">
        <f t="shared" si="72"/>
        <v>0</v>
      </c>
    </row>
    <row r="329" spans="1:14" ht="11.25" customHeight="1">
      <c r="A329" s="230">
        <v>0</v>
      </c>
      <c r="B329" s="13" t="s">
        <v>716</v>
      </c>
      <c r="C329" s="233">
        <v>33628</v>
      </c>
      <c r="D329" s="153" t="s">
        <v>4840</v>
      </c>
      <c r="E329" s="154" t="s">
        <v>953</v>
      </c>
      <c r="F329" s="154">
        <v>1</v>
      </c>
      <c r="G329" s="154">
        <v>1</v>
      </c>
      <c r="H329" s="155">
        <v>248.14</v>
      </c>
      <c r="I329" s="5">
        <f>ROUND(H329*Курс_EUR,2)</f>
        <v>23573.3</v>
      </c>
      <c r="J329" s="66"/>
      <c r="K329" s="67">
        <f>H329*(1-Скидка_3M_EUR)</f>
        <v>248.14</v>
      </c>
      <c r="L329" s="67">
        <f>K329*J329</f>
        <v>0</v>
      </c>
      <c r="M329" s="67">
        <f>I329*(1-Скидка_3M_EUR)</f>
        <v>23573.3</v>
      </c>
      <c r="N329" s="67">
        <f t="shared" ref="N329:N392" si="74">J329*M329</f>
        <v>0</v>
      </c>
    </row>
    <row r="330" spans="1:14" ht="11.25" customHeight="1">
      <c r="A330" s="230">
        <v>0</v>
      </c>
      <c r="B330" s="13" t="s">
        <v>716</v>
      </c>
      <c r="C330" s="233">
        <v>33629</v>
      </c>
      <c r="D330" s="153" t="s">
        <v>4841</v>
      </c>
      <c r="E330" s="154" t="s">
        <v>953</v>
      </c>
      <c r="F330" s="154">
        <v>1</v>
      </c>
      <c r="G330" s="154">
        <v>1</v>
      </c>
      <c r="H330" s="155">
        <v>248.8</v>
      </c>
      <c r="I330" s="5">
        <f>ROUND(H330*Курс_EUR,2)</f>
        <v>23636</v>
      </c>
      <c r="J330" s="66"/>
      <c r="K330" s="67">
        <f>H330*(1-Скидка_3M_EUR)</f>
        <v>248.8</v>
      </c>
      <c r="L330" s="67">
        <f>K330*J330</f>
        <v>0</v>
      </c>
      <c r="M330" s="67">
        <f>I330*(1-Скидка_3M_EUR)</f>
        <v>23636</v>
      </c>
      <c r="N330" s="67">
        <f t="shared" si="74"/>
        <v>0</v>
      </c>
    </row>
    <row r="331" spans="1:14" ht="11.25" customHeight="1" thickBot="1">
      <c r="A331" s="230">
        <v>0</v>
      </c>
      <c r="B331" s="13" t="s">
        <v>716</v>
      </c>
      <c r="C331" s="233">
        <v>33759</v>
      </c>
      <c r="D331" s="153" t="s">
        <v>4838</v>
      </c>
      <c r="E331" s="154" t="s">
        <v>953</v>
      </c>
      <c r="F331" s="154">
        <v>1</v>
      </c>
      <c r="G331" s="154">
        <v>1</v>
      </c>
      <c r="H331" s="155">
        <v>1350.92</v>
      </c>
      <c r="I331" s="5">
        <f>ROUND(H331*Курс_EUR,2)</f>
        <v>128337.4</v>
      </c>
      <c r="J331" s="66"/>
      <c r="K331" s="67">
        <f>H331*(1-Скидка_3M_EUR)</f>
        <v>1350.92</v>
      </c>
      <c r="L331" s="67">
        <f>K331*J331</f>
        <v>0</v>
      </c>
      <c r="M331" s="67">
        <f>I331*(1-Скидка_3M_EUR)</f>
        <v>128337.4</v>
      </c>
      <c r="N331" s="67">
        <f t="shared" si="74"/>
        <v>0</v>
      </c>
    </row>
    <row r="332" spans="1:14" ht="11.25" customHeight="1" thickBot="1">
      <c r="A332" s="230"/>
      <c r="C332" s="419" t="s">
        <v>735</v>
      </c>
      <c r="D332" s="419"/>
      <c r="E332" s="419"/>
      <c r="F332" s="419"/>
      <c r="G332" s="419"/>
      <c r="H332" s="420"/>
      <c r="I332" s="278"/>
      <c r="J332" s="66"/>
      <c r="K332" s="67"/>
      <c r="L332" s="67"/>
      <c r="M332" s="67"/>
      <c r="N332" s="67"/>
    </row>
    <row r="333" spans="1:14" ht="11.25" customHeight="1">
      <c r="A333" s="230">
        <v>0</v>
      </c>
      <c r="B333" s="13" t="s">
        <v>736</v>
      </c>
      <c r="C333" s="233">
        <v>28505</v>
      </c>
      <c r="D333" s="153" t="s">
        <v>1117</v>
      </c>
      <c r="E333" s="154" t="s">
        <v>764</v>
      </c>
      <c r="F333" s="154">
        <v>1</v>
      </c>
      <c r="G333" s="154">
        <v>1</v>
      </c>
      <c r="H333" s="155">
        <v>428.89</v>
      </c>
      <c r="I333" s="5">
        <f>ROUND(H333*Курс_EUR,2)</f>
        <v>40744.550000000003</v>
      </c>
      <c r="J333" s="66"/>
      <c r="K333" s="67">
        <f>H333*(1-Скидка_3M_EUR)</f>
        <v>428.89</v>
      </c>
      <c r="L333" s="67">
        <f>K333*J333</f>
        <v>0</v>
      </c>
      <c r="M333" s="67">
        <f>I333*(1-Скидка_3M_EUR)</f>
        <v>40744.550000000003</v>
      </c>
      <c r="N333" s="67">
        <f t="shared" si="74"/>
        <v>0</v>
      </c>
    </row>
    <row r="334" spans="1:14" ht="11.25" customHeight="1">
      <c r="A334" s="230">
        <v>0</v>
      </c>
      <c r="B334" s="13" t="s">
        <v>736</v>
      </c>
      <c r="C334" s="231">
        <v>28513</v>
      </c>
      <c r="D334" s="147" t="s">
        <v>1118</v>
      </c>
      <c r="E334" s="148" t="s">
        <v>764</v>
      </c>
      <c r="F334" s="148">
        <v>1</v>
      </c>
      <c r="G334" s="148">
        <v>1</v>
      </c>
      <c r="H334" s="149">
        <v>428.89</v>
      </c>
      <c r="I334" s="5">
        <f>ROUND(H334*Курс_EUR,2)</f>
        <v>40744.550000000003</v>
      </c>
      <c r="J334" s="66"/>
      <c r="K334" s="67">
        <f>H334*(1-Скидка_3M_EUR)</f>
        <v>428.89</v>
      </c>
      <c r="L334" s="67">
        <f>K334*J334</f>
        <v>0</v>
      </c>
      <c r="M334" s="67">
        <f>I334*(1-Скидка_3M_EUR)</f>
        <v>40744.550000000003</v>
      </c>
      <c r="N334" s="67">
        <f t="shared" si="74"/>
        <v>0</v>
      </c>
    </row>
    <row r="335" spans="1:14" ht="11.25" customHeight="1" thickBot="1">
      <c r="A335" s="230">
        <v>0</v>
      </c>
      <c r="B335" s="13" t="s">
        <v>716</v>
      </c>
      <c r="C335" s="232">
        <v>20350</v>
      </c>
      <c r="D335" s="150" t="s">
        <v>1120</v>
      </c>
      <c r="E335" s="151" t="s">
        <v>764</v>
      </c>
      <c r="F335" s="151">
        <v>1</v>
      </c>
      <c r="G335" s="151">
        <v>1</v>
      </c>
      <c r="H335" s="152">
        <v>32.299999999999997</v>
      </c>
      <c r="I335" s="5">
        <f>ROUND(H335*Курс_EUR,2)</f>
        <v>3068.5</v>
      </c>
      <c r="J335" s="66"/>
      <c r="K335" s="67">
        <f>H335*(1-Скидка_3M_EUR)</f>
        <v>32.299999999999997</v>
      </c>
      <c r="L335" s="67">
        <f>K335*J335</f>
        <v>0</v>
      </c>
      <c r="M335" s="67">
        <f>I335*(1-Скидка_3M_EUR)</f>
        <v>3068.5</v>
      </c>
      <c r="N335" s="67">
        <f t="shared" si="74"/>
        <v>0</v>
      </c>
    </row>
    <row r="336" spans="1:14" ht="11.25" customHeight="1" thickBot="1">
      <c r="A336" s="230"/>
      <c r="C336" s="419" t="s">
        <v>737</v>
      </c>
      <c r="D336" s="419"/>
      <c r="E336" s="419"/>
      <c r="F336" s="419"/>
      <c r="G336" s="419"/>
      <c r="H336" s="420"/>
      <c r="I336" s="278"/>
      <c r="J336" s="66"/>
      <c r="K336" s="67"/>
      <c r="L336" s="67"/>
      <c r="M336" s="67"/>
      <c r="N336" s="67"/>
    </row>
    <row r="337" spans="1:14" ht="11.25" customHeight="1">
      <c r="A337" s="230">
        <v>0</v>
      </c>
      <c r="B337" s="13" t="s">
        <v>736</v>
      </c>
      <c r="C337" s="233">
        <v>28506</v>
      </c>
      <c r="D337" s="153" t="s">
        <v>1121</v>
      </c>
      <c r="E337" s="154" t="s">
        <v>764</v>
      </c>
      <c r="F337" s="154">
        <v>1</v>
      </c>
      <c r="G337" s="154">
        <v>1</v>
      </c>
      <c r="H337" s="155">
        <v>462.41</v>
      </c>
      <c r="I337" s="5">
        <f>ROUND(H337*Курс_EUR,2)</f>
        <v>43928.95</v>
      </c>
      <c r="J337" s="66"/>
      <c r="K337" s="67">
        <f>H337*(1-Скидка_3M_EUR)</f>
        <v>462.41</v>
      </c>
      <c r="L337" s="67">
        <f>K337*J337</f>
        <v>0</v>
      </c>
      <c r="M337" s="67">
        <f>I337*(1-Скидка_3M_EUR)</f>
        <v>43928.95</v>
      </c>
      <c r="N337" s="67">
        <f t="shared" si="74"/>
        <v>0</v>
      </c>
    </row>
    <row r="338" spans="1:14" ht="11.25" customHeight="1">
      <c r="A338" s="230">
        <v>0</v>
      </c>
      <c r="B338" s="13" t="s">
        <v>736</v>
      </c>
      <c r="C338" s="231">
        <v>28507</v>
      </c>
      <c r="D338" s="147" t="s">
        <v>1122</v>
      </c>
      <c r="E338" s="148" t="s">
        <v>764</v>
      </c>
      <c r="F338" s="148">
        <v>1</v>
      </c>
      <c r="G338" s="148">
        <v>1</v>
      </c>
      <c r="H338" s="149">
        <v>462.41</v>
      </c>
      <c r="I338" s="5">
        <f>ROUND(H338*Курс_EUR,2)</f>
        <v>43928.95</v>
      </c>
      <c r="J338" s="66"/>
      <c r="K338" s="67">
        <f>H338*(1-Скидка_3M_EUR)</f>
        <v>462.41</v>
      </c>
      <c r="L338" s="67">
        <f>K338*J338</f>
        <v>0</v>
      </c>
      <c r="M338" s="67">
        <f>I338*(1-Скидка_3M_EUR)</f>
        <v>43928.95</v>
      </c>
      <c r="N338" s="67">
        <f t="shared" si="74"/>
        <v>0</v>
      </c>
    </row>
    <row r="339" spans="1:14" ht="11.25" customHeight="1" thickBot="1">
      <c r="A339" s="230">
        <v>0</v>
      </c>
      <c r="B339" s="13" t="s">
        <v>716</v>
      </c>
      <c r="C339" s="232" t="s">
        <v>1123</v>
      </c>
      <c r="D339" s="150" t="s">
        <v>1124</v>
      </c>
      <c r="E339" s="151" t="s">
        <v>764</v>
      </c>
      <c r="F339" s="151">
        <v>1</v>
      </c>
      <c r="G339" s="151">
        <v>1</v>
      </c>
      <c r="H339" s="152">
        <v>31.08</v>
      </c>
      <c r="I339" s="5">
        <f>ROUND(H339*Курс_EUR,2)</f>
        <v>2952.6</v>
      </c>
      <c r="J339" s="66"/>
      <c r="K339" s="67">
        <f>H339*(1-Скидка_3M_EUR)</f>
        <v>31.08</v>
      </c>
      <c r="L339" s="67">
        <f>K339*J339</f>
        <v>0</v>
      </c>
      <c r="M339" s="67">
        <f>I339*(1-Скидка_3M_EUR)</f>
        <v>2952.6</v>
      </c>
      <c r="N339" s="67">
        <f t="shared" si="74"/>
        <v>0</v>
      </c>
    </row>
    <row r="340" spans="1:14" ht="11.25" customHeight="1" thickBot="1">
      <c r="A340" s="230"/>
      <c r="C340" s="419" t="s">
        <v>738</v>
      </c>
      <c r="D340" s="419"/>
      <c r="E340" s="419"/>
      <c r="F340" s="419"/>
      <c r="G340" s="419"/>
      <c r="H340" s="420"/>
      <c r="I340" s="278"/>
      <c r="J340" s="66"/>
      <c r="K340" s="67"/>
      <c r="L340" s="67"/>
      <c r="M340" s="67"/>
      <c r="N340" s="67"/>
    </row>
    <row r="341" spans="1:14" ht="11.25" customHeight="1">
      <c r="A341" s="230">
        <v>0</v>
      </c>
      <c r="B341" s="13" t="s">
        <v>736</v>
      </c>
      <c r="C341" s="233">
        <v>28502</v>
      </c>
      <c r="D341" s="153" t="s">
        <v>1125</v>
      </c>
      <c r="E341" s="154" t="s">
        <v>764</v>
      </c>
      <c r="F341" s="154">
        <v>1</v>
      </c>
      <c r="G341" s="154">
        <v>1</v>
      </c>
      <c r="H341" s="155">
        <v>462.42</v>
      </c>
      <c r="I341" s="5">
        <f>ROUND(H341*Курс_EUR,2)</f>
        <v>43929.9</v>
      </c>
      <c r="J341" s="66"/>
      <c r="K341" s="67">
        <f>H341*(1-Скидка_3M_EUR)</f>
        <v>462.42</v>
      </c>
      <c r="L341" s="67">
        <f>K341*J341</f>
        <v>0</v>
      </c>
      <c r="M341" s="67">
        <f>I341*(1-Скидка_3M_EUR)</f>
        <v>43929.9</v>
      </c>
      <c r="N341" s="67">
        <f t="shared" si="74"/>
        <v>0</v>
      </c>
    </row>
    <row r="342" spans="1:14" ht="11.25" customHeight="1">
      <c r="A342" s="230">
        <v>0</v>
      </c>
      <c r="B342" s="13" t="s">
        <v>736</v>
      </c>
      <c r="C342" s="231">
        <v>28508</v>
      </c>
      <c r="D342" s="147" t="s">
        <v>1126</v>
      </c>
      <c r="E342" s="148" t="s">
        <v>764</v>
      </c>
      <c r="F342" s="148">
        <v>1</v>
      </c>
      <c r="G342" s="148">
        <v>1</v>
      </c>
      <c r="H342" s="149">
        <v>418.86</v>
      </c>
      <c r="I342" s="5">
        <f>ROUND(H342*Курс_EUR,2)</f>
        <v>39791.699999999997</v>
      </c>
      <c r="J342" s="66"/>
      <c r="K342" s="67">
        <f>H342*(1-Скидка_3M_EUR)</f>
        <v>418.86</v>
      </c>
      <c r="L342" s="67">
        <f>K342*J342</f>
        <v>0</v>
      </c>
      <c r="M342" s="67">
        <f>I342*(1-Скидка_3M_EUR)</f>
        <v>39791.699999999997</v>
      </c>
      <c r="N342" s="67">
        <f t="shared" si="74"/>
        <v>0</v>
      </c>
    </row>
    <row r="343" spans="1:14" ht="11.25" customHeight="1">
      <c r="A343" s="230">
        <v>0</v>
      </c>
      <c r="B343" s="13" t="s">
        <v>736</v>
      </c>
      <c r="C343" s="231" t="s">
        <v>1127</v>
      </c>
      <c r="D343" s="147" t="s">
        <v>1128</v>
      </c>
      <c r="E343" s="148" t="s">
        <v>764</v>
      </c>
      <c r="F343" s="148">
        <v>1</v>
      </c>
      <c r="G343" s="148">
        <v>1</v>
      </c>
      <c r="H343" s="149">
        <v>418.86</v>
      </c>
      <c r="I343" s="5">
        <f>ROUND(H343*Курс_EUR,2)</f>
        <v>39791.699999999997</v>
      </c>
      <c r="J343" s="66"/>
      <c r="K343" s="67">
        <f>H343*(1-Скидка_3M_EUR)</f>
        <v>418.86</v>
      </c>
      <c r="L343" s="67">
        <f>K343*J343</f>
        <v>0</v>
      </c>
      <c r="M343" s="67">
        <f>I343*(1-Скидка_3M_EUR)</f>
        <v>39791.699999999997</v>
      </c>
      <c r="N343" s="67">
        <f t="shared" si="74"/>
        <v>0</v>
      </c>
    </row>
    <row r="344" spans="1:14" ht="11.25" customHeight="1">
      <c r="A344" s="230">
        <v>0</v>
      </c>
      <c r="B344" s="13" t="s">
        <v>736</v>
      </c>
      <c r="C344" s="231" t="s">
        <v>1129</v>
      </c>
      <c r="D344" s="147" t="s">
        <v>1130</v>
      </c>
      <c r="E344" s="148" t="s">
        <v>764</v>
      </c>
      <c r="F344" s="148">
        <v>1</v>
      </c>
      <c r="G344" s="148">
        <v>1</v>
      </c>
      <c r="H344" s="149">
        <v>462.42</v>
      </c>
      <c r="I344" s="5">
        <f>ROUND(H344*Курс_EUR,2)</f>
        <v>43929.9</v>
      </c>
      <c r="J344" s="66"/>
      <c r="K344" s="67">
        <f>H344*(1-Скидка_3M_EUR)</f>
        <v>462.42</v>
      </c>
      <c r="L344" s="67">
        <f>K344*J344</f>
        <v>0</v>
      </c>
      <c r="M344" s="67">
        <f>I344*(1-Скидка_3M_EUR)</f>
        <v>43929.9</v>
      </c>
      <c r="N344" s="67">
        <f t="shared" si="74"/>
        <v>0</v>
      </c>
    </row>
    <row r="345" spans="1:14" ht="11.25" customHeight="1" thickBot="1">
      <c r="A345" s="230">
        <v>0</v>
      </c>
      <c r="B345" s="13" t="s">
        <v>716</v>
      </c>
      <c r="C345" s="232" t="s">
        <v>1131</v>
      </c>
      <c r="D345" s="150" t="s">
        <v>1132</v>
      </c>
      <c r="E345" s="151" t="s">
        <v>764</v>
      </c>
      <c r="F345" s="151">
        <v>1</v>
      </c>
      <c r="G345" s="151">
        <v>1</v>
      </c>
      <c r="H345" s="152">
        <v>48.6</v>
      </c>
      <c r="I345" s="5">
        <f>ROUND(H345*Курс_EUR,2)</f>
        <v>4617</v>
      </c>
      <c r="J345" s="66"/>
      <c r="K345" s="67">
        <f>H345*(1-Скидка_3M_EUR)</f>
        <v>48.6</v>
      </c>
      <c r="L345" s="67">
        <f>K345*J345</f>
        <v>0</v>
      </c>
      <c r="M345" s="67">
        <f>I345*(1-Скидка_3M_EUR)</f>
        <v>4617</v>
      </c>
      <c r="N345" s="67">
        <f t="shared" si="74"/>
        <v>0</v>
      </c>
    </row>
    <row r="346" spans="1:14" ht="11.25" customHeight="1" thickBot="1">
      <c r="A346" s="230"/>
      <c r="C346" s="419" t="s">
        <v>739</v>
      </c>
      <c r="D346" s="419"/>
      <c r="E346" s="419"/>
      <c r="F346" s="419"/>
      <c r="G346" s="419"/>
      <c r="H346" s="420"/>
      <c r="I346" s="278"/>
      <c r="J346" s="66"/>
      <c r="K346" s="67"/>
      <c r="L346" s="67"/>
      <c r="M346" s="67"/>
      <c r="N346" s="67"/>
    </row>
    <row r="347" spans="1:14" ht="11.25" customHeight="1" thickBot="1">
      <c r="A347" s="230">
        <v>0</v>
      </c>
      <c r="B347" s="13" t="s">
        <v>716</v>
      </c>
      <c r="C347" s="232">
        <v>64412</v>
      </c>
      <c r="D347" s="150" t="s">
        <v>1133</v>
      </c>
      <c r="E347" s="151" t="s">
        <v>764</v>
      </c>
      <c r="F347" s="151">
        <v>1</v>
      </c>
      <c r="G347" s="151">
        <v>1</v>
      </c>
      <c r="H347" s="152">
        <v>52.91</v>
      </c>
      <c r="I347" s="5">
        <f>ROUND(H347*Курс_EUR,2)</f>
        <v>5026.45</v>
      </c>
      <c r="J347" s="66"/>
      <c r="K347" s="67">
        <f>H347*(1-Скидка_3M_EUR)</f>
        <v>52.91</v>
      </c>
      <c r="L347" s="67">
        <f>K347*J347</f>
        <v>0</v>
      </c>
      <c r="M347" s="67">
        <f>I347*(1-Скидка_3M_EUR)</f>
        <v>5026.45</v>
      </c>
      <c r="N347" s="67">
        <f t="shared" si="74"/>
        <v>0</v>
      </c>
    </row>
    <row r="348" spans="1:14" ht="11.25" customHeight="1" thickBot="1">
      <c r="A348" s="230"/>
      <c r="C348" s="419" t="s">
        <v>740</v>
      </c>
      <c r="D348" s="419"/>
      <c r="E348" s="419"/>
      <c r="F348" s="419"/>
      <c r="G348" s="419"/>
      <c r="H348" s="420"/>
      <c r="I348" s="278"/>
      <c r="J348" s="66"/>
      <c r="K348" s="67"/>
      <c r="L348" s="67"/>
      <c r="M348" s="67"/>
      <c r="N348" s="67"/>
    </row>
    <row r="349" spans="1:14" ht="11.25" customHeight="1">
      <c r="A349" s="230">
        <v>0</v>
      </c>
      <c r="B349" s="13" t="s">
        <v>736</v>
      </c>
      <c r="C349" s="233" t="s">
        <v>1134</v>
      </c>
      <c r="D349" s="153" t="s">
        <v>1135</v>
      </c>
      <c r="E349" s="154" t="s">
        <v>953</v>
      </c>
      <c r="F349" s="154">
        <v>1</v>
      </c>
      <c r="G349" s="154">
        <v>1</v>
      </c>
      <c r="H349" s="155">
        <v>973.27</v>
      </c>
      <c r="I349" s="5">
        <f>ROUND(H349*Курс_EUR,2)</f>
        <v>92460.65</v>
      </c>
      <c r="J349" s="66"/>
      <c r="K349" s="67">
        <f>H349*(1-Скидка_3M_EUR)</f>
        <v>973.27</v>
      </c>
      <c r="L349" s="67">
        <f>K349*J349</f>
        <v>0</v>
      </c>
      <c r="M349" s="67">
        <f>I349*(1-Скидка_3M_EUR)</f>
        <v>92460.65</v>
      </c>
      <c r="N349" s="67">
        <f t="shared" si="74"/>
        <v>0</v>
      </c>
    </row>
    <row r="350" spans="1:14" ht="11.25" customHeight="1" thickBot="1">
      <c r="A350" s="230">
        <v>0</v>
      </c>
      <c r="B350" s="13" t="s">
        <v>736</v>
      </c>
      <c r="C350" s="232" t="s">
        <v>1136</v>
      </c>
      <c r="D350" s="150" t="s">
        <v>1137</v>
      </c>
      <c r="E350" s="151" t="s">
        <v>953</v>
      </c>
      <c r="F350" s="151">
        <v>1</v>
      </c>
      <c r="G350" s="151">
        <v>1</v>
      </c>
      <c r="H350" s="152">
        <v>914.84</v>
      </c>
      <c r="I350" s="5">
        <f>ROUND(H350*Курс_EUR,2)</f>
        <v>86909.8</v>
      </c>
      <c r="J350" s="66"/>
      <c r="K350" s="67">
        <f>H350*(1-Скидка_3M_EUR)</f>
        <v>914.84</v>
      </c>
      <c r="L350" s="67">
        <f>K350*J350</f>
        <v>0</v>
      </c>
      <c r="M350" s="67">
        <f>I350*(1-Скидка_3M_EUR)</f>
        <v>86909.8</v>
      </c>
      <c r="N350" s="67">
        <f t="shared" si="74"/>
        <v>0</v>
      </c>
    </row>
    <row r="351" spans="1:14" ht="11.25" customHeight="1" thickBot="1">
      <c r="A351" s="230"/>
      <c r="C351" s="419" t="s">
        <v>741</v>
      </c>
      <c r="D351" s="419"/>
      <c r="E351" s="419"/>
      <c r="F351" s="419"/>
      <c r="G351" s="419"/>
      <c r="H351" s="420"/>
      <c r="I351" s="278"/>
      <c r="J351" s="66"/>
      <c r="K351" s="67"/>
      <c r="L351" s="67"/>
      <c r="M351" s="67"/>
      <c r="N351" s="67"/>
    </row>
    <row r="352" spans="1:14" ht="11.25" customHeight="1">
      <c r="A352" s="230">
        <v>0</v>
      </c>
      <c r="B352" s="13" t="s">
        <v>736</v>
      </c>
      <c r="C352" s="233">
        <v>25128</v>
      </c>
      <c r="D352" s="153" t="s">
        <v>1138</v>
      </c>
      <c r="E352" s="154" t="s">
        <v>953</v>
      </c>
      <c r="F352" s="154">
        <v>1</v>
      </c>
      <c r="G352" s="154">
        <v>1</v>
      </c>
      <c r="H352" s="155">
        <v>859.28</v>
      </c>
      <c r="I352" s="5">
        <f>ROUND(H352*Курс_EUR,2)</f>
        <v>81631.600000000006</v>
      </c>
      <c r="J352" s="66"/>
      <c r="K352" s="67">
        <f>H352*(1-Скидка_3M_EUR)</f>
        <v>859.28</v>
      </c>
      <c r="L352" s="67">
        <f>K352*J352</f>
        <v>0</v>
      </c>
      <c r="M352" s="67">
        <f>I352*(1-Скидка_3M_EUR)</f>
        <v>81631.600000000006</v>
      </c>
      <c r="N352" s="67">
        <f t="shared" si="74"/>
        <v>0</v>
      </c>
    </row>
    <row r="353" spans="1:14" ht="11.25" customHeight="1">
      <c r="A353" s="230">
        <v>0</v>
      </c>
      <c r="B353" s="13" t="s">
        <v>736</v>
      </c>
      <c r="C353" s="231" t="s">
        <v>1139</v>
      </c>
      <c r="D353" s="147" t="s">
        <v>1140</v>
      </c>
      <c r="E353" s="148" t="s">
        <v>953</v>
      </c>
      <c r="F353" s="148">
        <v>1</v>
      </c>
      <c r="G353" s="148">
        <v>1</v>
      </c>
      <c r="H353" s="149">
        <v>636.40800000000002</v>
      </c>
      <c r="I353" s="5">
        <f>ROUND(H353*Курс_EUR,2)</f>
        <v>60458.76</v>
      </c>
      <c r="J353" s="66"/>
      <c r="K353" s="67">
        <f>H353*(1-Скидка_3M_EUR)</f>
        <v>636.40800000000002</v>
      </c>
      <c r="L353" s="67">
        <f>K353*J353</f>
        <v>0</v>
      </c>
      <c r="M353" s="67">
        <f>I353*(1-Скидка_3M_EUR)</f>
        <v>60458.76</v>
      </c>
      <c r="N353" s="67">
        <f t="shared" si="74"/>
        <v>0</v>
      </c>
    </row>
    <row r="354" spans="1:14" ht="11.25" customHeight="1" thickBot="1">
      <c r="A354" s="230">
        <v>0</v>
      </c>
      <c r="B354" s="13" t="s">
        <v>736</v>
      </c>
      <c r="C354" s="232" t="s">
        <v>1141</v>
      </c>
      <c r="D354" s="150" t="s">
        <v>1142</v>
      </c>
      <c r="E354" s="151" t="s">
        <v>764</v>
      </c>
      <c r="F354" s="151">
        <v>1</v>
      </c>
      <c r="G354" s="151">
        <v>1</v>
      </c>
      <c r="H354" s="152">
        <v>427.96799999999996</v>
      </c>
      <c r="I354" s="5">
        <f>ROUND(H354*Курс_EUR,2)</f>
        <v>40656.959999999999</v>
      </c>
      <c r="J354" s="66"/>
      <c r="K354" s="67">
        <f>H354*(1-Скидка_3M_EUR)</f>
        <v>427.96799999999996</v>
      </c>
      <c r="L354" s="67">
        <f>K354*J354</f>
        <v>0</v>
      </c>
      <c r="M354" s="67">
        <f>I354*(1-Скидка_3M_EUR)</f>
        <v>40656.959999999999</v>
      </c>
      <c r="N354" s="67">
        <f t="shared" si="74"/>
        <v>0</v>
      </c>
    </row>
    <row r="355" spans="1:14" ht="11.25" customHeight="1" thickBot="1">
      <c r="A355" s="230"/>
      <c r="C355" s="419" t="s">
        <v>742</v>
      </c>
      <c r="D355" s="419"/>
      <c r="E355" s="419"/>
      <c r="F355" s="419"/>
      <c r="G355" s="419"/>
      <c r="H355" s="420"/>
      <c r="I355" s="278"/>
      <c r="J355" s="66"/>
      <c r="K355" s="67"/>
      <c r="L355" s="67"/>
      <c r="M355" s="67"/>
      <c r="N355" s="67"/>
    </row>
    <row r="356" spans="1:14" ht="11.25" customHeight="1">
      <c r="A356" s="230">
        <v>0</v>
      </c>
      <c r="B356" s="13" t="s">
        <v>716</v>
      </c>
      <c r="C356" s="233">
        <v>33646</v>
      </c>
      <c r="D356" s="153" t="s">
        <v>4849</v>
      </c>
      <c r="E356" s="154" t="s">
        <v>953</v>
      </c>
      <c r="F356" s="154">
        <v>1</v>
      </c>
      <c r="G356" s="154">
        <v>1</v>
      </c>
      <c r="H356" s="155">
        <v>130.22399999999999</v>
      </c>
      <c r="I356" s="5">
        <f t="shared" ref="I356:I370" si="75">ROUND(H356*Курс_EUR,2)</f>
        <v>12371.28</v>
      </c>
      <c r="J356" s="66"/>
      <c r="K356" s="67">
        <f t="shared" ref="K356:K363" si="76">H356*(1-Скидка_3M_EUR)</f>
        <v>130.22399999999999</v>
      </c>
      <c r="L356" s="67">
        <f t="shared" ref="L356:L370" si="77">K356*J356</f>
        <v>0</v>
      </c>
      <c r="M356" s="67">
        <f t="shared" ref="M356:M370" si="78">I356*(1-Скидка_3M_EUR)</f>
        <v>12371.28</v>
      </c>
      <c r="N356" s="67">
        <f t="shared" si="74"/>
        <v>0</v>
      </c>
    </row>
    <row r="357" spans="1:14" ht="11.25" customHeight="1">
      <c r="A357" s="230">
        <v>0</v>
      </c>
      <c r="B357" s="13" t="s">
        <v>716</v>
      </c>
      <c r="C357" s="233">
        <v>33652</v>
      </c>
      <c r="D357" s="153" t="s">
        <v>4842</v>
      </c>
      <c r="E357" s="154" t="s">
        <v>953</v>
      </c>
      <c r="F357" s="154">
        <v>1</v>
      </c>
      <c r="G357" s="154">
        <v>1</v>
      </c>
      <c r="H357" s="155">
        <v>50.556000000000004</v>
      </c>
      <c r="I357" s="5">
        <f t="shared" si="75"/>
        <v>4802.82</v>
      </c>
      <c r="J357" s="66"/>
      <c r="K357" s="67">
        <f t="shared" si="76"/>
        <v>50.556000000000004</v>
      </c>
      <c r="L357" s="67">
        <f t="shared" si="77"/>
        <v>0</v>
      </c>
      <c r="M357" s="67">
        <f t="shared" si="78"/>
        <v>4802.82</v>
      </c>
      <c r="N357" s="67">
        <f t="shared" si="74"/>
        <v>0</v>
      </c>
    </row>
    <row r="358" spans="1:14" ht="11.25" customHeight="1">
      <c r="A358" s="230">
        <v>0</v>
      </c>
      <c r="B358" s="13" t="s">
        <v>716</v>
      </c>
      <c r="C358" s="233">
        <v>33765</v>
      </c>
      <c r="D358" s="153" t="s">
        <v>4843</v>
      </c>
      <c r="E358" s="154" t="s">
        <v>953</v>
      </c>
      <c r="F358" s="154">
        <v>1</v>
      </c>
      <c r="G358" s="154">
        <v>1</v>
      </c>
      <c r="H358" s="155">
        <v>51.156000000000006</v>
      </c>
      <c r="I358" s="5">
        <f t="shared" si="75"/>
        <v>4859.82</v>
      </c>
      <c r="J358" s="66"/>
      <c r="K358" s="67">
        <f t="shared" si="76"/>
        <v>51.156000000000006</v>
      </c>
      <c r="L358" s="67">
        <f t="shared" si="77"/>
        <v>0</v>
      </c>
      <c r="M358" s="67">
        <f t="shared" si="78"/>
        <v>4859.82</v>
      </c>
      <c r="N358" s="67">
        <f t="shared" si="74"/>
        <v>0</v>
      </c>
    </row>
    <row r="359" spans="1:14" ht="11.25" customHeight="1">
      <c r="A359" s="230">
        <v>0</v>
      </c>
      <c r="B359" s="13" t="s">
        <v>716</v>
      </c>
      <c r="C359" s="233">
        <v>33645</v>
      </c>
      <c r="D359" s="153" t="s">
        <v>4848</v>
      </c>
      <c r="E359" s="154" t="s">
        <v>953</v>
      </c>
      <c r="F359" s="154">
        <v>1</v>
      </c>
      <c r="G359" s="154">
        <v>1</v>
      </c>
      <c r="H359" s="155">
        <v>308.05199999999996</v>
      </c>
      <c r="I359" s="5">
        <f t="shared" si="75"/>
        <v>29264.94</v>
      </c>
      <c r="J359" s="66"/>
      <c r="K359" s="67">
        <f t="shared" si="76"/>
        <v>308.05199999999996</v>
      </c>
      <c r="L359" s="67">
        <f t="shared" si="77"/>
        <v>0</v>
      </c>
      <c r="M359" s="67">
        <f t="shared" si="78"/>
        <v>29264.94</v>
      </c>
      <c r="N359" s="67">
        <f t="shared" si="74"/>
        <v>0</v>
      </c>
    </row>
    <row r="360" spans="1:14" ht="11.25" customHeight="1">
      <c r="A360" s="230">
        <v>0</v>
      </c>
      <c r="B360" s="13" t="s">
        <v>716</v>
      </c>
      <c r="C360" s="233">
        <v>33654</v>
      </c>
      <c r="D360" s="153" t="s">
        <v>4844</v>
      </c>
      <c r="E360" s="154" t="s">
        <v>953</v>
      </c>
      <c r="F360" s="154">
        <v>1</v>
      </c>
      <c r="G360" s="154">
        <v>1</v>
      </c>
      <c r="H360" s="155">
        <v>241.29600000000002</v>
      </c>
      <c r="I360" s="5">
        <f t="shared" si="75"/>
        <v>22923.119999999999</v>
      </c>
      <c r="J360" s="66"/>
      <c r="K360" s="67">
        <f t="shared" si="76"/>
        <v>241.29600000000002</v>
      </c>
      <c r="L360" s="67">
        <f t="shared" si="77"/>
        <v>0</v>
      </c>
      <c r="M360" s="67">
        <f t="shared" si="78"/>
        <v>22923.119999999999</v>
      </c>
      <c r="N360" s="67">
        <f t="shared" si="74"/>
        <v>0</v>
      </c>
    </row>
    <row r="361" spans="1:14" ht="11.25" customHeight="1">
      <c r="A361" s="230">
        <v>0</v>
      </c>
      <c r="B361" s="13" t="s">
        <v>716</v>
      </c>
      <c r="C361" s="233">
        <v>33648</v>
      </c>
      <c r="D361" s="153" t="s">
        <v>4845</v>
      </c>
      <c r="E361" s="154" t="s">
        <v>953</v>
      </c>
      <c r="F361" s="154">
        <v>1</v>
      </c>
      <c r="G361" s="154">
        <v>1</v>
      </c>
      <c r="H361" s="155">
        <v>81.576000000000008</v>
      </c>
      <c r="I361" s="5">
        <f t="shared" si="75"/>
        <v>7749.72</v>
      </c>
      <c r="J361" s="66"/>
      <c r="K361" s="67">
        <f t="shared" si="76"/>
        <v>81.576000000000008</v>
      </c>
      <c r="L361" s="67">
        <f t="shared" si="77"/>
        <v>0</v>
      </c>
      <c r="M361" s="67">
        <f t="shared" si="78"/>
        <v>7749.72</v>
      </c>
      <c r="N361" s="67">
        <f t="shared" si="74"/>
        <v>0</v>
      </c>
    </row>
    <row r="362" spans="1:14" ht="11.25" customHeight="1">
      <c r="A362" s="230">
        <v>0</v>
      </c>
      <c r="B362" s="13" t="s">
        <v>716</v>
      </c>
      <c r="C362" s="233">
        <v>33647</v>
      </c>
      <c r="D362" s="153" t="s">
        <v>4846</v>
      </c>
      <c r="E362" s="154" t="s">
        <v>953</v>
      </c>
      <c r="F362" s="154">
        <v>1</v>
      </c>
      <c r="G362" s="154">
        <v>1</v>
      </c>
      <c r="H362" s="155">
        <v>104.184</v>
      </c>
      <c r="I362" s="5">
        <f t="shared" si="75"/>
        <v>9897.48</v>
      </c>
      <c r="J362" s="66"/>
      <c r="K362" s="67">
        <f t="shared" si="76"/>
        <v>104.184</v>
      </c>
      <c r="L362" s="67">
        <f t="shared" si="77"/>
        <v>0</v>
      </c>
      <c r="M362" s="67">
        <f t="shared" si="78"/>
        <v>9897.48</v>
      </c>
      <c r="N362" s="67">
        <f t="shared" si="74"/>
        <v>0</v>
      </c>
    </row>
    <row r="363" spans="1:14" ht="11.25" customHeight="1">
      <c r="A363" s="230">
        <v>0</v>
      </c>
      <c r="B363" s="13" t="s">
        <v>716</v>
      </c>
      <c r="C363" s="233">
        <v>33653</v>
      </c>
      <c r="D363" s="153" t="s">
        <v>4847</v>
      </c>
      <c r="E363" s="154" t="s">
        <v>953</v>
      </c>
      <c r="F363" s="154">
        <v>1</v>
      </c>
      <c r="G363" s="154">
        <v>1</v>
      </c>
      <c r="H363" s="155">
        <v>898.02</v>
      </c>
      <c r="I363" s="5">
        <f t="shared" si="75"/>
        <v>85311.9</v>
      </c>
      <c r="J363" s="66"/>
      <c r="K363" s="67">
        <f t="shared" si="76"/>
        <v>898.02</v>
      </c>
      <c r="L363" s="67">
        <f t="shared" si="77"/>
        <v>0</v>
      </c>
      <c r="M363" s="67">
        <f t="shared" si="78"/>
        <v>85311.9</v>
      </c>
      <c r="N363" s="67">
        <f t="shared" si="74"/>
        <v>0</v>
      </c>
    </row>
    <row r="364" spans="1:14" ht="11.25" customHeight="1">
      <c r="A364" s="230">
        <v>0</v>
      </c>
      <c r="B364" s="13" t="s">
        <v>716</v>
      </c>
      <c r="C364" s="233">
        <v>20350</v>
      </c>
      <c r="D364" s="153" t="s">
        <v>1143</v>
      </c>
      <c r="E364" s="154" t="s">
        <v>953</v>
      </c>
      <c r="F364" s="154">
        <v>1</v>
      </c>
      <c r="G364" s="154">
        <v>10</v>
      </c>
      <c r="H364" s="155">
        <v>32.299999999999997</v>
      </c>
      <c r="I364" s="5">
        <f t="shared" si="75"/>
        <v>3068.5</v>
      </c>
      <c r="J364" s="66"/>
      <c r="K364" s="67">
        <f t="shared" ref="K364:K370" si="79">H364*(1-Скидка_3M_EUR)</f>
        <v>32.299999999999997</v>
      </c>
      <c r="L364" s="67">
        <f t="shared" si="77"/>
        <v>0</v>
      </c>
      <c r="M364" s="67">
        <f t="shared" si="78"/>
        <v>3068.5</v>
      </c>
      <c r="N364" s="67">
        <f t="shared" si="74"/>
        <v>0</v>
      </c>
    </row>
    <row r="365" spans="1:14" ht="11.25" customHeight="1">
      <c r="A365" s="230">
        <v>0</v>
      </c>
      <c r="B365" s="13" t="s">
        <v>716</v>
      </c>
      <c r="C365" s="231" t="s">
        <v>1123</v>
      </c>
      <c r="D365" s="147" t="s">
        <v>1144</v>
      </c>
      <c r="E365" s="148" t="s">
        <v>953</v>
      </c>
      <c r="F365" s="148">
        <v>1</v>
      </c>
      <c r="G365" s="148">
        <v>10</v>
      </c>
      <c r="H365" s="149">
        <v>31.08</v>
      </c>
      <c r="I365" s="5">
        <f t="shared" si="75"/>
        <v>2952.6</v>
      </c>
      <c r="J365" s="66"/>
      <c r="K365" s="67">
        <f t="shared" si="79"/>
        <v>31.08</v>
      </c>
      <c r="L365" s="67">
        <f t="shared" si="77"/>
        <v>0</v>
      </c>
      <c r="M365" s="67">
        <f t="shared" si="78"/>
        <v>2952.6</v>
      </c>
      <c r="N365" s="67">
        <f t="shared" si="74"/>
        <v>0</v>
      </c>
    </row>
    <row r="366" spans="1:14" ht="11.25" customHeight="1">
      <c r="A366" s="230">
        <v>0</v>
      </c>
      <c r="B366" s="13" t="s">
        <v>716</v>
      </c>
      <c r="C366" s="231">
        <v>20465</v>
      </c>
      <c r="D366" s="147" t="s">
        <v>1145</v>
      </c>
      <c r="E366" s="148" t="s">
        <v>953</v>
      </c>
      <c r="F366" s="148">
        <v>1</v>
      </c>
      <c r="G366" s="148">
        <v>10</v>
      </c>
      <c r="H366" s="149">
        <v>48.6</v>
      </c>
      <c r="I366" s="5">
        <f t="shared" si="75"/>
        <v>4617</v>
      </c>
      <c r="J366" s="66"/>
      <c r="K366" s="67">
        <f t="shared" si="79"/>
        <v>48.6</v>
      </c>
      <c r="L366" s="67">
        <f t="shared" si="77"/>
        <v>0</v>
      </c>
      <c r="M366" s="67">
        <f t="shared" si="78"/>
        <v>4617</v>
      </c>
      <c r="N366" s="67">
        <f t="shared" si="74"/>
        <v>0</v>
      </c>
    </row>
    <row r="367" spans="1:14" ht="11.25" customHeight="1">
      <c r="A367" s="230">
        <v>0</v>
      </c>
      <c r="B367" s="13" t="s">
        <v>716</v>
      </c>
      <c r="C367" s="231" t="s">
        <v>1146</v>
      </c>
      <c r="D367" s="147" t="s">
        <v>1147</v>
      </c>
      <c r="E367" s="148" t="s">
        <v>953</v>
      </c>
      <c r="F367" s="148">
        <v>1</v>
      </c>
      <c r="G367" s="148">
        <v>10</v>
      </c>
      <c r="H367" s="149">
        <v>52.26</v>
      </c>
      <c r="I367" s="5">
        <f t="shared" si="75"/>
        <v>4964.7</v>
      </c>
      <c r="J367" s="66"/>
      <c r="K367" s="67">
        <f t="shared" si="79"/>
        <v>52.26</v>
      </c>
      <c r="L367" s="67">
        <f t="shared" si="77"/>
        <v>0</v>
      </c>
      <c r="M367" s="67">
        <f t="shared" si="78"/>
        <v>4964.7</v>
      </c>
      <c r="N367" s="67">
        <f t="shared" si="74"/>
        <v>0</v>
      </c>
    </row>
    <row r="368" spans="1:14" ht="11.25" customHeight="1">
      <c r="A368" s="230">
        <v>0</v>
      </c>
      <c r="B368" s="13" t="s">
        <v>716</v>
      </c>
      <c r="C368" s="231" t="s">
        <v>1148</v>
      </c>
      <c r="D368" s="147" t="s">
        <v>1149</v>
      </c>
      <c r="E368" s="148" t="s">
        <v>953</v>
      </c>
      <c r="F368" s="148">
        <v>1</v>
      </c>
      <c r="G368" s="148">
        <v>5</v>
      </c>
      <c r="H368" s="149">
        <v>9.7200000000000006</v>
      </c>
      <c r="I368" s="5">
        <f t="shared" si="75"/>
        <v>923.4</v>
      </c>
      <c r="J368" s="66"/>
      <c r="K368" s="67">
        <f t="shared" si="79"/>
        <v>9.7200000000000006</v>
      </c>
      <c r="L368" s="67">
        <f t="shared" si="77"/>
        <v>0</v>
      </c>
      <c r="M368" s="67">
        <f t="shared" si="78"/>
        <v>923.4</v>
      </c>
      <c r="N368" s="67">
        <f t="shared" si="74"/>
        <v>0</v>
      </c>
    </row>
    <row r="369" spans="1:14" ht="11.25" customHeight="1">
      <c r="A369" s="230">
        <v>0</v>
      </c>
      <c r="B369" s="13" t="s">
        <v>716</v>
      </c>
      <c r="C369" s="231">
        <v>15012</v>
      </c>
      <c r="D369" s="147" t="s">
        <v>1150</v>
      </c>
      <c r="E369" s="148" t="s">
        <v>953</v>
      </c>
      <c r="F369" s="148">
        <v>1</v>
      </c>
      <c r="G369" s="148">
        <v>5</v>
      </c>
      <c r="H369" s="149">
        <v>25.21</v>
      </c>
      <c r="I369" s="5">
        <f t="shared" si="75"/>
        <v>2394.9499999999998</v>
      </c>
      <c r="J369" s="66"/>
      <c r="K369" s="67">
        <f t="shared" si="79"/>
        <v>25.21</v>
      </c>
      <c r="L369" s="67">
        <f t="shared" si="77"/>
        <v>0</v>
      </c>
      <c r="M369" s="67">
        <f t="shared" si="78"/>
        <v>2394.9499999999998</v>
      </c>
      <c r="N369" s="67">
        <f t="shared" si="74"/>
        <v>0</v>
      </c>
    </row>
    <row r="370" spans="1:14" ht="12" customHeight="1" thickBot="1">
      <c r="A370" s="230">
        <v>0</v>
      </c>
      <c r="B370" s="13" t="s">
        <v>716</v>
      </c>
      <c r="C370" s="231">
        <v>20452</v>
      </c>
      <c r="D370" s="147" t="s">
        <v>1151</v>
      </c>
      <c r="E370" s="148" t="s">
        <v>953</v>
      </c>
      <c r="F370" s="148">
        <v>1</v>
      </c>
      <c r="G370" s="148">
        <v>50</v>
      </c>
      <c r="H370" s="149">
        <v>7.57</v>
      </c>
      <c r="I370" s="5">
        <f t="shared" si="75"/>
        <v>719.15</v>
      </c>
      <c r="J370" s="66"/>
      <c r="K370" s="67">
        <f t="shared" si="79"/>
        <v>7.57</v>
      </c>
      <c r="L370" s="67">
        <f t="shared" si="77"/>
        <v>0</v>
      </c>
      <c r="M370" s="67">
        <f t="shared" si="78"/>
        <v>719.15</v>
      </c>
      <c r="N370" s="67">
        <f t="shared" si="74"/>
        <v>0</v>
      </c>
    </row>
    <row r="371" spans="1:14" ht="12" customHeight="1" thickBot="1">
      <c r="A371" s="230"/>
      <c r="C371" s="419" t="s">
        <v>3633</v>
      </c>
      <c r="D371" s="419"/>
      <c r="E371" s="419"/>
      <c r="F371" s="419"/>
      <c r="G371" s="419"/>
      <c r="H371" s="420"/>
      <c r="I371" s="278"/>
      <c r="J371" s="66"/>
      <c r="K371" s="67"/>
      <c r="L371" s="67"/>
      <c r="M371" s="67"/>
      <c r="N371" s="67"/>
    </row>
    <row r="372" spans="1:14" ht="12" customHeight="1">
      <c r="A372" s="230">
        <v>0</v>
      </c>
      <c r="B372" s="13" t="s">
        <v>3634</v>
      </c>
      <c r="C372" s="231">
        <v>28366</v>
      </c>
      <c r="D372" s="147" t="s">
        <v>3635</v>
      </c>
      <c r="E372" s="148" t="s">
        <v>953</v>
      </c>
      <c r="F372" s="148">
        <v>1</v>
      </c>
      <c r="G372" s="148">
        <v>1</v>
      </c>
      <c r="H372" s="149">
        <v>660.31</v>
      </c>
      <c r="I372" s="5">
        <f>ROUND(H372*Курс_EUR,2)</f>
        <v>62729.45</v>
      </c>
      <c r="J372" s="66"/>
      <c r="K372" s="67">
        <f>H372*(1-Скидка_3M_EUR)</f>
        <v>660.31</v>
      </c>
      <c r="L372" s="67">
        <f>K372*J372</f>
        <v>0</v>
      </c>
      <c r="M372" s="67">
        <f>I372*(1-Скидка_3M_EUR)</f>
        <v>62729.45</v>
      </c>
      <c r="N372" s="67">
        <f t="shared" si="74"/>
        <v>0</v>
      </c>
    </row>
    <row r="373" spans="1:14" ht="12" customHeight="1">
      <c r="A373" s="230">
        <v>0</v>
      </c>
      <c r="B373" s="13" t="s">
        <v>3634</v>
      </c>
      <c r="C373" s="231">
        <v>28368</v>
      </c>
      <c r="D373" s="147" t="s">
        <v>3636</v>
      </c>
      <c r="E373" s="148" t="s">
        <v>953</v>
      </c>
      <c r="F373" s="148">
        <v>1</v>
      </c>
      <c r="G373" s="148">
        <v>1</v>
      </c>
      <c r="H373" s="149">
        <v>91.02</v>
      </c>
      <c r="I373" s="5">
        <f>ROUND(H373*Курс_EUR,2)</f>
        <v>8646.9</v>
      </c>
      <c r="J373" s="66"/>
      <c r="K373" s="67">
        <f>H373*(1-Скидка_3M_EUR)</f>
        <v>91.02</v>
      </c>
      <c r="L373" s="67">
        <f>K373*J373</f>
        <v>0</v>
      </c>
      <c r="M373" s="67">
        <f>I373*(1-Скидка_3M_EUR)</f>
        <v>8646.9</v>
      </c>
      <c r="N373" s="67">
        <f t="shared" si="74"/>
        <v>0</v>
      </c>
    </row>
    <row r="374" spans="1:14" ht="12" customHeight="1">
      <c r="A374" s="230">
        <v>0</v>
      </c>
      <c r="B374" s="13" t="s">
        <v>710</v>
      </c>
      <c r="C374" s="231">
        <v>33573</v>
      </c>
      <c r="D374" s="147" t="s">
        <v>3637</v>
      </c>
      <c r="E374" s="148" t="s">
        <v>953</v>
      </c>
      <c r="F374" s="148">
        <v>1</v>
      </c>
      <c r="G374" s="148">
        <v>1</v>
      </c>
      <c r="H374" s="149">
        <v>226.18</v>
      </c>
      <c r="I374" s="5">
        <f>ROUND(H374*Курс_EUR,2)</f>
        <v>21487.1</v>
      </c>
      <c r="J374" s="66"/>
      <c r="K374" s="67">
        <f>H374*(1-Скидка_3M_EUR)</f>
        <v>226.18</v>
      </c>
      <c r="L374" s="67">
        <f>K374*J374</f>
        <v>0</v>
      </c>
      <c r="M374" s="67">
        <f>I374*(1-Скидка_3M_EUR)</f>
        <v>21487.1</v>
      </c>
      <c r="N374" s="67">
        <f t="shared" si="74"/>
        <v>0</v>
      </c>
    </row>
    <row r="375" spans="1:14" ht="12" customHeight="1" thickBot="1">
      <c r="A375" s="230">
        <v>0</v>
      </c>
      <c r="B375" s="13" t="s">
        <v>710</v>
      </c>
      <c r="C375" s="231">
        <v>33575</v>
      </c>
      <c r="D375" s="147" t="s">
        <v>3638</v>
      </c>
      <c r="E375" s="148" t="s">
        <v>953</v>
      </c>
      <c r="F375" s="148">
        <v>1</v>
      </c>
      <c r="G375" s="148">
        <v>1</v>
      </c>
      <c r="H375" s="149">
        <v>241</v>
      </c>
      <c r="I375" s="5">
        <f>ROUND(H375*Курс_EUR,2)</f>
        <v>22895</v>
      </c>
      <c r="J375" s="66"/>
      <c r="K375" s="67">
        <f>H375*(1-Скидка_3M_EUR)</f>
        <v>241</v>
      </c>
      <c r="L375" s="67">
        <f>K375*J375</f>
        <v>0</v>
      </c>
      <c r="M375" s="67">
        <f>I375*(1-Скидка_3M_EUR)</f>
        <v>22895</v>
      </c>
      <c r="N375" s="67">
        <f t="shared" si="74"/>
        <v>0</v>
      </c>
    </row>
    <row r="376" spans="1:14" ht="11.25" customHeight="1" thickBot="1">
      <c r="A376" s="230"/>
      <c r="C376" s="419" t="s">
        <v>1152</v>
      </c>
      <c r="D376" s="419"/>
      <c r="E376" s="419"/>
      <c r="F376" s="419"/>
      <c r="G376" s="419"/>
      <c r="H376" s="420"/>
      <c r="I376" s="278"/>
      <c r="J376" s="66"/>
      <c r="K376" s="67"/>
      <c r="L376" s="67"/>
      <c r="M376" s="67"/>
      <c r="N376" s="67"/>
    </row>
    <row r="377" spans="1:14" ht="11.25" customHeight="1" thickBot="1">
      <c r="A377" s="230"/>
      <c r="C377" s="419" t="s">
        <v>1153</v>
      </c>
      <c r="D377" s="419"/>
      <c r="E377" s="419"/>
      <c r="F377" s="419"/>
      <c r="G377" s="419"/>
      <c r="H377" s="420"/>
      <c r="I377" s="278"/>
      <c r="J377" s="66"/>
      <c r="K377" s="67"/>
      <c r="L377" s="67"/>
      <c r="M377" s="67"/>
      <c r="N377" s="67"/>
    </row>
    <row r="378" spans="1:14" ht="11.25" customHeight="1">
      <c r="A378" s="230">
        <v>0</v>
      </c>
      <c r="B378" s="13" t="s">
        <v>709</v>
      </c>
      <c r="C378" s="231">
        <v>36852</v>
      </c>
      <c r="D378" s="147" t="s">
        <v>1154</v>
      </c>
      <c r="E378" s="148" t="s">
        <v>958</v>
      </c>
      <c r="F378" s="148">
        <v>1</v>
      </c>
      <c r="G378" s="148">
        <v>1</v>
      </c>
      <c r="H378" s="149">
        <v>510.1</v>
      </c>
      <c r="I378" s="5">
        <f>ROUND(H378*Курс_EUR,2)</f>
        <v>48459.5</v>
      </c>
      <c r="J378" s="66"/>
      <c r="K378" s="67">
        <f>H378*(1-Скидка_3M_EUR)</f>
        <v>510.1</v>
      </c>
      <c r="L378" s="67">
        <f>K378*J378</f>
        <v>0</v>
      </c>
      <c r="M378" s="67">
        <f>I378*(1-Скидка_3M_EUR)</f>
        <v>48459.5</v>
      </c>
      <c r="N378" s="67">
        <f t="shared" si="74"/>
        <v>0</v>
      </c>
    </row>
    <row r="379" spans="1:14" ht="11.25" customHeight="1">
      <c r="A379" s="230">
        <v>0</v>
      </c>
      <c r="B379" s="13" t="s">
        <v>709</v>
      </c>
      <c r="C379" s="231">
        <v>36856</v>
      </c>
      <c r="D379" s="147" t="s">
        <v>1155</v>
      </c>
      <c r="E379" s="148" t="s">
        <v>958</v>
      </c>
      <c r="F379" s="148">
        <v>1</v>
      </c>
      <c r="G379" s="148">
        <v>1</v>
      </c>
      <c r="H379" s="149">
        <v>58.21</v>
      </c>
      <c r="I379" s="5">
        <f>ROUND(H379*Курс_EUR,2)</f>
        <v>5529.95</v>
      </c>
      <c r="J379" s="66"/>
      <c r="K379" s="67">
        <f>H379*(1-Скидка_3M_EUR)</f>
        <v>58.21</v>
      </c>
      <c r="L379" s="67">
        <f>K379*J379</f>
        <v>0</v>
      </c>
      <c r="M379" s="67">
        <f>I379*(1-Скидка_3M_EUR)</f>
        <v>5529.95</v>
      </c>
      <c r="N379" s="67">
        <f t="shared" si="74"/>
        <v>0</v>
      </c>
    </row>
    <row r="380" spans="1:14" ht="11.25" customHeight="1">
      <c r="A380" s="230">
        <v>0</v>
      </c>
      <c r="B380" s="13" t="s">
        <v>709</v>
      </c>
      <c r="C380" s="231">
        <v>36861</v>
      </c>
      <c r="D380" s="147" t="s">
        <v>1156</v>
      </c>
      <c r="E380" s="148" t="s">
        <v>958</v>
      </c>
      <c r="F380" s="148">
        <v>1</v>
      </c>
      <c r="G380" s="148">
        <v>1</v>
      </c>
      <c r="H380" s="149">
        <v>582.69600000000003</v>
      </c>
      <c r="I380" s="5">
        <f>ROUND(H380*Курс_EUR,2)</f>
        <v>55356.12</v>
      </c>
      <c r="J380" s="66"/>
      <c r="K380" s="67">
        <f>H380*(1-Скидка_3M_EUR)</f>
        <v>582.69600000000003</v>
      </c>
      <c r="L380" s="67">
        <f>K380*J380</f>
        <v>0</v>
      </c>
      <c r="M380" s="67">
        <f>I380*(1-Скидка_3M_EUR)</f>
        <v>55356.12</v>
      </c>
      <c r="N380" s="67">
        <f t="shared" si="74"/>
        <v>0</v>
      </c>
    </row>
    <row r="381" spans="1:14" ht="11.25" customHeight="1">
      <c r="A381" s="230">
        <v>0</v>
      </c>
      <c r="B381" s="13" t="s">
        <v>709</v>
      </c>
      <c r="C381" s="231">
        <v>36862</v>
      </c>
      <c r="D381" s="147" t="s">
        <v>1157</v>
      </c>
      <c r="E381" s="148" t="s">
        <v>953</v>
      </c>
      <c r="F381" s="148">
        <v>1</v>
      </c>
      <c r="G381" s="148">
        <v>1</v>
      </c>
      <c r="H381" s="149">
        <v>117.756</v>
      </c>
      <c r="I381" s="5">
        <f>ROUND(H381*Курс_EUR,2)</f>
        <v>11186.82</v>
      </c>
      <c r="J381" s="66"/>
      <c r="K381" s="67">
        <f>H381*(1-Скидка_3M_EUR)</f>
        <v>117.756</v>
      </c>
      <c r="L381" s="67">
        <f>K381*J381</f>
        <v>0</v>
      </c>
      <c r="M381" s="67">
        <f>I381*(1-Скидка_3M_EUR)</f>
        <v>11186.82</v>
      </c>
      <c r="N381" s="67">
        <f t="shared" si="74"/>
        <v>0</v>
      </c>
    </row>
    <row r="382" spans="1:14" ht="11.25" customHeight="1" thickBot="1">
      <c r="A382" s="230">
        <v>0</v>
      </c>
      <c r="B382" s="13" t="s">
        <v>709</v>
      </c>
      <c r="C382" s="231">
        <v>36863</v>
      </c>
      <c r="D382" s="147" t="s">
        <v>1158</v>
      </c>
      <c r="E382" s="148" t="s">
        <v>953</v>
      </c>
      <c r="F382" s="148">
        <v>1</v>
      </c>
      <c r="G382" s="148">
        <v>1</v>
      </c>
      <c r="H382" s="149">
        <v>33.995999999999995</v>
      </c>
      <c r="I382" s="5">
        <f>ROUND(H382*Курс_EUR,2)</f>
        <v>3229.62</v>
      </c>
      <c r="J382" s="66"/>
      <c r="K382" s="67">
        <f>H382*(1-Скидка_3M_EUR)</f>
        <v>33.995999999999995</v>
      </c>
      <c r="L382" s="67">
        <f>K382*J382</f>
        <v>0</v>
      </c>
      <c r="M382" s="67">
        <f>I382*(1-Скидка_3M_EUR)</f>
        <v>3229.62</v>
      </c>
      <c r="N382" s="67">
        <f t="shared" si="74"/>
        <v>0</v>
      </c>
    </row>
    <row r="383" spans="1:14" ht="11.25" customHeight="1" thickBot="1">
      <c r="A383" s="230"/>
      <c r="C383" s="419" t="s">
        <v>1159</v>
      </c>
      <c r="D383" s="419"/>
      <c r="E383" s="419"/>
      <c r="F383" s="419"/>
      <c r="G383" s="419"/>
      <c r="H383" s="420"/>
      <c r="I383" s="278"/>
      <c r="J383" s="66"/>
      <c r="K383" s="67"/>
      <c r="L383" s="67"/>
      <c r="M383" s="67"/>
      <c r="N383" s="67"/>
    </row>
    <row r="384" spans="1:14" ht="11.25" customHeight="1">
      <c r="A384" s="230">
        <v>0</v>
      </c>
      <c r="B384" s="13" t="s">
        <v>709</v>
      </c>
      <c r="C384" s="231" t="s">
        <v>1160</v>
      </c>
      <c r="D384" s="147" t="s">
        <v>3180</v>
      </c>
      <c r="E384" s="148" t="s">
        <v>958</v>
      </c>
      <c r="F384" s="148">
        <v>1</v>
      </c>
      <c r="G384" s="148">
        <v>48</v>
      </c>
      <c r="H384" s="149">
        <v>3.1680000000000001</v>
      </c>
      <c r="I384" s="5">
        <f>ROUND(H384*Курс_EUR,2)</f>
        <v>300.95999999999998</v>
      </c>
      <c r="J384" s="66"/>
      <c r="K384" s="67">
        <f>H384*(1-Скидка_3M_EUR)</f>
        <v>3.1680000000000001</v>
      </c>
      <c r="L384" s="67">
        <f>K384*J384</f>
        <v>0</v>
      </c>
      <c r="M384" s="67">
        <f>I384*(1-Скидка_3M_EUR)</f>
        <v>300.95999999999998</v>
      </c>
      <c r="N384" s="67">
        <f t="shared" si="74"/>
        <v>0</v>
      </c>
    </row>
    <row r="385" spans="1:14" ht="11.25" customHeight="1">
      <c r="A385" s="230">
        <v>0</v>
      </c>
      <c r="B385" s="13" t="s">
        <v>709</v>
      </c>
      <c r="C385" s="231" t="s">
        <v>1161</v>
      </c>
      <c r="D385" s="147" t="s">
        <v>3181</v>
      </c>
      <c r="E385" s="148" t="s">
        <v>958</v>
      </c>
      <c r="F385" s="148">
        <v>1</v>
      </c>
      <c r="G385" s="148">
        <v>36</v>
      </c>
      <c r="H385" s="149">
        <v>4.032</v>
      </c>
      <c r="I385" s="5">
        <f>ROUND(H385*Курс_EUR,2)</f>
        <v>383.04</v>
      </c>
      <c r="J385" s="66"/>
      <c r="K385" s="67">
        <f>H385*(1-Скидка_3M_EUR)</f>
        <v>4.032</v>
      </c>
      <c r="L385" s="67">
        <f>K385*J385</f>
        <v>0</v>
      </c>
      <c r="M385" s="67">
        <f>I385*(1-Скидка_3M_EUR)</f>
        <v>383.04</v>
      </c>
      <c r="N385" s="67">
        <f t="shared" si="74"/>
        <v>0</v>
      </c>
    </row>
    <row r="386" spans="1:14" ht="11.25" customHeight="1">
      <c r="A386" s="230">
        <v>0</v>
      </c>
      <c r="B386" s="13" t="s">
        <v>709</v>
      </c>
      <c r="C386" s="231" t="s">
        <v>1162</v>
      </c>
      <c r="D386" s="147" t="s">
        <v>3182</v>
      </c>
      <c r="E386" s="148" t="s">
        <v>958</v>
      </c>
      <c r="F386" s="148">
        <v>1</v>
      </c>
      <c r="G386" s="148">
        <v>24</v>
      </c>
      <c r="H386" s="149">
        <v>6.1440000000000001</v>
      </c>
      <c r="I386" s="5">
        <f>ROUND(H386*Курс_EUR,2)</f>
        <v>583.67999999999995</v>
      </c>
      <c r="J386" s="66"/>
      <c r="K386" s="67">
        <f>H386*(1-Скидка_3M_EUR)</f>
        <v>6.1440000000000001</v>
      </c>
      <c r="L386" s="67">
        <f>K386*J386</f>
        <v>0</v>
      </c>
      <c r="M386" s="67">
        <f>I386*(1-Скидка_3M_EUR)</f>
        <v>583.67999999999995</v>
      </c>
      <c r="N386" s="67">
        <f t="shared" si="74"/>
        <v>0</v>
      </c>
    </row>
    <row r="387" spans="1:14" ht="11.25" customHeight="1">
      <c r="A387" s="230">
        <v>0</v>
      </c>
      <c r="B387" s="13" t="s">
        <v>709</v>
      </c>
      <c r="C387" s="231" t="s">
        <v>1163</v>
      </c>
      <c r="D387" s="147" t="s">
        <v>3183</v>
      </c>
      <c r="E387" s="148" t="s">
        <v>958</v>
      </c>
      <c r="F387" s="148">
        <v>1</v>
      </c>
      <c r="G387" s="148">
        <v>20</v>
      </c>
      <c r="H387" s="149">
        <v>8.1</v>
      </c>
      <c r="I387" s="5">
        <f>ROUND(H387*Курс_EUR,2)</f>
        <v>769.5</v>
      </c>
      <c r="J387" s="66"/>
      <c r="K387" s="67">
        <f>H387*(1-Скидка_3M_EUR)</f>
        <v>8.1</v>
      </c>
      <c r="L387" s="67">
        <f>K387*J387</f>
        <v>0</v>
      </c>
      <c r="M387" s="67">
        <f>I387*(1-Скидка_3M_EUR)</f>
        <v>769.5</v>
      </c>
      <c r="N387" s="67">
        <f t="shared" si="74"/>
        <v>0</v>
      </c>
    </row>
    <row r="388" spans="1:14" ht="11.25" customHeight="1">
      <c r="A388" s="230"/>
      <c r="C388" s="231"/>
      <c r="D388" s="147"/>
      <c r="E388" s="148"/>
      <c r="F388" s="148"/>
      <c r="G388" s="148"/>
      <c r="H388" s="149"/>
      <c r="I388" s="149"/>
      <c r="J388" s="66"/>
      <c r="K388" s="67"/>
      <c r="L388" s="67"/>
      <c r="M388" s="67"/>
      <c r="N388" s="67"/>
    </row>
    <row r="389" spans="1:14" ht="11.25" customHeight="1">
      <c r="A389" s="230">
        <v>0</v>
      </c>
      <c r="B389" s="13" t="s">
        <v>709</v>
      </c>
      <c r="C389" s="231" t="s">
        <v>1164</v>
      </c>
      <c r="D389" s="147" t="s">
        <v>3184</v>
      </c>
      <c r="E389" s="148" t="s">
        <v>958</v>
      </c>
      <c r="F389" s="148">
        <v>1</v>
      </c>
      <c r="G389" s="148">
        <v>48</v>
      </c>
      <c r="H389" s="149">
        <v>2.1720000000000002</v>
      </c>
      <c r="I389" s="5">
        <f>ROUND(H389*Курс_EUR,2)</f>
        <v>206.34</v>
      </c>
      <c r="J389" s="66"/>
      <c r="K389" s="67">
        <f>H389*(1-Скидка_3M_EUR)</f>
        <v>2.1720000000000002</v>
      </c>
      <c r="L389" s="67">
        <f>K389*J389</f>
        <v>0</v>
      </c>
      <c r="M389" s="67">
        <f>I389*(1-Скидка_3M_EUR)</f>
        <v>206.34</v>
      </c>
      <c r="N389" s="67">
        <f t="shared" si="74"/>
        <v>0</v>
      </c>
    </row>
    <row r="390" spans="1:14" ht="11.25" customHeight="1">
      <c r="A390" s="230">
        <v>0</v>
      </c>
      <c r="B390" s="13" t="s">
        <v>709</v>
      </c>
      <c r="C390" s="231" t="s">
        <v>1165</v>
      </c>
      <c r="D390" s="147" t="s">
        <v>3185</v>
      </c>
      <c r="E390" s="148" t="s">
        <v>958</v>
      </c>
      <c r="F390" s="148">
        <v>1</v>
      </c>
      <c r="G390" s="148">
        <v>36</v>
      </c>
      <c r="H390" s="149">
        <v>2.8079999999999998</v>
      </c>
      <c r="I390" s="5">
        <f>ROUND(H390*Курс_EUR,2)</f>
        <v>266.76</v>
      </c>
      <c r="J390" s="66"/>
      <c r="K390" s="67">
        <f>H390*(1-Скидка_3M_EUR)</f>
        <v>2.8079999999999998</v>
      </c>
      <c r="L390" s="67">
        <f>K390*J390</f>
        <v>0</v>
      </c>
      <c r="M390" s="67">
        <f>I390*(1-Скидка_3M_EUR)</f>
        <v>266.76</v>
      </c>
      <c r="N390" s="67">
        <f t="shared" si="74"/>
        <v>0</v>
      </c>
    </row>
    <row r="391" spans="1:14" ht="11.25" customHeight="1">
      <c r="A391" s="230">
        <v>0</v>
      </c>
      <c r="B391" s="13" t="s">
        <v>709</v>
      </c>
      <c r="C391" s="231" t="s">
        <v>1166</v>
      </c>
      <c r="D391" s="147" t="s">
        <v>3186</v>
      </c>
      <c r="E391" s="148" t="s">
        <v>958</v>
      </c>
      <c r="F391" s="148">
        <v>1</v>
      </c>
      <c r="G391" s="148">
        <v>24</v>
      </c>
      <c r="H391" s="149">
        <v>4.32</v>
      </c>
      <c r="I391" s="5">
        <f>ROUND(H391*Курс_EUR,2)</f>
        <v>410.4</v>
      </c>
      <c r="J391" s="66"/>
      <c r="K391" s="67">
        <f>H391*(1-Скидка_3M_EUR)</f>
        <v>4.32</v>
      </c>
      <c r="L391" s="67">
        <f>K391*J391</f>
        <v>0</v>
      </c>
      <c r="M391" s="67">
        <f>I391*(1-Скидка_3M_EUR)</f>
        <v>410.4</v>
      </c>
      <c r="N391" s="67">
        <f t="shared" si="74"/>
        <v>0</v>
      </c>
    </row>
    <row r="392" spans="1:14" ht="11.25" customHeight="1">
      <c r="A392" s="230">
        <v>0</v>
      </c>
      <c r="B392" s="13" t="s">
        <v>709</v>
      </c>
      <c r="C392" s="231" t="s">
        <v>1167</v>
      </c>
      <c r="D392" s="147" t="s">
        <v>3187</v>
      </c>
      <c r="E392" s="148" t="s">
        <v>958</v>
      </c>
      <c r="F392" s="148">
        <v>1</v>
      </c>
      <c r="G392" s="148">
        <v>24</v>
      </c>
      <c r="H392" s="149">
        <v>5.8559999999999999</v>
      </c>
      <c r="I392" s="5">
        <f>ROUND(H392*Курс_EUR,2)</f>
        <v>556.32000000000005</v>
      </c>
      <c r="J392" s="66"/>
      <c r="K392" s="67">
        <f>H392*(1-Скидка_3M_EUR)</f>
        <v>5.8559999999999999</v>
      </c>
      <c r="L392" s="67">
        <f>K392*J392</f>
        <v>0</v>
      </c>
      <c r="M392" s="67">
        <f>I392*(1-Скидка_3M_EUR)</f>
        <v>556.32000000000005</v>
      </c>
      <c r="N392" s="67">
        <f t="shared" si="74"/>
        <v>0</v>
      </c>
    </row>
    <row r="393" spans="1:14" ht="11.25" customHeight="1">
      <c r="A393" s="230"/>
      <c r="C393" s="231"/>
      <c r="D393" s="147"/>
      <c r="E393" s="148"/>
      <c r="F393" s="148"/>
      <c r="G393" s="148"/>
      <c r="H393" s="149"/>
      <c r="I393" s="149"/>
      <c r="J393" s="66"/>
      <c r="K393" s="67"/>
      <c r="L393" s="67"/>
      <c r="M393" s="67"/>
      <c r="N393" s="67"/>
    </row>
    <row r="394" spans="1:14" ht="11.25" customHeight="1">
      <c r="A394" s="230">
        <v>0</v>
      </c>
      <c r="B394" s="13" t="s">
        <v>709</v>
      </c>
      <c r="C394" s="231" t="s">
        <v>1168</v>
      </c>
      <c r="D394" s="147" t="s">
        <v>3188</v>
      </c>
      <c r="E394" s="148" t="s">
        <v>958</v>
      </c>
      <c r="F394" s="148">
        <v>1</v>
      </c>
      <c r="G394" s="148">
        <v>48</v>
      </c>
      <c r="H394" s="149">
        <v>1.56</v>
      </c>
      <c r="I394" s="5">
        <f>ROUND(H394*Курс_EUR,2)</f>
        <v>148.19999999999999</v>
      </c>
      <c r="J394" s="66"/>
      <c r="K394" s="67">
        <f>H394*(1-Скидка_3M_EUR)</f>
        <v>1.56</v>
      </c>
      <c r="L394" s="67">
        <f>K394*J394</f>
        <v>0</v>
      </c>
      <c r="M394" s="67">
        <f>I394*(1-Скидка_3M_EUR)</f>
        <v>148.19999999999999</v>
      </c>
      <c r="N394" s="67">
        <f t="shared" ref="N394:N456" si="80">J394*M394</f>
        <v>0</v>
      </c>
    </row>
    <row r="395" spans="1:14" ht="11.25" customHeight="1">
      <c r="A395" s="230">
        <v>0</v>
      </c>
      <c r="B395" s="13" t="s">
        <v>709</v>
      </c>
      <c r="C395" s="231" t="s">
        <v>1169</v>
      </c>
      <c r="D395" s="147" t="s">
        <v>3189</v>
      </c>
      <c r="E395" s="148" t="s">
        <v>958</v>
      </c>
      <c r="F395" s="148">
        <v>1</v>
      </c>
      <c r="G395" s="148">
        <v>36</v>
      </c>
      <c r="H395" s="149">
        <v>2.028</v>
      </c>
      <c r="I395" s="5">
        <f>ROUND(H395*Курс_EUR,2)</f>
        <v>192.66</v>
      </c>
      <c r="J395" s="66"/>
      <c r="K395" s="67">
        <f>H395*(1-Скидка_3M_EUR)</f>
        <v>2.028</v>
      </c>
      <c r="L395" s="67">
        <f>K395*J395</f>
        <v>0</v>
      </c>
      <c r="M395" s="67">
        <f>I395*(1-Скидка_3M_EUR)</f>
        <v>192.66</v>
      </c>
      <c r="N395" s="67">
        <f t="shared" si="80"/>
        <v>0</v>
      </c>
    </row>
    <row r="396" spans="1:14" ht="11.25" customHeight="1">
      <c r="A396" s="230">
        <v>0</v>
      </c>
      <c r="B396" s="13" t="s">
        <v>709</v>
      </c>
      <c r="C396" s="231" t="s">
        <v>1170</v>
      </c>
      <c r="D396" s="147" t="s">
        <v>3190</v>
      </c>
      <c r="E396" s="148" t="s">
        <v>958</v>
      </c>
      <c r="F396" s="148">
        <v>1</v>
      </c>
      <c r="G396" s="148">
        <v>24</v>
      </c>
      <c r="H396" s="149">
        <v>3.1920000000000002</v>
      </c>
      <c r="I396" s="5">
        <f>ROUND(H396*Курс_EUR,2)</f>
        <v>303.24</v>
      </c>
      <c r="J396" s="66"/>
      <c r="K396" s="67">
        <f>H396*(1-Скидка_3M_EUR)</f>
        <v>3.1920000000000002</v>
      </c>
      <c r="L396" s="67">
        <f>K396*J396</f>
        <v>0</v>
      </c>
      <c r="M396" s="67">
        <f>I396*(1-Скидка_3M_EUR)</f>
        <v>303.24</v>
      </c>
      <c r="N396" s="67">
        <f t="shared" si="80"/>
        <v>0</v>
      </c>
    </row>
    <row r="397" spans="1:14" ht="11.25" customHeight="1">
      <c r="A397" s="230">
        <v>0</v>
      </c>
      <c r="B397" s="13" t="s">
        <v>709</v>
      </c>
      <c r="C397" s="231" t="s">
        <v>1171</v>
      </c>
      <c r="D397" s="147" t="s">
        <v>3191</v>
      </c>
      <c r="E397" s="148" t="s">
        <v>958</v>
      </c>
      <c r="F397" s="148">
        <v>1</v>
      </c>
      <c r="G397" s="148">
        <v>24</v>
      </c>
      <c r="H397" s="149">
        <v>4.3079999999999998</v>
      </c>
      <c r="I397" s="5">
        <f>ROUND(H397*Курс_EUR,2)</f>
        <v>409.26</v>
      </c>
      <c r="J397" s="66"/>
      <c r="K397" s="67">
        <f>H397*(1-Скидка_3M_EUR)</f>
        <v>4.3079999999999998</v>
      </c>
      <c r="L397" s="67">
        <f>K397*J397</f>
        <v>0</v>
      </c>
      <c r="M397" s="67">
        <f>I397*(1-Скидка_3M_EUR)</f>
        <v>409.26</v>
      </c>
      <c r="N397" s="67">
        <f t="shared" si="80"/>
        <v>0</v>
      </c>
    </row>
    <row r="398" spans="1:14" ht="11.25" customHeight="1">
      <c r="A398" s="230"/>
      <c r="C398" s="231"/>
      <c r="D398" s="147"/>
      <c r="E398" s="148"/>
      <c r="F398" s="148"/>
      <c r="G398" s="148"/>
      <c r="H398" s="149"/>
      <c r="I398" s="149"/>
      <c r="J398" s="66"/>
      <c r="K398" s="67"/>
      <c r="L398" s="67"/>
      <c r="M398" s="67"/>
      <c r="N398" s="67"/>
    </row>
    <row r="399" spans="1:14" ht="11.25" customHeight="1">
      <c r="A399" s="230">
        <v>0</v>
      </c>
      <c r="B399" s="13" t="s">
        <v>709</v>
      </c>
      <c r="C399" s="231">
        <v>17918</v>
      </c>
      <c r="D399" s="147" t="s">
        <v>1172</v>
      </c>
      <c r="E399" s="148" t="s">
        <v>11</v>
      </c>
      <c r="F399" s="148">
        <v>1</v>
      </c>
      <c r="G399" s="148">
        <v>2304</v>
      </c>
      <c r="H399" s="149">
        <v>0.996</v>
      </c>
      <c r="I399" s="5">
        <f>ROUND(H399*Курс_EUR,2)</f>
        <v>94.62</v>
      </c>
      <c r="J399" s="66"/>
      <c r="K399" s="67">
        <f>H399*(1-Скидка_3M_EUR)</f>
        <v>0.996</v>
      </c>
      <c r="L399" s="67">
        <f>K399*J399</f>
        <v>0</v>
      </c>
      <c r="M399" s="67">
        <f>I399*(1-Скидка_3M_EUR)</f>
        <v>94.62</v>
      </c>
      <c r="N399" s="67">
        <f t="shared" si="80"/>
        <v>0</v>
      </c>
    </row>
    <row r="400" spans="1:14" ht="11.25" customHeight="1">
      <c r="A400" s="230">
        <v>0</v>
      </c>
      <c r="B400" s="13" t="s">
        <v>709</v>
      </c>
      <c r="C400" s="231">
        <v>17924</v>
      </c>
      <c r="D400" s="147" t="s">
        <v>1173</v>
      </c>
      <c r="E400" s="148" t="s">
        <v>11</v>
      </c>
      <c r="F400" s="148">
        <v>1</v>
      </c>
      <c r="G400" s="148">
        <v>1728</v>
      </c>
      <c r="H400" s="149">
        <v>1.32</v>
      </c>
      <c r="I400" s="5">
        <f>ROUND(H400*Курс_EUR,2)</f>
        <v>125.4</v>
      </c>
      <c r="J400" s="66"/>
      <c r="K400" s="67">
        <f>H400*(1-Скидка_3M_EUR)</f>
        <v>1.32</v>
      </c>
      <c r="L400" s="67">
        <f>K400*J400</f>
        <v>0</v>
      </c>
      <c r="M400" s="67">
        <f>I400*(1-Скидка_3M_EUR)</f>
        <v>125.4</v>
      </c>
      <c r="N400" s="67">
        <f t="shared" si="80"/>
        <v>0</v>
      </c>
    </row>
    <row r="401" spans="1:14" ht="11.25" customHeight="1">
      <c r="A401" s="230">
        <v>0</v>
      </c>
      <c r="B401" s="13" t="s">
        <v>709</v>
      </c>
      <c r="C401" s="231">
        <v>17936</v>
      </c>
      <c r="D401" s="147" t="s">
        <v>1174</v>
      </c>
      <c r="E401" s="148" t="s">
        <v>11</v>
      </c>
      <c r="F401" s="148">
        <v>1</v>
      </c>
      <c r="G401" s="148">
        <v>1152</v>
      </c>
      <c r="H401" s="149">
        <v>2.0880000000000001</v>
      </c>
      <c r="I401" s="5">
        <f>ROUND(H401*Курс_EUR,2)</f>
        <v>198.36</v>
      </c>
      <c r="J401" s="66"/>
      <c r="K401" s="67">
        <f>H401*(1-Скидка_3M_EUR)</f>
        <v>2.0880000000000001</v>
      </c>
      <c r="L401" s="67">
        <f>K401*J401</f>
        <v>0</v>
      </c>
      <c r="M401" s="67">
        <f>I401*(1-Скидка_3M_EUR)</f>
        <v>198.36</v>
      </c>
      <c r="N401" s="67">
        <f t="shared" si="80"/>
        <v>0</v>
      </c>
    </row>
    <row r="402" spans="1:14" ht="11.25" customHeight="1">
      <c r="A402" s="230">
        <v>0</v>
      </c>
      <c r="B402" s="13" t="s">
        <v>709</v>
      </c>
      <c r="C402" s="231">
        <v>17948</v>
      </c>
      <c r="D402" s="147" t="s">
        <v>1175</v>
      </c>
      <c r="E402" s="148" t="s">
        <v>11</v>
      </c>
      <c r="F402" s="148">
        <v>1</v>
      </c>
      <c r="G402" s="148">
        <v>864</v>
      </c>
      <c r="H402" s="149">
        <v>2.64</v>
      </c>
      <c r="I402" s="5">
        <f>ROUND(H402*Курс_EUR,2)</f>
        <v>250.8</v>
      </c>
      <c r="J402" s="66"/>
      <c r="K402" s="67">
        <f>H402*(1-Скидка_3M_EUR)</f>
        <v>2.64</v>
      </c>
      <c r="L402" s="67">
        <f>K402*J402</f>
        <v>0</v>
      </c>
      <c r="M402" s="67">
        <f>I402*(1-Скидка_3M_EUR)</f>
        <v>250.8</v>
      </c>
      <c r="N402" s="67">
        <f t="shared" si="80"/>
        <v>0</v>
      </c>
    </row>
    <row r="403" spans="1:14" ht="11.25" customHeight="1">
      <c r="A403" s="230"/>
      <c r="C403" s="231"/>
      <c r="D403" s="147"/>
      <c r="E403" s="148"/>
      <c r="F403" s="148"/>
      <c r="G403" s="148"/>
      <c r="H403" s="149"/>
      <c r="I403" s="149"/>
      <c r="J403" s="66"/>
      <c r="K403" s="67"/>
      <c r="L403" s="67"/>
      <c r="M403" s="67"/>
      <c r="N403" s="67"/>
    </row>
    <row r="404" spans="1:14" ht="11.25" customHeight="1">
      <c r="A404" s="230">
        <v>0</v>
      </c>
      <c r="B404" s="13" t="s">
        <v>743</v>
      </c>
      <c r="C404" s="231" t="s">
        <v>1176</v>
      </c>
      <c r="D404" s="147" t="s">
        <v>1177</v>
      </c>
      <c r="E404" s="148" t="s">
        <v>958</v>
      </c>
      <c r="F404" s="148">
        <v>1</v>
      </c>
      <c r="G404" s="148">
        <v>12</v>
      </c>
      <c r="H404" s="149">
        <v>7.06</v>
      </c>
      <c r="I404" s="5">
        <f>ROUND(H404*Курс_EUR,2)</f>
        <v>670.7</v>
      </c>
      <c r="J404" s="66"/>
      <c r="K404" s="67">
        <f>H404*(1-Скидка_3M_EUR)</f>
        <v>7.06</v>
      </c>
      <c r="L404" s="67">
        <f>K404*J404</f>
        <v>0</v>
      </c>
      <c r="M404" s="67">
        <f>I404*(1-Скидка_3M_EUR)</f>
        <v>670.7</v>
      </c>
      <c r="N404" s="67">
        <f t="shared" si="80"/>
        <v>0</v>
      </c>
    </row>
    <row r="405" spans="1:14" ht="11.25" customHeight="1">
      <c r="A405" s="230"/>
      <c r="C405" s="231"/>
      <c r="D405" s="147"/>
      <c r="E405" s="148"/>
      <c r="F405" s="148"/>
      <c r="G405" s="148"/>
      <c r="H405" s="149"/>
      <c r="I405" s="149"/>
      <c r="J405" s="66"/>
      <c r="K405" s="67"/>
      <c r="L405" s="67"/>
      <c r="M405" s="67"/>
      <c r="N405" s="67"/>
    </row>
    <row r="406" spans="1:14" ht="11.25" customHeight="1">
      <c r="A406" s="230">
        <v>0</v>
      </c>
      <c r="B406" s="13" t="s">
        <v>709</v>
      </c>
      <c r="C406" s="231" t="s">
        <v>1178</v>
      </c>
      <c r="D406" s="147" t="s">
        <v>1179</v>
      </c>
      <c r="E406" s="148" t="s">
        <v>958</v>
      </c>
      <c r="F406" s="148">
        <v>1</v>
      </c>
      <c r="G406" s="148">
        <v>12</v>
      </c>
      <c r="H406" s="149">
        <v>22.956</v>
      </c>
      <c r="I406" s="5">
        <f>ROUND(H406*Курс_EUR,2)</f>
        <v>2180.8200000000002</v>
      </c>
      <c r="J406" s="66"/>
      <c r="K406" s="67">
        <f>H406*(1-Скидка_3M_EUR)</f>
        <v>22.956</v>
      </c>
      <c r="L406" s="67">
        <f>K406*J406</f>
        <v>0</v>
      </c>
      <c r="M406" s="67">
        <f>I406*(1-Скидка_3M_EUR)</f>
        <v>2180.8200000000002</v>
      </c>
      <c r="N406" s="67">
        <f t="shared" si="80"/>
        <v>0</v>
      </c>
    </row>
    <row r="407" spans="1:14" ht="11.25" customHeight="1">
      <c r="A407" s="230"/>
      <c r="C407" s="231"/>
      <c r="D407" s="147"/>
      <c r="E407" s="148"/>
      <c r="F407" s="148"/>
      <c r="G407" s="148"/>
      <c r="H407" s="149"/>
      <c r="I407" s="149"/>
      <c r="J407" s="66"/>
      <c r="K407" s="67"/>
      <c r="L407" s="67"/>
      <c r="M407" s="67"/>
      <c r="N407" s="67"/>
    </row>
    <row r="408" spans="1:14" ht="11.25" customHeight="1">
      <c r="A408" s="230">
        <v>0</v>
      </c>
      <c r="B408" s="13" t="s">
        <v>743</v>
      </c>
      <c r="C408" s="231" t="s">
        <v>1180</v>
      </c>
      <c r="D408" s="147" t="s">
        <v>1181</v>
      </c>
      <c r="E408" s="148" t="s">
        <v>958</v>
      </c>
      <c r="F408" s="148">
        <v>1</v>
      </c>
      <c r="G408" s="148">
        <v>24</v>
      </c>
      <c r="H408" s="149">
        <v>14.22</v>
      </c>
      <c r="I408" s="5">
        <f>ROUND(H408*Курс_EUR,2)</f>
        <v>1350.9</v>
      </c>
      <c r="J408" s="66"/>
      <c r="K408" s="67">
        <f>H408*(1-Скидка_3M_EUR)</f>
        <v>14.22</v>
      </c>
      <c r="L408" s="67">
        <f>K408*J408</f>
        <v>0</v>
      </c>
      <c r="M408" s="67">
        <f>I408*(1-Скидка_3M_EUR)</f>
        <v>1350.9</v>
      </c>
      <c r="N408" s="67">
        <f t="shared" si="80"/>
        <v>0</v>
      </c>
    </row>
    <row r="409" spans="1:14" ht="11.25" customHeight="1">
      <c r="A409" s="230"/>
      <c r="C409" s="231"/>
      <c r="D409" s="147"/>
      <c r="E409" s="148"/>
      <c r="F409" s="148"/>
      <c r="G409" s="148"/>
      <c r="H409" s="149"/>
      <c r="I409" s="149"/>
      <c r="J409" s="66"/>
      <c r="K409" s="67"/>
      <c r="L409" s="67"/>
      <c r="M409" s="67"/>
      <c r="N409" s="67"/>
    </row>
    <row r="410" spans="1:14" ht="11.25" customHeight="1">
      <c r="A410" s="230">
        <v>0</v>
      </c>
      <c r="B410" s="13" t="s">
        <v>709</v>
      </c>
      <c r="C410" s="231" t="s">
        <v>1182</v>
      </c>
      <c r="D410" s="147" t="s">
        <v>1183</v>
      </c>
      <c r="E410" s="148" t="s">
        <v>958</v>
      </c>
      <c r="F410" s="148">
        <v>1</v>
      </c>
      <c r="G410" s="148">
        <v>6</v>
      </c>
      <c r="H410" s="149">
        <v>25.12</v>
      </c>
      <c r="I410" s="5">
        <f>ROUND(H410*Курс_EUR,2)</f>
        <v>2386.4</v>
      </c>
      <c r="J410" s="66"/>
      <c r="K410" s="67">
        <f>H410*(1-Скидка_3M_EUR)</f>
        <v>25.12</v>
      </c>
      <c r="L410" s="67">
        <f>K410*J410</f>
        <v>0</v>
      </c>
      <c r="M410" s="67">
        <f>I410*(1-Скидка_3M_EUR)</f>
        <v>2386.4</v>
      </c>
      <c r="N410" s="67">
        <f t="shared" si="80"/>
        <v>0</v>
      </c>
    </row>
    <row r="411" spans="1:14" ht="11.25" customHeight="1" thickBot="1">
      <c r="A411" s="230">
        <v>0</v>
      </c>
      <c r="B411" s="13" t="s">
        <v>709</v>
      </c>
      <c r="C411" s="231" t="s">
        <v>1184</v>
      </c>
      <c r="D411" s="147" t="s">
        <v>1185</v>
      </c>
      <c r="E411" s="148" t="s">
        <v>958</v>
      </c>
      <c r="F411" s="148">
        <v>1</v>
      </c>
      <c r="G411" s="148">
        <v>6</v>
      </c>
      <c r="H411" s="149">
        <v>25.391999999999999</v>
      </c>
      <c r="I411" s="5">
        <f>ROUND(H411*Курс_EUR,2)</f>
        <v>2412.2399999999998</v>
      </c>
      <c r="J411" s="66"/>
      <c r="K411" s="67">
        <f>H411*(1-Скидка_3M_EUR)</f>
        <v>25.391999999999999</v>
      </c>
      <c r="L411" s="67">
        <f>K411*J411</f>
        <v>0</v>
      </c>
      <c r="M411" s="67">
        <f>I411*(1-Скидка_3M_EUR)</f>
        <v>2412.2399999999998</v>
      </c>
      <c r="N411" s="67">
        <f t="shared" si="80"/>
        <v>0</v>
      </c>
    </row>
    <row r="412" spans="1:14" ht="11.25" customHeight="1" thickBot="1">
      <c r="A412" s="230"/>
      <c r="C412" s="419" t="s">
        <v>1186</v>
      </c>
      <c r="D412" s="419"/>
      <c r="E412" s="419"/>
      <c r="F412" s="419"/>
      <c r="G412" s="419"/>
      <c r="H412" s="420"/>
      <c r="I412" s="278"/>
      <c r="J412" s="66"/>
      <c r="K412" s="67"/>
      <c r="L412" s="67"/>
      <c r="M412" s="67"/>
      <c r="N412" s="67"/>
    </row>
    <row r="413" spans="1:14" ht="11.25" customHeight="1">
      <c r="A413" s="230">
        <v>0</v>
      </c>
      <c r="B413" s="13" t="s">
        <v>709</v>
      </c>
      <c r="C413" s="231" t="s">
        <v>1187</v>
      </c>
      <c r="D413" s="147" t="s">
        <v>1188</v>
      </c>
      <c r="E413" s="148" t="s">
        <v>1189</v>
      </c>
      <c r="F413" s="148">
        <v>1</v>
      </c>
      <c r="G413" s="148">
        <v>1</v>
      </c>
      <c r="H413" s="149">
        <v>51.576000000000001</v>
      </c>
      <c r="I413" s="5">
        <f>ROUND(H413*Курс_EUR,2)</f>
        <v>4899.72</v>
      </c>
      <c r="J413" s="66"/>
      <c r="K413" s="67">
        <f>H413*(1-Скидка_3M_EUR)</f>
        <v>51.576000000000001</v>
      </c>
      <c r="L413" s="67">
        <f>K413*J413</f>
        <v>0</v>
      </c>
      <c r="M413" s="67">
        <f>I413*(1-Скидка_3M_EUR)</f>
        <v>4899.72</v>
      </c>
      <c r="N413" s="67">
        <f t="shared" si="80"/>
        <v>0</v>
      </c>
    </row>
    <row r="414" spans="1:14" ht="11.25" customHeight="1">
      <c r="A414" s="230">
        <v>0</v>
      </c>
      <c r="B414" s="13" t="s">
        <v>709</v>
      </c>
      <c r="C414" s="231" t="s">
        <v>1190</v>
      </c>
      <c r="D414" s="147" t="s">
        <v>1191</v>
      </c>
      <c r="E414" s="148" t="s">
        <v>1189</v>
      </c>
      <c r="F414" s="148">
        <v>1</v>
      </c>
      <c r="G414" s="148">
        <v>1</v>
      </c>
      <c r="H414" s="149">
        <v>51.576000000000001</v>
      </c>
      <c r="I414" s="5">
        <f>ROUND(H414*Курс_EUR,2)</f>
        <v>4899.72</v>
      </c>
      <c r="J414" s="66"/>
      <c r="K414" s="67">
        <f>H414*(1-Скидка_3M_EUR)</f>
        <v>51.576000000000001</v>
      </c>
      <c r="L414" s="67">
        <f>K414*J414</f>
        <v>0</v>
      </c>
      <c r="M414" s="67">
        <f>I414*(1-Скидка_3M_EUR)</f>
        <v>4899.72</v>
      </c>
      <c r="N414" s="67">
        <f t="shared" si="80"/>
        <v>0</v>
      </c>
    </row>
    <row r="415" spans="1:14" ht="11.25" customHeight="1">
      <c r="A415" s="230">
        <v>0</v>
      </c>
      <c r="B415" s="13" t="s">
        <v>709</v>
      </c>
      <c r="C415" s="231" t="s">
        <v>1192</v>
      </c>
      <c r="D415" s="147" t="s">
        <v>1193</v>
      </c>
      <c r="E415" s="148" t="s">
        <v>1189</v>
      </c>
      <c r="F415" s="148">
        <v>1</v>
      </c>
      <c r="G415" s="148">
        <v>1</v>
      </c>
      <c r="H415" s="149">
        <v>61.9</v>
      </c>
      <c r="I415" s="5">
        <f>ROUND(H415*Курс_EUR,2)</f>
        <v>5880.5</v>
      </c>
      <c r="J415" s="66"/>
      <c r="K415" s="67">
        <f>H415*(1-Скидка_3M_EUR)</f>
        <v>61.9</v>
      </c>
      <c r="L415" s="67">
        <f>K415*J415</f>
        <v>0</v>
      </c>
      <c r="M415" s="67">
        <f>I415*(1-Скидка_3M_EUR)</f>
        <v>5880.5</v>
      </c>
      <c r="N415" s="67">
        <f t="shared" si="80"/>
        <v>0</v>
      </c>
    </row>
    <row r="416" spans="1:14" ht="11.25" customHeight="1" thickBot="1">
      <c r="A416" s="230">
        <v>0</v>
      </c>
      <c r="B416" s="13" t="s">
        <v>709</v>
      </c>
      <c r="C416" s="231" t="s">
        <v>1194</v>
      </c>
      <c r="D416" s="147" t="s">
        <v>1195</v>
      </c>
      <c r="E416" s="148" t="s">
        <v>958</v>
      </c>
      <c r="F416" s="148">
        <v>1</v>
      </c>
      <c r="G416" s="148">
        <v>5</v>
      </c>
      <c r="H416" s="149">
        <v>16.692</v>
      </c>
      <c r="I416" s="5">
        <f>ROUND(H416*Курс_EUR,2)</f>
        <v>1585.74</v>
      </c>
      <c r="J416" s="66"/>
      <c r="K416" s="67">
        <f>H416*(1-Скидка_3M_EUR)</f>
        <v>16.692</v>
      </c>
      <c r="L416" s="67">
        <f>K416*J416</f>
        <v>0</v>
      </c>
      <c r="M416" s="67">
        <f>I416*(1-Скидка_3M_EUR)</f>
        <v>1585.74</v>
      </c>
      <c r="N416" s="67">
        <f t="shared" si="80"/>
        <v>0</v>
      </c>
    </row>
    <row r="417" spans="1:14" ht="11.25" customHeight="1" thickBot="1">
      <c r="A417" s="230"/>
      <c r="C417" s="419" t="s">
        <v>1196</v>
      </c>
      <c r="D417" s="419"/>
      <c r="E417" s="419"/>
      <c r="F417" s="419"/>
      <c r="G417" s="419"/>
      <c r="H417" s="420"/>
      <c r="I417" s="278"/>
      <c r="J417" s="66"/>
      <c r="K417" s="67"/>
      <c r="L417" s="67"/>
      <c r="M417" s="67"/>
      <c r="N417" s="67"/>
    </row>
    <row r="418" spans="1:14" ht="11.25" customHeight="1">
      <c r="A418" s="230">
        <v>0</v>
      </c>
      <c r="B418" s="13" t="s">
        <v>709</v>
      </c>
      <c r="C418" s="231" t="s">
        <v>1197</v>
      </c>
      <c r="D418" s="147" t="s">
        <v>1198</v>
      </c>
      <c r="E418" s="148" t="s">
        <v>958</v>
      </c>
      <c r="F418" s="148">
        <v>1</v>
      </c>
      <c r="G418" s="148">
        <v>1</v>
      </c>
      <c r="H418" s="149">
        <v>145.10400000000001</v>
      </c>
      <c r="I418" s="5">
        <f>ROUND(H418*Курс_EUR,2)</f>
        <v>13784.88</v>
      </c>
      <c r="J418" s="66"/>
      <c r="K418" s="67">
        <f>H418*(1-Скидка_3M_EUR)</f>
        <v>145.10400000000001</v>
      </c>
      <c r="L418" s="67">
        <f>K418*J418</f>
        <v>0</v>
      </c>
      <c r="M418" s="67">
        <f>I418*(1-Скидка_3M_EUR)</f>
        <v>13784.88</v>
      </c>
      <c r="N418" s="67">
        <f t="shared" si="80"/>
        <v>0</v>
      </c>
    </row>
    <row r="419" spans="1:14" ht="11.25" customHeight="1">
      <c r="A419" s="230"/>
      <c r="C419" s="231"/>
      <c r="D419" s="147"/>
      <c r="E419" s="148"/>
      <c r="F419" s="148"/>
      <c r="G419" s="148"/>
      <c r="H419" s="149"/>
      <c r="I419" s="149"/>
      <c r="J419" s="66"/>
      <c r="K419" s="67"/>
      <c r="L419" s="67"/>
      <c r="M419" s="67"/>
      <c r="N419" s="67"/>
    </row>
    <row r="420" spans="1:14" ht="11.25" customHeight="1">
      <c r="A420" s="230">
        <v>0</v>
      </c>
      <c r="B420" s="13" t="s">
        <v>709</v>
      </c>
      <c r="C420" s="231" t="s">
        <v>1199</v>
      </c>
      <c r="D420" s="147" t="s">
        <v>1200</v>
      </c>
      <c r="E420" s="148" t="s">
        <v>958</v>
      </c>
      <c r="F420" s="148">
        <v>1</v>
      </c>
      <c r="G420" s="148">
        <v>1</v>
      </c>
      <c r="H420" s="149">
        <v>84.72</v>
      </c>
      <c r="I420" s="5">
        <f>ROUND(H420*Курс_EUR,2)</f>
        <v>8048.4</v>
      </c>
      <c r="J420" s="66"/>
      <c r="K420" s="67">
        <f>H420*(1-Скидка_3M_EUR)</f>
        <v>84.72</v>
      </c>
      <c r="L420" s="67">
        <f>K420*J420</f>
        <v>0</v>
      </c>
      <c r="M420" s="67">
        <f>I420*(1-Скидка_3M_EUR)</f>
        <v>8048.4</v>
      </c>
      <c r="N420" s="67">
        <f t="shared" si="80"/>
        <v>0</v>
      </c>
    </row>
    <row r="421" spans="1:14" ht="11.25" customHeight="1">
      <c r="A421" s="230">
        <v>0</v>
      </c>
      <c r="B421" s="13" t="s">
        <v>709</v>
      </c>
      <c r="C421" s="231" t="s">
        <v>1201</v>
      </c>
      <c r="D421" s="147" t="s">
        <v>1202</v>
      </c>
      <c r="E421" s="148" t="s">
        <v>958</v>
      </c>
      <c r="F421" s="148">
        <v>1</v>
      </c>
      <c r="G421" s="148">
        <v>1</v>
      </c>
      <c r="H421" s="149">
        <v>84.72</v>
      </c>
      <c r="I421" s="5">
        <f>ROUND(H421*Курс_EUR,2)</f>
        <v>8048.4</v>
      </c>
      <c r="J421" s="66"/>
      <c r="K421" s="67">
        <f>H421*(1-Скидка_3M_EUR)</f>
        <v>84.72</v>
      </c>
      <c r="L421" s="67">
        <f>K421*J421</f>
        <v>0</v>
      </c>
      <c r="M421" s="67">
        <f>I421*(1-Скидка_3M_EUR)</f>
        <v>8048.4</v>
      </c>
      <c r="N421" s="67">
        <f t="shared" si="80"/>
        <v>0</v>
      </c>
    </row>
    <row r="422" spans="1:14" ht="11.25" customHeight="1" thickBot="1">
      <c r="A422" s="230"/>
      <c r="C422" s="231"/>
      <c r="D422" s="147"/>
      <c r="E422" s="148"/>
      <c r="F422" s="148"/>
      <c r="G422" s="148"/>
      <c r="H422" s="149"/>
      <c r="I422" s="149"/>
      <c r="J422" s="66"/>
      <c r="K422" s="67"/>
      <c r="L422" s="67"/>
      <c r="M422" s="67"/>
      <c r="N422" s="67"/>
    </row>
    <row r="423" spans="1:14" ht="11.25" customHeight="1" thickBot="1">
      <c r="A423" s="230"/>
      <c r="C423" s="419" t="s">
        <v>1203</v>
      </c>
      <c r="D423" s="419"/>
      <c r="E423" s="419"/>
      <c r="F423" s="419"/>
      <c r="G423" s="419"/>
      <c r="H423" s="420"/>
      <c r="I423" s="278"/>
      <c r="J423" s="66"/>
      <c r="K423" s="67"/>
      <c r="L423" s="67"/>
      <c r="M423" s="67"/>
      <c r="N423" s="67"/>
    </row>
    <row r="424" spans="1:14" ht="11.25" customHeight="1">
      <c r="A424" s="230">
        <v>0</v>
      </c>
      <c r="B424" s="13" t="s">
        <v>710</v>
      </c>
      <c r="C424" s="231" t="s">
        <v>1204</v>
      </c>
      <c r="D424" s="147" t="s">
        <v>1205</v>
      </c>
      <c r="E424" s="148" t="s">
        <v>953</v>
      </c>
      <c r="F424" s="148">
        <v>1</v>
      </c>
      <c r="G424" s="148">
        <v>1</v>
      </c>
      <c r="H424" s="149">
        <v>247.75200000000001</v>
      </c>
      <c r="I424" s="5">
        <f>ROUND(H424*Курс_EUR,2)</f>
        <v>23536.44</v>
      </c>
      <c r="J424" s="66"/>
      <c r="K424" s="67">
        <f>H424*(1-Скидка_3M_EUR)</f>
        <v>247.75200000000001</v>
      </c>
      <c r="L424" s="67">
        <f>K424*J424</f>
        <v>0</v>
      </c>
      <c r="M424" s="67">
        <f>I424*(1-Скидка_3M_EUR)</f>
        <v>23536.44</v>
      </c>
      <c r="N424" s="67">
        <f t="shared" si="80"/>
        <v>0</v>
      </c>
    </row>
    <row r="425" spans="1:14" ht="11.25" customHeight="1">
      <c r="A425" s="230">
        <v>0</v>
      </c>
      <c r="B425" s="13" t="s">
        <v>710</v>
      </c>
      <c r="C425" s="231" t="s">
        <v>1206</v>
      </c>
      <c r="D425" s="147" t="s">
        <v>1207</v>
      </c>
      <c r="E425" s="148" t="s">
        <v>953</v>
      </c>
      <c r="F425" s="148">
        <v>1</v>
      </c>
      <c r="G425" s="148">
        <v>25</v>
      </c>
      <c r="H425" s="149">
        <v>13.428000000000001</v>
      </c>
      <c r="I425" s="5">
        <f>ROUND(H425*Курс_EUR,2)</f>
        <v>1275.6600000000001</v>
      </c>
      <c r="J425" s="66"/>
      <c r="K425" s="67">
        <f>H425*(1-Скидка_3M_EUR)</f>
        <v>13.428000000000001</v>
      </c>
      <c r="L425" s="67">
        <f>K425*J425</f>
        <v>0</v>
      </c>
      <c r="M425" s="67">
        <f>I425*(1-Скидка_3M_EUR)</f>
        <v>1275.6600000000001</v>
      </c>
      <c r="N425" s="67">
        <f t="shared" si="80"/>
        <v>0</v>
      </c>
    </row>
    <row r="426" spans="1:14" ht="11.25" customHeight="1" thickBot="1">
      <c r="A426" s="230">
        <v>0</v>
      </c>
      <c r="B426" s="13" t="s">
        <v>710</v>
      </c>
      <c r="C426" s="232" t="s">
        <v>1208</v>
      </c>
      <c r="D426" s="150" t="s">
        <v>1209</v>
      </c>
      <c r="E426" s="151" t="s">
        <v>953</v>
      </c>
      <c r="F426" s="151">
        <v>1</v>
      </c>
      <c r="G426" s="151">
        <v>25</v>
      </c>
      <c r="H426" s="152">
        <v>8.8079999999999998</v>
      </c>
      <c r="I426" s="5">
        <f>ROUND(H426*Курс_EUR,2)</f>
        <v>836.76</v>
      </c>
      <c r="J426" s="66"/>
      <c r="K426" s="67">
        <f>H426*(1-Скидка_3M_EUR)</f>
        <v>8.8079999999999998</v>
      </c>
      <c r="L426" s="67">
        <f>K426*J426</f>
        <v>0</v>
      </c>
      <c r="M426" s="67">
        <f>I426*(1-Скидка_3M_EUR)</f>
        <v>836.76</v>
      </c>
      <c r="N426" s="67">
        <f t="shared" si="80"/>
        <v>0</v>
      </c>
    </row>
    <row r="427" spans="1:14" ht="11.25" customHeight="1" thickBot="1">
      <c r="A427" s="230"/>
      <c r="C427" s="419" t="s">
        <v>744</v>
      </c>
      <c r="D427" s="419"/>
      <c r="E427" s="419"/>
      <c r="F427" s="419"/>
      <c r="G427" s="419"/>
      <c r="H427" s="420"/>
      <c r="I427" s="278"/>
      <c r="J427" s="66"/>
      <c r="K427" s="67"/>
      <c r="L427" s="67"/>
      <c r="M427" s="67"/>
      <c r="N427" s="67"/>
    </row>
    <row r="428" spans="1:14" ht="11.25" customHeight="1">
      <c r="A428" s="230">
        <v>0</v>
      </c>
      <c r="B428" s="13" t="s">
        <v>743</v>
      </c>
      <c r="C428" s="233" t="s">
        <v>1210</v>
      </c>
      <c r="D428" s="153" t="s">
        <v>1211</v>
      </c>
      <c r="E428" s="154" t="s">
        <v>958</v>
      </c>
      <c r="F428" s="154">
        <v>1</v>
      </c>
      <c r="G428" s="154">
        <v>4</v>
      </c>
      <c r="H428" s="155">
        <v>38.390159999999995</v>
      </c>
      <c r="I428" s="5">
        <f>ROUND(H428*Курс_EUR,2)</f>
        <v>3647.07</v>
      </c>
      <c r="J428" s="66"/>
      <c r="K428" s="67">
        <f>H428*(1-Скидка_3M_EUR)</f>
        <v>38.390159999999995</v>
      </c>
      <c r="L428" s="67">
        <f>K428*J428</f>
        <v>0</v>
      </c>
      <c r="M428" s="67">
        <f>I428*(1-Скидка_3M_EUR)</f>
        <v>3647.07</v>
      </c>
      <c r="N428" s="67">
        <f t="shared" si="80"/>
        <v>0</v>
      </c>
    </row>
    <row r="429" spans="1:14" ht="11.25" customHeight="1">
      <c r="A429" s="230">
        <v>0</v>
      </c>
      <c r="B429" s="13" t="s">
        <v>743</v>
      </c>
      <c r="C429" s="231" t="s">
        <v>1212</v>
      </c>
      <c r="D429" s="147" t="s">
        <v>1213</v>
      </c>
      <c r="E429" s="148" t="s">
        <v>958</v>
      </c>
      <c r="F429" s="148">
        <v>1</v>
      </c>
      <c r="G429" s="148">
        <v>2</v>
      </c>
      <c r="H429" s="149">
        <v>66.52</v>
      </c>
      <c r="I429" s="5">
        <f>ROUND(H429*Курс_EUR,2)</f>
        <v>6319.4</v>
      </c>
      <c r="J429" s="66"/>
      <c r="K429" s="67">
        <f>H429*(1-Скидка_3M_EUR)</f>
        <v>66.52</v>
      </c>
      <c r="L429" s="67">
        <f>K429*J429</f>
        <v>0</v>
      </c>
      <c r="M429" s="67">
        <f>I429*(1-Скидка_3M_EUR)</f>
        <v>6319.4</v>
      </c>
      <c r="N429" s="67">
        <f t="shared" si="80"/>
        <v>0</v>
      </c>
    </row>
    <row r="430" spans="1:14" ht="11.25" customHeight="1">
      <c r="A430" s="230">
        <v>0</v>
      </c>
      <c r="B430" s="13" t="s">
        <v>743</v>
      </c>
      <c r="C430" s="231" t="s">
        <v>1214</v>
      </c>
      <c r="D430" s="147" t="s">
        <v>1215</v>
      </c>
      <c r="E430" s="148" t="s">
        <v>958</v>
      </c>
      <c r="F430" s="148">
        <v>1</v>
      </c>
      <c r="G430" s="148">
        <v>1</v>
      </c>
      <c r="H430" s="149">
        <v>133.18</v>
      </c>
      <c r="I430" s="5">
        <f>ROUND(H430*Курс_EUR,2)</f>
        <v>12652.1</v>
      </c>
      <c r="J430" s="66"/>
      <c r="K430" s="67">
        <f>H430*(1-Скидка_3M_EUR)</f>
        <v>133.18</v>
      </c>
      <c r="L430" s="67">
        <f>K430*J430</f>
        <v>0</v>
      </c>
      <c r="M430" s="67">
        <f>I430*(1-Скидка_3M_EUR)</f>
        <v>12652.1</v>
      </c>
      <c r="N430" s="67">
        <f t="shared" si="80"/>
        <v>0</v>
      </c>
    </row>
    <row r="431" spans="1:14" ht="11.25" customHeight="1">
      <c r="A431" s="230">
        <v>0</v>
      </c>
      <c r="B431" s="13" t="s">
        <v>743</v>
      </c>
      <c r="C431" s="232" t="s">
        <v>1216</v>
      </c>
      <c r="D431" s="150" t="s">
        <v>1217</v>
      </c>
      <c r="E431" s="151" t="s">
        <v>958</v>
      </c>
      <c r="F431" s="151">
        <v>1</v>
      </c>
      <c r="G431" s="151">
        <v>1</v>
      </c>
      <c r="H431" s="152">
        <v>168.97</v>
      </c>
      <c r="I431" s="5">
        <f>ROUND(H431*Курс_EUR,2)</f>
        <v>16052.15</v>
      </c>
      <c r="J431" s="66"/>
      <c r="K431" s="67">
        <f>H431*(1-Скидка_3M_EUR)</f>
        <v>168.97</v>
      </c>
      <c r="L431" s="67">
        <f>K431*J431</f>
        <v>0</v>
      </c>
      <c r="M431" s="67">
        <f>I431*(1-Скидка_3M_EUR)</f>
        <v>16052.15</v>
      </c>
      <c r="N431" s="67">
        <f t="shared" si="80"/>
        <v>0</v>
      </c>
    </row>
    <row r="432" spans="1:14" ht="11.25" customHeight="1">
      <c r="A432" s="230"/>
      <c r="C432" s="133"/>
      <c r="D432" s="133"/>
      <c r="E432" s="133"/>
      <c r="F432" s="133"/>
      <c r="G432" s="133"/>
      <c r="H432" s="133"/>
      <c r="I432" s="133"/>
      <c r="J432" s="66"/>
      <c r="K432" s="67"/>
      <c r="L432" s="67"/>
      <c r="M432" s="67"/>
      <c r="N432" s="67"/>
    </row>
    <row r="433" spans="1:14" ht="11.25" customHeight="1">
      <c r="A433" s="230">
        <v>0</v>
      </c>
      <c r="B433" s="13" t="s">
        <v>709</v>
      </c>
      <c r="C433" s="233" t="s">
        <v>1218</v>
      </c>
      <c r="D433" s="153" t="s">
        <v>1219</v>
      </c>
      <c r="E433" s="154" t="s">
        <v>958</v>
      </c>
      <c r="F433" s="154">
        <v>1</v>
      </c>
      <c r="G433" s="154">
        <v>1</v>
      </c>
      <c r="H433" s="155">
        <v>29.51</v>
      </c>
      <c r="I433" s="5">
        <f>ROUND(H433*Курс_EUR,2)</f>
        <v>2803.45</v>
      </c>
      <c r="J433" s="66"/>
      <c r="K433" s="67">
        <f>H433*(1-Скидка_3M_EUR)</f>
        <v>29.51</v>
      </c>
      <c r="L433" s="67">
        <f>K433*J433</f>
        <v>0</v>
      </c>
      <c r="M433" s="67">
        <f>I433*(1-Скидка_3M_EUR)</f>
        <v>2803.45</v>
      </c>
      <c r="N433" s="67">
        <f t="shared" si="80"/>
        <v>0</v>
      </c>
    </row>
    <row r="434" spans="1:14" ht="11.25" customHeight="1">
      <c r="A434" s="230">
        <v>0</v>
      </c>
      <c r="B434" s="13" t="s">
        <v>709</v>
      </c>
      <c r="C434" s="231" t="s">
        <v>1220</v>
      </c>
      <c r="D434" s="147" t="s">
        <v>1221</v>
      </c>
      <c r="E434" s="148" t="s">
        <v>958</v>
      </c>
      <c r="F434" s="148">
        <v>1</v>
      </c>
      <c r="G434" s="148">
        <v>1</v>
      </c>
      <c r="H434" s="149">
        <v>42.64</v>
      </c>
      <c r="I434" s="5">
        <f>ROUND(H434*Курс_EUR,2)</f>
        <v>4050.8</v>
      </c>
      <c r="J434" s="66"/>
      <c r="K434" s="67">
        <f>H434*(1-Скидка_3M_EUR)</f>
        <v>42.64</v>
      </c>
      <c r="L434" s="67">
        <f>K434*J434</f>
        <v>0</v>
      </c>
      <c r="M434" s="67">
        <f>I434*(1-Скидка_3M_EUR)</f>
        <v>4050.8</v>
      </c>
      <c r="N434" s="67">
        <f t="shared" si="80"/>
        <v>0</v>
      </c>
    </row>
    <row r="435" spans="1:14" ht="11.25" customHeight="1">
      <c r="A435" s="230">
        <v>0</v>
      </c>
      <c r="B435" s="13" t="s">
        <v>709</v>
      </c>
      <c r="C435" s="231" t="s">
        <v>1222</v>
      </c>
      <c r="D435" s="147" t="s">
        <v>1223</v>
      </c>
      <c r="E435" s="148" t="s">
        <v>958</v>
      </c>
      <c r="F435" s="148">
        <v>1</v>
      </c>
      <c r="G435" s="148">
        <v>1</v>
      </c>
      <c r="H435" s="149">
        <v>62.05</v>
      </c>
      <c r="I435" s="5">
        <f>ROUND(H435*Курс_EUR,2)</f>
        <v>5894.75</v>
      </c>
      <c r="J435" s="66"/>
      <c r="K435" s="67">
        <f>H435*(1-Скидка_3M_EUR)</f>
        <v>62.05</v>
      </c>
      <c r="L435" s="67">
        <f>K435*J435</f>
        <v>0</v>
      </c>
      <c r="M435" s="67">
        <f>I435*(1-Скидка_3M_EUR)</f>
        <v>5894.75</v>
      </c>
      <c r="N435" s="67">
        <f t="shared" si="80"/>
        <v>0</v>
      </c>
    </row>
    <row r="436" spans="1:14" ht="11.25" customHeight="1">
      <c r="A436" s="230">
        <v>0</v>
      </c>
      <c r="B436" s="13" t="s">
        <v>709</v>
      </c>
      <c r="C436" s="231" t="s">
        <v>1224</v>
      </c>
      <c r="D436" s="147" t="s">
        <v>1225</v>
      </c>
      <c r="E436" s="148" t="s">
        <v>958</v>
      </c>
      <c r="F436" s="148">
        <v>1</v>
      </c>
      <c r="G436" s="148">
        <v>1</v>
      </c>
      <c r="H436" s="149">
        <v>78.709999999999994</v>
      </c>
      <c r="I436" s="5">
        <f>ROUND(H436*Курс_EUR,2)</f>
        <v>7477.45</v>
      </c>
      <c r="J436" s="66"/>
      <c r="K436" s="67">
        <f>H436*(1-Скидка_3M_EUR)</f>
        <v>78.709999999999994</v>
      </c>
      <c r="L436" s="67">
        <f>K436*J436</f>
        <v>0</v>
      </c>
      <c r="M436" s="67">
        <f>I436*(1-Скидка_3M_EUR)</f>
        <v>7477.45</v>
      </c>
      <c r="N436" s="67">
        <f t="shared" si="80"/>
        <v>0</v>
      </c>
    </row>
    <row r="437" spans="1:14" ht="11.25" customHeight="1" thickBot="1">
      <c r="A437" s="230">
        <v>0</v>
      </c>
      <c r="B437" s="13" t="s">
        <v>709</v>
      </c>
      <c r="C437" s="231" t="s">
        <v>1226</v>
      </c>
      <c r="D437" s="147" t="s">
        <v>1227</v>
      </c>
      <c r="E437" s="148" t="s">
        <v>958</v>
      </c>
      <c r="F437" s="148">
        <v>1</v>
      </c>
      <c r="G437" s="148">
        <v>1</v>
      </c>
      <c r="H437" s="149">
        <v>115.66</v>
      </c>
      <c r="I437" s="5">
        <f>ROUND(H437*Курс_EUR,2)</f>
        <v>10987.7</v>
      </c>
      <c r="J437" s="66"/>
      <c r="K437" s="67">
        <f>H437*(1-Скидка_3M_EUR)</f>
        <v>115.66</v>
      </c>
      <c r="L437" s="67">
        <f>K437*J437</f>
        <v>0</v>
      </c>
      <c r="M437" s="67">
        <f>I437*(1-Скидка_3M_EUR)</f>
        <v>10987.7</v>
      </c>
      <c r="N437" s="67">
        <f t="shared" si="80"/>
        <v>0</v>
      </c>
    </row>
    <row r="438" spans="1:14" ht="11.25" customHeight="1" thickBot="1">
      <c r="A438" s="230"/>
      <c r="C438" s="419" t="s">
        <v>745</v>
      </c>
      <c r="D438" s="419"/>
      <c r="E438" s="419"/>
      <c r="F438" s="419"/>
      <c r="G438" s="419"/>
      <c r="H438" s="420"/>
      <c r="I438" s="278"/>
      <c r="J438" s="66"/>
      <c r="K438" s="67"/>
      <c r="L438" s="67"/>
      <c r="M438" s="67"/>
      <c r="N438" s="67"/>
    </row>
    <row r="439" spans="1:14" ht="11.25" customHeight="1">
      <c r="A439" s="230">
        <v>0</v>
      </c>
      <c r="B439" s="13" t="s">
        <v>746</v>
      </c>
      <c r="C439" s="233" t="s">
        <v>1228</v>
      </c>
      <c r="D439" s="153" t="s">
        <v>1229</v>
      </c>
      <c r="E439" s="154" t="s">
        <v>958</v>
      </c>
      <c r="F439" s="154">
        <v>1</v>
      </c>
      <c r="G439" s="154">
        <v>24</v>
      </c>
      <c r="H439" s="155">
        <v>26.45</v>
      </c>
      <c r="I439" s="5">
        <f>ROUND(H439*Курс_EUR,2)</f>
        <v>2512.75</v>
      </c>
      <c r="J439" s="66"/>
      <c r="K439" s="67">
        <f>H439*(1-Скидка_3M_EUR)</f>
        <v>26.45</v>
      </c>
      <c r="L439" s="67">
        <f>K439*J439</f>
        <v>0</v>
      </c>
      <c r="M439" s="67">
        <f>I439*(1-Скидка_3M_EUR)</f>
        <v>2512.75</v>
      </c>
      <c r="N439" s="67">
        <f t="shared" si="80"/>
        <v>0</v>
      </c>
    </row>
    <row r="440" spans="1:14" ht="11.25" customHeight="1">
      <c r="A440" s="230">
        <v>0</v>
      </c>
      <c r="B440" s="13" t="s">
        <v>746</v>
      </c>
      <c r="C440" s="231" t="s">
        <v>1230</v>
      </c>
      <c r="D440" s="147" t="s">
        <v>1231</v>
      </c>
      <c r="E440" s="148" t="s">
        <v>958</v>
      </c>
      <c r="F440" s="148">
        <v>1</v>
      </c>
      <c r="G440" s="148">
        <v>12</v>
      </c>
      <c r="H440" s="149">
        <v>39.67</v>
      </c>
      <c r="I440" s="5">
        <f>ROUND(H440*Курс_EUR,2)</f>
        <v>3768.65</v>
      </c>
      <c r="J440" s="66"/>
      <c r="K440" s="67">
        <f>H440*(1-Скидка_3M_EUR)</f>
        <v>39.67</v>
      </c>
      <c r="L440" s="67">
        <f>K440*J440</f>
        <v>0</v>
      </c>
      <c r="M440" s="67">
        <f>I440*(1-Скидка_3M_EUR)</f>
        <v>3768.65</v>
      </c>
      <c r="N440" s="67">
        <f t="shared" si="80"/>
        <v>0</v>
      </c>
    </row>
    <row r="441" spans="1:14" ht="11.25" customHeight="1">
      <c r="A441" s="230">
        <v>0</v>
      </c>
      <c r="B441" s="13" t="s">
        <v>746</v>
      </c>
      <c r="C441" s="231" t="s">
        <v>1232</v>
      </c>
      <c r="D441" s="147" t="s">
        <v>1233</v>
      </c>
      <c r="E441" s="148" t="s">
        <v>958</v>
      </c>
      <c r="F441" s="148">
        <v>1</v>
      </c>
      <c r="G441" s="148">
        <v>12</v>
      </c>
      <c r="H441" s="149">
        <v>52.94</v>
      </c>
      <c r="I441" s="5">
        <f>ROUND(H441*Курс_EUR,2)</f>
        <v>5029.3</v>
      </c>
      <c r="J441" s="66"/>
      <c r="K441" s="67">
        <f>H441*(1-Скидка_3M_EUR)</f>
        <v>52.94</v>
      </c>
      <c r="L441" s="67">
        <f>K441*J441</f>
        <v>0</v>
      </c>
      <c r="M441" s="67">
        <f>I441*(1-Скидка_3M_EUR)</f>
        <v>5029.3</v>
      </c>
      <c r="N441" s="67">
        <f t="shared" si="80"/>
        <v>0</v>
      </c>
    </row>
    <row r="442" spans="1:14" ht="11.25" customHeight="1">
      <c r="A442" s="230">
        <v>0</v>
      </c>
      <c r="B442" s="13" t="s">
        <v>746</v>
      </c>
      <c r="C442" s="231" t="s">
        <v>1234</v>
      </c>
      <c r="D442" s="147" t="s">
        <v>1235</v>
      </c>
      <c r="E442" s="148" t="s">
        <v>958</v>
      </c>
      <c r="F442" s="148">
        <v>1</v>
      </c>
      <c r="G442" s="148">
        <v>12</v>
      </c>
      <c r="H442" s="149">
        <v>70.58</v>
      </c>
      <c r="I442" s="5">
        <f>ROUND(H442*Курс_EUR,2)</f>
        <v>6705.1</v>
      </c>
      <c r="J442" s="66"/>
      <c r="K442" s="67">
        <f>H442*(1-Скидка_3M_EUR)</f>
        <v>70.58</v>
      </c>
      <c r="L442" s="67">
        <f>K442*J442</f>
        <v>0</v>
      </c>
      <c r="M442" s="67">
        <f>I442*(1-Скидка_3M_EUR)</f>
        <v>6705.1</v>
      </c>
      <c r="N442" s="67">
        <f t="shared" si="80"/>
        <v>0</v>
      </c>
    </row>
    <row r="443" spans="1:14" ht="11.25" customHeight="1">
      <c r="A443" s="230">
        <v>0</v>
      </c>
      <c r="B443" s="13" t="s">
        <v>746</v>
      </c>
      <c r="C443" s="231" t="s">
        <v>1236</v>
      </c>
      <c r="D443" s="147" t="s">
        <v>1237</v>
      </c>
      <c r="E443" s="148" t="s">
        <v>958</v>
      </c>
      <c r="F443" s="148">
        <v>1</v>
      </c>
      <c r="G443" s="148">
        <v>12</v>
      </c>
      <c r="H443" s="149">
        <v>83.83</v>
      </c>
      <c r="I443" s="5">
        <f>ROUND(H443*Курс_EUR,2)</f>
        <v>7963.85</v>
      </c>
      <c r="J443" s="66"/>
      <c r="K443" s="67">
        <f>H443*(1-Скидка_3M_EUR)</f>
        <v>83.83</v>
      </c>
      <c r="L443" s="67">
        <f>K443*J443</f>
        <v>0</v>
      </c>
      <c r="M443" s="67">
        <f>I443*(1-Скидка_3M_EUR)</f>
        <v>7963.85</v>
      </c>
      <c r="N443" s="67">
        <f t="shared" si="80"/>
        <v>0</v>
      </c>
    </row>
    <row r="444" spans="1:14" ht="11.25" customHeight="1">
      <c r="A444" s="230"/>
      <c r="C444" s="231"/>
      <c r="D444" s="147"/>
      <c r="E444" s="148"/>
      <c r="F444" s="148"/>
      <c r="G444" s="148"/>
      <c r="H444" s="149"/>
      <c r="I444" s="149"/>
      <c r="J444" s="66"/>
      <c r="K444" s="67"/>
      <c r="L444" s="67"/>
      <c r="M444" s="67"/>
      <c r="N444" s="67"/>
    </row>
    <row r="445" spans="1:14" ht="11.25" customHeight="1">
      <c r="A445" s="230">
        <v>0</v>
      </c>
      <c r="B445" s="13" t="s">
        <v>746</v>
      </c>
      <c r="C445" s="231" t="s">
        <v>1238</v>
      </c>
      <c r="D445" s="147" t="s">
        <v>1239</v>
      </c>
      <c r="E445" s="148" t="s">
        <v>958</v>
      </c>
      <c r="F445" s="148">
        <v>1</v>
      </c>
      <c r="G445" s="148">
        <v>12</v>
      </c>
      <c r="H445" s="149">
        <v>22.8</v>
      </c>
      <c r="I445" s="5">
        <f>ROUND(H445*Курс_EUR,2)</f>
        <v>2166</v>
      </c>
      <c r="J445" s="66"/>
      <c r="K445" s="67">
        <f>H445*(1-Скидка_3M_EUR)</f>
        <v>22.8</v>
      </c>
      <c r="L445" s="67">
        <f>K445*J445</f>
        <v>0</v>
      </c>
      <c r="M445" s="67">
        <f>I445*(1-Скидка_3M_EUR)</f>
        <v>2166</v>
      </c>
      <c r="N445" s="67">
        <f t="shared" si="80"/>
        <v>0</v>
      </c>
    </row>
    <row r="446" spans="1:14" ht="11.25" customHeight="1">
      <c r="A446" s="230">
        <v>0</v>
      </c>
      <c r="B446" s="13" t="s">
        <v>746</v>
      </c>
      <c r="C446" s="231" t="s">
        <v>1240</v>
      </c>
      <c r="D446" s="147" t="s">
        <v>1241</v>
      </c>
      <c r="E446" s="148" t="s">
        <v>958</v>
      </c>
      <c r="F446" s="148">
        <v>1</v>
      </c>
      <c r="G446" s="148">
        <v>12</v>
      </c>
      <c r="H446" s="149">
        <v>35.652000000000001</v>
      </c>
      <c r="I446" s="5">
        <f>ROUND(H446*Курс_EUR,2)</f>
        <v>3386.94</v>
      </c>
      <c r="J446" s="66"/>
      <c r="K446" s="67">
        <f>H446*(1-Скидка_3M_EUR)</f>
        <v>35.652000000000001</v>
      </c>
      <c r="L446" s="67">
        <f>K446*J446</f>
        <v>0</v>
      </c>
      <c r="M446" s="67">
        <f>I446*(1-Скидка_3M_EUR)</f>
        <v>3386.94</v>
      </c>
      <c r="N446" s="67">
        <f t="shared" si="80"/>
        <v>0</v>
      </c>
    </row>
    <row r="447" spans="1:14" ht="11.25" customHeight="1">
      <c r="A447" s="230"/>
      <c r="C447" s="156"/>
      <c r="D447" s="157"/>
      <c r="E447" s="157"/>
      <c r="F447" s="157"/>
      <c r="G447" s="157"/>
      <c r="H447" s="158"/>
      <c r="I447" s="287"/>
      <c r="J447" s="66"/>
      <c r="K447" s="67"/>
      <c r="L447" s="67"/>
      <c r="M447" s="67"/>
      <c r="N447" s="67"/>
    </row>
    <row r="448" spans="1:14" ht="11.25" customHeight="1">
      <c r="A448" s="230">
        <v>0</v>
      </c>
      <c r="B448" s="13" t="s">
        <v>743</v>
      </c>
      <c r="C448" s="234" t="s">
        <v>1242</v>
      </c>
      <c r="D448" s="147" t="s">
        <v>1243</v>
      </c>
      <c r="E448" s="148" t="s">
        <v>1244</v>
      </c>
      <c r="F448" s="148">
        <v>12</v>
      </c>
      <c r="G448" s="148">
        <v>1</v>
      </c>
      <c r="H448" s="159">
        <v>31.33</v>
      </c>
      <c r="I448" s="5">
        <f>ROUND(H448*Курс_EUR,2)</f>
        <v>2976.35</v>
      </c>
      <c r="J448" s="66"/>
      <c r="K448" s="67">
        <f>H448*(1-Скидка_3M_EUR)</f>
        <v>31.33</v>
      </c>
      <c r="L448" s="67">
        <f>K448*J448</f>
        <v>0</v>
      </c>
      <c r="M448" s="67">
        <f>I448*(1-Скидка_3M_EUR)</f>
        <v>2976.35</v>
      </c>
      <c r="N448" s="67">
        <f t="shared" si="80"/>
        <v>0</v>
      </c>
    </row>
    <row r="449" spans="1:14" ht="11.25" customHeight="1">
      <c r="A449" s="230"/>
      <c r="C449" s="234"/>
      <c r="D449" s="147"/>
      <c r="E449" s="148"/>
      <c r="F449" s="148"/>
      <c r="G449" s="148"/>
      <c r="H449" s="159"/>
      <c r="I449" s="288"/>
      <c r="J449" s="66"/>
      <c r="K449" s="67"/>
      <c r="L449" s="67"/>
      <c r="M449" s="67"/>
      <c r="N449" s="67"/>
    </row>
    <row r="450" spans="1:14" ht="11.25" customHeight="1">
      <c r="A450" s="230">
        <v>0</v>
      </c>
      <c r="B450" s="13" t="s">
        <v>713</v>
      </c>
      <c r="C450" s="234" t="s">
        <v>1245</v>
      </c>
      <c r="D450" s="147" t="s">
        <v>1246</v>
      </c>
      <c r="E450" s="148" t="s">
        <v>1059</v>
      </c>
      <c r="F450" s="148">
        <v>1</v>
      </c>
      <c r="G450" s="148">
        <v>5</v>
      </c>
      <c r="H450" s="159">
        <v>55.46</v>
      </c>
      <c r="I450" s="5">
        <f>ROUND(H450*Курс_EUR,2)</f>
        <v>5268.7</v>
      </c>
      <c r="J450" s="66"/>
      <c r="K450" s="67">
        <f>H450*(1-Скидка_3M_EUR)</f>
        <v>55.46</v>
      </c>
      <c r="L450" s="67">
        <f>K450*J450</f>
        <v>0</v>
      </c>
      <c r="M450" s="67">
        <f>I450*(1-Скидка_3M_EUR)</f>
        <v>5268.7</v>
      </c>
      <c r="N450" s="67">
        <f t="shared" si="80"/>
        <v>0</v>
      </c>
    </row>
    <row r="451" spans="1:14" ht="11.25" customHeight="1" thickBot="1">
      <c r="A451" s="230">
        <v>0</v>
      </c>
      <c r="B451" s="13" t="s">
        <v>713</v>
      </c>
      <c r="C451" s="235" t="s">
        <v>1247</v>
      </c>
      <c r="D451" s="160" t="s">
        <v>1248</v>
      </c>
      <c r="E451" s="161" t="s">
        <v>1059</v>
      </c>
      <c r="F451" s="161">
        <v>1</v>
      </c>
      <c r="G451" s="161">
        <v>5</v>
      </c>
      <c r="H451" s="162">
        <v>38.028000000000006</v>
      </c>
      <c r="I451" s="5">
        <f>ROUND(H451*Курс_EUR,2)</f>
        <v>3612.66</v>
      </c>
      <c r="J451" s="66"/>
      <c r="K451" s="67">
        <f>H451*(1-Скидка_3M_EUR)</f>
        <v>38.028000000000006</v>
      </c>
      <c r="L451" s="67">
        <f>K451*J451</f>
        <v>0</v>
      </c>
      <c r="M451" s="67">
        <f>I451*(1-Скидка_3M_EUR)</f>
        <v>3612.66</v>
      </c>
      <c r="N451" s="67">
        <f t="shared" si="80"/>
        <v>0</v>
      </c>
    </row>
    <row r="452" spans="1:14" ht="11.25" customHeight="1" thickBot="1">
      <c r="A452" s="230"/>
      <c r="C452" s="419" t="s">
        <v>1249</v>
      </c>
      <c r="D452" s="419"/>
      <c r="E452" s="419"/>
      <c r="F452" s="419"/>
      <c r="G452" s="419"/>
      <c r="H452" s="420"/>
      <c r="I452" s="278"/>
      <c r="J452" s="66"/>
      <c r="K452" s="67"/>
      <c r="L452" s="67"/>
      <c r="M452" s="67"/>
      <c r="N452" s="67"/>
    </row>
    <row r="453" spans="1:14" ht="11.25" customHeight="1" thickBot="1">
      <c r="A453" s="230">
        <v>0</v>
      </c>
      <c r="B453" s="13" t="s">
        <v>709</v>
      </c>
      <c r="C453" s="231" t="s">
        <v>1250</v>
      </c>
      <c r="D453" s="147" t="s">
        <v>1251</v>
      </c>
      <c r="E453" s="148" t="s">
        <v>1189</v>
      </c>
      <c r="F453" s="148">
        <v>1</v>
      </c>
      <c r="G453" s="148">
        <v>1</v>
      </c>
      <c r="H453" s="149">
        <v>46.02</v>
      </c>
      <c r="I453" s="5">
        <f>ROUND(H453*Курс_EUR,2)</f>
        <v>4371.8999999999996</v>
      </c>
      <c r="J453" s="66"/>
      <c r="K453" s="67">
        <f>H453*(1-Скидка_3M_EUR)</f>
        <v>46.02</v>
      </c>
      <c r="L453" s="67">
        <f>K453*J453</f>
        <v>0</v>
      </c>
      <c r="M453" s="67">
        <f>I453*(1-Скидка_3M_EUR)</f>
        <v>4371.8999999999996</v>
      </c>
      <c r="N453" s="67">
        <f t="shared" si="80"/>
        <v>0</v>
      </c>
    </row>
    <row r="454" spans="1:14" ht="11.25" customHeight="1" thickBot="1">
      <c r="A454" s="230"/>
      <c r="C454" s="419" t="s">
        <v>1252</v>
      </c>
      <c r="D454" s="419"/>
      <c r="E454" s="419"/>
      <c r="F454" s="419"/>
      <c r="G454" s="419"/>
      <c r="H454" s="420"/>
      <c r="I454" s="278"/>
      <c r="J454" s="66"/>
      <c r="K454" s="67"/>
      <c r="L454" s="67"/>
      <c r="M454" s="67"/>
      <c r="N454" s="67"/>
    </row>
    <row r="455" spans="1:14" ht="11.25" customHeight="1" thickBot="1">
      <c r="A455" s="230"/>
      <c r="C455" s="419" t="s">
        <v>1253</v>
      </c>
      <c r="D455" s="419"/>
      <c r="E455" s="419"/>
      <c r="F455" s="419"/>
      <c r="G455" s="419"/>
      <c r="H455" s="420"/>
      <c r="I455" s="278"/>
      <c r="J455" s="66"/>
      <c r="K455" s="67"/>
      <c r="L455" s="67"/>
      <c r="M455" s="67"/>
      <c r="N455" s="67"/>
    </row>
    <row r="456" spans="1:14" ht="11.25" customHeight="1">
      <c r="A456" s="230">
        <v>0</v>
      </c>
      <c r="B456" s="13" t="s">
        <v>709</v>
      </c>
      <c r="C456" s="231" t="s">
        <v>1254</v>
      </c>
      <c r="D456" s="147" t="s">
        <v>1255</v>
      </c>
      <c r="E456" s="148" t="s">
        <v>764</v>
      </c>
      <c r="F456" s="148">
        <v>1</v>
      </c>
      <c r="G456" s="148">
        <v>6</v>
      </c>
      <c r="H456" s="149">
        <v>33.369999999999997</v>
      </c>
      <c r="I456" s="5">
        <f t="shared" ref="I456:I465" si="81">ROUND(H456*Курс_EUR,2)</f>
        <v>3170.15</v>
      </c>
      <c r="J456" s="66"/>
      <c r="K456" s="67">
        <f t="shared" ref="K456:K465" si="82">H456*(1-Скидка_3M_EUR)</f>
        <v>33.369999999999997</v>
      </c>
      <c r="L456" s="67">
        <f t="shared" ref="L456:L465" si="83">K456*J456</f>
        <v>0</v>
      </c>
      <c r="M456" s="67">
        <f t="shared" ref="M456:M465" si="84">I456*(1-Скидка_3M_EUR)</f>
        <v>3170.15</v>
      </c>
      <c r="N456" s="67">
        <f t="shared" si="80"/>
        <v>0</v>
      </c>
    </row>
    <row r="457" spans="1:14" ht="11.25" customHeight="1">
      <c r="A457" s="230">
        <v>0</v>
      </c>
      <c r="B457" s="13" t="s">
        <v>709</v>
      </c>
      <c r="C457" s="231" t="s">
        <v>1256</v>
      </c>
      <c r="D457" s="147" t="s">
        <v>1257</v>
      </c>
      <c r="E457" s="148" t="s">
        <v>764</v>
      </c>
      <c r="F457" s="148">
        <v>1</v>
      </c>
      <c r="G457" s="148">
        <v>6</v>
      </c>
      <c r="H457" s="149">
        <v>39</v>
      </c>
      <c r="I457" s="5">
        <f t="shared" si="81"/>
        <v>3705</v>
      </c>
      <c r="J457" s="66"/>
      <c r="K457" s="67">
        <f t="shared" si="82"/>
        <v>39</v>
      </c>
      <c r="L457" s="67">
        <f t="shared" si="83"/>
        <v>0</v>
      </c>
      <c r="M457" s="67">
        <f t="shared" si="84"/>
        <v>3705</v>
      </c>
      <c r="N457" s="67">
        <f t="shared" ref="N457:N520" si="85">J457*M457</f>
        <v>0</v>
      </c>
    </row>
    <row r="458" spans="1:14" ht="11.25" customHeight="1">
      <c r="A458" s="230">
        <v>0</v>
      </c>
      <c r="B458" s="13" t="s">
        <v>709</v>
      </c>
      <c r="C458" s="231" t="s">
        <v>1258</v>
      </c>
      <c r="D458" s="147" t="s">
        <v>1259</v>
      </c>
      <c r="E458" s="148" t="s">
        <v>764</v>
      </c>
      <c r="F458" s="148">
        <v>1</v>
      </c>
      <c r="G458" s="148">
        <v>6</v>
      </c>
      <c r="H458" s="149">
        <v>33.46</v>
      </c>
      <c r="I458" s="5">
        <f t="shared" si="81"/>
        <v>3178.7</v>
      </c>
      <c r="J458" s="66"/>
      <c r="K458" s="67">
        <f t="shared" si="82"/>
        <v>33.46</v>
      </c>
      <c r="L458" s="67">
        <f t="shared" si="83"/>
        <v>0</v>
      </c>
      <c r="M458" s="67">
        <f t="shared" si="84"/>
        <v>3178.7</v>
      </c>
      <c r="N458" s="67">
        <f t="shared" si="85"/>
        <v>0</v>
      </c>
    </row>
    <row r="459" spans="1:14" ht="11.25" customHeight="1">
      <c r="A459" s="230">
        <v>0</v>
      </c>
      <c r="B459" s="13" t="s">
        <v>709</v>
      </c>
      <c r="C459" s="231" t="s">
        <v>1260</v>
      </c>
      <c r="D459" s="147" t="s">
        <v>1261</v>
      </c>
      <c r="E459" s="148" t="s">
        <v>764</v>
      </c>
      <c r="F459" s="148">
        <v>1</v>
      </c>
      <c r="G459" s="148">
        <v>6</v>
      </c>
      <c r="H459" s="149">
        <v>33.369999999999997</v>
      </c>
      <c r="I459" s="5">
        <f t="shared" si="81"/>
        <v>3170.15</v>
      </c>
      <c r="J459" s="66"/>
      <c r="K459" s="67">
        <f t="shared" si="82"/>
        <v>33.369999999999997</v>
      </c>
      <c r="L459" s="67">
        <f t="shared" si="83"/>
        <v>0</v>
      </c>
      <c r="M459" s="67">
        <f t="shared" si="84"/>
        <v>3170.15</v>
      </c>
      <c r="N459" s="67">
        <f t="shared" si="85"/>
        <v>0</v>
      </c>
    </row>
    <row r="460" spans="1:14" ht="11.25" customHeight="1">
      <c r="A460" s="230">
        <v>0</v>
      </c>
      <c r="B460" s="13" t="s">
        <v>709</v>
      </c>
      <c r="C460" s="231" t="s">
        <v>1262</v>
      </c>
      <c r="D460" s="147" t="s">
        <v>1263</v>
      </c>
      <c r="E460" s="148" t="s">
        <v>764</v>
      </c>
      <c r="F460" s="148">
        <v>1</v>
      </c>
      <c r="G460" s="148">
        <v>6</v>
      </c>
      <c r="H460" s="149">
        <v>39</v>
      </c>
      <c r="I460" s="5">
        <f t="shared" si="81"/>
        <v>3705</v>
      </c>
      <c r="J460" s="66"/>
      <c r="K460" s="67">
        <f t="shared" si="82"/>
        <v>39</v>
      </c>
      <c r="L460" s="67">
        <f t="shared" si="83"/>
        <v>0</v>
      </c>
      <c r="M460" s="67">
        <f t="shared" si="84"/>
        <v>3705</v>
      </c>
      <c r="N460" s="67">
        <f t="shared" si="85"/>
        <v>0</v>
      </c>
    </row>
    <row r="461" spans="1:14" ht="11.25" customHeight="1">
      <c r="A461" s="230">
        <v>0</v>
      </c>
      <c r="B461" s="13" t="s">
        <v>709</v>
      </c>
      <c r="C461" s="231" t="s">
        <v>1264</v>
      </c>
      <c r="D461" s="147" t="s">
        <v>1265</v>
      </c>
      <c r="E461" s="148" t="s">
        <v>764</v>
      </c>
      <c r="F461" s="148">
        <v>1</v>
      </c>
      <c r="G461" s="148">
        <v>6</v>
      </c>
      <c r="H461" s="149">
        <v>39</v>
      </c>
      <c r="I461" s="5">
        <f t="shared" si="81"/>
        <v>3705</v>
      </c>
      <c r="J461" s="66"/>
      <c r="K461" s="67">
        <f t="shared" si="82"/>
        <v>39</v>
      </c>
      <c r="L461" s="67">
        <f t="shared" si="83"/>
        <v>0</v>
      </c>
      <c r="M461" s="67">
        <f t="shared" si="84"/>
        <v>3705</v>
      </c>
      <c r="N461" s="67">
        <f t="shared" si="85"/>
        <v>0</v>
      </c>
    </row>
    <row r="462" spans="1:14" ht="11.25" customHeight="1">
      <c r="A462" s="230">
        <v>0</v>
      </c>
      <c r="B462" s="13" t="s">
        <v>709</v>
      </c>
      <c r="C462" s="231" t="s">
        <v>1266</v>
      </c>
      <c r="D462" s="147" t="s">
        <v>1267</v>
      </c>
      <c r="E462" s="148" t="s">
        <v>764</v>
      </c>
      <c r="F462" s="148">
        <v>1</v>
      </c>
      <c r="G462" s="148">
        <v>6</v>
      </c>
      <c r="H462" s="149">
        <v>33.369999999999997</v>
      </c>
      <c r="I462" s="5">
        <f t="shared" si="81"/>
        <v>3170.15</v>
      </c>
      <c r="J462" s="66"/>
      <c r="K462" s="67">
        <f t="shared" si="82"/>
        <v>33.369999999999997</v>
      </c>
      <c r="L462" s="67">
        <f t="shared" si="83"/>
        <v>0</v>
      </c>
      <c r="M462" s="67">
        <f t="shared" si="84"/>
        <v>3170.15</v>
      </c>
      <c r="N462" s="67">
        <f t="shared" si="85"/>
        <v>0</v>
      </c>
    </row>
    <row r="463" spans="1:14" ht="11.25" customHeight="1">
      <c r="A463" s="230">
        <v>0</v>
      </c>
      <c r="B463" s="13" t="s">
        <v>709</v>
      </c>
      <c r="C463" s="231" t="s">
        <v>1268</v>
      </c>
      <c r="D463" s="147" t="s">
        <v>1269</v>
      </c>
      <c r="E463" s="148" t="s">
        <v>764</v>
      </c>
      <c r="F463" s="148">
        <v>1</v>
      </c>
      <c r="G463" s="148">
        <v>6</v>
      </c>
      <c r="H463" s="149">
        <v>29.532</v>
      </c>
      <c r="I463" s="5">
        <f t="shared" si="81"/>
        <v>2805.54</v>
      </c>
      <c r="J463" s="66"/>
      <c r="K463" s="67">
        <f t="shared" si="82"/>
        <v>29.532</v>
      </c>
      <c r="L463" s="67">
        <f t="shared" si="83"/>
        <v>0</v>
      </c>
      <c r="M463" s="67">
        <f t="shared" si="84"/>
        <v>2805.54</v>
      </c>
      <c r="N463" s="67">
        <f t="shared" si="85"/>
        <v>0</v>
      </c>
    </row>
    <row r="464" spans="1:14" ht="11.25" customHeight="1">
      <c r="A464" s="230">
        <v>0</v>
      </c>
      <c r="B464" s="13" t="s">
        <v>709</v>
      </c>
      <c r="C464" s="231" t="s">
        <v>1270</v>
      </c>
      <c r="D464" s="147" t="s">
        <v>1271</v>
      </c>
      <c r="E464" s="148" t="s">
        <v>764</v>
      </c>
      <c r="F464" s="148">
        <v>1</v>
      </c>
      <c r="G464" s="148">
        <v>6</v>
      </c>
      <c r="H464" s="149">
        <v>45.191999999999993</v>
      </c>
      <c r="I464" s="5">
        <f t="shared" si="81"/>
        <v>4293.24</v>
      </c>
      <c r="J464" s="66"/>
      <c r="K464" s="67">
        <f t="shared" si="82"/>
        <v>45.191999999999993</v>
      </c>
      <c r="L464" s="67">
        <f t="shared" si="83"/>
        <v>0</v>
      </c>
      <c r="M464" s="67">
        <f t="shared" si="84"/>
        <v>4293.24</v>
      </c>
      <c r="N464" s="67">
        <f t="shared" si="85"/>
        <v>0</v>
      </c>
    </row>
    <row r="465" spans="1:14" ht="11.25" customHeight="1" thickBot="1">
      <c r="A465" s="230">
        <v>0</v>
      </c>
      <c r="B465" s="13" t="s">
        <v>709</v>
      </c>
      <c r="C465" s="232" t="s">
        <v>1272</v>
      </c>
      <c r="D465" s="150" t="s">
        <v>1273</v>
      </c>
      <c r="E465" s="151" t="s">
        <v>764</v>
      </c>
      <c r="F465" s="151">
        <v>1</v>
      </c>
      <c r="G465" s="151">
        <v>10</v>
      </c>
      <c r="H465" s="152">
        <v>81.168000000000006</v>
      </c>
      <c r="I465" s="5">
        <f t="shared" si="81"/>
        <v>7710.96</v>
      </c>
      <c r="J465" s="66"/>
      <c r="K465" s="67">
        <f t="shared" si="82"/>
        <v>81.168000000000006</v>
      </c>
      <c r="L465" s="67">
        <f t="shared" si="83"/>
        <v>0</v>
      </c>
      <c r="M465" s="67">
        <f t="shared" si="84"/>
        <v>7710.96</v>
      </c>
      <c r="N465" s="67">
        <f t="shared" si="85"/>
        <v>0</v>
      </c>
    </row>
    <row r="466" spans="1:14" ht="11.25" customHeight="1" thickBot="1">
      <c r="A466" s="230"/>
      <c r="C466" s="419" t="s">
        <v>1275</v>
      </c>
      <c r="D466" s="419"/>
      <c r="E466" s="419"/>
      <c r="F466" s="419"/>
      <c r="G466" s="419"/>
      <c r="H466" s="420"/>
      <c r="I466" s="278"/>
      <c r="J466" s="66"/>
      <c r="K466" s="67"/>
      <c r="L466" s="67"/>
      <c r="M466" s="67"/>
      <c r="N466" s="67"/>
    </row>
    <row r="467" spans="1:14" ht="11.25" customHeight="1">
      <c r="A467" s="230">
        <v>0</v>
      </c>
      <c r="B467" s="13" t="s">
        <v>710</v>
      </c>
      <c r="C467" s="233" t="s">
        <v>1274</v>
      </c>
      <c r="D467" s="153" t="s">
        <v>1275</v>
      </c>
      <c r="E467" s="154" t="s">
        <v>1066</v>
      </c>
      <c r="F467" s="154">
        <v>1</v>
      </c>
      <c r="G467" s="154">
        <v>1</v>
      </c>
      <c r="H467" s="155">
        <v>572.17200000000003</v>
      </c>
      <c r="I467" s="5">
        <f t="shared" ref="I467:I474" si="86">ROUND(H467*Курс_EUR,2)</f>
        <v>54356.34</v>
      </c>
      <c r="J467" s="66"/>
      <c r="K467" s="67">
        <f t="shared" ref="K467:K474" si="87">H467*(1-Скидка_3M_EUR)</f>
        <v>572.17200000000003</v>
      </c>
      <c r="L467" s="67">
        <f t="shared" ref="L467:L474" si="88">K467*J467</f>
        <v>0</v>
      </c>
      <c r="M467" s="67">
        <f t="shared" ref="M467:M474" si="89">I467*(1-Скидка_3M_EUR)</f>
        <v>54356.34</v>
      </c>
      <c r="N467" s="67">
        <f t="shared" si="85"/>
        <v>0</v>
      </c>
    </row>
    <row r="468" spans="1:14" ht="11.25" customHeight="1">
      <c r="A468" s="230">
        <v>0</v>
      </c>
      <c r="B468" s="13" t="s">
        <v>709</v>
      </c>
      <c r="C468" s="231" t="s">
        <v>1276</v>
      </c>
      <c r="D468" s="147" t="s">
        <v>1277</v>
      </c>
      <c r="E468" s="148" t="s">
        <v>971</v>
      </c>
      <c r="F468" s="148">
        <v>1</v>
      </c>
      <c r="G468" s="148">
        <v>12</v>
      </c>
      <c r="H468" s="149">
        <v>32.207999999999998</v>
      </c>
      <c r="I468" s="5">
        <f t="shared" si="86"/>
        <v>3059.76</v>
      </c>
      <c r="J468" s="66"/>
      <c r="K468" s="67">
        <f t="shared" si="87"/>
        <v>32.207999999999998</v>
      </c>
      <c r="L468" s="67">
        <f t="shared" si="88"/>
        <v>0</v>
      </c>
      <c r="M468" s="67">
        <f t="shared" si="89"/>
        <v>3059.76</v>
      </c>
      <c r="N468" s="67">
        <f t="shared" si="85"/>
        <v>0</v>
      </c>
    </row>
    <row r="469" spans="1:14" ht="11.25" customHeight="1">
      <c r="A469" s="230">
        <v>0</v>
      </c>
      <c r="B469" s="13" t="s">
        <v>736</v>
      </c>
      <c r="C469" s="231" t="s">
        <v>1278</v>
      </c>
      <c r="D469" s="147" t="s">
        <v>1279</v>
      </c>
      <c r="E469" s="148" t="s">
        <v>953</v>
      </c>
      <c r="F469" s="148">
        <v>1</v>
      </c>
      <c r="G469" s="148">
        <v>1</v>
      </c>
      <c r="H469" s="149">
        <v>230.59199999999998</v>
      </c>
      <c r="I469" s="5">
        <f t="shared" si="86"/>
        <v>21906.240000000002</v>
      </c>
      <c r="J469" s="66"/>
      <c r="K469" s="67">
        <f t="shared" si="87"/>
        <v>230.59199999999998</v>
      </c>
      <c r="L469" s="67">
        <f t="shared" si="88"/>
        <v>0</v>
      </c>
      <c r="M469" s="67">
        <f t="shared" si="89"/>
        <v>21906.240000000002</v>
      </c>
      <c r="N469" s="67">
        <f t="shared" si="85"/>
        <v>0</v>
      </c>
    </row>
    <row r="470" spans="1:14" ht="11.25" customHeight="1">
      <c r="A470" s="230">
        <v>0</v>
      </c>
      <c r="B470" s="13" t="s">
        <v>736</v>
      </c>
      <c r="C470" s="231" t="s">
        <v>1280</v>
      </c>
      <c r="D470" s="147" t="s">
        <v>1281</v>
      </c>
      <c r="E470" s="148" t="s">
        <v>953</v>
      </c>
      <c r="F470" s="148">
        <v>1</v>
      </c>
      <c r="G470" s="148">
        <v>1</v>
      </c>
      <c r="H470" s="149">
        <v>111.504</v>
      </c>
      <c r="I470" s="5">
        <f t="shared" si="86"/>
        <v>10592.88</v>
      </c>
      <c r="J470" s="66"/>
      <c r="K470" s="67">
        <f t="shared" si="87"/>
        <v>111.504</v>
      </c>
      <c r="L470" s="67">
        <f t="shared" si="88"/>
        <v>0</v>
      </c>
      <c r="M470" s="67">
        <f t="shared" si="89"/>
        <v>10592.88</v>
      </c>
      <c r="N470" s="67">
        <f t="shared" si="85"/>
        <v>0</v>
      </c>
    </row>
    <row r="471" spans="1:14" ht="11.25" customHeight="1">
      <c r="A471" s="230">
        <v>0</v>
      </c>
      <c r="B471" s="13" t="s">
        <v>736</v>
      </c>
      <c r="C471" s="231" t="s">
        <v>1282</v>
      </c>
      <c r="D471" s="147" t="s">
        <v>1283</v>
      </c>
      <c r="E471" s="148" t="s">
        <v>953</v>
      </c>
      <c r="F471" s="148">
        <v>1</v>
      </c>
      <c r="G471" s="148">
        <v>1</v>
      </c>
      <c r="H471" s="149">
        <v>183.92400000000001</v>
      </c>
      <c r="I471" s="5">
        <f t="shared" si="86"/>
        <v>17472.78</v>
      </c>
      <c r="J471" s="66"/>
      <c r="K471" s="67">
        <f t="shared" si="87"/>
        <v>183.92400000000001</v>
      </c>
      <c r="L471" s="67">
        <f t="shared" si="88"/>
        <v>0</v>
      </c>
      <c r="M471" s="67">
        <f t="shared" si="89"/>
        <v>17472.78</v>
      </c>
      <c r="N471" s="67">
        <f t="shared" si="85"/>
        <v>0</v>
      </c>
    </row>
    <row r="472" spans="1:14" ht="11.25" customHeight="1">
      <c r="A472" s="230">
        <v>0</v>
      </c>
      <c r="B472" s="13" t="s">
        <v>709</v>
      </c>
      <c r="C472" s="231" t="s">
        <v>1284</v>
      </c>
      <c r="D472" s="147" t="s">
        <v>1285</v>
      </c>
      <c r="E472" s="148" t="s">
        <v>953</v>
      </c>
      <c r="F472" s="148">
        <v>1</v>
      </c>
      <c r="G472" s="148">
        <v>20</v>
      </c>
      <c r="H472" s="149">
        <v>10.210000000000001</v>
      </c>
      <c r="I472" s="5">
        <f t="shared" si="86"/>
        <v>969.95</v>
      </c>
      <c r="J472" s="66"/>
      <c r="K472" s="67">
        <f t="shared" si="87"/>
        <v>10.210000000000001</v>
      </c>
      <c r="L472" s="67">
        <f t="shared" si="88"/>
        <v>0</v>
      </c>
      <c r="M472" s="67">
        <f t="shared" si="89"/>
        <v>969.95</v>
      </c>
      <c r="N472" s="67">
        <f t="shared" si="85"/>
        <v>0</v>
      </c>
    </row>
    <row r="473" spans="1:14" ht="11.25" customHeight="1">
      <c r="A473" s="230">
        <v>0</v>
      </c>
      <c r="B473" s="13" t="s">
        <v>709</v>
      </c>
      <c r="C473" s="231" t="s">
        <v>1286</v>
      </c>
      <c r="D473" s="147" t="s">
        <v>1287</v>
      </c>
      <c r="E473" s="148" t="s">
        <v>1066</v>
      </c>
      <c r="F473" s="148">
        <v>20</v>
      </c>
      <c r="G473" s="148">
        <v>4</v>
      </c>
      <c r="H473" s="149">
        <v>23.808</v>
      </c>
      <c r="I473" s="5">
        <f t="shared" si="86"/>
        <v>2261.7600000000002</v>
      </c>
      <c r="J473" s="66"/>
      <c r="K473" s="67">
        <f t="shared" si="87"/>
        <v>23.808</v>
      </c>
      <c r="L473" s="67">
        <f t="shared" si="88"/>
        <v>0</v>
      </c>
      <c r="M473" s="67">
        <f t="shared" si="89"/>
        <v>2261.7600000000002</v>
      </c>
      <c r="N473" s="67">
        <f t="shared" si="85"/>
        <v>0</v>
      </c>
    </row>
    <row r="474" spans="1:14" ht="11.25" customHeight="1" thickBot="1">
      <c r="A474" s="230">
        <v>0</v>
      </c>
      <c r="B474" s="13" t="s">
        <v>709</v>
      </c>
      <c r="C474" s="231" t="s">
        <v>1288</v>
      </c>
      <c r="D474" s="147" t="s">
        <v>1289</v>
      </c>
      <c r="E474" s="148" t="s">
        <v>1066</v>
      </c>
      <c r="F474" s="148">
        <v>20</v>
      </c>
      <c r="G474" s="148">
        <v>4</v>
      </c>
      <c r="H474" s="149">
        <v>30.167999999999999</v>
      </c>
      <c r="I474" s="5">
        <f t="shared" si="86"/>
        <v>2865.96</v>
      </c>
      <c r="J474" s="66"/>
      <c r="K474" s="67">
        <f t="shared" si="87"/>
        <v>30.167999999999999</v>
      </c>
      <c r="L474" s="67">
        <f t="shared" si="88"/>
        <v>0</v>
      </c>
      <c r="M474" s="67">
        <f t="shared" si="89"/>
        <v>2865.96</v>
      </c>
      <c r="N474" s="67">
        <f t="shared" si="85"/>
        <v>0</v>
      </c>
    </row>
    <row r="475" spans="1:14" ht="11.25" customHeight="1" thickBot="1">
      <c r="A475" s="230"/>
      <c r="C475" s="419" t="s">
        <v>1290</v>
      </c>
      <c r="D475" s="419"/>
      <c r="E475" s="419"/>
      <c r="F475" s="419"/>
      <c r="G475" s="419"/>
      <c r="H475" s="420"/>
      <c r="I475" s="278"/>
      <c r="J475" s="66"/>
      <c r="K475" s="67"/>
      <c r="L475" s="67"/>
      <c r="M475" s="67"/>
      <c r="N475" s="67"/>
    </row>
    <row r="476" spans="1:14" ht="11.25" customHeight="1">
      <c r="A476" s="230">
        <v>0</v>
      </c>
      <c r="B476" s="13" t="s">
        <v>709</v>
      </c>
      <c r="C476" s="231" t="s">
        <v>2348</v>
      </c>
      <c r="D476" s="147" t="s">
        <v>2349</v>
      </c>
      <c r="E476" s="148" t="s">
        <v>971</v>
      </c>
      <c r="F476" s="148">
        <v>1</v>
      </c>
      <c r="G476" s="148">
        <v>12</v>
      </c>
      <c r="H476" s="149">
        <v>40.99</v>
      </c>
      <c r="I476" s="5">
        <f t="shared" ref="I476:I497" si="90">ROUND(H476*Курс_EUR,2)</f>
        <v>3894.05</v>
      </c>
      <c r="J476" s="66"/>
      <c r="K476" s="67">
        <f>H476*(1-Скидка_3M_EUR)</f>
        <v>40.99</v>
      </c>
      <c r="L476" s="67">
        <f t="shared" ref="L476:L497" si="91">K476*J476</f>
        <v>0</v>
      </c>
      <c r="M476" s="67">
        <f t="shared" ref="M476:M497" si="92">I476*(1-Скидка_3M_EUR)</f>
        <v>3894.05</v>
      </c>
      <c r="N476" s="67">
        <f t="shared" si="85"/>
        <v>0</v>
      </c>
    </row>
    <row r="477" spans="1:14" ht="11.25" customHeight="1">
      <c r="A477" s="230">
        <v>0</v>
      </c>
      <c r="B477" s="13" t="s">
        <v>709</v>
      </c>
      <c r="C477" s="231" t="s">
        <v>3109</v>
      </c>
      <c r="D477" s="147" t="s">
        <v>3110</v>
      </c>
      <c r="E477" s="148" t="s">
        <v>971</v>
      </c>
      <c r="F477" s="148">
        <v>1</v>
      </c>
      <c r="G477" s="148">
        <v>12</v>
      </c>
      <c r="H477" s="149">
        <v>48.55</v>
      </c>
      <c r="I477" s="5">
        <f t="shared" si="90"/>
        <v>4612.25</v>
      </c>
      <c r="J477" s="66"/>
      <c r="K477" s="67">
        <f>H477*(1-Скидка_3M_EUR)</f>
        <v>48.55</v>
      </c>
      <c r="L477" s="67">
        <f t="shared" si="91"/>
        <v>0</v>
      </c>
      <c r="M477" s="67">
        <f t="shared" si="92"/>
        <v>4612.25</v>
      </c>
      <c r="N477" s="67">
        <f t="shared" si="85"/>
        <v>0</v>
      </c>
    </row>
    <row r="478" spans="1:14" ht="11.25" customHeight="1">
      <c r="A478" s="230">
        <v>0</v>
      </c>
      <c r="B478" s="13" t="s">
        <v>709</v>
      </c>
      <c r="C478" s="231" t="s">
        <v>4672</v>
      </c>
      <c r="D478" s="147" t="s">
        <v>4673</v>
      </c>
      <c r="E478" s="148" t="s">
        <v>971</v>
      </c>
      <c r="F478" s="148">
        <v>1</v>
      </c>
      <c r="G478" s="148">
        <v>12</v>
      </c>
      <c r="H478" s="149">
        <v>53.93</v>
      </c>
      <c r="I478" s="5">
        <f t="shared" si="90"/>
        <v>5123.3500000000004</v>
      </c>
      <c r="J478" s="66"/>
      <c r="K478" s="67">
        <f>H478*(1-Скидка_3M_EUR)</f>
        <v>53.93</v>
      </c>
      <c r="L478" s="67">
        <f t="shared" si="91"/>
        <v>0</v>
      </c>
      <c r="M478" s="67">
        <f t="shared" si="92"/>
        <v>5123.3500000000004</v>
      </c>
      <c r="N478" s="67">
        <f t="shared" si="85"/>
        <v>0</v>
      </c>
    </row>
    <row r="479" spans="1:14" ht="11.25" customHeight="1">
      <c r="A479" s="230">
        <v>0</v>
      </c>
      <c r="B479" s="13" t="s">
        <v>709</v>
      </c>
      <c r="C479" s="231" t="s">
        <v>1291</v>
      </c>
      <c r="D479" s="147" t="s">
        <v>1292</v>
      </c>
      <c r="E479" s="148" t="s">
        <v>953</v>
      </c>
      <c r="F479" s="148">
        <v>1</v>
      </c>
      <c r="G479" s="148">
        <v>20</v>
      </c>
      <c r="H479" s="149">
        <v>20.22</v>
      </c>
      <c r="I479" s="5">
        <f t="shared" si="90"/>
        <v>1920.9</v>
      </c>
      <c r="J479" s="66"/>
      <c r="K479" s="67">
        <f t="shared" ref="K479:K496" si="93">H479*(1-Скидка_3M_EUR)</f>
        <v>20.22</v>
      </c>
      <c r="L479" s="67">
        <f t="shared" si="91"/>
        <v>0</v>
      </c>
      <c r="M479" s="67">
        <f t="shared" si="92"/>
        <v>1920.9</v>
      </c>
      <c r="N479" s="67">
        <f t="shared" si="85"/>
        <v>0</v>
      </c>
    </row>
    <row r="480" spans="1:14" ht="11.25" customHeight="1">
      <c r="A480" s="230">
        <v>0</v>
      </c>
      <c r="B480" s="13" t="s">
        <v>713</v>
      </c>
      <c r="C480" s="231" t="s">
        <v>1293</v>
      </c>
      <c r="D480" s="147" t="s">
        <v>1294</v>
      </c>
      <c r="E480" s="148" t="s">
        <v>953</v>
      </c>
      <c r="F480" s="148">
        <v>1</v>
      </c>
      <c r="G480" s="148">
        <v>10</v>
      </c>
      <c r="H480" s="149">
        <v>22.08</v>
      </c>
      <c r="I480" s="5">
        <f t="shared" si="90"/>
        <v>2097.6</v>
      </c>
      <c r="J480" s="66"/>
      <c r="K480" s="67">
        <f t="shared" si="93"/>
        <v>22.08</v>
      </c>
      <c r="L480" s="67">
        <f t="shared" si="91"/>
        <v>0</v>
      </c>
      <c r="M480" s="67">
        <f t="shared" si="92"/>
        <v>2097.6</v>
      </c>
      <c r="N480" s="67">
        <f t="shared" si="85"/>
        <v>0</v>
      </c>
    </row>
    <row r="481" spans="1:14" ht="11.25" customHeight="1">
      <c r="A481" s="230">
        <v>0</v>
      </c>
      <c r="B481" s="13" t="s">
        <v>747</v>
      </c>
      <c r="C481" s="231" t="s">
        <v>1295</v>
      </c>
      <c r="D481" s="147" t="s">
        <v>1296</v>
      </c>
      <c r="E481" s="148" t="s">
        <v>953</v>
      </c>
      <c r="F481" s="148">
        <v>1</v>
      </c>
      <c r="G481" s="148">
        <v>400</v>
      </c>
      <c r="H481" s="149">
        <v>7.8599999999999994</v>
      </c>
      <c r="I481" s="5">
        <f t="shared" si="90"/>
        <v>746.7</v>
      </c>
      <c r="J481" s="66"/>
      <c r="K481" s="67">
        <f t="shared" si="93"/>
        <v>7.8599999999999994</v>
      </c>
      <c r="L481" s="67">
        <f t="shared" si="91"/>
        <v>0</v>
      </c>
      <c r="M481" s="67">
        <f t="shared" si="92"/>
        <v>746.7</v>
      </c>
      <c r="N481" s="67">
        <f t="shared" si="85"/>
        <v>0</v>
      </c>
    </row>
    <row r="482" spans="1:14" ht="11.25" customHeight="1">
      <c r="A482" s="230">
        <v>0</v>
      </c>
      <c r="B482" s="13" t="s">
        <v>709</v>
      </c>
      <c r="C482" s="231" t="s">
        <v>1297</v>
      </c>
      <c r="D482" s="147" t="s">
        <v>1298</v>
      </c>
      <c r="E482" s="148" t="s">
        <v>971</v>
      </c>
      <c r="F482" s="148">
        <v>1</v>
      </c>
      <c r="G482" s="148">
        <v>12</v>
      </c>
      <c r="H482" s="149">
        <v>48.64</v>
      </c>
      <c r="I482" s="5">
        <f t="shared" si="90"/>
        <v>4620.8</v>
      </c>
      <c r="J482" s="66"/>
      <c r="K482" s="67">
        <f t="shared" si="93"/>
        <v>48.64</v>
      </c>
      <c r="L482" s="67">
        <f t="shared" si="91"/>
        <v>0</v>
      </c>
      <c r="M482" s="67">
        <f t="shared" si="92"/>
        <v>4620.8</v>
      </c>
      <c r="N482" s="67">
        <f t="shared" si="85"/>
        <v>0</v>
      </c>
    </row>
    <row r="483" spans="1:14" ht="11.25" customHeight="1">
      <c r="A483" s="230">
        <v>0</v>
      </c>
      <c r="B483" s="13" t="s">
        <v>709</v>
      </c>
      <c r="C483" s="231" t="s">
        <v>1299</v>
      </c>
      <c r="D483" s="147" t="s">
        <v>1300</v>
      </c>
      <c r="E483" s="148" t="s">
        <v>953</v>
      </c>
      <c r="F483" s="148">
        <v>1</v>
      </c>
      <c r="G483" s="148">
        <v>20</v>
      </c>
      <c r="H483" s="149">
        <v>12.67</v>
      </c>
      <c r="I483" s="5">
        <f t="shared" si="90"/>
        <v>1203.6500000000001</v>
      </c>
      <c r="J483" s="66"/>
      <c r="K483" s="67">
        <f t="shared" si="93"/>
        <v>12.67</v>
      </c>
      <c r="L483" s="67">
        <f t="shared" si="91"/>
        <v>0</v>
      </c>
      <c r="M483" s="67">
        <f t="shared" si="92"/>
        <v>1203.6500000000001</v>
      </c>
      <c r="N483" s="67">
        <f t="shared" si="85"/>
        <v>0</v>
      </c>
    </row>
    <row r="484" spans="1:14" ht="11.25" customHeight="1">
      <c r="A484" s="230">
        <v>0</v>
      </c>
      <c r="B484" s="13" t="s">
        <v>713</v>
      </c>
      <c r="C484" s="231" t="s">
        <v>1301</v>
      </c>
      <c r="D484" s="147" t="s">
        <v>1302</v>
      </c>
      <c r="E484" s="148" t="s">
        <v>953</v>
      </c>
      <c r="F484" s="148">
        <v>1</v>
      </c>
      <c r="G484" s="148">
        <v>20</v>
      </c>
      <c r="H484" s="149">
        <v>18.84</v>
      </c>
      <c r="I484" s="5">
        <f t="shared" si="90"/>
        <v>1789.8</v>
      </c>
      <c r="J484" s="66"/>
      <c r="K484" s="67">
        <f t="shared" si="93"/>
        <v>18.84</v>
      </c>
      <c r="L484" s="67">
        <f t="shared" si="91"/>
        <v>0</v>
      </c>
      <c r="M484" s="67">
        <f t="shared" si="92"/>
        <v>1789.8</v>
      </c>
      <c r="N484" s="67">
        <f t="shared" si="85"/>
        <v>0</v>
      </c>
    </row>
    <row r="485" spans="1:14" ht="11.25" customHeight="1">
      <c r="A485" s="230">
        <v>0</v>
      </c>
      <c r="B485" s="13" t="s">
        <v>709</v>
      </c>
      <c r="C485" s="231" t="s">
        <v>1303</v>
      </c>
      <c r="D485" s="147" t="s">
        <v>1304</v>
      </c>
      <c r="E485" s="148" t="s">
        <v>953</v>
      </c>
      <c r="F485" s="148">
        <v>1</v>
      </c>
      <c r="G485" s="148">
        <v>20</v>
      </c>
      <c r="H485" s="149">
        <v>7.49</v>
      </c>
      <c r="I485" s="5">
        <f t="shared" si="90"/>
        <v>711.55</v>
      </c>
      <c r="J485" s="66"/>
      <c r="K485" s="67">
        <f t="shared" si="93"/>
        <v>7.49</v>
      </c>
      <c r="L485" s="67">
        <f t="shared" si="91"/>
        <v>0</v>
      </c>
      <c r="M485" s="67">
        <f t="shared" si="92"/>
        <v>711.55</v>
      </c>
      <c r="N485" s="67">
        <f t="shared" si="85"/>
        <v>0</v>
      </c>
    </row>
    <row r="486" spans="1:14" ht="11.25" customHeight="1">
      <c r="A486" s="230">
        <v>0</v>
      </c>
      <c r="B486" s="13" t="s">
        <v>709</v>
      </c>
      <c r="C486" s="231" t="s">
        <v>1305</v>
      </c>
      <c r="D486" s="147" t="s">
        <v>1306</v>
      </c>
      <c r="E486" s="148" t="s">
        <v>971</v>
      </c>
      <c r="F486" s="148">
        <v>1</v>
      </c>
      <c r="G486" s="148">
        <v>12</v>
      </c>
      <c r="H486" s="149">
        <v>48.38</v>
      </c>
      <c r="I486" s="5">
        <f t="shared" si="90"/>
        <v>4596.1000000000004</v>
      </c>
      <c r="J486" s="66"/>
      <c r="K486" s="67">
        <f t="shared" si="93"/>
        <v>48.38</v>
      </c>
      <c r="L486" s="67">
        <f t="shared" si="91"/>
        <v>0</v>
      </c>
      <c r="M486" s="67">
        <f t="shared" si="92"/>
        <v>4596.1000000000004</v>
      </c>
      <c r="N486" s="67">
        <f t="shared" si="85"/>
        <v>0</v>
      </c>
    </row>
    <row r="487" spans="1:14" ht="11.25" customHeight="1">
      <c r="A487" s="230">
        <v>0</v>
      </c>
      <c r="B487" s="13" t="s">
        <v>709</v>
      </c>
      <c r="C487" s="231" t="s">
        <v>1307</v>
      </c>
      <c r="D487" s="147" t="s">
        <v>1308</v>
      </c>
      <c r="E487" s="148" t="s">
        <v>953</v>
      </c>
      <c r="F487" s="148">
        <v>1</v>
      </c>
      <c r="G487" s="148">
        <v>10</v>
      </c>
      <c r="H487" s="149">
        <v>13.21</v>
      </c>
      <c r="I487" s="5">
        <f t="shared" si="90"/>
        <v>1254.95</v>
      </c>
      <c r="J487" s="66"/>
      <c r="K487" s="67">
        <f t="shared" si="93"/>
        <v>13.21</v>
      </c>
      <c r="L487" s="67">
        <f t="shared" si="91"/>
        <v>0</v>
      </c>
      <c r="M487" s="67">
        <f t="shared" si="92"/>
        <v>1254.95</v>
      </c>
      <c r="N487" s="67">
        <f t="shared" si="85"/>
        <v>0</v>
      </c>
    </row>
    <row r="488" spans="1:14" ht="11.25" customHeight="1">
      <c r="A488" s="230">
        <v>0</v>
      </c>
      <c r="B488" s="13" t="s">
        <v>709</v>
      </c>
      <c r="C488" s="231" t="s">
        <v>1309</v>
      </c>
      <c r="D488" s="147" t="s">
        <v>1310</v>
      </c>
      <c r="E488" s="148" t="s">
        <v>953</v>
      </c>
      <c r="F488" s="148">
        <v>1</v>
      </c>
      <c r="G488" s="148">
        <v>20</v>
      </c>
      <c r="H488" s="149">
        <v>7.49</v>
      </c>
      <c r="I488" s="5">
        <f t="shared" si="90"/>
        <v>711.55</v>
      </c>
      <c r="J488" s="66"/>
      <c r="K488" s="67">
        <f t="shared" si="93"/>
        <v>7.49</v>
      </c>
      <c r="L488" s="67">
        <f t="shared" si="91"/>
        <v>0</v>
      </c>
      <c r="M488" s="67">
        <f t="shared" si="92"/>
        <v>711.55</v>
      </c>
      <c r="N488" s="67">
        <f t="shared" si="85"/>
        <v>0</v>
      </c>
    </row>
    <row r="489" spans="1:14" ht="11.25" customHeight="1">
      <c r="A489" s="230">
        <v>0</v>
      </c>
      <c r="B489" s="13" t="s">
        <v>709</v>
      </c>
      <c r="C489" s="231" t="s">
        <v>1311</v>
      </c>
      <c r="D489" s="147" t="s">
        <v>1312</v>
      </c>
      <c r="E489" s="148" t="s">
        <v>971</v>
      </c>
      <c r="F489" s="148">
        <v>1</v>
      </c>
      <c r="G489" s="148">
        <v>12</v>
      </c>
      <c r="H489" s="149">
        <v>36.06</v>
      </c>
      <c r="I489" s="5">
        <f t="shared" si="90"/>
        <v>3425.7</v>
      </c>
      <c r="J489" s="66"/>
      <c r="K489" s="67">
        <f t="shared" si="93"/>
        <v>36.06</v>
      </c>
      <c r="L489" s="67">
        <f t="shared" si="91"/>
        <v>0</v>
      </c>
      <c r="M489" s="67">
        <f t="shared" si="92"/>
        <v>3425.7</v>
      </c>
      <c r="N489" s="67">
        <f t="shared" si="85"/>
        <v>0</v>
      </c>
    </row>
    <row r="490" spans="1:14" ht="11.25" customHeight="1">
      <c r="A490" s="230">
        <v>0</v>
      </c>
      <c r="B490" s="13" t="s">
        <v>709</v>
      </c>
      <c r="C490" s="231" t="s">
        <v>1313</v>
      </c>
      <c r="D490" s="147" t="s">
        <v>1314</v>
      </c>
      <c r="E490" s="148" t="s">
        <v>953</v>
      </c>
      <c r="F490" s="148">
        <v>24</v>
      </c>
      <c r="G490" s="148">
        <v>1</v>
      </c>
      <c r="H490" s="149">
        <v>20.665099999999999</v>
      </c>
      <c r="I490" s="5">
        <f t="shared" si="90"/>
        <v>1963.18</v>
      </c>
      <c r="J490" s="66"/>
      <c r="K490" s="67">
        <f t="shared" si="93"/>
        <v>20.665099999999999</v>
      </c>
      <c r="L490" s="67">
        <f t="shared" si="91"/>
        <v>0</v>
      </c>
      <c r="M490" s="67">
        <f t="shared" si="92"/>
        <v>1963.18</v>
      </c>
      <c r="N490" s="67">
        <f t="shared" si="85"/>
        <v>0</v>
      </c>
    </row>
    <row r="491" spans="1:14" ht="11.25" customHeight="1">
      <c r="A491" s="230">
        <v>0</v>
      </c>
      <c r="B491" s="13" t="s">
        <v>709</v>
      </c>
      <c r="C491" s="231" t="s">
        <v>1315</v>
      </c>
      <c r="D491" s="147" t="s">
        <v>1316</v>
      </c>
      <c r="E491" s="148" t="s">
        <v>971</v>
      </c>
      <c r="F491" s="148">
        <v>1</v>
      </c>
      <c r="G491" s="148">
        <v>12</v>
      </c>
      <c r="H491" s="149">
        <v>46.4</v>
      </c>
      <c r="I491" s="5">
        <f t="shared" si="90"/>
        <v>4408</v>
      </c>
      <c r="J491" s="66"/>
      <c r="K491" s="67">
        <f t="shared" si="93"/>
        <v>46.4</v>
      </c>
      <c r="L491" s="67">
        <f t="shared" si="91"/>
        <v>0</v>
      </c>
      <c r="M491" s="67">
        <f t="shared" si="92"/>
        <v>4408</v>
      </c>
      <c r="N491" s="67">
        <f t="shared" si="85"/>
        <v>0</v>
      </c>
    </row>
    <row r="492" spans="1:14" ht="11.25" customHeight="1">
      <c r="A492" s="230">
        <v>0</v>
      </c>
      <c r="B492" s="13" t="s">
        <v>709</v>
      </c>
      <c r="C492" s="231" t="s">
        <v>1317</v>
      </c>
      <c r="D492" s="147" t="s">
        <v>1318</v>
      </c>
      <c r="E492" s="148" t="s">
        <v>953</v>
      </c>
      <c r="F492" s="148">
        <v>1</v>
      </c>
      <c r="G492" s="148">
        <v>20</v>
      </c>
      <c r="H492" s="149">
        <v>7.49</v>
      </c>
      <c r="I492" s="5">
        <f t="shared" si="90"/>
        <v>711.55</v>
      </c>
      <c r="J492" s="66"/>
      <c r="K492" s="67">
        <f t="shared" si="93"/>
        <v>7.49</v>
      </c>
      <c r="L492" s="67">
        <f t="shared" si="91"/>
        <v>0</v>
      </c>
      <c r="M492" s="67">
        <f t="shared" si="92"/>
        <v>711.55</v>
      </c>
      <c r="N492" s="67">
        <f t="shared" si="85"/>
        <v>0</v>
      </c>
    </row>
    <row r="493" spans="1:14" ht="11.25" customHeight="1">
      <c r="A493" s="230">
        <v>0</v>
      </c>
      <c r="B493" s="13" t="s">
        <v>709</v>
      </c>
      <c r="C493" s="231" t="s">
        <v>1319</v>
      </c>
      <c r="D493" s="147" t="s">
        <v>1320</v>
      </c>
      <c r="E493" s="148" t="s">
        <v>1189</v>
      </c>
      <c r="F493" s="148">
        <v>1</v>
      </c>
      <c r="G493" s="148">
        <v>1</v>
      </c>
      <c r="H493" s="149">
        <v>85.932000000000002</v>
      </c>
      <c r="I493" s="5">
        <f t="shared" si="90"/>
        <v>8163.54</v>
      </c>
      <c r="J493" s="66"/>
      <c r="K493" s="67">
        <f t="shared" si="93"/>
        <v>85.932000000000002</v>
      </c>
      <c r="L493" s="67">
        <f t="shared" si="91"/>
        <v>0</v>
      </c>
      <c r="M493" s="67">
        <f t="shared" si="92"/>
        <v>8163.54</v>
      </c>
      <c r="N493" s="67">
        <f t="shared" si="85"/>
        <v>0</v>
      </c>
    </row>
    <row r="494" spans="1:14" ht="11.25" customHeight="1">
      <c r="A494" s="230">
        <v>0</v>
      </c>
      <c r="B494" s="13" t="s">
        <v>709</v>
      </c>
      <c r="C494" s="231" t="s">
        <v>1893</v>
      </c>
      <c r="D494" s="147" t="s">
        <v>1894</v>
      </c>
      <c r="E494" s="148" t="s">
        <v>953</v>
      </c>
      <c r="F494" s="148">
        <v>1</v>
      </c>
      <c r="G494" s="148">
        <v>50</v>
      </c>
      <c r="H494" s="149">
        <v>7.92</v>
      </c>
      <c r="I494" s="5">
        <f t="shared" si="90"/>
        <v>752.4</v>
      </c>
      <c r="J494" s="66"/>
      <c r="K494" s="67">
        <f>H494*(1-Скидка_3M_EUR)</f>
        <v>7.92</v>
      </c>
      <c r="L494" s="67">
        <f t="shared" si="91"/>
        <v>0</v>
      </c>
      <c r="M494" s="67">
        <f t="shared" si="92"/>
        <v>752.4</v>
      </c>
      <c r="N494" s="67">
        <f t="shared" si="85"/>
        <v>0</v>
      </c>
    </row>
    <row r="495" spans="1:14" ht="11.25" customHeight="1">
      <c r="A495" s="230">
        <v>0</v>
      </c>
      <c r="B495" s="13" t="s">
        <v>709</v>
      </c>
      <c r="C495" s="231" t="s">
        <v>1895</v>
      </c>
      <c r="D495" s="147" t="s">
        <v>1896</v>
      </c>
      <c r="E495" s="148" t="s">
        <v>1066</v>
      </c>
      <c r="F495" s="148">
        <v>10</v>
      </c>
      <c r="G495" s="148">
        <v>1</v>
      </c>
      <c r="H495" s="149">
        <v>7.92</v>
      </c>
      <c r="I495" s="5">
        <f t="shared" si="90"/>
        <v>752.4</v>
      </c>
      <c r="J495" s="66"/>
      <c r="K495" s="67">
        <f>H495*(1-Скидка_3M_EUR)</f>
        <v>7.92</v>
      </c>
      <c r="L495" s="67">
        <f t="shared" si="91"/>
        <v>0</v>
      </c>
      <c r="M495" s="67">
        <f t="shared" si="92"/>
        <v>752.4</v>
      </c>
      <c r="N495" s="67">
        <f t="shared" si="85"/>
        <v>0</v>
      </c>
    </row>
    <row r="496" spans="1:14" ht="11.25" customHeight="1">
      <c r="A496" s="230">
        <v>0</v>
      </c>
      <c r="B496" s="13" t="s">
        <v>709</v>
      </c>
      <c r="C496" s="231" t="s">
        <v>1321</v>
      </c>
      <c r="D496" s="147" t="s">
        <v>1322</v>
      </c>
      <c r="E496" s="148" t="s">
        <v>1244</v>
      </c>
      <c r="F496" s="148">
        <v>12</v>
      </c>
      <c r="G496" s="148">
        <v>1</v>
      </c>
      <c r="H496" s="149">
        <v>14.57</v>
      </c>
      <c r="I496" s="5">
        <f t="shared" si="90"/>
        <v>1384.15</v>
      </c>
      <c r="J496" s="66"/>
      <c r="K496" s="67">
        <f t="shared" si="93"/>
        <v>14.57</v>
      </c>
      <c r="L496" s="67">
        <f t="shared" si="91"/>
        <v>0</v>
      </c>
      <c r="M496" s="67">
        <f t="shared" si="92"/>
        <v>1384.15</v>
      </c>
      <c r="N496" s="67">
        <f t="shared" si="85"/>
        <v>0</v>
      </c>
    </row>
    <row r="497" spans="1:14" ht="11.25" customHeight="1" thickBot="1">
      <c r="A497" s="230">
        <v>0</v>
      </c>
      <c r="B497" s="13" t="s">
        <v>709</v>
      </c>
      <c r="C497" s="231" t="s">
        <v>4569</v>
      </c>
      <c r="D497" s="147" t="s">
        <v>4570</v>
      </c>
      <c r="E497" s="148" t="s">
        <v>953</v>
      </c>
      <c r="F497" s="148">
        <v>1</v>
      </c>
      <c r="G497" s="148">
        <v>1</v>
      </c>
      <c r="H497" s="149">
        <v>6.59</v>
      </c>
      <c r="I497" s="5">
        <f t="shared" si="90"/>
        <v>626.04999999999995</v>
      </c>
      <c r="J497" s="66"/>
      <c r="K497" s="67">
        <f>H497*(1-Скидка_3M_EUR)</f>
        <v>6.59</v>
      </c>
      <c r="L497" s="67">
        <f t="shared" si="91"/>
        <v>0</v>
      </c>
      <c r="M497" s="67">
        <f t="shared" si="92"/>
        <v>626.04999999999995</v>
      </c>
      <c r="N497" s="67">
        <f t="shared" si="85"/>
        <v>0</v>
      </c>
    </row>
    <row r="498" spans="1:14" ht="11.25" customHeight="1" thickBot="1">
      <c r="A498" s="230"/>
      <c r="C498" s="419" t="s">
        <v>1323</v>
      </c>
      <c r="D498" s="419"/>
      <c r="E498" s="419"/>
      <c r="F498" s="419"/>
      <c r="G498" s="419"/>
      <c r="H498" s="420"/>
      <c r="I498" s="278"/>
      <c r="J498" s="66"/>
      <c r="K498" s="67"/>
      <c r="L498" s="67"/>
      <c r="M498" s="67"/>
      <c r="N498" s="67"/>
    </row>
    <row r="499" spans="1:14" ht="11.25" customHeight="1">
      <c r="A499" s="230">
        <v>0</v>
      </c>
      <c r="B499" s="13" t="s">
        <v>709</v>
      </c>
      <c r="C499" s="231" t="s">
        <v>1324</v>
      </c>
      <c r="D499" s="147" t="s">
        <v>1325</v>
      </c>
      <c r="E499" s="148" t="s">
        <v>971</v>
      </c>
      <c r="F499" s="148">
        <v>1</v>
      </c>
      <c r="G499" s="148">
        <v>12</v>
      </c>
      <c r="H499" s="149">
        <v>39.24</v>
      </c>
      <c r="I499" s="5">
        <f t="shared" ref="I499:I507" si="94">ROUND(H499*Курс_EUR,2)</f>
        <v>3727.8</v>
      </c>
      <c r="J499" s="66"/>
      <c r="K499" s="67">
        <f t="shared" ref="K499:K507" si="95">H499*(1-Скидка_3M_EUR)</f>
        <v>39.24</v>
      </c>
      <c r="L499" s="67">
        <f t="shared" ref="L499:L507" si="96">K499*J499</f>
        <v>0</v>
      </c>
      <c r="M499" s="67">
        <f t="shared" ref="M499:M507" si="97">I499*(1-Скидка_3M_EUR)</f>
        <v>3727.8</v>
      </c>
      <c r="N499" s="67">
        <f t="shared" si="85"/>
        <v>0</v>
      </c>
    </row>
    <row r="500" spans="1:14" ht="11.25" customHeight="1">
      <c r="A500" s="230">
        <v>0</v>
      </c>
      <c r="B500" s="13" t="s">
        <v>709</v>
      </c>
      <c r="C500" s="231" t="s">
        <v>1326</v>
      </c>
      <c r="D500" s="147" t="s">
        <v>1327</v>
      </c>
      <c r="E500" s="148" t="s">
        <v>971</v>
      </c>
      <c r="F500" s="148">
        <v>1</v>
      </c>
      <c r="G500" s="148">
        <v>12</v>
      </c>
      <c r="H500" s="149">
        <v>37.82</v>
      </c>
      <c r="I500" s="5">
        <f t="shared" si="94"/>
        <v>3592.9</v>
      </c>
      <c r="J500" s="66"/>
      <c r="K500" s="67">
        <f t="shared" si="95"/>
        <v>37.82</v>
      </c>
      <c r="L500" s="67">
        <f t="shared" si="96"/>
        <v>0</v>
      </c>
      <c r="M500" s="67">
        <f t="shared" si="97"/>
        <v>3592.9</v>
      </c>
      <c r="N500" s="67">
        <f t="shared" si="85"/>
        <v>0</v>
      </c>
    </row>
    <row r="501" spans="1:14" ht="11.25" customHeight="1">
      <c r="A501" s="230">
        <v>0</v>
      </c>
      <c r="B501" s="13" t="s">
        <v>709</v>
      </c>
      <c r="C501" s="231" t="s">
        <v>1328</v>
      </c>
      <c r="D501" s="147" t="s">
        <v>1329</v>
      </c>
      <c r="E501" s="148" t="s">
        <v>953</v>
      </c>
      <c r="F501" s="148">
        <v>1</v>
      </c>
      <c r="G501" s="148">
        <v>10</v>
      </c>
      <c r="H501" s="149">
        <v>18.62</v>
      </c>
      <c r="I501" s="5">
        <f t="shared" si="94"/>
        <v>1768.9</v>
      </c>
      <c r="J501" s="66"/>
      <c r="K501" s="67">
        <f t="shared" si="95"/>
        <v>18.62</v>
      </c>
      <c r="L501" s="67">
        <f t="shared" si="96"/>
        <v>0</v>
      </c>
      <c r="M501" s="67">
        <f t="shared" si="97"/>
        <v>1768.9</v>
      </c>
      <c r="N501" s="67">
        <f t="shared" si="85"/>
        <v>0</v>
      </c>
    </row>
    <row r="502" spans="1:14" ht="11.25" customHeight="1">
      <c r="A502" s="230">
        <v>0</v>
      </c>
      <c r="B502" s="13" t="s">
        <v>709</v>
      </c>
      <c r="C502" s="231" t="s">
        <v>1330</v>
      </c>
      <c r="D502" s="147" t="s">
        <v>1331</v>
      </c>
      <c r="E502" s="148" t="s">
        <v>971</v>
      </c>
      <c r="F502" s="148">
        <v>1</v>
      </c>
      <c r="G502" s="148">
        <v>12</v>
      </c>
      <c r="H502" s="149">
        <v>44.4</v>
      </c>
      <c r="I502" s="5">
        <f t="shared" si="94"/>
        <v>4218</v>
      </c>
      <c r="J502" s="66"/>
      <c r="K502" s="67">
        <f t="shared" si="95"/>
        <v>44.4</v>
      </c>
      <c r="L502" s="67">
        <f t="shared" si="96"/>
        <v>0</v>
      </c>
      <c r="M502" s="67">
        <f t="shared" si="97"/>
        <v>4218</v>
      </c>
      <c r="N502" s="67">
        <f t="shared" si="85"/>
        <v>0</v>
      </c>
    </row>
    <row r="503" spans="1:14" ht="11.25" customHeight="1">
      <c r="A503" s="230">
        <v>0</v>
      </c>
      <c r="B503" s="13" t="s">
        <v>709</v>
      </c>
      <c r="C503" s="231" t="s">
        <v>1332</v>
      </c>
      <c r="D503" s="147" t="s">
        <v>1333</v>
      </c>
      <c r="E503" s="148" t="s">
        <v>953</v>
      </c>
      <c r="F503" s="148">
        <v>1</v>
      </c>
      <c r="G503" s="148">
        <v>10</v>
      </c>
      <c r="H503" s="149">
        <v>13.21</v>
      </c>
      <c r="I503" s="5">
        <f t="shared" si="94"/>
        <v>1254.95</v>
      </c>
      <c r="J503" s="66"/>
      <c r="K503" s="67">
        <f t="shared" si="95"/>
        <v>13.21</v>
      </c>
      <c r="L503" s="67">
        <f t="shared" si="96"/>
        <v>0</v>
      </c>
      <c r="M503" s="67">
        <f t="shared" si="97"/>
        <v>1254.95</v>
      </c>
      <c r="N503" s="67">
        <f t="shared" si="85"/>
        <v>0</v>
      </c>
    </row>
    <row r="504" spans="1:14" ht="11.25" customHeight="1">
      <c r="A504" s="230">
        <v>0</v>
      </c>
      <c r="B504" s="13" t="s">
        <v>709</v>
      </c>
      <c r="C504" s="231" t="s">
        <v>1334</v>
      </c>
      <c r="D504" s="147" t="s">
        <v>1335</v>
      </c>
      <c r="E504" s="148" t="s">
        <v>943</v>
      </c>
      <c r="F504" s="148">
        <v>50</v>
      </c>
      <c r="G504" s="148">
        <v>10</v>
      </c>
      <c r="H504" s="149">
        <v>0.66</v>
      </c>
      <c r="I504" s="5">
        <f t="shared" si="94"/>
        <v>62.7</v>
      </c>
      <c r="J504" s="66"/>
      <c r="K504" s="67">
        <f t="shared" si="95"/>
        <v>0.66</v>
      </c>
      <c r="L504" s="67">
        <f t="shared" si="96"/>
        <v>0</v>
      </c>
      <c r="M504" s="67">
        <f t="shared" si="97"/>
        <v>62.7</v>
      </c>
      <c r="N504" s="67">
        <f t="shared" si="85"/>
        <v>0</v>
      </c>
    </row>
    <row r="505" spans="1:14" ht="11.25" customHeight="1">
      <c r="A505" s="230">
        <v>0</v>
      </c>
      <c r="B505" s="13" t="s">
        <v>709</v>
      </c>
      <c r="C505" s="231" t="s">
        <v>1336</v>
      </c>
      <c r="D505" s="147" t="s">
        <v>1337</v>
      </c>
      <c r="E505" s="148" t="s">
        <v>943</v>
      </c>
      <c r="F505" s="148">
        <v>50</v>
      </c>
      <c r="G505" s="148">
        <v>10</v>
      </c>
      <c r="H505" s="149">
        <v>0.66</v>
      </c>
      <c r="I505" s="5">
        <f t="shared" si="94"/>
        <v>62.7</v>
      </c>
      <c r="J505" s="66"/>
      <c r="K505" s="67">
        <f t="shared" si="95"/>
        <v>0.66</v>
      </c>
      <c r="L505" s="67">
        <f t="shared" si="96"/>
        <v>0</v>
      </c>
      <c r="M505" s="67">
        <f t="shared" si="97"/>
        <v>62.7</v>
      </c>
      <c r="N505" s="67">
        <f t="shared" si="85"/>
        <v>0</v>
      </c>
    </row>
    <row r="506" spans="1:14" ht="11.25" customHeight="1">
      <c r="A506" s="230">
        <v>0</v>
      </c>
      <c r="B506" s="13" t="s">
        <v>709</v>
      </c>
      <c r="C506" s="231" t="s">
        <v>1338</v>
      </c>
      <c r="D506" s="147" t="s">
        <v>1339</v>
      </c>
      <c r="E506" s="148" t="s">
        <v>943</v>
      </c>
      <c r="F506" s="148">
        <v>50</v>
      </c>
      <c r="G506" s="148">
        <v>10</v>
      </c>
      <c r="H506" s="149">
        <v>0.60299999999999998</v>
      </c>
      <c r="I506" s="5">
        <f t="shared" si="94"/>
        <v>57.29</v>
      </c>
      <c r="J506" s="66"/>
      <c r="K506" s="67">
        <f t="shared" si="95"/>
        <v>0.60299999999999998</v>
      </c>
      <c r="L506" s="67">
        <f t="shared" si="96"/>
        <v>0</v>
      </c>
      <c r="M506" s="67">
        <f t="shared" si="97"/>
        <v>57.29</v>
      </c>
      <c r="N506" s="67">
        <f t="shared" si="85"/>
        <v>0</v>
      </c>
    </row>
    <row r="507" spans="1:14" ht="11.25" customHeight="1" thickBot="1">
      <c r="A507" s="230">
        <v>0</v>
      </c>
      <c r="B507" s="13" t="s">
        <v>709</v>
      </c>
      <c r="C507" s="231" t="s">
        <v>1340</v>
      </c>
      <c r="D507" s="147" t="s">
        <v>1341</v>
      </c>
      <c r="E507" s="148" t="s">
        <v>1342</v>
      </c>
      <c r="F507" s="148">
        <v>6</v>
      </c>
      <c r="G507" s="148">
        <v>1</v>
      </c>
      <c r="H507" s="149">
        <v>51.44</v>
      </c>
      <c r="I507" s="5">
        <f t="shared" si="94"/>
        <v>4886.8</v>
      </c>
      <c r="J507" s="66"/>
      <c r="K507" s="67">
        <f t="shared" si="95"/>
        <v>51.44</v>
      </c>
      <c r="L507" s="67">
        <f t="shared" si="96"/>
        <v>0</v>
      </c>
      <c r="M507" s="67">
        <f t="shared" si="97"/>
        <v>4886.8</v>
      </c>
      <c r="N507" s="67">
        <f t="shared" si="85"/>
        <v>0</v>
      </c>
    </row>
    <row r="508" spans="1:14" ht="11.25" customHeight="1" thickBot="1">
      <c r="A508" s="230"/>
      <c r="C508" s="419" t="s">
        <v>748</v>
      </c>
      <c r="D508" s="419"/>
      <c r="E508" s="419"/>
      <c r="F508" s="419"/>
      <c r="G508" s="419"/>
      <c r="H508" s="420"/>
      <c r="I508" s="278"/>
      <c r="J508" s="66"/>
      <c r="K508" s="67"/>
      <c r="L508" s="67"/>
      <c r="M508" s="67"/>
      <c r="N508" s="67"/>
    </row>
    <row r="509" spans="1:14" ht="11.25" customHeight="1">
      <c r="A509" s="230">
        <v>0</v>
      </c>
      <c r="B509" s="13" t="s">
        <v>713</v>
      </c>
      <c r="C509" s="231" t="s">
        <v>1343</v>
      </c>
      <c r="D509" s="147" t="s">
        <v>1344</v>
      </c>
      <c r="E509" s="148" t="s">
        <v>953</v>
      </c>
      <c r="F509" s="148">
        <v>1</v>
      </c>
      <c r="G509" s="148">
        <v>50</v>
      </c>
      <c r="H509" s="149">
        <v>2.75</v>
      </c>
      <c r="I509" s="5">
        <f>ROUND(H509*Курс_EUR,2)</f>
        <v>261.25</v>
      </c>
      <c r="J509" s="66"/>
      <c r="K509" s="67">
        <f>H509*(1-Скидка_3M_EUR)</f>
        <v>2.75</v>
      </c>
      <c r="L509" s="67">
        <f>K509*J509</f>
        <v>0</v>
      </c>
      <c r="M509" s="67">
        <f>I509*(1-Скидка_3M_EUR)</f>
        <v>261.25</v>
      </c>
      <c r="N509" s="67">
        <f t="shared" si="85"/>
        <v>0</v>
      </c>
    </row>
    <row r="510" spans="1:14" ht="11.25" customHeight="1">
      <c r="A510" s="230">
        <v>0</v>
      </c>
      <c r="B510" s="13" t="s">
        <v>716</v>
      </c>
      <c r="C510" s="231" t="s">
        <v>1345</v>
      </c>
      <c r="D510" s="147" t="s">
        <v>1346</v>
      </c>
      <c r="E510" s="148" t="s">
        <v>953</v>
      </c>
      <c r="F510" s="148">
        <v>1</v>
      </c>
      <c r="G510" s="148">
        <v>5</v>
      </c>
      <c r="H510" s="149">
        <v>39.85</v>
      </c>
      <c r="I510" s="5">
        <f>ROUND(H510*Курс_EUR,2)</f>
        <v>3785.75</v>
      </c>
      <c r="J510" s="66"/>
      <c r="K510" s="67">
        <f>H510*(1-Скидка_3M_EUR)</f>
        <v>39.85</v>
      </c>
      <c r="L510" s="67">
        <f>K510*J510</f>
        <v>0</v>
      </c>
      <c r="M510" s="67">
        <f>I510*(1-Скидка_3M_EUR)</f>
        <v>3785.75</v>
      </c>
      <c r="N510" s="67">
        <f t="shared" si="85"/>
        <v>0</v>
      </c>
    </row>
    <row r="511" spans="1:14" ht="11.25" customHeight="1">
      <c r="A511" s="230"/>
      <c r="C511" s="231"/>
      <c r="D511" s="147"/>
      <c r="E511" s="148"/>
      <c r="F511" s="148"/>
      <c r="G511" s="148"/>
      <c r="H511" s="149"/>
      <c r="I511" s="149"/>
      <c r="J511" s="66"/>
      <c r="K511" s="67"/>
      <c r="L511" s="67"/>
      <c r="M511" s="67"/>
      <c r="N511" s="67"/>
    </row>
    <row r="512" spans="1:14" ht="11.25" customHeight="1">
      <c r="A512" s="230">
        <v>0</v>
      </c>
      <c r="B512" s="13" t="s">
        <v>716</v>
      </c>
      <c r="C512" s="231" t="s">
        <v>1347</v>
      </c>
      <c r="D512" s="147" t="s">
        <v>1348</v>
      </c>
      <c r="E512" s="148" t="s">
        <v>953</v>
      </c>
      <c r="F512" s="148">
        <v>1</v>
      </c>
      <c r="G512" s="148">
        <v>12</v>
      </c>
      <c r="H512" s="149">
        <v>15.12</v>
      </c>
      <c r="I512" s="5">
        <f t="shared" ref="I512:I517" si="98">ROUND(H512*Курс_EUR,2)</f>
        <v>1436.4</v>
      </c>
      <c r="J512" s="66"/>
      <c r="K512" s="67">
        <f t="shared" ref="K512:K517" si="99">H512*(1-Скидка_3M_EUR)</f>
        <v>15.12</v>
      </c>
      <c r="L512" s="67">
        <f t="shared" ref="L512:L517" si="100">K512*J512</f>
        <v>0</v>
      </c>
      <c r="M512" s="67">
        <f t="shared" ref="M512:M517" si="101">I512*(1-Скидка_3M_EUR)</f>
        <v>1436.4</v>
      </c>
      <c r="N512" s="67">
        <f t="shared" si="85"/>
        <v>0</v>
      </c>
    </row>
    <row r="513" spans="1:14" ht="11.25" customHeight="1">
      <c r="A513" s="230">
        <v>0</v>
      </c>
      <c r="B513" s="13" t="s">
        <v>716</v>
      </c>
      <c r="C513" s="231" t="s">
        <v>1349</v>
      </c>
      <c r="D513" s="147" t="s">
        <v>1350</v>
      </c>
      <c r="E513" s="148" t="s">
        <v>953</v>
      </c>
      <c r="F513" s="148">
        <v>1</v>
      </c>
      <c r="G513" s="148">
        <v>5</v>
      </c>
      <c r="H513" s="149">
        <v>18.86</v>
      </c>
      <c r="I513" s="5">
        <f t="shared" si="98"/>
        <v>1791.7</v>
      </c>
      <c r="J513" s="66"/>
      <c r="K513" s="67">
        <f t="shared" si="99"/>
        <v>18.86</v>
      </c>
      <c r="L513" s="67">
        <f t="shared" si="100"/>
        <v>0</v>
      </c>
      <c r="M513" s="67">
        <f t="shared" si="101"/>
        <v>1791.7</v>
      </c>
      <c r="N513" s="67">
        <f t="shared" si="85"/>
        <v>0</v>
      </c>
    </row>
    <row r="514" spans="1:14" ht="11.25" customHeight="1">
      <c r="A514" s="230">
        <v>0</v>
      </c>
      <c r="B514" s="13" t="s">
        <v>713</v>
      </c>
      <c r="C514" s="231" t="s">
        <v>1351</v>
      </c>
      <c r="D514" s="147" t="s">
        <v>1352</v>
      </c>
      <c r="E514" s="148" t="s">
        <v>948</v>
      </c>
      <c r="F514" s="148">
        <v>1</v>
      </c>
      <c r="G514" s="148">
        <v>100</v>
      </c>
      <c r="H514" s="149">
        <v>0.84</v>
      </c>
      <c r="I514" s="5">
        <f t="shared" si="98"/>
        <v>79.8</v>
      </c>
      <c r="J514" s="66"/>
      <c r="K514" s="67">
        <f t="shared" si="99"/>
        <v>0.84</v>
      </c>
      <c r="L514" s="67">
        <f t="shared" si="100"/>
        <v>0</v>
      </c>
      <c r="M514" s="67">
        <f t="shared" si="101"/>
        <v>79.8</v>
      </c>
      <c r="N514" s="67">
        <f t="shared" si="85"/>
        <v>0</v>
      </c>
    </row>
    <row r="515" spans="1:14" ht="11.25" customHeight="1">
      <c r="A515" s="230">
        <v>0</v>
      </c>
      <c r="B515" s="13" t="s">
        <v>713</v>
      </c>
      <c r="C515" s="231" t="s">
        <v>1353</v>
      </c>
      <c r="D515" s="147" t="s">
        <v>1354</v>
      </c>
      <c r="E515" s="148" t="s">
        <v>948</v>
      </c>
      <c r="F515" s="148">
        <v>1</v>
      </c>
      <c r="G515" s="148">
        <v>1000</v>
      </c>
      <c r="H515" s="149">
        <v>0.28999999999999998</v>
      </c>
      <c r="I515" s="5">
        <f t="shared" si="98"/>
        <v>27.55</v>
      </c>
      <c r="J515" s="66"/>
      <c r="K515" s="67">
        <f t="shared" si="99"/>
        <v>0.28999999999999998</v>
      </c>
      <c r="L515" s="67">
        <f t="shared" si="100"/>
        <v>0</v>
      </c>
      <c r="M515" s="67">
        <f t="shared" si="101"/>
        <v>27.55</v>
      </c>
      <c r="N515" s="67">
        <f t="shared" si="85"/>
        <v>0</v>
      </c>
    </row>
    <row r="516" spans="1:14" ht="11.25" customHeight="1">
      <c r="A516" s="230">
        <v>0</v>
      </c>
      <c r="B516" s="13" t="s">
        <v>716</v>
      </c>
      <c r="C516" s="231" t="s">
        <v>1355</v>
      </c>
      <c r="D516" s="147" t="s">
        <v>1356</v>
      </c>
      <c r="E516" s="148" t="s">
        <v>953</v>
      </c>
      <c r="F516" s="148">
        <v>1</v>
      </c>
      <c r="G516" s="148">
        <v>10</v>
      </c>
      <c r="H516" s="149">
        <v>15.96</v>
      </c>
      <c r="I516" s="5">
        <f t="shared" si="98"/>
        <v>1516.2</v>
      </c>
      <c r="J516" s="66"/>
      <c r="K516" s="67">
        <f t="shared" si="99"/>
        <v>15.96</v>
      </c>
      <c r="L516" s="67">
        <f t="shared" si="100"/>
        <v>0</v>
      </c>
      <c r="M516" s="67">
        <f t="shared" si="101"/>
        <v>1516.2</v>
      </c>
      <c r="N516" s="67">
        <f t="shared" si="85"/>
        <v>0</v>
      </c>
    </row>
    <row r="517" spans="1:14" ht="11.25" customHeight="1" thickBot="1">
      <c r="A517" s="230">
        <v>0</v>
      </c>
      <c r="B517" s="13" t="s">
        <v>736</v>
      </c>
      <c r="C517" s="231">
        <v>63374</v>
      </c>
      <c r="D517" s="147" t="s">
        <v>1357</v>
      </c>
      <c r="E517" s="148" t="s">
        <v>953</v>
      </c>
      <c r="F517" s="148">
        <v>1</v>
      </c>
      <c r="G517" s="148">
        <v>1</v>
      </c>
      <c r="H517" s="149">
        <v>299.22000000000003</v>
      </c>
      <c r="I517" s="5">
        <f t="shared" si="98"/>
        <v>28425.9</v>
      </c>
      <c r="J517" s="66"/>
      <c r="K517" s="67">
        <f t="shared" si="99"/>
        <v>299.22000000000003</v>
      </c>
      <c r="L517" s="67">
        <f t="shared" si="100"/>
        <v>0</v>
      </c>
      <c r="M517" s="67">
        <f t="shared" si="101"/>
        <v>28425.9</v>
      </c>
      <c r="N517" s="67">
        <f t="shared" si="85"/>
        <v>0</v>
      </c>
    </row>
    <row r="518" spans="1:14" ht="11.25" customHeight="1" thickBot="1">
      <c r="A518" s="230"/>
      <c r="C518" s="419" t="s">
        <v>1358</v>
      </c>
      <c r="D518" s="419"/>
      <c r="E518" s="419"/>
      <c r="F518" s="419"/>
      <c r="G518" s="419"/>
      <c r="H518" s="420"/>
      <c r="I518" s="278"/>
      <c r="J518" s="66"/>
      <c r="K518" s="67"/>
      <c r="L518" s="67"/>
      <c r="M518" s="67"/>
      <c r="N518" s="67"/>
    </row>
    <row r="519" spans="1:14" ht="11.25" customHeight="1">
      <c r="A519" s="230">
        <v>0</v>
      </c>
      <c r="B519" s="13" t="s">
        <v>710</v>
      </c>
      <c r="C519" s="231" t="s">
        <v>1359</v>
      </c>
      <c r="D519" s="147" t="s">
        <v>1360</v>
      </c>
      <c r="E519" s="148" t="s">
        <v>953</v>
      </c>
      <c r="F519" s="148">
        <v>1</v>
      </c>
      <c r="G519" s="148">
        <v>5</v>
      </c>
      <c r="H519" s="149">
        <v>49.38</v>
      </c>
      <c r="I519" s="5">
        <f>ROUND(H519*Курс_EUR,2)</f>
        <v>4691.1000000000004</v>
      </c>
      <c r="J519" s="66"/>
      <c r="K519" s="67">
        <f>H519*(1-Скидка_3M_EUR)</f>
        <v>49.38</v>
      </c>
      <c r="L519" s="67">
        <f>K519*J519</f>
        <v>0</v>
      </c>
      <c r="M519" s="67">
        <f>I519*(1-Скидка_3M_EUR)</f>
        <v>4691.1000000000004</v>
      </c>
      <c r="N519" s="67">
        <f t="shared" si="85"/>
        <v>0</v>
      </c>
    </row>
    <row r="520" spans="1:14" ht="11.25" customHeight="1">
      <c r="A520" s="230">
        <v>0</v>
      </c>
      <c r="B520" s="13" t="s">
        <v>710</v>
      </c>
      <c r="C520" s="231" t="s">
        <v>1361</v>
      </c>
      <c r="D520" s="147" t="s">
        <v>1362</v>
      </c>
      <c r="E520" s="148" t="s">
        <v>953</v>
      </c>
      <c r="F520" s="148">
        <v>1</v>
      </c>
      <c r="G520" s="148">
        <v>5</v>
      </c>
      <c r="H520" s="149">
        <v>50</v>
      </c>
      <c r="I520" s="5">
        <f>ROUND(H520*Курс_EUR,2)</f>
        <v>4750</v>
      </c>
      <c r="J520" s="66"/>
      <c r="K520" s="67">
        <f>H520*(1-Скидка_3M_EUR)</f>
        <v>50</v>
      </c>
      <c r="L520" s="67">
        <f>K520*J520</f>
        <v>0</v>
      </c>
      <c r="M520" s="67">
        <f>I520*(1-Скидка_3M_EUR)</f>
        <v>4750</v>
      </c>
      <c r="N520" s="67">
        <f t="shared" si="85"/>
        <v>0</v>
      </c>
    </row>
    <row r="521" spans="1:14" ht="11.25" customHeight="1" thickBot="1">
      <c r="A521" s="230">
        <v>0</v>
      </c>
      <c r="B521" s="13" t="s">
        <v>736</v>
      </c>
      <c r="C521" s="231">
        <v>64392</v>
      </c>
      <c r="D521" s="147" t="s">
        <v>1363</v>
      </c>
      <c r="E521" s="148" t="s">
        <v>764</v>
      </c>
      <c r="F521" s="148">
        <v>1</v>
      </c>
      <c r="G521" s="148">
        <v>1</v>
      </c>
      <c r="H521" s="149">
        <v>546.49</v>
      </c>
      <c r="I521" s="5">
        <f>ROUND(H521*Курс_EUR,2)</f>
        <v>51916.55</v>
      </c>
      <c r="J521" s="66"/>
      <c r="K521" s="67">
        <f>H521*(1-Скидка_3M_EUR)</f>
        <v>546.49</v>
      </c>
      <c r="L521" s="67">
        <f>K521*J521</f>
        <v>0</v>
      </c>
      <c r="M521" s="67">
        <f>I521*(1-Скидка_3M_EUR)</f>
        <v>51916.55</v>
      </c>
      <c r="N521" s="67">
        <f t="shared" ref="N521:N584" si="102">J521*M521</f>
        <v>0</v>
      </c>
    </row>
    <row r="522" spans="1:14" ht="11.25" customHeight="1" thickBot="1">
      <c r="A522" s="230"/>
      <c r="C522" s="419" t="s">
        <v>1364</v>
      </c>
      <c r="D522" s="419"/>
      <c r="E522" s="419"/>
      <c r="F522" s="419"/>
      <c r="G522" s="419"/>
      <c r="H522" s="420"/>
      <c r="I522" s="278"/>
      <c r="J522" s="66"/>
      <c r="K522" s="67"/>
      <c r="L522" s="67"/>
      <c r="M522" s="67"/>
      <c r="N522" s="67"/>
    </row>
    <row r="523" spans="1:14" ht="11.25" customHeight="1">
      <c r="A523" s="230">
        <v>0</v>
      </c>
      <c r="B523" s="13" t="s">
        <v>709</v>
      </c>
      <c r="C523" s="231" t="s">
        <v>1365</v>
      </c>
      <c r="D523" s="147" t="s">
        <v>1366</v>
      </c>
      <c r="E523" s="148" t="s">
        <v>948</v>
      </c>
      <c r="F523" s="148">
        <v>1</v>
      </c>
      <c r="G523" s="148">
        <v>25</v>
      </c>
      <c r="H523" s="149">
        <v>7.13</v>
      </c>
      <c r="I523" s="5">
        <f t="shared" ref="I523:I528" si="103">ROUND(H523*Курс_EUR,2)</f>
        <v>677.35</v>
      </c>
      <c r="J523" s="66"/>
      <c r="K523" s="67">
        <f t="shared" ref="K523:K528" si="104">H523*(1-Скидка_3M_EUR)</f>
        <v>7.13</v>
      </c>
      <c r="L523" s="67">
        <f t="shared" ref="L523:L528" si="105">K523*J523</f>
        <v>0</v>
      </c>
      <c r="M523" s="67">
        <f t="shared" ref="M523:M528" si="106">I523*(1-Скидка_3M_EUR)</f>
        <v>677.35</v>
      </c>
      <c r="N523" s="67">
        <f t="shared" si="102"/>
        <v>0</v>
      </c>
    </row>
    <row r="524" spans="1:14" ht="11.25" customHeight="1">
      <c r="A524" s="230">
        <v>0</v>
      </c>
      <c r="B524" s="13" t="s">
        <v>709</v>
      </c>
      <c r="C524" s="231" t="s">
        <v>1367</v>
      </c>
      <c r="D524" s="147" t="s">
        <v>1368</v>
      </c>
      <c r="E524" s="148" t="s">
        <v>948</v>
      </c>
      <c r="F524" s="148">
        <v>1</v>
      </c>
      <c r="G524" s="148">
        <v>60</v>
      </c>
      <c r="H524" s="149">
        <v>6.92</v>
      </c>
      <c r="I524" s="5">
        <f t="shared" si="103"/>
        <v>657.4</v>
      </c>
      <c r="J524" s="66"/>
      <c r="K524" s="67">
        <f t="shared" si="104"/>
        <v>6.92</v>
      </c>
      <c r="L524" s="67">
        <f t="shared" si="105"/>
        <v>0</v>
      </c>
      <c r="M524" s="67">
        <f t="shared" si="106"/>
        <v>657.4</v>
      </c>
      <c r="N524" s="67">
        <f t="shared" si="102"/>
        <v>0</v>
      </c>
    </row>
    <row r="525" spans="1:14" ht="11.25" customHeight="1">
      <c r="A525" s="230">
        <v>0</v>
      </c>
      <c r="B525" s="13" t="s">
        <v>709</v>
      </c>
      <c r="C525" s="231" t="s">
        <v>1369</v>
      </c>
      <c r="D525" s="147" t="s">
        <v>1370</v>
      </c>
      <c r="E525" s="148" t="s">
        <v>948</v>
      </c>
      <c r="F525" s="148">
        <v>1</v>
      </c>
      <c r="G525" s="148">
        <v>60</v>
      </c>
      <c r="H525" s="149">
        <v>2.87</v>
      </c>
      <c r="I525" s="5">
        <f t="shared" si="103"/>
        <v>272.64999999999998</v>
      </c>
      <c r="J525" s="66"/>
      <c r="K525" s="67">
        <f t="shared" si="104"/>
        <v>2.87</v>
      </c>
      <c r="L525" s="67">
        <f t="shared" si="105"/>
        <v>0</v>
      </c>
      <c r="M525" s="67">
        <f t="shared" si="106"/>
        <v>272.64999999999998</v>
      </c>
      <c r="N525" s="67">
        <f t="shared" si="102"/>
        <v>0</v>
      </c>
    </row>
    <row r="526" spans="1:14" ht="11.25" customHeight="1">
      <c r="A526" s="230">
        <v>0</v>
      </c>
      <c r="B526" s="13" t="s">
        <v>709</v>
      </c>
      <c r="C526" s="231" t="s">
        <v>4674</v>
      </c>
      <c r="D526" s="147" t="s">
        <v>4675</v>
      </c>
      <c r="E526" s="148" t="s">
        <v>948</v>
      </c>
      <c r="F526" s="148">
        <v>1</v>
      </c>
      <c r="G526" s="148">
        <v>60</v>
      </c>
      <c r="H526" s="149">
        <v>2.95</v>
      </c>
      <c r="I526" s="5">
        <f t="shared" si="103"/>
        <v>280.25</v>
      </c>
      <c r="J526" s="66"/>
      <c r="K526" s="67">
        <f t="shared" si="104"/>
        <v>2.95</v>
      </c>
      <c r="L526" s="67">
        <f t="shared" si="105"/>
        <v>0</v>
      </c>
      <c r="M526" s="67">
        <f t="shared" si="106"/>
        <v>280.25</v>
      </c>
      <c r="N526" s="67">
        <f t="shared" si="102"/>
        <v>0</v>
      </c>
    </row>
    <row r="527" spans="1:14" ht="11.25" customHeight="1">
      <c r="A527" s="230">
        <v>0</v>
      </c>
      <c r="B527" s="13" t="s">
        <v>709</v>
      </c>
      <c r="C527" s="231" t="s">
        <v>4676</v>
      </c>
      <c r="D527" s="147" t="s">
        <v>4677</v>
      </c>
      <c r="E527" s="148" t="s">
        <v>948</v>
      </c>
      <c r="F527" s="148">
        <v>1</v>
      </c>
      <c r="G527" s="148">
        <v>60</v>
      </c>
      <c r="H527" s="149">
        <v>7.13</v>
      </c>
      <c r="I527" s="5">
        <f t="shared" si="103"/>
        <v>677.35</v>
      </c>
      <c r="J527" s="66"/>
      <c r="K527" s="67">
        <f t="shared" si="104"/>
        <v>7.13</v>
      </c>
      <c r="L527" s="67">
        <f t="shared" si="105"/>
        <v>0</v>
      </c>
      <c r="M527" s="67">
        <f t="shared" si="106"/>
        <v>677.35</v>
      </c>
      <c r="N527" s="67">
        <f t="shared" si="102"/>
        <v>0</v>
      </c>
    </row>
    <row r="528" spans="1:14" ht="11.25" customHeight="1" thickBot="1">
      <c r="A528" s="230">
        <v>0</v>
      </c>
      <c r="B528" s="13" t="s">
        <v>709</v>
      </c>
      <c r="C528" s="231" t="s">
        <v>1371</v>
      </c>
      <c r="D528" s="147" t="s">
        <v>1372</v>
      </c>
      <c r="E528" s="148" t="s">
        <v>948</v>
      </c>
      <c r="F528" s="148">
        <v>1</v>
      </c>
      <c r="G528" s="148">
        <v>60</v>
      </c>
      <c r="H528" s="149">
        <v>7.13</v>
      </c>
      <c r="I528" s="5">
        <f t="shared" si="103"/>
        <v>677.35</v>
      </c>
      <c r="J528" s="66"/>
      <c r="K528" s="67">
        <f t="shared" si="104"/>
        <v>7.13</v>
      </c>
      <c r="L528" s="67">
        <f t="shared" si="105"/>
        <v>0</v>
      </c>
      <c r="M528" s="67">
        <f t="shared" si="106"/>
        <v>677.35</v>
      </c>
      <c r="N528" s="67">
        <f t="shared" si="102"/>
        <v>0</v>
      </c>
    </row>
    <row r="529" spans="1:14" ht="11.25" customHeight="1" thickBot="1">
      <c r="A529" s="230"/>
      <c r="C529" s="419" t="s">
        <v>1373</v>
      </c>
      <c r="D529" s="419"/>
      <c r="E529" s="419"/>
      <c r="F529" s="419"/>
      <c r="G529" s="419"/>
      <c r="H529" s="420"/>
      <c r="I529" s="278"/>
      <c r="J529" s="66"/>
      <c r="K529" s="67"/>
      <c r="L529" s="67"/>
      <c r="M529" s="67"/>
      <c r="N529" s="67"/>
    </row>
    <row r="530" spans="1:14" ht="11.25" customHeight="1" thickBot="1">
      <c r="A530" s="230">
        <v>0</v>
      </c>
      <c r="B530" s="13" t="s">
        <v>709</v>
      </c>
      <c r="C530" s="231" t="s">
        <v>1374</v>
      </c>
      <c r="D530" s="147" t="s">
        <v>1375</v>
      </c>
      <c r="E530" s="148" t="s">
        <v>1376</v>
      </c>
      <c r="F530" s="148">
        <v>1</v>
      </c>
      <c r="G530" s="148">
        <v>6</v>
      </c>
      <c r="H530" s="149">
        <v>31.9</v>
      </c>
      <c r="I530" s="5">
        <f>ROUND(H530*Курс_EUR,2)</f>
        <v>3030.5</v>
      </c>
      <c r="J530" s="66"/>
      <c r="K530" s="67">
        <f>H530*(1-Скидка_3M_EUR)</f>
        <v>31.9</v>
      </c>
      <c r="L530" s="67">
        <f>K530*J530</f>
        <v>0</v>
      </c>
      <c r="M530" s="67">
        <f>I530*(1-Скидка_3M_EUR)</f>
        <v>3030.5</v>
      </c>
      <c r="N530" s="67">
        <f t="shared" si="102"/>
        <v>0</v>
      </c>
    </row>
    <row r="531" spans="1:14" ht="11.25" customHeight="1" thickBot="1">
      <c r="A531" s="230"/>
      <c r="C531" s="419" t="s">
        <v>2990</v>
      </c>
      <c r="D531" s="419"/>
      <c r="E531" s="419"/>
      <c r="F531" s="419"/>
      <c r="G531" s="419"/>
      <c r="H531" s="420"/>
      <c r="I531" s="278"/>
      <c r="J531" s="66"/>
      <c r="K531" s="67"/>
      <c r="L531" s="67"/>
      <c r="M531" s="67"/>
      <c r="N531" s="67"/>
    </row>
    <row r="532" spans="1:14" ht="11.25" customHeight="1" thickBot="1">
      <c r="A532" s="230"/>
      <c r="C532" s="419" t="s">
        <v>2991</v>
      </c>
      <c r="D532" s="419"/>
      <c r="E532" s="419"/>
      <c r="F532" s="419"/>
      <c r="G532" s="419"/>
      <c r="H532" s="420"/>
      <c r="I532" s="278"/>
      <c r="J532" s="66"/>
      <c r="K532" s="67"/>
      <c r="L532" s="67"/>
      <c r="M532" s="67"/>
      <c r="N532" s="67"/>
    </row>
    <row r="533" spans="1:14" ht="11.25" customHeight="1">
      <c r="A533" s="230">
        <v>0</v>
      </c>
      <c r="B533" s="13" t="s">
        <v>709</v>
      </c>
      <c r="C533" s="231" t="s">
        <v>2992</v>
      </c>
      <c r="D533" s="147" t="s">
        <v>2993</v>
      </c>
      <c r="E533" s="148" t="s">
        <v>758</v>
      </c>
      <c r="F533" s="148">
        <v>1</v>
      </c>
      <c r="G533" s="148">
        <v>250</v>
      </c>
      <c r="H533" s="149">
        <v>1.2</v>
      </c>
      <c r="I533" s="5">
        <f>ROUND(H533*Курс_EUR,2)</f>
        <v>114</v>
      </c>
      <c r="J533" s="66"/>
      <c r="K533" s="67">
        <f>H533*(1-Скидка_3M_EUR)</f>
        <v>1.2</v>
      </c>
      <c r="L533" s="67">
        <f>K533*J533</f>
        <v>0</v>
      </c>
      <c r="M533" s="67">
        <f>I533*(1-Скидка_3M_EUR)</f>
        <v>114</v>
      </c>
      <c r="N533" s="67">
        <f t="shared" si="102"/>
        <v>0</v>
      </c>
    </row>
    <row r="534" spans="1:14" ht="11.25" customHeight="1" thickBot="1">
      <c r="A534" s="230">
        <v>0</v>
      </c>
      <c r="B534" s="13" t="s">
        <v>709</v>
      </c>
      <c r="C534" s="231" t="s">
        <v>2994</v>
      </c>
      <c r="D534" s="147" t="s">
        <v>2995</v>
      </c>
      <c r="E534" s="148" t="s">
        <v>758</v>
      </c>
      <c r="F534" s="148">
        <v>1</v>
      </c>
      <c r="G534" s="148">
        <v>250</v>
      </c>
      <c r="H534" s="149">
        <v>1.2</v>
      </c>
      <c r="I534" s="5">
        <f>ROUND(H534*Курс_EUR,2)</f>
        <v>114</v>
      </c>
      <c r="J534" s="66"/>
      <c r="K534" s="67">
        <f>H534*(1-Скидка_3M_EUR)</f>
        <v>1.2</v>
      </c>
      <c r="L534" s="67">
        <f>K534*J534</f>
        <v>0</v>
      </c>
      <c r="M534" s="67">
        <f>I534*(1-Скидка_3M_EUR)</f>
        <v>114</v>
      </c>
      <c r="N534" s="67">
        <f t="shared" si="102"/>
        <v>0</v>
      </c>
    </row>
    <row r="535" spans="1:14" ht="11.25" customHeight="1" thickBot="1">
      <c r="A535" s="230"/>
      <c r="C535" s="419" t="s">
        <v>1377</v>
      </c>
      <c r="D535" s="419"/>
      <c r="E535" s="419"/>
      <c r="F535" s="419"/>
      <c r="G535" s="419"/>
      <c r="H535" s="420"/>
      <c r="I535" s="278"/>
      <c r="J535" s="66"/>
      <c r="K535" s="67"/>
      <c r="L535" s="67"/>
      <c r="M535" s="67"/>
      <c r="N535" s="67"/>
    </row>
    <row r="536" spans="1:14" ht="11.25" customHeight="1">
      <c r="A536" s="230">
        <v>0</v>
      </c>
      <c r="B536" s="13" t="s">
        <v>709</v>
      </c>
      <c r="C536" s="231" t="s">
        <v>1378</v>
      </c>
      <c r="D536" s="147" t="s">
        <v>1379</v>
      </c>
      <c r="E536" s="148" t="s">
        <v>758</v>
      </c>
      <c r="F536" s="148">
        <v>1</v>
      </c>
      <c r="G536" s="148">
        <v>250</v>
      </c>
      <c r="H536" s="149">
        <v>1.49</v>
      </c>
      <c r="I536" s="5">
        <f>ROUND(H536*Курс_EUR,2)</f>
        <v>141.55000000000001</v>
      </c>
      <c r="J536" s="66"/>
      <c r="K536" s="67">
        <f>H536*(1-Скидка_3M_EUR)</f>
        <v>1.49</v>
      </c>
      <c r="L536" s="67">
        <f>K536*J536</f>
        <v>0</v>
      </c>
      <c r="M536" s="67">
        <f>I536*(1-Скидка_3M_EUR)</f>
        <v>141.55000000000001</v>
      </c>
      <c r="N536" s="67">
        <f t="shared" si="102"/>
        <v>0</v>
      </c>
    </row>
    <row r="537" spans="1:14" ht="11.25" customHeight="1">
      <c r="A537" s="230">
        <v>0</v>
      </c>
      <c r="B537" s="13" t="s">
        <v>709</v>
      </c>
      <c r="C537" s="231" t="s">
        <v>1380</v>
      </c>
      <c r="D537" s="147" t="s">
        <v>1381</v>
      </c>
      <c r="E537" s="148" t="s">
        <v>758</v>
      </c>
      <c r="F537" s="148">
        <v>1</v>
      </c>
      <c r="G537" s="148">
        <v>250</v>
      </c>
      <c r="H537" s="149">
        <v>1.49</v>
      </c>
      <c r="I537" s="5">
        <f>ROUND(H537*Курс_EUR,2)</f>
        <v>141.55000000000001</v>
      </c>
      <c r="J537" s="66"/>
      <c r="K537" s="67">
        <f>H537*(1-Скидка_3M_EUR)</f>
        <v>1.49</v>
      </c>
      <c r="L537" s="67">
        <f>K537*J537</f>
        <v>0</v>
      </c>
      <c r="M537" s="67">
        <f>I537*(1-Скидка_3M_EUR)</f>
        <v>141.55000000000001</v>
      </c>
      <c r="N537" s="67">
        <f t="shared" si="102"/>
        <v>0</v>
      </c>
    </row>
    <row r="538" spans="1:14" ht="11.25" customHeight="1">
      <c r="A538" s="230">
        <v>0</v>
      </c>
      <c r="B538" s="13" t="s">
        <v>709</v>
      </c>
      <c r="C538" s="231" t="s">
        <v>1382</v>
      </c>
      <c r="D538" s="147" t="s">
        <v>1383</v>
      </c>
      <c r="E538" s="148" t="s">
        <v>758</v>
      </c>
      <c r="F538" s="148">
        <v>1</v>
      </c>
      <c r="G538" s="148">
        <v>250</v>
      </c>
      <c r="H538" s="149">
        <v>1.49</v>
      </c>
      <c r="I538" s="5">
        <f>ROUND(H538*Курс_EUR,2)</f>
        <v>141.55000000000001</v>
      </c>
      <c r="J538" s="66"/>
      <c r="K538" s="67">
        <f>H538*(1-Скидка_3M_EUR)</f>
        <v>1.49</v>
      </c>
      <c r="L538" s="67">
        <f>K538*J538</f>
        <v>0</v>
      </c>
      <c r="M538" s="67">
        <f>I538*(1-Скидка_3M_EUR)</f>
        <v>141.55000000000001</v>
      </c>
      <c r="N538" s="67">
        <f t="shared" si="102"/>
        <v>0</v>
      </c>
    </row>
    <row r="539" spans="1:14" ht="11.25" customHeight="1">
      <c r="A539" s="230">
        <v>0</v>
      </c>
      <c r="B539" s="13" t="s">
        <v>709</v>
      </c>
      <c r="C539" s="231" t="s">
        <v>1384</v>
      </c>
      <c r="D539" s="147" t="s">
        <v>1385</v>
      </c>
      <c r="E539" s="148" t="s">
        <v>758</v>
      </c>
      <c r="F539" s="148">
        <v>1</v>
      </c>
      <c r="G539" s="148">
        <v>250</v>
      </c>
      <c r="H539" s="149">
        <v>1.49</v>
      </c>
      <c r="I539" s="5">
        <f>ROUND(H539*Курс_EUR,2)</f>
        <v>141.55000000000001</v>
      </c>
      <c r="J539" s="66"/>
      <c r="K539" s="67">
        <f>H539*(1-Скидка_3M_EUR)</f>
        <v>1.49</v>
      </c>
      <c r="L539" s="67">
        <f>K539*J539</f>
        <v>0</v>
      </c>
      <c r="M539" s="67">
        <f>I539*(1-Скидка_3M_EUR)</f>
        <v>141.55000000000001</v>
      </c>
      <c r="N539" s="67">
        <f t="shared" si="102"/>
        <v>0</v>
      </c>
    </row>
    <row r="540" spans="1:14" ht="11.25" customHeight="1" thickBot="1">
      <c r="A540" s="230">
        <v>0</v>
      </c>
      <c r="B540" s="13" t="s">
        <v>709</v>
      </c>
      <c r="C540" s="231" t="s">
        <v>1386</v>
      </c>
      <c r="D540" s="147" t="s">
        <v>1387</v>
      </c>
      <c r="E540" s="148" t="s">
        <v>758</v>
      </c>
      <c r="F540" s="148">
        <v>1</v>
      </c>
      <c r="G540" s="148">
        <v>250</v>
      </c>
      <c r="H540" s="149">
        <v>1.49</v>
      </c>
      <c r="I540" s="5">
        <f>ROUND(H540*Курс_EUR,2)</f>
        <v>141.55000000000001</v>
      </c>
      <c r="J540" s="66"/>
      <c r="K540" s="67">
        <f>H540*(1-Скидка_3M_EUR)</f>
        <v>1.49</v>
      </c>
      <c r="L540" s="67">
        <f>K540*J540</f>
        <v>0</v>
      </c>
      <c r="M540" s="67">
        <f>I540*(1-Скидка_3M_EUR)</f>
        <v>141.55000000000001</v>
      </c>
      <c r="N540" s="67">
        <f t="shared" si="102"/>
        <v>0</v>
      </c>
    </row>
    <row r="541" spans="1:14" ht="11.25" customHeight="1" thickBot="1">
      <c r="A541" s="230"/>
      <c r="C541" s="419" t="s">
        <v>749</v>
      </c>
      <c r="D541" s="419"/>
      <c r="E541" s="419"/>
      <c r="F541" s="419"/>
      <c r="G541" s="419"/>
      <c r="H541" s="420"/>
      <c r="I541" s="278"/>
      <c r="J541" s="66"/>
      <c r="K541" s="67"/>
      <c r="L541" s="67"/>
      <c r="M541" s="67"/>
      <c r="N541" s="67"/>
    </row>
    <row r="542" spans="1:14" ht="11.25" customHeight="1">
      <c r="A542" s="230">
        <v>0</v>
      </c>
      <c r="B542" s="13" t="s">
        <v>736</v>
      </c>
      <c r="C542" s="233" t="s">
        <v>1388</v>
      </c>
      <c r="D542" s="153" t="s">
        <v>1389</v>
      </c>
      <c r="E542" s="154" t="s">
        <v>953</v>
      </c>
      <c r="F542" s="154">
        <v>1</v>
      </c>
      <c r="G542" s="154">
        <v>1</v>
      </c>
      <c r="H542" s="155">
        <v>343.88400000000001</v>
      </c>
      <c r="I542" s="5">
        <f>ROUND(H542*Курс_EUR,2)</f>
        <v>32668.98</v>
      </c>
      <c r="J542" s="66"/>
      <c r="K542" s="67">
        <f>H542*(1-Скидка_3M_EUR)</f>
        <v>343.88400000000001</v>
      </c>
      <c r="L542" s="67">
        <f>K542*J542</f>
        <v>0</v>
      </c>
      <c r="M542" s="67">
        <f>I542*(1-Скидка_3M_EUR)</f>
        <v>32668.98</v>
      </c>
      <c r="N542" s="67">
        <f t="shared" si="102"/>
        <v>0</v>
      </c>
    </row>
    <row r="543" spans="1:14" ht="11.25" customHeight="1" thickBot="1">
      <c r="A543" s="230">
        <v>0</v>
      </c>
      <c r="B543" s="13" t="s">
        <v>736</v>
      </c>
      <c r="C543" s="231" t="s">
        <v>1390</v>
      </c>
      <c r="D543" s="147" t="s">
        <v>1391</v>
      </c>
      <c r="E543" s="148" t="s">
        <v>953</v>
      </c>
      <c r="F543" s="148">
        <v>1</v>
      </c>
      <c r="G543" s="148">
        <v>1</v>
      </c>
      <c r="H543" s="149">
        <v>343.88400000000001</v>
      </c>
      <c r="I543" s="5">
        <f>ROUND(H543*Курс_EUR,2)</f>
        <v>32668.98</v>
      </c>
      <c r="J543" s="66"/>
      <c r="K543" s="67">
        <f>H543*(1-Скидка_3M_EUR)</f>
        <v>343.88400000000001</v>
      </c>
      <c r="L543" s="67">
        <f>K543*J543</f>
        <v>0</v>
      </c>
      <c r="M543" s="67">
        <f>I543*(1-Скидка_3M_EUR)</f>
        <v>32668.98</v>
      </c>
      <c r="N543" s="67">
        <f t="shared" si="102"/>
        <v>0</v>
      </c>
    </row>
    <row r="544" spans="1:14" ht="11.25" customHeight="1" thickBot="1">
      <c r="A544" s="230"/>
      <c r="C544" s="419" t="s">
        <v>1392</v>
      </c>
      <c r="D544" s="419"/>
      <c r="E544" s="419"/>
      <c r="F544" s="419"/>
      <c r="G544" s="419"/>
      <c r="H544" s="420"/>
      <c r="I544" s="278"/>
      <c r="J544" s="66"/>
      <c r="K544" s="67"/>
      <c r="L544" s="67"/>
      <c r="M544" s="67"/>
      <c r="N544" s="67"/>
    </row>
    <row r="545" spans="1:14" ht="11.25" customHeight="1" thickBot="1">
      <c r="A545" s="230"/>
      <c r="C545" s="419" t="s">
        <v>1393</v>
      </c>
      <c r="D545" s="419"/>
      <c r="E545" s="419"/>
      <c r="F545" s="419"/>
      <c r="G545" s="419"/>
      <c r="H545" s="420"/>
      <c r="I545" s="278"/>
      <c r="J545" s="66"/>
      <c r="K545" s="67"/>
      <c r="L545" s="67"/>
      <c r="M545" s="67"/>
      <c r="N545" s="67"/>
    </row>
    <row r="546" spans="1:14" ht="11.25" customHeight="1">
      <c r="A546" s="230">
        <v>0</v>
      </c>
      <c r="B546" s="13" t="s">
        <v>709</v>
      </c>
      <c r="C546" s="231" t="s">
        <v>1394</v>
      </c>
      <c r="D546" s="147" t="s">
        <v>1395</v>
      </c>
      <c r="E546" s="148" t="s">
        <v>1071</v>
      </c>
      <c r="F546" s="148">
        <v>1</v>
      </c>
      <c r="G546" s="148">
        <v>12</v>
      </c>
      <c r="H546" s="149">
        <v>27.58</v>
      </c>
      <c r="I546" s="5">
        <f>ROUND(H546*Курс_EUR,2)</f>
        <v>2620.1</v>
      </c>
      <c r="J546" s="66"/>
      <c r="K546" s="67">
        <f>H546*(1-Скидка_3M_EUR)</f>
        <v>27.58</v>
      </c>
      <c r="L546" s="67">
        <f>K546*J546</f>
        <v>0</v>
      </c>
      <c r="M546" s="67">
        <f>I546*(1-Скидка_3M_EUR)</f>
        <v>2620.1</v>
      </c>
      <c r="N546" s="67">
        <f t="shared" si="102"/>
        <v>0</v>
      </c>
    </row>
    <row r="547" spans="1:14" ht="11.25" customHeight="1">
      <c r="A547" s="230">
        <v>0</v>
      </c>
      <c r="B547" s="13" t="s">
        <v>709</v>
      </c>
      <c r="C547" s="231" t="s">
        <v>1396</v>
      </c>
      <c r="D547" s="147" t="s">
        <v>1397</v>
      </c>
      <c r="E547" s="148" t="s">
        <v>1066</v>
      </c>
      <c r="F547" s="148">
        <v>1</v>
      </c>
      <c r="G547" s="148">
        <v>6</v>
      </c>
      <c r="H547" s="149">
        <v>66.2</v>
      </c>
      <c r="I547" s="5">
        <f>ROUND(H547*Курс_EUR,2)</f>
        <v>6289</v>
      </c>
      <c r="J547" s="66"/>
      <c r="K547" s="67">
        <f>H547</f>
        <v>66.2</v>
      </c>
      <c r="L547" s="67">
        <f>K547*J547</f>
        <v>0</v>
      </c>
      <c r="M547" s="67">
        <f>I547*(1-Скидка_3M_EUR)</f>
        <v>6289</v>
      </c>
      <c r="N547" s="67">
        <f t="shared" si="102"/>
        <v>0</v>
      </c>
    </row>
    <row r="548" spans="1:14" ht="11.25" customHeight="1">
      <c r="A548" s="230"/>
      <c r="C548" s="231" t="s">
        <v>1398</v>
      </c>
      <c r="D548" s="147" t="s">
        <v>1399</v>
      </c>
      <c r="E548" s="148" t="s">
        <v>958</v>
      </c>
      <c r="F548" s="148">
        <v>1</v>
      </c>
      <c r="G548" s="148">
        <v>6</v>
      </c>
      <c r="H548" s="149">
        <v>7.69</v>
      </c>
      <c r="I548" s="5">
        <f>ROUND(H548*Курс_EUR,2)</f>
        <v>730.55</v>
      </c>
      <c r="J548" s="66"/>
      <c r="K548" s="67">
        <f>H548</f>
        <v>7.69</v>
      </c>
      <c r="L548" s="67">
        <f>K548*J548</f>
        <v>0</v>
      </c>
      <c r="M548" s="67">
        <f>I548*(1-Скидка_3M_EUR)</f>
        <v>730.55</v>
      </c>
      <c r="N548" s="67">
        <f t="shared" si="102"/>
        <v>0</v>
      </c>
    </row>
    <row r="549" spans="1:14" ht="11.25" customHeight="1">
      <c r="A549" s="230">
        <v>0</v>
      </c>
      <c r="B549" s="13" t="s">
        <v>709</v>
      </c>
      <c r="C549" s="231" t="s">
        <v>1400</v>
      </c>
      <c r="D549" s="147" t="s">
        <v>1401</v>
      </c>
      <c r="E549" s="148" t="s">
        <v>1402</v>
      </c>
      <c r="F549" s="148">
        <v>1</v>
      </c>
      <c r="G549" s="148">
        <v>12</v>
      </c>
      <c r="H549" s="149">
        <v>26.9</v>
      </c>
      <c r="I549" s="5">
        <f>ROUND(H549*Курс_EUR,2)</f>
        <v>2555.5</v>
      </c>
      <c r="J549" s="66"/>
      <c r="K549" s="67">
        <f>H549*(1-Скидка_3M_EUR)</f>
        <v>26.9</v>
      </c>
      <c r="L549" s="67">
        <f>K549*J549</f>
        <v>0</v>
      </c>
      <c r="M549" s="67">
        <f>I549*(1-Скидка_3M_EUR)</f>
        <v>2555.5</v>
      </c>
      <c r="N549" s="67">
        <f t="shared" si="102"/>
        <v>0</v>
      </c>
    </row>
    <row r="550" spans="1:14" ht="11.25" customHeight="1">
      <c r="A550" s="230">
        <v>0</v>
      </c>
      <c r="B550" s="13" t="s">
        <v>709</v>
      </c>
      <c r="C550" s="231" t="s">
        <v>1403</v>
      </c>
      <c r="D550" s="147" t="s">
        <v>1404</v>
      </c>
      <c r="E550" s="148" t="s">
        <v>1244</v>
      </c>
      <c r="F550" s="148">
        <v>12</v>
      </c>
      <c r="G550" s="148">
        <v>1</v>
      </c>
      <c r="H550" s="149">
        <v>10.86</v>
      </c>
      <c r="I550" s="5">
        <f>ROUND(H550*Курс_EUR,2)</f>
        <v>1031.7</v>
      </c>
      <c r="J550" s="66"/>
      <c r="K550" s="67">
        <f>H550*(1-Скидка_3M_EUR)</f>
        <v>10.86</v>
      </c>
      <c r="L550" s="67">
        <f>K550*J550</f>
        <v>0</v>
      </c>
      <c r="M550" s="67">
        <f>I550*(1-Скидка_3M_EUR)</f>
        <v>1031.7</v>
      </c>
      <c r="N550" s="67">
        <f t="shared" si="102"/>
        <v>0</v>
      </c>
    </row>
    <row r="551" spans="1:14" ht="11.25" customHeight="1">
      <c r="A551" s="230"/>
      <c r="C551" s="231"/>
      <c r="D551" s="147"/>
      <c r="E551" s="148"/>
      <c r="F551" s="148"/>
      <c r="G551" s="148"/>
      <c r="H551" s="149"/>
      <c r="I551" s="149"/>
      <c r="J551" s="66"/>
      <c r="K551" s="67"/>
      <c r="L551" s="67"/>
      <c r="M551" s="67"/>
      <c r="N551" s="67"/>
    </row>
    <row r="552" spans="1:14" ht="11.25" customHeight="1">
      <c r="A552" s="230">
        <v>0</v>
      </c>
      <c r="B552" s="13" t="s">
        <v>709</v>
      </c>
      <c r="C552" s="231" t="s">
        <v>1405</v>
      </c>
      <c r="D552" s="147" t="s">
        <v>1406</v>
      </c>
      <c r="E552" s="148" t="s">
        <v>1071</v>
      </c>
      <c r="F552" s="148">
        <v>1</v>
      </c>
      <c r="G552" s="148">
        <v>12</v>
      </c>
      <c r="H552" s="149">
        <v>32.65</v>
      </c>
      <c r="I552" s="5">
        <f>ROUND(H552*Курс_EUR,2)</f>
        <v>3101.75</v>
      </c>
      <c r="J552" s="66"/>
      <c r="K552" s="67">
        <f>H552*(1-Скидка_3M_EUR)</f>
        <v>32.65</v>
      </c>
      <c r="L552" s="67">
        <f>K552*J552</f>
        <v>0</v>
      </c>
      <c r="M552" s="67">
        <f>I552*(1-Скидка_3M_EUR)</f>
        <v>3101.75</v>
      </c>
      <c r="N552" s="67">
        <f t="shared" si="102"/>
        <v>0</v>
      </c>
    </row>
    <row r="553" spans="1:14" ht="11.25" customHeight="1">
      <c r="A553" s="230">
        <v>0</v>
      </c>
      <c r="B553" s="13" t="s">
        <v>709</v>
      </c>
      <c r="C553" s="231" t="s">
        <v>250</v>
      </c>
      <c r="D553" s="147" t="s">
        <v>1407</v>
      </c>
      <c r="E553" s="148" t="s">
        <v>953</v>
      </c>
      <c r="F553" s="148">
        <v>1</v>
      </c>
      <c r="G553" s="148">
        <v>50</v>
      </c>
      <c r="H553" s="149">
        <v>1.27</v>
      </c>
      <c r="I553" s="5">
        <f>ROUND(H553*Курс_EUR,2)</f>
        <v>120.65</v>
      </c>
      <c r="J553" s="66"/>
      <c r="K553" s="67">
        <f>H553*(1-Скидка_3M_EUR)</f>
        <v>1.27</v>
      </c>
      <c r="L553" s="67">
        <f>K553*J553</f>
        <v>0</v>
      </c>
      <c r="M553" s="67">
        <f>I553*(1-Скидка_3M_EUR)</f>
        <v>120.65</v>
      </c>
      <c r="N553" s="67">
        <f t="shared" si="102"/>
        <v>0</v>
      </c>
    </row>
    <row r="554" spans="1:14" ht="11.25" customHeight="1">
      <c r="A554" s="230">
        <v>0</v>
      </c>
      <c r="B554" s="13" t="s">
        <v>709</v>
      </c>
      <c r="C554" s="231" t="s">
        <v>247</v>
      </c>
      <c r="D554" s="147" t="s">
        <v>1408</v>
      </c>
      <c r="E554" s="148" t="s">
        <v>958</v>
      </c>
      <c r="F554" s="148">
        <v>1</v>
      </c>
      <c r="G554" s="148">
        <v>36</v>
      </c>
      <c r="H554" s="149">
        <v>18.899999999999999</v>
      </c>
      <c r="I554" s="5">
        <f>ROUND(H554*Курс_EUR,2)</f>
        <v>1795.5</v>
      </c>
      <c r="J554" s="66"/>
      <c r="K554" s="67">
        <f>H554*(1-Скидка_3M_EUR)</f>
        <v>18.899999999999999</v>
      </c>
      <c r="L554" s="67">
        <f>K554*J554</f>
        <v>0</v>
      </c>
      <c r="M554" s="67">
        <f>I554*(1-Скидка_3M_EUR)</f>
        <v>1795.5</v>
      </c>
      <c r="N554" s="67">
        <f t="shared" si="102"/>
        <v>0</v>
      </c>
    </row>
    <row r="555" spans="1:14" ht="11.25" customHeight="1">
      <c r="A555" s="230"/>
      <c r="C555" s="231"/>
      <c r="D555" s="147"/>
      <c r="E555" s="148"/>
      <c r="F555" s="148"/>
      <c r="G555" s="148"/>
      <c r="H555" s="149"/>
      <c r="I555" s="149"/>
      <c r="J555" s="66"/>
      <c r="K555" s="67"/>
      <c r="L555" s="67"/>
      <c r="M555" s="67"/>
      <c r="N555" s="67"/>
    </row>
    <row r="556" spans="1:14" ht="11.25" customHeight="1">
      <c r="A556" s="230">
        <v>0</v>
      </c>
      <c r="B556" s="13" t="s">
        <v>743</v>
      </c>
      <c r="C556" s="231" t="s">
        <v>1409</v>
      </c>
      <c r="D556" s="147" t="s">
        <v>1410</v>
      </c>
      <c r="E556" s="148" t="s">
        <v>953</v>
      </c>
      <c r="F556" s="148">
        <v>1</v>
      </c>
      <c r="G556" s="148">
        <v>10</v>
      </c>
      <c r="H556" s="149">
        <v>65.364000000000004</v>
      </c>
      <c r="I556" s="5">
        <f>ROUND(H556*Курс_EUR,2)</f>
        <v>6209.58</v>
      </c>
      <c r="J556" s="66"/>
      <c r="K556" s="67">
        <f>H556*(1-Скидка_3M_EUR)</f>
        <v>65.364000000000004</v>
      </c>
      <c r="L556" s="67">
        <f>K556*J556</f>
        <v>0</v>
      </c>
      <c r="M556" s="67">
        <f>I556*(1-Скидка_3M_EUR)</f>
        <v>6209.58</v>
      </c>
      <c r="N556" s="67">
        <f t="shared" si="102"/>
        <v>0</v>
      </c>
    </row>
    <row r="557" spans="1:14" ht="11.25" customHeight="1">
      <c r="A557" s="230">
        <v>0</v>
      </c>
      <c r="B557" s="13" t="s">
        <v>743</v>
      </c>
      <c r="C557" s="231" t="s">
        <v>1411</v>
      </c>
      <c r="D557" s="147" t="s">
        <v>1412</v>
      </c>
      <c r="E557" s="148" t="s">
        <v>953</v>
      </c>
      <c r="F557" s="148">
        <v>1</v>
      </c>
      <c r="G557" s="148">
        <v>72</v>
      </c>
      <c r="H557" s="149">
        <v>0.96000000000000008</v>
      </c>
      <c r="I557" s="5">
        <f>ROUND(H557*Курс_EUR,2)</f>
        <v>91.2</v>
      </c>
      <c r="J557" s="66"/>
      <c r="K557" s="67">
        <f>H557*(1-Скидка_3M_EUR)</f>
        <v>0.96000000000000008</v>
      </c>
      <c r="L557" s="67">
        <f>K557*J557</f>
        <v>0</v>
      </c>
      <c r="M557" s="67">
        <f>I557*(1-Скидка_3M_EUR)</f>
        <v>91.2</v>
      </c>
      <c r="N557" s="67">
        <f t="shared" si="102"/>
        <v>0</v>
      </c>
    </row>
    <row r="558" spans="1:14" ht="11.25" customHeight="1" thickBot="1">
      <c r="A558" s="230">
        <v>0</v>
      </c>
      <c r="B558" s="13" t="s">
        <v>743</v>
      </c>
      <c r="C558" s="232" t="s">
        <v>1413</v>
      </c>
      <c r="D558" s="150" t="s">
        <v>1414</v>
      </c>
      <c r="E558" s="151" t="s">
        <v>958</v>
      </c>
      <c r="F558" s="151">
        <v>1</v>
      </c>
      <c r="G558" s="151">
        <v>12</v>
      </c>
      <c r="H558" s="152">
        <v>13.98</v>
      </c>
      <c r="I558" s="5">
        <f>ROUND(H558*Курс_EUR,2)</f>
        <v>1328.1</v>
      </c>
      <c r="J558" s="66"/>
      <c r="K558" s="67">
        <f>H558*(1-Скидка_3M_EUR)</f>
        <v>13.98</v>
      </c>
      <c r="L558" s="67">
        <f>K558*J558</f>
        <v>0</v>
      </c>
      <c r="M558" s="67">
        <f>I558*(1-Скидка_3M_EUR)</f>
        <v>1328.1</v>
      </c>
      <c r="N558" s="67">
        <f t="shared" si="102"/>
        <v>0</v>
      </c>
    </row>
    <row r="559" spans="1:14" ht="11.25" customHeight="1" thickBot="1">
      <c r="A559" s="230"/>
      <c r="C559" s="419" t="s">
        <v>750</v>
      </c>
      <c r="D559" s="419"/>
      <c r="E559" s="419"/>
      <c r="F559" s="419"/>
      <c r="G559" s="419"/>
      <c r="H559" s="420"/>
      <c r="I559" s="278"/>
      <c r="J559" s="66"/>
      <c r="K559" s="67"/>
      <c r="L559" s="67"/>
      <c r="M559" s="67"/>
      <c r="N559" s="67"/>
    </row>
    <row r="560" spans="1:14" ht="11.25" customHeight="1">
      <c r="A560" s="230">
        <v>0</v>
      </c>
      <c r="B560" s="13" t="s">
        <v>709</v>
      </c>
      <c r="C560" s="233" t="s">
        <v>1415</v>
      </c>
      <c r="D560" s="153" t="s">
        <v>1416</v>
      </c>
      <c r="E560" s="154" t="s">
        <v>1071</v>
      </c>
      <c r="F560" s="154">
        <v>1</v>
      </c>
      <c r="G560" s="154">
        <v>12</v>
      </c>
      <c r="H560" s="155">
        <v>25.24</v>
      </c>
      <c r="I560" s="5">
        <f t="shared" ref="I560:I568" si="107">ROUND(H560*Курс_EUR,2)</f>
        <v>2397.8000000000002</v>
      </c>
      <c r="J560" s="66"/>
      <c r="K560" s="67">
        <f t="shared" ref="K560:K568" si="108">H560*(1-Скидка_3M_EUR)</f>
        <v>25.24</v>
      </c>
      <c r="L560" s="67">
        <f t="shared" ref="L560:L568" si="109">K560*J560</f>
        <v>0</v>
      </c>
      <c r="M560" s="67">
        <f t="shared" ref="M560:M568" si="110">I560*(1-Скидка_3M_EUR)</f>
        <v>2397.8000000000002</v>
      </c>
      <c r="N560" s="67">
        <f t="shared" si="102"/>
        <v>0</v>
      </c>
    </row>
    <row r="561" spans="1:14" ht="11.25" customHeight="1">
      <c r="A561" s="230">
        <v>0</v>
      </c>
      <c r="B561" s="13" t="s">
        <v>709</v>
      </c>
      <c r="C561" s="231" t="s">
        <v>1417</v>
      </c>
      <c r="D561" s="147" t="s">
        <v>1418</v>
      </c>
      <c r="E561" s="148" t="s">
        <v>953</v>
      </c>
      <c r="F561" s="148">
        <v>1</v>
      </c>
      <c r="G561" s="148">
        <v>12</v>
      </c>
      <c r="H561" s="149">
        <v>37.28</v>
      </c>
      <c r="I561" s="5">
        <f t="shared" si="107"/>
        <v>3541.6</v>
      </c>
      <c r="J561" s="66"/>
      <c r="K561" s="67">
        <f t="shared" si="108"/>
        <v>37.28</v>
      </c>
      <c r="L561" s="67">
        <f t="shared" si="109"/>
        <v>0</v>
      </c>
      <c r="M561" s="67">
        <f t="shared" si="110"/>
        <v>3541.6</v>
      </c>
      <c r="N561" s="67">
        <f t="shared" si="102"/>
        <v>0</v>
      </c>
    </row>
    <row r="562" spans="1:14" ht="11.25" customHeight="1">
      <c r="A562" s="230">
        <v>0</v>
      </c>
      <c r="B562" s="13" t="s">
        <v>709</v>
      </c>
      <c r="C562" s="231" t="s">
        <v>1419</v>
      </c>
      <c r="D562" s="147" t="s">
        <v>1420</v>
      </c>
      <c r="E562" s="148" t="s">
        <v>1071</v>
      </c>
      <c r="F562" s="148">
        <v>1</v>
      </c>
      <c r="G562" s="148">
        <v>12</v>
      </c>
      <c r="H562" s="149">
        <v>11.29</v>
      </c>
      <c r="I562" s="5">
        <f t="shared" si="107"/>
        <v>1072.55</v>
      </c>
      <c r="J562" s="66"/>
      <c r="K562" s="67">
        <f t="shared" si="108"/>
        <v>11.29</v>
      </c>
      <c r="L562" s="67">
        <f t="shared" si="109"/>
        <v>0</v>
      </c>
      <c r="M562" s="67">
        <f t="shared" si="110"/>
        <v>1072.55</v>
      </c>
      <c r="N562" s="67">
        <f t="shared" si="102"/>
        <v>0</v>
      </c>
    </row>
    <row r="563" spans="1:14" ht="11.25" customHeight="1">
      <c r="A563" s="230">
        <v>0</v>
      </c>
      <c r="B563" s="13" t="s">
        <v>709</v>
      </c>
      <c r="C563" s="231" t="s">
        <v>1421</v>
      </c>
      <c r="D563" s="147" t="s">
        <v>1422</v>
      </c>
      <c r="E563" s="148" t="s">
        <v>1423</v>
      </c>
      <c r="F563" s="148">
        <v>1</v>
      </c>
      <c r="G563" s="148">
        <v>6</v>
      </c>
      <c r="H563" s="149">
        <v>10.896000000000001</v>
      </c>
      <c r="I563" s="5">
        <f t="shared" si="107"/>
        <v>1035.1199999999999</v>
      </c>
      <c r="J563" s="66"/>
      <c r="K563" s="67">
        <f t="shared" si="108"/>
        <v>10.896000000000001</v>
      </c>
      <c r="L563" s="67">
        <f t="shared" si="109"/>
        <v>0</v>
      </c>
      <c r="M563" s="67">
        <f t="shared" si="110"/>
        <v>1035.1199999999999</v>
      </c>
      <c r="N563" s="67">
        <f t="shared" si="102"/>
        <v>0</v>
      </c>
    </row>
    <row r="564" spans="1:14" ht="11.25" customHeight="1">
      <c r="A564" s="230">
        <v>0</v>
      </c>
      <c r="B564" s="13" t="s">
        <v>709</v>
      </c>
      <c r="C564" s="231" t="s">
        <v>1424</v>
      </c>
      <c r="D564" s="147" t="s">
        <v>1425</v>
      </c>
      <c r="E564" s="148" t="s">
        <v>1066</v>
      </c>
      <c r="F564" s="148">
        <v>12</v>
      </c>
      <c r="G564" s="148">
        <v>1</v>
      </c>
      <c r="H564" s="149">
        <v>48.37</v>
      </c>
      <c r="I564" s="5">
        <f t="shared" si="107"/>
        <v>4595.1499999999996</v>
      </c>
      <c r="J564" s="66"/>
      <c r="K564" s="67">
        <f t="shared" si="108"/>
        <v>48.37</v>
      </c>
      <c r="L564" s="67">
        <f t="shared" si="109"/>
        <v>0</v>
      </c>
      <c r="M564" s="67">
        <f t="shared" si="110"/>
        <v>4595.1499999999996</v>
      </c>
      <c r="N564" s="67">
        <f t="shared" si="102"/>
        <v>0</v>
      </c>
    </row>
    <row r="565" spans="1:14" ht="11.25" customHeight="1">
      <c r="A565" s="230">
        <v>0</v>
      </c>
      <c r="B565" s="13" t="s">
        <v>709</v>
      </c>
      <c r="C565" s="231" t="s">
        <v>1426</v>
      </c>
      <c r="D565" s="147" t="s">
        <v>1427</v>
      </c>
      <c r="E565" s="148" t="s">
        <v>953</v>
      </c>
      <c r="F565" s="148">
        <v>1</v>
      </c>
      <c r="G565" s="148">
        <v>100</v>
      </c>
      <c r="H565" s="149">
        <v>0.85199999999999998</v>
      </c>
      <c r="I565" s="5">
        <f t="shared" si="107"/>
        <v>80.94</v>
      </c>
      <c r="J565" s="66"/>
      <c r="K565" s="67">
        <f t="shared" si="108"/>
        <v>0.85199999999999998</v>
      </c>
      <c r="L565" s="67">
        <f t="shared" si="109"/>
        <v>0</v>
      </c>
      <c r="M565" s="67">
        <f t="shared" si="110"/>
        <v>80.94</v>
      </c>
      <c r="N565" s="67">
        <f t="shared" si="102"/>
        <v>0</v>
      </c>
    </row>
    <row r="566" spans="1:14" ht="11.25" customHeight="1">
      <c r="A566" s="230">
        <v>0</v>
      </c>
      <c r="B566" s="13" t="s">
        <v>709</v>
      </c>
      <c r="C566" s="231" t="s">
        <v>1428</v>
      </c>
      <c r="D566" s="147" t="s">
        <v>1429</v>
      </c>
      <c r="E566" s="148" t="s">
        <v>1071</v>
      </c>
      <c r="F566" s="148">
        <v>1</v>
      </c>
      <c r="G566" s="148">
        <v>12</v>
      </c>
      <c r="H566" s="149">
        <v>12.84</v>
      </c>
      <c r="I566" s="5">
        <f t="shared" si="107"/>
        <v>1219.8</v>
      </c>
      <c r="J566" s="66"/>
      <c r="K566" s="67">
        <f t="shared" si="108"/>
        <v>12.84</v>
      </c>
      <c r="L566" s="67">
        <f t="shared" si="109"/>
        <v>0</v>
      </c>
      <c r="M566" s="67">
        <f t="shared" si="110"/>
        <v>1219.8</v>
      </c>
      <c r="N566" s="67">
        <f t="shared" si="102"/>
        <v>0</v>
      </c>
    </row>
    <row r="567" spans="1:14" ht="11.25" customHeight="1">
      <c r="A567" s="230">
        <v>0</v>
      </c>
      <c r="B567" s="13" t="s">
        <v>709</v>
      </c>
      <c r="C567" s="231" t="s">
        <v>4734</v>
      </c>
      <c r="D567" s="147" t="s">
        <v>1430</v>
      </c>
      <c r="E567" s="148" t="s">
        <v>1071</v>
      </c>
      <c r="F567" s="148">
        <v>1</v>
      </c>
      <c r="G567" s="148">
        <v>12</v>
      </c>
      <c r="H567" s="149">
        <v>15.37</v>
      </c>
      <c r="I567" s="5">
        <f t="shared" si="107"/>
        <v>1460.15</v>
      </c>
      <c r="J567" s="66"/>
      <c r="K567" s="67">
        <f t="shared" si="108"/>
        <v>15.37</v>
      </c>
      <c r="L567" s="67">
        <f t="shared" si="109"/>
        <v>0</v>
      </c>
      <c r="M567" s="67">
        <f t="shared" si="110"/>
        <v>1460.15</v>
      </c>
      <c r="N567" s="67">
        <f t="shared" si="102"/>
        <v>0</v>
      </c>
    </row>
    <row r="568" spans="1:14" ht="11.25" customHeight="1" thickBot="1">
      <c r="A568" s="230">
        <v>0</v>
      </c>
      <c r="B568" s="13" t="s">
        <v>709</v>
      </c>
      <c r="C568" s="231" t="s">
        <v>4735</v>
      </c>
      <c r="D568" s="147" t="s">
        <v>1431</v>
      </c>
      <c r="E568" s="148" t="s">
        <v>1423</v>
      </c>
      <c r="F568" s="148">
        <v>1</v>
      </c>
      <c r="G568" s="148">
        <v>6</v>
      </c>
      <c r="H568" s="149">
        <v>9.7680000000000007</v>
      </c>
      <c r="I568" s="5">
        <f t="shared" si="107"/>
        <v>927.96</v>
      </c>
      <c r="J568" s="66"/>
      <c r="K568" s="67">
        <f t="shared" si="108"/>
        <v>9.7680000000000007</v>
      </c>
      <c r="L568" s="67">
        <f t="shared" si="109"/>
        <v>0</v>
      </c>
      <c r="M568" s="67">
        <f t="shared" si="110"/>
        <v>927.96</v>
      </c>
      <c r="N568" s="67">
        <f t="shared" si="102"/>
        <v>0</v>
      </c>
    </row>
    <row r="569" spans="1:14" ht="11.25" customHeight="1" thickBot="1">
      <c r="A569" s="230"/>
      <c r="C569" s="419" t="s">
        <v>1432</v>
      </c>
      <c r="D569" s="419"/>
      <c r="E569" s="419"/>
      <c r="F569" s="419"/>
      <c r="G569" s="419"/>
      <c r="H569" s="420"/>
      <c r="I569" s="278"/>
      <c r="J569" s="66"/>
      <c r="K569" s="67"/>
      <c r="L569" s="67"/>
      <c r="M569" s="67"/>
      <c r="N569" s="67"/>
    </row>
    <row r="570" spans="1:14" ht="11.25" customHeight="1">
      <c r="A570" s="230">
        <v>0</v>
      </c>
      <c r="B570" s="13" t="s">
        <v>709</v>
      </c>
      <c r="C570" s="231" t="s">
        <v>1433</v>
      </c>
      <c r="D570" s="147" t="s">
        <v>1434</v>
      </c>
      <c r="E570" s="148" t="s">
        <v>1071</v>
      </c>
      <c r="F570" s="148">
        <v>1</v>
      </c>
      <c r="G570" s="148">
        <v>12</v>
      </c>
      <c r="H570" s="149">
        <v>10.64</v>
      </c>
      <c r="I570" s="5">
        <f t="shared" ref="I570:I580" si="111">ROUND(H570*Курс_EUR,2)</f>
        <v>1010.8</v>
      </c>
      <c r="J570" s="66"/>
      <c r="K570" s="67">
        <f t="shared" ref="K570:K580" si="112">H570*(1-Скидка_3M_EUR)</f>
        <v>10.64</v>
      </c>
      <c r="L570" s="67">
        <f t="shared" ref="L570:L580" si="113">K570*J570</f>
        <v>0</v>
      </c>
      <c r="M570" s="67">
        <f t="shared" ref="M570:M580" si="114">I570*(1-Скидка_3M_EUR)</f>
        <v>1010.8</v>
      </c>
      <c r="N570" s="67">
        <f t="shared" si="102"/>
        <v>0</v>
      </c>
    </row>
    <row r="571" spans="1:14" ht="11.25" customHeight="1">
      <c r="A571" s="230">
        <v>0</v>
      </c>
      <c r="B571" s="13" t="s">
        <v>709</v>
      </c>
      <c r="C571" s="231" t="s">
        <v>1435</v>
      </c>
      <c r="D571" s="147" t="s">
        <v>1434</v>
      </c>
      <c r="E571" s="148" t="s">
        <v>1071</v>
      </c>
      <c r="F571" s="148">
        <v>1</v>
      </c>
      <c r="G571" s="148">
        <v>12</v>
      </c>
      <c r="H571" s="149">
        <v>10.64</v>
      </c>
      <c r="I571" s="5">
        <f t="shared" si="111"/>
        <v>1010.8</v>
      </c>
      <c r="J571" s="66"/>
      <c r="K571" s="67">
        <f t="shared" si="112"/>
        <v>10.64</v>
      </c>
      <c r="L571" s="67">
        <f t="shared" si="113"/>
        <v>0</v>
      </c>
      <c r="M571" s="67">
        <f t="shared" si="114"/>
        <v>1010.8</v>
      </c>
      <c r="N571" s="67">
        <f t="shared" si="102"/>
        <v>0</v>
      </c>
    </row>
    <row r="572" spans="1:14" ht="11.25" customHeight="1">
      <c r="A572" s="230">
        <v>0</v>
      </c>
      <c r="B572" s="13" t="s">
        <v>709</v>
      </c>
      <c r="C572" s="231" t="s">
        <v>1436</v>
      </c>
      <c r="D572" s="147" t="s">
        <v>1437</v>
      </c>
      <c r="E572" s="148" t="s">
        <v>1071</v>
      </c>
      <c r="F572" s="148">
        <v>1</v>
      </c>
      <c r="G572" s="148">
        <v>12</v>
      </c>
      <c r="H572" s="149">
        <v>10.64</v>
      </c>
      <c r="I572" s="5">
        <f t="shared" si="111"/>
        <v>1010.8</v>
      </c>
      <c r="J572" s="66"/>
      <c r="K572" s="67">
        <f t="shared" si="112"/>
        <v>10.64</v>
      </c>
      <c r="L572" s="67">
        <f t="shared" si="113"/>
        <v>0</v>
      </c>
      <c r="M572" s="67">
        <f t="shared" si="114"/>
        <v>1010.8</v>
      </c>
      <c r="N572" s="67">
        <f t="shared" si="102"/>
        <v>0</v>
      </c>
    </row>
    <row r="573" spans="1:14" ht="11.25" customHeight="1">
      <c r="A573" s="230">
        <v>0</v>
      </c>
      <c r="B573" s="13" t="s">
        <v>709</v>
      </c>
      <c r="C573" s="231" t="s">
        <v>1438</v>
      </c>
      <c r="D573" s="147" t="s">
        <v>1439</v>
      </c>
      <c r="E573" s="148" t="s">
        <v>1071</v>
      </c>
      <c r="F573" s="148">
        <v>1</v>
      </c>
      <c r="G573" s="148">
        <v>12</v>
      </c>
      <c r="H573" s="149">
        <v>37.6</v>
      </c>
      <c r="I573" s="5">
        <f t="shared" si="111"/>
        <v>3572</v>
      </c>
      <c r="J573" s="66"/>
      <c r="K573" s="67">
        <f t="shared" si="112"/>
        <v>37.6</v>
      </c>
      <c r="L573" s="67">
        <f t="shared" si="113"/>
        <v>0</v>
      </c>
      <c r="M573" s="67">
        <f t="shared" si="114"/>
        <v>3572</v>
      </c>
      <c r="N573" s="67">
        <f t="shared" si="102"/>
        <v>0</v>
      </c>
    </row>
    <row r="574" spans="1:14" ht="11.25" customHeight="1">
      <c r="A574" s="230">
        <v>0</v>
      </c>
      <c r="B574" s="13" t="s">
        <v>709</v>
      </c>
      <c r="C574" s="231" t="s">
        <v>1440</v>
      </c>
      <c r="D574" s="147" t="s">
        <v>1441</v>
      </c>
      <c r="E574" s="148" t="s">
        <v>1376</v>
      </c>
      <c r="F574" s="148">
        <v>1</v>
      </c>
      <c r="G574" s="148">
        <v>6</v>
      </c>
      <c r="H574" s="149">
        <v>38.54</v>
      </c>
      <c r="I574" s="5">
        <f t="shared" si="111"/>
        <v>3661.3</v>
      </c>
      <c r="J574" s="66"/>
      <c r="K574" s="67">
        <f t="shared" si="112"/>
        <v>38.54</v>
      </c>
      <c r="L574" s="67">
        <f t="shared" si="113"/>
        <v>0</v>
      </c>
      <c r="M574" s="67">
        <f t="shared" si="114"/>
        <v>3661.3</v>
      </c>
      <c r="N574" s="67">
        <f t="shared" si="102"/>
        <v>0</v>
      </c>
    </row>
    <row r="575" spans="1:14" ht="11.25" customHeight="1">
      <c r="A575" s="230">
        <v>0</v>
      </c>
      <c r="B575" s="13" t="s">
        <v>709</v>
      </c>
      <c r="C575" s="231" t="s">
        <v>1442</v>
      </c>
      <c r="D575" s="147" t="s">
        <v>1443</v>
      </c>
      <c r="E575" s="148" t="s">
        <v>1189</v>
      </c>
      <c r="F575" s="148">
        <v>1</v>
      </c>
      <c r="G575" s="148">
        <v>12</v>
      </c>
      <c r="H575" s="149">
        <v>43.3</v>
      </c>
      <c r="I575" s="5">
        <f t="shared" si="111"/>
        <v>4113.5</v>
      </c>
      <c r="J575" s="66"/>
      <c r="K575" s="67">
        <f t="shared" si="112"/>
        <v>43.3</v>
      </c>
      <c r="L575" s="67">
        <f t="shared" si="113"/>
        <v>0</v>
      </c>
      <c r="M575" s="67">
        <f t="shared" si="114"/>
        <v>4113.5</v>
      </c>
      <c r="N575" s="67">
        <f t="shared" si="102"/>
        <v>0</v>
      </c>
    </row>
    <row r="576" spans="1:14" ht="11.25" customHeight="1">
      <c r="A576" s="230">
        <v>0</v>
      </c>
      <c r="B576" s="13" t="s">
        <v>709</v>
      </c>
      <c r="C576" s="231" t="s">
        <v>1444</v>
      </c>
      <c r="D576" s="147" t="s">
        <v>1445</v>
      </c>
      <c r="E576" s="148" t="s">
        <v>1071</v>
      </c>
      <c r="F576" s="148">
        <v>1</v>
      </c>
      <c r="G576" s="148">
        <v>12</v>
      </c>
      <c r="H576" s="149">
        <v>35.479999999999997</v>
      </c>
      <c r="I576" s="5">
        <f t="shared" si="111"/>
        <v>3370.6</v>
      </c>
      <c r="J576" s="66"/>
      <c r="K576" s="67">
        <f t="shared" si="112"/>
        <v>35.479999999999997</v>
      </c>
      <c r="L576" s="67">
        <f t="shared" si="113"/>
        <v>0</v>
      </c>
      <c r="M576" s="67">
        <f t="shared" si="114"/>
        <v>3370.6</v>
      </c>
      <c r="N576" s="67">
        <f t="shared" si="102"/>
        <v>0</v>
      </c>
    </row>
    <row r="577" spans="1:14" ht="11.25" customHeight="1">
      <c r="A577" s="230">
        <v>0</v>
      </c>
      <c r="B577" s="13" t="s">
        <v>709</v>
      </c>
      <c r="C577" s="231" t="s">
        <v>2398</v>
      </c>
      <c r="D577" s="147" t="s">
        <v>2399</v>
      </c>
      <c r="E577" s="148" t="s">
        <v>2400</v>
      </c>
      <c r="F577" s="148">
        <v>1</v>
      </c>
      <c r="G577" s="148">
        <v>12</v>
      </c>
      <c r="H577" s="149">
        <v>15.023999999999999</v>
      </c>
      <c r="I577" s="5">
        <f t="shared" si="111"/>
        <v>1427.28</v>
      </c>
      <c r="J577" s="66"/>
      <c r="K577" s="67">
        <f t="shared" si="112"/>
        <v>15.023999999999999</v>
      </c>
      <c r="L577" s="67">
        <f t="shared" si="113"/>
        <v>0</v>
      </c>
      <c r="M577" s="67">
        <f t="shared" si="114"/>
        <v>1427.28</v>
      </c>
      <c r="N577" s="67">
        <f t="shared" si="102"/>
        <v>0</v>
      </c>
    </row>
    <row r="578" spans="1:14" ht="11.25" customHeight="1">
      <c r="A578" s="230">
        <v>0</v>
      </c>
      <c r="B578" s="13" t="s">
        <v>709</v>
      </c>
      <c r="C578" s="231" t="s">
        <v>2401</v>
      </c>
      <c r="D578" s="147" t="s">
        <v>2402</v>
      </c>
      <c r="E578" s="148" t="s">
        <v>2400</v>
      </c>
      <c r="F578" s="148">
        <v>1</v>
      </c>
      <c r="G578" s="148">
        <v>12</v>
      </c>
      <c r="H578" s="149">
        <v>11.496</v>
      </c>
      <c r="I578" s="5">
        <f t="shared" si="111"/>
        <v>1092.1199999999999</v>
      </c>
      <c r="J578" s="66"/>
      <c r="K578" s="67">
        <f t="shared" si="112"/>
        <v>11.496</v>
      </c>
      <c r="L578" s="67">
        <f t="shared" si="113"/>
        <v>0</v>
      </c>
      <c r="M578" s="67">
        <f t="shared" si="114"/>
        <v>1092.1199999999999</v>
      </c>
      <c r="N578" s="67">
        <f t="shared" si="102"/>
        <v>0</v>
      </c>
    </row>
    <row r="579" spans="1:14" ht="11.25" customHeight="1">
      <c r="A579" s="230">
        <v>0</v>
      </c>
      <c r="B579" s="13" t="s">
        <v>709</v>
      </c>
      <c r="C579" s="231" t="s">
        <v>1446</v>
      </c>
      <c r="D579" s="147" t="s">
        <v>1447</v>
      </c>
      <c r="E579" s="148" t="s">
        <v>958</v>
      </c>
      <c r="F579" s="148">
        <v>1</v>
      </c>
      <c r="G579" s="148">
        <v>12</v>
      </c>
      <c r="H579" s="149">
        <v>15.9</v>
      </c>
      <c r="I579" s="5">
        <f t="shared" si="111"/>
        <v>1510.5</v>
      </c>
      <c r="J579" s="66"/>
      <c r="K579" s="67">
        <f t="shared" si="112"/>
        <v>15.9</v>
      </c>
      <c r="L579" s="67">
        <f t="shared" si="113"/>
        <v>0</v>
      </c>
      <c r="M579" s="67">
        <f t="shared" si="114"/>
        <v>1510.5</v>
      </c>
      <c r="N579" s="67">
        <f t="shared" si="102"/>
        <v>0</v>
      </c>
    </row>
    <row r="580" spans="1:14" ht="11.25" customHeight="1" thickBot="1">
      <c r="A580" s="230">
        <v>0</v>
      </c>
      <c r="B580" s="13" t="s">
        <v>709</v>
      </c>
      <c r="C580" s="231" t="s">
        <v>1448</v>
      </c>
      <c r="D580" s="147" t="s">
        <v>1449</v>
      </c>
      <c r="E580" s="148" t="s">
        <v>958</v>
      </c>
      <c r="F580" s="148">
        <v>1</v>
      </c>
      <c r="G580" s="148">
        <v>12</v>
      </c>
      <c r="H580" s="149">
        <v>26.11</v>
      </c>
      <c r="I580" s="5">
        <f t="shared" si="111"/>
        <v>2480.4499999999998</v>
      </c>
      <c r="J580" s="66"/>
      <c r="K580" s="67">
        <f t="shared" si="112"/>
        <v>26.11</v>
      </c>
      <c r="L580" s="67">
        <f t="shared" si="113"/>
        <v>0</v>
      </c>
      <c r="M580" s="67">
        <f t="shared" si="114"/>
        <v>2480.4499999999998</v>
      </c>
      <c r="N580" s="67">
        <f t="shared" si="102"/>
        <v>0</v>
      </c>
    </row>
    <row r="581" spans="1:14" ht="11.25" customHeight="1" thickBot="1">
      <c r="A581" s="230"/>
      <c r="C581" s="419" t="s">
        <v>1450</v>
      </c>
      <c r="D581" s="419"/>
      <c r="E581" s="419"/>
      <c r="F581" s="419"/>
      <c r="G581" s="419"/>
      <c r="H581" s="420"/>
      <c r="I581" s="278"/>
      <c r="J581" s="66"/>
      <c r="K581" s="67"/>
      <c r="L581" s="67"/>
      <c r="M581" s="67"/>
      <c r="N581" s="67"/>
    </row>
    <row r="582" spans="1:14" ht="11.25" customHeight="1">
      <c r="A582" s="230">
        <v>0</v>
      </c>
      <c r="B582" s="13" t="s">
        <v>710</v>
      </c>
      <c r="C582" s="231" t="s">
        <v>1451</v>
      </c>
      <c r="D582" s="147" t="s">
        <v>1452</v>
      </c>
      <c r="E582" s="148" t="s">
        <v>953</v>
      </c>
      <c r="F582" s="148">
        <v>1</v>
      </c>
      <c r="G582" s="148">
        <v>1</v>
      </c>
      <c r="H582" s="149">
        <v>190.44</v>
      </c>
      <c r="I582" s="5">
        <f>ROUND(H582*Курс_EUR,2)</f>
        <v>18091.8</v>
      </c>
      <c r="J582" s="66"/>
      <c r="K582" s="67">
        <f>H582*(1-Скидка_3M_EUR)</f>
        <v>190.44</v>
      </c>
      <c r="L582" s="67">
        <f>K582*J582</f>
        <v>0</v>
      </c>
      <c r="M582" s="67">
        <f>I582*(1-Скидка_3M_EUR)</f>
        <v>18091.8</v>
      </c>
      <c r="N582" s="67">
        <f t="shared" si="102"/>
        <v>0</v>
      </c>
    </row>
    <row r="583" spans="1:14" ht="11.25" customHeight="1">
      <c r="A583" s="230">
        <v>0</v>
      </c>
      <c r="B583" s="13" t="s">
        <v>710</v>
      </c>
      <c r="C583" s="231" t="s">
        <v>1453</v>
      </c>
      <c r="D583" s="147" t="s">
        <v>1454</v>
      </c>
      <c r="E583" s="148" t="s">
        <v>953</v>
      </c>
      <c r="F583" s="148">
        <v>1</v>
      </c>
      <c r="G583" s="148">
        <v>1</v>
      </c>
      <c r="H583" s="149">
        <v>76.39</v>
      </c>
      <c r="I583" s="5">
        <f>ROUND(H583*Курс_EUR,2)</f>
        <v>7257.05</v>
      </c>
      <c r="J583" s="66"/>
      <c r="K583" s="67">
        <f>H583*(1-Скидка_3M_EUR)</f>
        <v>76.39</v>
      </c>
      <c r="L583" s="67">
        <f>K583*J583</f>
        <v>0</v>
      </c>
      <c r="M583" s="67">
        <f>I583*(1-Скидка_3M_EUR)</f>
        <v>7257.05</v>
      </c>
      <c r="N583" s="67">
        <f t="shared" si="102"/>
        <v>0</v>
      </c>
    </row>
    <row r="584" spans="1:14" ht="11.25" customHeight="1">
      <c r="A584" s="230">
        <v>0</v>
      </c>
      <c r="B584" s="13" t="s">
        <v>710</v>
      </c>
      <c r="C584" s="231" t="s">
        <v>1455</v>
      </c>
      <c r="D584" s="147" t="s">
        <v>1456</v>
      </c>
      <c r="E584" s="148" t="s">
        <v>953</v>
      </c>
      <c r="F584" s="148">
        <v>1</v>
      </c>
      <c r="G584" s="148">
        <v>1</v>
      </c>
      <c r="H584" s="149">
        <v>528.86</v>
      </c>
      <c r="I584" s="5">
        <f>ROUND(H584*Курс_EUR,2)</f>
        <v>50241.7</v>
      </c>
      <c r="J584" s="66"/>
      <c r="K584" s="67">
        <f>H584*(1-Скидка_3M_EUR)</f>
        <v>528.86</v>
      </c>
      <c r="L584" s="67">
        <f>K584*J584</f>
        <v>0</v>
      </c>
      <c r="M584" s="67">
        <f>I584*(1-Скидка_3M_EUR)</f>
        <v>50241.7</v>
      </c>
      <c r="N584" s="67">
        <f t="shared" si="102"/>
        <v>0</v>
      </c>
    </row>
    <row r="585" spans="1:14" ht="11.25" customHeight="1" thickBot="1">
      <c r="A585" s="230">
        <v>0</v>
      </c>
      <c r="B585" s="13" t="s">
        <v>710</v>
      </c>
      <c r="C585" s="231" t="s">
        <v>1457</v>
      </c>
      <c r="D585" s="147" t="s">
        <v>1458</v>
      </c>
      <c r="E585" s="148" t="s">
        <v>953</v>
      </c>
      <c r="F585" s="148">
        <v>1</v>
      </c>
      <c r="G585" s="148">
        <v>1</v>
      </c>
      <c r="H585" s="149">
        <v>304.64</v>
      </c>
      <c r="I585" s="5">
        <f>ROUND(H585*Курс_EUR,2)</f>
        <v>28940.799999999999</v>
      </c>
      <c r="J585" s="66"/>
      <c r="K585" s="67">
        <f>H585*(1-Скидка_3M_EUR)</f>
        <v>304.64</v>
      </c>
      <c r="L585" s="67">
        <f>K585*J585</f>
        <v>0</v>
      </c>
      <c r="M585" s="67">
        <f>I585*(1-Скидка_3M_EUR)</f>
        <v>28940.799999999999</v>
      </c>
      <c r="N585" s="67">
        <f t="shared" ref="N585:N648" si="115">J585*M585</f>
        <v>0</v>
      </c>
    </row>
    <row r="586" spans="1:14" ht="11.25" customHeight="1" thickBot="1">
      <c r="A586" s="230"/>
      <c r="C586" s="419" t="s">
        <v>1459</v>
      </c>
      <c r="D586" s="419"/>
      <c r="E586" s="419"/>
      <c r="F586" s="419"/>
      <c r="G586" s="419"/>
      <c r="H586" s="420"/>
      <c r="I586" s="278"/>
      <c r="J586" s="66"/>
      <c r="K586" s="67"/>
      <c r="L586" s="67"/>
      <c r="M586" s="67"/>
      <c r="N586" s="67"/>
    </row>
    <row r="587" spans="1:14" ht="11.25" customHeight="1">
      <c r="A587" s="230">
        <v>0</v>
      </c>
      <c r="B587" s="13" t="s">
        <v>709</v>
      </c>
      <c r="C587" s="231" t="s">
        <v>1460</v>
      </c>
      <c r="D587" s="147" t="s">
        <v>1461</v>
      </c>
      <c r="E587" s="148" t="s">
        <v>1244</v>
      </c>
      <c r="F587" s="148">
        <v>12</v>
      </c>
      <c r="G587" s="148">
        <v>1</v>
      </c>
      <c r="H587" s="149">
        <v>22.98</v>
      </c>
      <c r="I587" s="5">
        <f>ROUND(H587*Курс_EUR,2)</f>
        <v>2183.1</v>
      </c>
      <c r="J587" s="66"/>
      <c r="K587" s="67">
        <f>H587*(1-Скидка_3M_EUR)</f>
        <v>22.98</v>
      </c>
      <c r="L587" s="67">
        <f>K587*J587</f>
        <v>0</v>
      </c>
      <c r="M587" s="67">
        <f>I587*(1-Скидка_3M_EUR)</f>
        <v>2183.1</v>
      </c>
      <c r="N587" s="67">
        <f t="shared" si="115"/>
        <v>0</v>
      </c>
    </row>
    <row r="588" spans="1:14" ht="11.25" customHeight="1">
      <c r="A588" s="230">
        <v>0</v>
      </c>
      <c r="B588" s="13" t="s">
        <v>709</v>
      </c>
      <c r="C588" s="231" t="s">
        <v>1462</v>
      </c>
      <c r="D588" s="147" t="s">
        <v>1461</v>
      </c>
      <c r="E588" s="148" t="s">
        <v>1463</v>
      </c>
      <c r="F588" s="148">
        <v>1</v>
      </c>
      <c r="G588" s="148">
        <v>6</v>
      </c>
      <c r="H588" s="149">
        <v>31.2</v>
      </c>
      <c r="I588" s="5">
        <f>ROUND(H588*Курс_EUR,2)</f>
        <v>2964</v>
      </c>
      <c r="J588" s="66"/>
      <c r="K588" s="67">
        <f>H588*(1-Скидка_3M_EUR)</f>
        <v>31.2</v>
      </c>
      <c r="L588" s="67">
        <f>K588*J588</f>
        <v>0</v>
      </c>
      <c r="M588" s="67">
        <f>I588*(1-Скидка_3M_EUR)</f>
        <v>2964</v>
      </c>
      <c r="N588" s="67">
        <f t="shared" si="115"/>
        <v>0</v>
      </c>
    </row>
    <row r="589" spans="1:14" ht="11.25" customHeight="1">
      <c r="A589" s="230">
        <v>0</v>
      </c>
      <c r="B589" s="13" t="s">
        <v>709</v>
      </c>
      <c r="C589" s="231" t="s">
        <v>1464</v>
      </c>
      <c r="D589" s="147" t="s">
        <v>1465</v>
      </c>
      <c r="E589" s="148" t="s">
        <v>1244</v>
      </c>
      <c r="F589" s="148">
        <v>12</v>
      </c>
      <c r="G589" s="148">
        <v>1</v>
      </c>
      <c r="H589" s="149">
        <v>18.684000000000001</v>
      </c>
      <c r="I589" s="5">
        <f>ROUND(H589*Курс_EUR,2)</f>
        <v>1774.98</v>
      </c>
      <c r="J589" s="66"/>
      <c r="K589" s="67">
        <f>H589*(1-Скидка_3M_EUR)</f>
        <v>18.684000000000001</v>
      </c>
      <c r="L589" s="67">
        <f>K589*J589</f>
        <v>0</v>
      </c>
      <c r="M589" s="67">
        <f>I589*(1-Скидка_3M_EUR)</f>
        <v>1774.98</v>
      </c>
      <c r="N589" s="67">
        <f t="shared" si="115"/>
        <v>0</v>
      </c>
    </row>
    <row r="590" spans="1:14" ht="11.25" customHeight="1">
      <c r="A590" s="230"/>
      <c r="C590" s="231"/>
      <c r="D590" s="147"/>
      <c r="E590" s="148"/>
      <c r="F590" s="148"/>
      <c r="G590" s="148"/>
      <c r="H590" s="149"/>
      <c r="I590" s="149"/>
      <c r="J590" s="66"/>
      <c r="K590" s="67"/>
      <c r="L590" s="67"/>
      <c r="M590" s="67"/>
      <c r="N590" s="67"/>
    </row>
    <row r="591" spans="1:14" ht="11.25" customHeight="1">
      <c r="A591" s="230">
        <v>0</v>
      </c>
      <c r="B591" s="13" t="s">
        <v>743</v>
      </c>
      <c r="C591" s="231" t="s">
        <v>1466</v>
      </c>
      <c r="D591" s="147" t="s">
        <v>1467</v>
      </c>
      <c r="E591" s="148" t="s">
        <v>953</v>
      </c>
      <c r="F591" s="148">
        <v>1</v>
      </c>
      <c r="G591" s="148">
        <v>10</v>
      </c>
      <c r="H591" s="149">
        <v>14.112</v>
      </c>
      <c r="I591" s="5">
        <f>ROUND(H591*Курс_EUR,2)</f>
        <v>1340.64</v>
      </c>
      <c r="J591" s="66"/>
      <c r="K591" s="67">
        <f>H591*(1-Скидка_3M_EUR)</f>
        <v>14.112</v>
      </c>
      <c r="L591" s="67">
        <f>K591*J591</f>
        <v>0</v>
      </c>
      <c r="M591" s="67">
        <f>I591*(1-Скидка_3M_EUR)</f>
        <v>1340.64</v>
      </c>
      <c r="N591" s="67">
        <f t="shared" si="115"/>
        <v>0</v>
      </c>
    </row>
    <row r="592" spans="1:14" ht="11.25" customHeight="1">
      <c r="A592" s="230">
        <v>0</v>
      </c>
      <c r="B592" s="13" t="s">
        <v>743</v>
      </c>
      <c r="C592" s="231" t="s">
        <v>1468</v>
      </c>
      <c r="D592" s="147" t="s">
        <v>1469</v>
      </c>
      <c r="E592" s="148" t="s">
        <v>1071</v>
      </c>
      <c r="F592" s="148">
        <v>1</v>
      </c>
      <c r="G592" s="148">
        <v>12</v>
      </c>
      <c r="H592" s="149">
        <v>25.51</v>
      </c>
      <c r="I592" s="5">
        <f>ROUND(H592*Курс_EUR,2)</f>
        <v>2423.4499999999998</v>
      </c>
      <c r="J592" s="66"/>
      <c r="K592" s="67">
        <f>H592*(1-Скидка_3M_EUR)</f>
        <v>25.51</v>
      </c>
      <c r="L592" s="67">
        <f>K592*J592</f>
        <v>0</v>
      </c>
      <c r="M592" s="67">
        <f>I592*(1-Скидка_3M_EUR)</f>
        <v>2423.4499999999998</v>
      </c>
      <c r="N592" s="67">
        <f t="shared" si="115"/>
        <v>0</v>
      </c>
    </row>
    <row r="593" spans="1:14" ht="11.25" customHeight="1">
      <c r="A593" s="230"/>
      <c r="C593" s="231"/>
      <c r="D593" s="147"/>
      <c r="E593" s="148"/>
      <c r="F593" s="148"/>
      <c r="G593" s="148"/>
      <c r="H593" s="149"/>
      <c r="I593" s="149"/>
      <c r="J593" s="66"/>
      <c r="K593" s="67"/>
      <c r="L593" s="67"/>
      <c r="M593" s="67"/>
      <c r="N593" s="67"/>
    </row>
    <row r="594" spans="1:14" ht="11.25" customHeight="1">
      <c r="A594" s="230">
        <v>0</v>
      </c>
      <c r="B594" s="13" t="s">
        <v>709</v>
      </c>
      <c r="C594" s="231" t="s">
        <v>529</v>
      </c>
      <c r="D594" s="147" t="s">
        <v>1470</v>
      </c>
      <c r="E594" s="148" t="s">
        <v>1071</v>
      </c>
      <c r="F594" s="148">
        <v>1</v>
      </c>
      <c r="G594" s="148">
        <v>6</v>
      </c>
      <c r="H594" s="149">
        <v>70.48</v>
      </c>
      <c r="I594" s="5">
        <f>ROUND(H594*Курс_EUR,2)</f>
        <v>6695.6</v>
      </c>
      <c r="J594" s="66"/>
      <c r="K594" s="67">
        <f>H594*(1-Скидка_3M_EUR)</f>
        <v>70.48</v>
      </c>
      <c r="L594" s="67">
        <f>K594*J594</f>
        <v>0</v>
      </c>
      <c r="M594" s="67">
        <f>I594*(1-Скидка_3M_EUR)</f>
        <v>6695.6</v>
      </c>
      <c r="N594" s="67">
        <f t="shared" si="115"/>
        <v>0</v>
      </c>
    </row>
    <row r="595" spans="1:14" ht="11.25" customHeight="1">
      <c r="A595" s="230">
        <v>0</v>
      </c>
      <c r="B595" s="13" t="s">
        <v>710</v>
      </c>
      <c r="C595" s="231" t="s">
        <v>531</v>
      </c>
      <c r="D595" s="147" t="s">
        <v>1471</v>
      </c>
      <c r="E595" s="148" t="s">
        <v>953</v>
      </c>
      <c r="F595" s="148">
        <v>1</v>
      </c>
      <c r="G595" s="148">
        <v>1</v>
      </c>
      <c r="H595" s="149">
        <v>604.98</v>
      </c>
      <c r="I595" s="5">
        <f>ROUND(H595*Курс_EUR,2)</f>
        <v>57473.1</v>
      </c>
      <c r="J595" s="66"/>
      <c r="K595" s="67">
        <f>H595*(1-Скидка_3M_EUR)</f>
        <v>604.98</v>
      </c>
      <c r="L595" s="67">
        <f>K595*J595</f>
        <v>0</v>
      </c>
      <c r="M595" s="67">
        <f>I595*(1-Скидка_3M_EUR)</f>
        <v>57473.1</v>
      </c>
      <c r="N595" s="67">
        <f t="shared" si="115"/>
        <v>0</v>
      </c>
    </row>
    <row r="596" spans="1:14" ht="11.25" customHeight="1" thickBot="1">
      <c r="A596" s="230">
        <v>0</v>
      </c>
      <c r="B596" s="13" t="s">
        <v>709</v>
      </c>
      <c r="C596" s="231" t="s">
        <v>1472</v>
      </c>
      <c r="D596" s="147" t="s">
        <v>1473</v>
      </c>
      <c r="E596" s="148" t="s">
        <v>953</v>
      </c>
      <c r="F596" s="148">
        <v>1</v>
      </c>
      <c r="G596" s="148">
        <v>36</v>
      </c>
      <c r="H596" s="149">
        <v>2.74</v>
      </c>
      <c r="I596" s="5">
        <f>ROUND(H596*Курс_EUR,2)</f>
        <v>260.3</v>
      </c>
      <c r="J596" s="66"/>
      <c r="K596" s="67">
        <f>H596*(1-Скидка_3M_EUR)</f>
        <v>2.74</v>
      </c>
      <c r="L596" s="67">
        <f>K596*J596</f>
        <v>0</v>
      </c>
      <c r="M596" s="67">
        <f>I596*(1-Скидка_3M_EUR)</f>
        <v>260.3</v>
      </c>
      <c r="N596" s="67">
        <f t="shared" si="115"/>
        <v>0</v>
      </c>
    </row>
    <row r="597" spans="1:14" ht="11.25" customHeight="1" thickBot="1">
      <c r="A597" s="230"/>
      <c r="C597" s="419" t="s">
        <v>1474</v>
      </c>
      <c r="D597" s="419"/>
      <c r="E597" s="419"/>
      <c r="F597" s="419"/>
      <c r="G597" s="419"/>
      <c r="H597" s="420"/>
      <c r="I597" s="278"/>
      <c r="J597" s="66"/>
      <c r="K597" s="67"/>
      <c r="L597" s="67"/>
      <c r="M597" s="67"/>
      <c r="N597" s="67"/>
    </row>
    <row r="598" spans="1:14" ht="11.25" customHeight="1">
      <c r="A598" s="230">
        <v>0</v>
      </c>
      <c r="B598" s="13" t="s">
        <v>709</v>
      </c>
      <c r="C598" s="231" t="s">
        <v>1475</v>
      </c>
      <c r="D598" s="147" t="s">
        <v>1476</v>
      </c>
      <c r="E598" s="148" t="s">
        <v>971</v>
      </c>
      <c r="F598" s="148">
        <v>1</v>
      </c>
      <c r="G598" s="148">
        <v>12</v>
      </c>
      <c r="H598" s="149">
        <v>15.247</v>
      </c>
      <c r="I598" s="5">
        <f t="shared" ref="I598:I612" si="116">ROUND(H598*Курс_EUR,2)</f>
        <v>1448.47</v>
      </c>
      <c r="J598" s="66"/>
      <c r="K598" s="67">
        <f t="shared" ref="K598:K611" si="117">H598*(1-Скидка_3M_EUR)</f>
        <v>15.247</v>
      </c>
      <c r="L598" s="67">
        <f t="shared" ref="L598:L612" si="118">K598*J598</f>
        <v>0</v>
      </c>
      <c r="M598" s="67">
        <f t="shared" ref="M598:M612" si="119">I598*(1-Скидка_3M_EUR)</f>
        <v>1448.47</v>
      </c>
      <c r="N598" s="67">
        <f t="shared" si="115"/>
        <v>0</v>
      </c>
    </row>
    <row r="599" spans="1:14" ht="11.25" customHeight="1">
      <c r="A599" s="230">
        <v>0</v>
      </c>
      <c r="B599" s="13" t="s">
        <v>709</v>
      </c>
      <c r="C599" s="231" t="s">
        <v>1477</v>
      </c>
      <c r="D599" s="147" t="s">
        <v>1478</v>
      </c>
      <c r="E599" s="148" t="s">
        <v>971</v>
      </c>
      <c r="F599" s="148">
        <v>1</v>
      </c>
      <c r="G599" s="148">
        <v>12</v>
      </c>
      <c r="H599" s="149">
        <v>16.056000000000001</v>
      </c>
      <c r="I599" s="5">
        <f t="shared" si="116"/>
        <v>1525.32</v>
      </c>
      <c r="J599" s="66"/>
      <c r="K599" s="67">
        <f t="shared" si="117"/>
        <v>16.056000000000001</v>
      </c>
      <c r="L599" s="67">
        <f t="shared" si="118"/>
        <v>0</v>
      </c>
      <c r="M599" s="67">
        <f t="shared" si="119"/>
        <v>1525.32</v>
      </c>
      <c r="N599" s="67">
        <f t="shared" si="115"/>
        <v>0</v>
      </c>
    </row>
    <row r="600" spans="1:14" ht="11.25" customHeight="1">
      <c r="A600" s="230">
        <v>0</v>
      </c>
      <c r="B600" s="13" t="s">
        <v>709</v>
      </c>
      <c r="C600" s="231" t="s">
        <v>1479</v>
      </c>
      <c r="D600" s="147" t="s">
        <v>1480</v>
      </c>
      <c r="E600" s="148" t="s">
        <v>971</v>
      </c>
      <c r="F600" s="148">
        <v>1</v>
      </c>
      <c r="G600" s="148">
        <v>12</v>
      </c>
      <c r="H600" s="149">
        <v>15.282999999999999</v>
      </c>
      <c r="I600" s="5">
        <f t="shared" si="116"/>
        <v>1451.89</v>
      </c>
      <c r="J600" s="66"/>
      <c r="K600" s="67">
        <f t="shared" si="117"/>
        <v>15.282999999999999</v>
      </c>
      <c r="L600" s="67">
        <f t="shared" si="118"/>
        <v>0</v>
      </c>
      <c r="M600" s="67">
        <f t="shared" si="119"/>
        <v>1451.89</v>
      </c>
      <c r="N600" s="67">
        <f t="shared" si="115"/>
        <v>0</v>
      </c>
    </row>
    <row r="601" spans="1:14" ht="11.25" customHeight="1">
      <c r="A601" s="230">
        <v>0</v>
      </c>
      <c r="B601" s="13" t="s">
        <v>709</v>
      </c>
      <c r="C601" s="231" t="s">
        <v>1481</v>
      </c>
      <c r="D601" s="147" t="s">
        <v>1482</v>
      </c>
      <c r="E601" s="148" t="s">
        <v>1244</v>
      </c>
      <c r="F601" s="148">
        <v>12</v>
      </c>
      <c r="G601" s="148">
        <v>1</v>
      </c>
      <c r="H601" s="149">
        <v>18.55</v>
      </c>
      <c r="I601" s="5">
        <f t="shared" si="116"/>
        <v>1762.25</v>
      </c>
      <c r="J601" s="66"/>
      <c r="K601" s="67">
        <f t="shared" si="117"/>
        <v>18.55</v>
      </c>
      <c r="L601" s="67">
        <f t="shared" si="118"/>
        <v>0</v>
      </c>
      <c r="M601" s="67">
        <f t="shared" si="119"/>
        <v>1762.25</v>
      </c>
      <c r="N601" s="67">
        <f t="shared" si="115"/>
        <v>0</v>
      </c>
    </row>
    <row r="602" spans="1:14" ht="11.25" customHeight="1">
      <c r="A602" s="230">
        <v>0</v>
      </c>
      <c r="B602" s="13" t="s">
        <v>709</v>
      </c>
      <c r="C602" s="231" t="s">
        <v>1483</v>
      </c>
      <c r="D602" s="147" t="s">
        <v>1484</v>
      </c>
      <c r="E602" s="148" t="s">
        <v>1244</v>
      </c>
      <c r="F602" s="148">
        <v>12</v>
      </c>
      <c r="G602" s="148">
        <v>1</v>
      </c>
      <c r="H602" s="149">
        <v>16.100000000000001</v>
      </c>
      <c r="I602" s="5">
        <f t="shared" si="116"/>
        <v>1529.5</v>
      </c>
      <c r="J602" s="66"/>
      <c r="K602" s="67">
        <f t="shared" si="117"/>
        <v>16.100000000000001</v>
      </c>
      <c r="L602" s="67">
        <f t="shared" si="118"/>
        <v>0</v>
      </c>
      <c r="M602" s="67">
        <f t="shared" si="119"/>
        <v>1529.5</v>
      </c>
      <c r="N602" s="67">
        <f t="shared" si="115"/>
        <v>0</v>
      </c>
    </row>
    <row r="603" spans="1:14" ht="11.25" customHeight="1">
      <c r="A603" s="230">
        <v>0</v>
      </c>
      <c r="B603" s="13" t="s">
        <v>709</v>
      </c>
      <c r="C603" s="231" t="s">
        <v>1485</v>
      </c>
      <c r="D603" s="147" t="s">
        <v>1486</v>
      </c>
      <c r="E603" s="148" t="s">
        <v>971</v>
      </c>
      <c r="F603" s="148">
        <v>1</v>
      </c>
      <c r="G603" s="148">
        <v>12</v>
      </c>
      <c r="H603" s="149">
        <v>37.32</v>
      </c>
      <c r="I603" s="5">
        <f t="shared" si="116"/>
        <v>3545.4</v>
      </c>
      <c r="J603" s="66"/>
      <c r="K603" s="67">
        <f t="shared" si="117"/>
        <v>37.32</v>
      </c>
      <c r="L603" s="67">
        <f t="shared" si="118"/>
        <v>0</v>
      </c>
      <c r="M603" s="67">
        <f t="shared" si="119"/>
        <v>3545.4</v>
      </c>
      <c r="N603" s="67">
        <f t="shared" si="115"/>
        <v>0</v>
      </c>
    </row>
    <row r="604" spans="1:14" ht="11.25" customHeight="1">
      <c r="A604" s="230">
        <v>0</v>
      </c>
      <c r="B604" s="13" t="s">
        <v>709</v>
      </c>
      <c r="C604" s="231" t="s">
        <v>1487</v>
      </c>
      <c r="D604" s="147" t="s">
        <v>1488</v>
      </c>
      <c r="E604" s="148" t="s">
        <v>1244</v>
      </c>
      <c r="F604" s="148">
        <v>6</v>
      </c>
      <c r="G604" s="148">
        <v>1</v>
      </c>
      <c r="H604" s="149">
        <v>16.13</v>
      </c>
      <c r="I604" s="5">
        <f t="shared" si="116"/>
        <v>1532.35</v>
      </c>
      <c r="J604" s="66"/>
      <c r="K604" s="67">
        <f t="shared" si="117"/>
        <v>16.13</v>
      </c>
      <c r="L604" s="67">
        <f t="shared" si="118"/>
        <v>0</v>
      </c>
      <c r="M604" s="67">
        <f t="shared" si="119"/>
        <v>1532.35</v>
      </c>
      <c r="N604" s="67">
        <f t="shared" si="115"/>
        <v>0</v>
      </c>
    </row>
    <row r="605" spans="1:14" ht="11.25" customHeight="1">
      <c r="A605" s="230">
        <v>0</v>
      </c>
      <c r="B605" s="13" t="s">
        <v>709</v>
      </c>
      <c r="C605" s="231" t="s">
        <v>1489</v>
      </c>
      <c r="D605" s="147" t="s">
        <v>1490</v>
      </c>
      <c r="E605" s="148" t="s">
        <v>1244</v>
      </c>
      <c r="F605" s="148">
        <v>6</v>
      </c>
      <c r="G605" s="148">
        <v>1</v>
      </c>
      <c r="H605" s="149">
        <v>17.02</v>
      </c>
      <c r="I605" s="5">
        <f t="shared" si="116"/>
        <v>1616.9</v>
      </c>
      <c r="J605" s="66"/>
      <c r="K605" s="67">
        <f t="shared" si="117"/>
        <v>17.02</v>
      </c>
      <c r="L605" s="67">
        <f t="shared" si="118"/>
        <v>0</v>
      </c>
      <c r="M605" s="67">
        <f t="shared" si="119"/>
        <v>1616.9</v>
      </c>
      <c r="N605" s="67">
        <f t="shared" si="115"/>
        <v>0</v>
      </c>
    </row>
    <row r="606" spans="1:14" ht="11.25" customHeight="1">
      <c r="A606" s="230">
        <v>0</v>
      </c>
      <c r="B606" s="13" t="s">
        <v>709</v>
      </c>
      <c r="C606" s="231" t="s">
        <v>1491</v>
      </c>
      <c r="D606" s="147" t="s">
        <v>1492</v>
      </c>
      <c r="E606" s="148" t="s">
        <v>971</v>
      </c>
      <c r="F606" s="148">
        <v>1</v>
      </c>
      <c r="G606" s="148">
        <v>12</v>
      </c>
      <c r="H606" s="149">
        <v>10.278</v>
      </c>
      <c r="I606" s="5">
        <f t="shared" si="116"/>
        <v>976.41</v>
      </c>
      <c r="J606" s="66"/>
      <c r="K606" s="67">
        <f t="shared" si="117"/>
        <v>10.278</v>
      </c>
      <c r="L606" s="67">
        <f t="shared" si="118"/>
        <v>0</v>
      </c>
      <c r="M606" s="67">
        <f t="shared" si="119"/>
        <v>976.41</v>
      </c>
      <c r="N606" s="67">
        <f t="shared" si="115"/>
        <v>0</v>
      </c>
    </row>
    <row r="607" spans="1:14" ht="11.25" customHeight="1">
      <c r="A607" s="230">
        <v>0</v>
      </c>
      <c r="B607" s="13" t="s">
        <v>709</v>
      </c>
      <c r="C607" s="231" t="s">
        <v>1493</v>
      </c>
      <c r="D607" s="147" t="s">
        <v>1494</v>
      </c>
      <c r="E607" s="148" t="s">
        <v>971</v>
      </c>
      <c r="F607" s="148">
        <v>1</v>
      </c>
      <c r="G607" s="148">
        <v>12</v>
      </c>
      <c r="H607" s="149">
        <v>21.6</v>
      </c>
      <c r="I607" s="5">
        <f t="shared" si="116"/>
        <v>2052</v>
      </c>
      <c r="J607" s="66"/>
      <c r="K607" s="67">
        <f t="shared" si="117"/>
        <v>21.6</v>
      </c>
      <c r="L607" s="67">
        <f t="shared" si="118"/>
        <v>0</v>
      </c>
      <c r="M607" s="67">
        <f t="shared" si="119"/>
        <v>2052</v>
      </c>
      <c r="N607" s="67">
        <f t="shared" si="115"/>
        <v>0</v>
      </c>
    </row>
    <row r="608" spans="1:14" ht="11.25" customHeight="1">
      <c r="A608" s="230">
        <v>0</v>
      </c>
      <c r="B608" s="13" t="s">
        <v>709</v>
      </c>
      <c r="C608" s="231" t="s">
        <v>1495</v>
      </c>
      <c r="D608" s="147" t="s">
        <v>1496</v>
      </c>
      <c r="E608" s="148" t="s">
        <v>971</v>
      </c>
      <c r="F608" s="148">
        <v>1</v>
      </c>
      <c r="G608" s="148">
        <v>12</v>
      </c>
      <c r="H608" s="149">
        <v>19.64</v>
      </c>
      <c r="I608" s="5">
        <f t="shared" si="116"/>
        <v>1865.8</v>
      </c>
      <c r="J608" s="66"/>
      <c r="K608" s="67">
        <f t="shared" si="117"/>
        <v>19.64</v>
      </c>
      <c r="L608" s="67">
        <f t="shared" si="118"/>
        <v>0</v>
      </c>
      <c r="M608" s="67">
        <f t="shared" si="119"/>
        <v>1865.8</v>
      </c>
      <c r="N608" s="67">
        <f t="shared" si="115"/>
        <v>0</v>
      </c>
    </row>
    <row r="609" spans="1:14" ht="11.25" customHeight="1">
      <c r="A609" s="230">
        <v>0</v>
      </c>
      <c r="B609" s="13" t="s">
        <v>709</v>
      </c>
      <c r="C609" s="231" t="s">
        <v>1497</v>
      </c>
      <c r="D609" s="147" t="s">
        <v>1498</v>
      </c>
      <c r="E609" s="148" t="s">
        <v>971</v>
      </c>
      <c r="F609" s="148">
        <v>12</v>
      </c>
      <c r="G609" s="148">
        <v>1</v>
      </c>
      <c r="H609" s="149">
        <v>15.516</v>
      </c>
      <c r="I609" s="5">
        <f t="shared" si="116"/>
        <v>1474.02</v>
      </c>
      <c r="J609" s="66"/>
      <c r="K609" s="67">
        <f t="shared" si="117"/>
        <v>15.516</v>
      </c>
      <c r="L609" s="67">
        <f t="shared" si="118"/>
        <v>0</v>
      </c>
      <c r="M609" s="67">
        <f t="shared" si="119"/>
        <v>1474.02</v>
      </c>
      <c r="N609" s="67">
        <f t="shared" si="115"/>
        <v>0</v>
      </c>
    </row>
    <row r="610" spans="1:14" ht="11.25" customHeight="1">
      <c r="A610" s="230">
        <v>0</v>
      </c>
      <c r="B610" s="13" t="s">
        <v>709</v>
      </c>
      <c r="C610" s="231" t="s">
        <v>1499</v>
      </c>
      <c r="D610" s="147" t="s">
        <v>1500</v>
      </c>
      <c r="E610" s="148" t="s">
        <v>1244</v>
      </c>
      <c r="F610" s="148">
        <v>12</v>
      </c>
      <c r="G610" s="148">
        <v>1</v>
      </c>
      <c r="H610" s="149">
        <v>14.82</v>
      </c>
      <c r="I610" s="5">
        <f t="shared" si="116"/>
        <v>1407.9</v>
      </c>
      <c r="J610" s="66"/>
      <c r="K610" s="67">
        <f t="shared" si="117"/>
        <v>14.82</v>
      </c>
      <c r="L610" s="67">
        <f t="shared" si="118"/>
        <v>0</v>
      </c>
      <c r="M610" s="67">
        <f t="shared" si="119"/>
        <v>1407.9</v>
      </c>
      <c r="N610" s="67">
        <f t="shared" si="115"/>
        <v>0</v>
      </c>
    </row>
    <row r="611" spans="1:14" ht="11.25" customHeight="1">
      <c r="A611" s="230">
        <v>0</v>
      </c>
      <c r="B611" s="13" t="s">
        <v>709</v>
      </c>
      <c r="C611" s="231" t="s">
        <v>1501</v>
      </c>
      <c r="D611" s="147" t="s">
        <v>1502</v>
      </c>
      <c r="E611" s="148" t="s">
        <v>1244</v>
      </c>
      <c r="F611" s="148">
        <v>1</v>
      </c>
      <c r="G611" s="148">
        <v>6</v>
      </c>
      <c r="H611" s="149">
        <v>19.079999999999998</v>
      </c>
      <c r="I611" s="5">
        <f t="shared" si="116"/>
        <v>1812.6</v>
      </c>
      <c r="J611" s="66"/>
      <c r="K611" s="67">
        <f t="shared" si="117"/>
        <v>19.079999999999998</v>
      </c>
      <c r="L611" s="67">
        <f t="shared" si="118"/>
        <v>0</v>
      </c>
      <c r="M611" s="67">
        <f t="shared" si="119"/>
        <v>1812.6</v>
      </c>
      <c r="N611" s="67">
        <f t="shared" si="115"/>
        <v>0</v>
      </c>
    </row>
    <row r="612" spans="1:14" ht="11.25" customHeight="1" thickBot="1">
      <c r="A612" s="230">
        <v>0</v>
      </c>
      <c r="B612" s="13" t="s">
        <v>2978</v>
      </c>
      <c r="C612" s="231" t="s">
        <v>1897</v>
      </c>
      <c r="D612" s="147" t="s">
        <v>1898</v>
      </c>
      <c r="E612" s="148" t="s">
        <v>958</v>
      </c>
      <c r="F612" s="148">
        <v>1</v>
      </c>
      <c r="G612" s="148">
        <v>6</v>
      </c>
      <c r="H612" s="149">
        <v>24.94</v>
      </c>
      <c r="I612" s="5">
        <f t="shared" si="116"/>
        <v>2369.3000000000002</v>
      </c>
      <c r="J612" s="66"/>
      <c r="K612" s="67">
        <f>H612*(1-Скидка_3M_EUR)</f>
        <v>24.94</v>
      </c>
      <c r="L612" s="67">
        <f t="shared" si="118"/>
        <v>0</v>
      </c>
      <c r="M612" s="67">
        <f t="shared" si="119"/>
        <v>2369.3000000000002</v>
      </c>
      <c r="N612" s="67">
        <f t="shared" si="115"/>
        <v>0</v>
      </c>
    </row>
    <row r="613" spans="1:14" ht="11.25" customHeight="1" thickBot="1">
      <c r="A613" s="230"/>
      <c r="C613" s="419" t="s">
        <v>751</v>
      </c>
      <c r="D613" s="419"/>
      <c r="E613" s="419"/>
      <c r="F613" s="419"/>
      <c r="G613" s="419"/>
      <c r="H613" s="420"/>
      <c r="I613" s="278"/>
      <c r="J613" s="66"/>
      <c r="K613" s="67"/>
      <c r="L613" s="67"/>
      <c r="M613" s="67"/>
      <c r="N613" s="67"/>
    </row>
    <row r="614" spans="1:14" ht="11.25" customHeight="1">
      <c r="A614" s="230">
        <v>0</v>
      </c>
      <c r="B614" s="13" t="s">
        <v>710</v>
      </c>
      <c r="C614" s="233" t="s">
        <v>1503</v>
      </c>
      <c r="D614" s="153" t="s">
        <v>1504</v>
      </c>
      <c r="E614" s="154" t="s">
        <v>953</v>
      </c>
      <c r="F614" s="154">
        <v>1</v>
      </c>
      <c r="G614" s="154">
        <v>1</v>
      </c>
      <c r="H614" s="155">
        <v>110.5</v>
      </c>
      <c r="I614" s="5">
        <f>ROUND(H614*Курс_EUR,2)</f>
        <v>10497.5</v>
      </c>
      <c r="J614" s="66"/>
      <c r="K614" s="67">
        <f>H614*(1-Скидка_3M_EUR)</f>
        <v>110.5</v>
      </c>
      <c r="L614" s="67">
        <f>K614*J614</f>
        <v>0</v>
      </c>
      <c r="M614" s="67">
        <f>I614*(1-Скидка_3M_EUR)</f>
        <v>10497.5</v>
      </c>
      <c r="N614" s="67">
        <f t="shared" si="115"/>
        <v>0</v>
      </c>
    </row>
    <row r="615" spans="1:14" ht="11.25" customHeight="1">
      <c r="A615" s="230">
        <v>0</v>
      </c>
      <c r="B615" s="13" t="s">
        <v>710</v>
      </c>
      <c r="C615" s="231" t="s">
        <v>1505</v>
      </c>
      <c r="D615" s="147" t="s">
        <v>1506</v>
      </c>
      <c r="E615" s="148" t="s">
        <v>953</v>
      </c>
      <c r="F615" s="148">
        <v>1</v>
      </c>
      <c r="G615" s="148">
        <v>1</v>
      </c>
      <c r="H615" s="149">
        <v>160.93</v>
      </c>
      <c r="I615" s="5">
        <f>ROUND(H615*Курс_EUR,2)</f>
        <v>15288.35</v>
      </c>
      <c r="J615" s="66"/>
      <c r="K615" s="67">
        <f>H615*(1-Скидка_3M_EUR)</f>
        <v>160.93</v>
      </c>
      <c r="L615" s="67">
        <f>K615*J615</f>
        <v>0</v>
      </c>
      <c r="M615" s="67">
        <f>I615*(1-Скидка_3M_EUR)</f>
        <v>15288.35</v>
      </c>
      <c r="N615" s="67">
        <f t="shared" si="115"/>
        <v>0</v>
      </c>
    </row>
    <row r="616" spans="1:14" ht="11.25" customHeight="1" thickBot="1">
      <c r="A616" s="230">
        <v>0</v>
      </c>
      <c r="B616" s="13" t="s">
        <v>710</v>
      </c>
      <c r="C616" s="231" t="s">
        <v>1507</v>
      </c>
      <c r="D616" s="147" t="s">
        <v>1508</v>
      </c>
      <c r="E616" s="148" t="s">
        <v>953</v>
      </c>
      <c r="F616" s="148">
        <v>1</v>
      </c>
      <c r="G616" s="148">
        <v>1</v>
      </c>
      <c r="H616" s="149">
        <v>293.75</v>
      </c>
      <c r="I616" s="5">
        <f>ROUND(H616*Курс_EUR,2)</f>
        <v>27906.25</v>
      </c>
      <c r="J616" s="66"/>
      <c r="K616" s="67">
        <f>H616*(1-Скидка_3M_EUR)</f>
        <v>293.75</v>
      </c>
      <c r="L616" s="67">
        <f>K616*J616</f>
        <v>0</v>
      </c>
      <c r="M616" s="67">
        <f>I616*(1-Скидка_3M_EUR)</f>
        <v>27906.25</v>
      </c>
      <c r="N616" s="67">
        <f t="shared" si="115"/>
        <v>0</v>
      </c>
    </row>
    <row r="617" spans="1:14" ht="11.25" customHeight="1" thickBot="1">
      <c r="A617" s="230"/>
      <c r="C617" s="419" t="s">
        <v>752</v>
      </c>
      <c r="D617" s="419"/>
      <c r="E617" s="419"/>
      <c r="F617" s="419"/>
      <c r="G617" s="419"/>
      <c r="H617" s="420"/>
      <c r="I617" s="278"/>
      <c r="J617" s="66"/>
      <c r="K617" s="67"/>
      <c r="L617" s="67"/>
      <c r="M617" s="67"/>
      <c r="N617" s="67"/>
    </row>
    <row r="618" spans="1:14" ht="11.25" customHeight="1">
      <c r="A618" s="230">
        <v>0</v>
      </c>
      <c r="B618" s="13" t="s">
        <v>709</v>
      </c>
      <c r="C618" s="231" t="s">
        <v>1510</v>
      </c>
      <c r="D618" s="147" t="s">
        <v>1511</v>
      </c>
      <c r="E618" s="148" t="s">
        <v>1244</v>
      </c>
      <c r="F618" s="148">
        <v>1</v>
      </c>
      <c r="G618" s="148">
        <v>12</v>
      </c>
      <c r="H618" s="149">
        <v>6.04</v>
      </c>
      <c r="I618" s="5">
        <f>ROUND(H618*Курс_EUR,2)</f>
        <v>573.79999999999995</v>
      </c>
      <c r="J618" s="66"/>
      <c r="K618" s="67">
        <f>H618*(1-Скидка_3M_EUR)</f>
        <v>6.04</v>
      </c>
      <c r="L618" s="67">
        <f>K618*J618</f>
        <v>0</v>
      </c>
      <c r="M618" s="67">
        <f>I618*(1-Скидка_3M_EUR)</f>
        <v>573.79999999999995</v>
      </c>
      <c r="N618" s="67">
        <f t="shared" si="115"/>
        <v>0</v>
      </c>
    </row>
    <row r="619" spans="1:14" ht="11.25" customHeight="1" thickBot="1">
      <c r="A619" s="230">
        <v>0</v>
      </c>
      <c r="B619" s="13" t="s">
        <v>709</v>
      </c>
      <c r="C619" s="231" t="s">
        <v>1516</v>
      </c>
      <c r="D619" s="147" t="s">
        <v>1517</v>
      </c>
      <c r="E619" s="148" t="s">
        <v>1515</v>
      </c>
      <c r="F619" s="148">
        <v>1</v>
      </c>
      <c r="G619" s="148">
        <v>24</v>
      </c>
      <c r="H619" s="149">
        <v>7.16</v>
      </c>
      <c r="I619" s="5">
        <f>ROUND(H619*Курс_EUR,2)</f>
        <v>680.2</v>
      </c>
      <c r="J619" s="66"/>
      <c r="K619" s="67">
        <f>H619*(1-Скидка_3M_EUR)</f>
        <v>7.16</v>
      </c>
      <c r="L619" s="67">
        <f>K619*J619</f>
        <v>0</v>
      </c>
      <c r="M619" s="67">
        <f>I619*(1-Скидка_3M_EUR)</f>
        <v>680.2</v>
      </c>
      <c r="N619" s="67">
        <f t="shared" si="115"/>
        <v>0</v>
      </c>
    </row>
    <row r="620" spans="1:14" ht="11.25" customHeight="1" thickBot="1">
      <c r="A620" s="230"/>
      <c r="C620" s="419" t="s">
        <v>1518</v>
      </c>
      <c r="D620" s="419"/>
      <c r="E620" s="419"/>
      <c r="F620" s="419"/>
      <c r="G620" s="419"/>
      <c r="H620" s="420"/>
      <c r="I620" s="278"/>
      <c r="J620" s="66"/>
      <c r="K620" s="67"/>
      <c r="L620" s="67"/>
      <c r="M620" s="67"/>
      <c r="N620" s="67"/>
    </row>
    <row r="621" spans="1:14" ht="11.25" customHeight="1" thickBot="1">
      <c r="A621" s="230"/>
      <c r="C621" s="419" t="s">
        <v>1519</v>
      </c>
      <c r="D621" s="419"/>
      <c r="E621" s="419"/>
      <c r="F621" s="419"/>
      <c r="G621" s="419"/>
      <c r="H621" s="420"/>
      <c r="I621" s="278"/>
      <c r="J621" s="66"/>
      <c r="K621" s="67"/>
      <c r="L621" s="67"/>
      <c r="M621" s="67"/>
      <c r="N621" s="67"/>
    </row>
    <row r="622" spans="1:14" ht="11.25" customHeight="1">
      <c r="A622" s="230">
        <v>0</v>
      </c>
      <c r="B622" s="13" t="s">
        <v>709</v>
      </c>
      <c r="C622" s="231" t="s">
        <v>1520</v>
      </c>
      <c r="D622" s="147" t="s">
        <v>1521</v>
      </c>
      <c r="E622" s="148" t="s">
        <v>1066</v>
      </c>
      <c r="F622" s="148">
        <v>1</v>
      </c>
      <c r="G622" s="148">
        <v>1</v>
      </c>
      <c r="H622" s="149">
        <v>113.6</v>
      </c>
      <c r="I622" s="5">
        <f t="shared" ref="I622:I629" si="120">ROUND(H622*Курс_EUR,2)</f>
        <v>10792</v>
      </c>
      <c r="J622" s="66"/>
      <c r="K622" s="67">
        <f t="shared" ref="K622:K629" si="121">H622*(1-Скидка_3M_EUR)</f>
        <v>113.6</v>
      </c>
      <c r="L622" s="67">
        <f t="shared" ref="L622:L629" si="122">K622*J622</f>
        <v>0</v>
      </c>
      <c r="M622" s="67">
        <f t="shared" ref="M622:M629" si="123">I622*(1-Скидка_3M_EUR)</f>
        <v>10792</v>
      </c>
      <c r="N622" s="67">
        <f t="shared" si="115"/>
        <v>0</v>
      </c>
    </row>
    <row r="623" spans="1:14" ht="11.25" customHeight="1">
      <c r="A623" s="230">
        <v>0</v>
      </c>
      <c r="B623" s="13" t="s">
        <v>709</v>
      </c>
      <c r="C623" s="231">
        <v>16026</v>
      </c>
      <c r="D623" s="147" t="s">
        <v>1522</v>
      </c>
      <c r="E623" s="148" t="s">
        <v>1066</v>
      </c>
      <c r="F623" s="148">
        <v>1</v>
      </c>
      <c r="G623" s="148">
        <v>1</v>
      </c>
      <c r="H623" s="149">
        <v>113.6</v>
      </c>
      <c r="I623" s="5">
        <f t="shared" si="120"/>
        <v>10792</v>
      </c>
      <c r="J623" s="66"/>
      <c r="K623" s="67">
        <f t="shared" si="121"/>
        <v>113.6</v>
      </c>
      <c r="L623" s="67">
        <f t="shared" si="122"/>
        <v>0</v>
      </c>
      <c r="M623" s="67">
        <f t="shared" si="123"/>
        <v>10792</v>
      </c>
      <c r="N623" s="67">
        <f t="shared" si="115"/>
        <v>0</v>
      </c>
    </row>
    <row r="624" spans="1:14" ht="11.25" customHeight="1">
      <c r="A624" s="230">
        <v>0</v>
      </c>
      <c r="B624" s="13" t="s">
        <v>709</v>
      </c>
      <c r="C624" s="231">
        <v>16024</v>
      </c>
      <c r="D624" s="147" t="s">
        <v>1523</v>
      </c>
      <c r="E624" s="148" t="s">
        <v>1066</v>
      </c>
      <c r="F624" s="148">
        <v>1</v>
      </c>
      <c r="G624" s="148">
        <v>1</v>
      </c>
      <c r="H624" s="149">
        <v>62.18</v>
      </c>
      <c r="I624" s="5">
        <f t="shared" si="120"/>
        <v>5907.1</v>
      </c>
      <c r="J624" s="66"/>
      <c r="K624" s="67">
        <f t="shared" si="121"/>
        <v>62.18</v>
      </c>
      <c r="L624" s="67">
        <f t="shared" si="122"/>
        <v>0</v>
      </c>
      <c r="M624" s="67">
        <f t="shared" si="123"/>
        <v>5907.1</v>
      </c>
      <c r="N624" s="67">
        <f t="shared" si="115"/>
        <v>0</v>
      </c>
    </row>
    <row r="625" spans="1:14" ht="11.25" customHeight="1">
      <c r="A625" s="230">
        <v>0</v>
      </c>
      <c r="B625" s="13" t="s">
        <v>709</v>
      </c>
      <c r="C625" s="231" t="s">
        <v>1524</v>
      </c>
      <c r="D625" s="147" t="s">
        <v>1525</v>
      </c>
      <c r="E625" s="148" t="s">
        <v>1066</v>
      </c>
      <c r="F625" s="148">
        <v>2</v>
      </c>
      <c r="G625" s="148">
        <v>4</v>
      </c>
      <c r="H625" s="149">
        <v>25.114999999999998</v>
      </c>
      <c r="I625" s="5">
        <f t="shared" si="120"/>
        <v>2385.9299999999998</v>
      </c>
      <c r="J625" s="66"/>
      <c r="K625" s="67">
        <f t="shared" si="121"/>
        <v>25.114999999999998</v>
      </c>
      <c r="L625" s="67">
        <f t="shared" si="122"/>
        <v>0</v>
      </c>
      <c r="M625" s="67">
        <f t="shared" si="123"/>
        <v>2385.9299999999998</v>
      </c>
      <c r="N625" s="67">
        <f t="shared" si="115"/>
        <v>0</v>
      </c>
    </row>
    <row r="626" spans="1:14" ht="11.25" customHeight="1">
      <c r="A626" s="230">
        <v>0</v>
      </c>
      <c r="B626" s="13" t="s">
        <v>709</v>
      </c>
      <c r="C626" s="231" t="s">
        <v>1526</v>
      </c>
      <c r="D626" s="147" t="s">
        <v>1527</v>
      </c>
      <c r="E626" s="148" t="s">
        <v>1066</v>
      </c>
      <c r="F626" s="148">
        <v>1</v>
      </c>
      <c r="G626" s="148">
        <v>1</v>
      </c>
      <c r="H626" s="149">
        <v>134.72399999999999</v>
      </c>
      <c r="I626" s="5">
        <f t="shared" si="120"/>
        <v>12798.78</v>
      </c>
      <c r="J626" s="66"/>
      <c r="K626" s="67">
        <f t="shared" si="121"/>
        <v>134.72399999999999</v>
      </c>
      <c r="L626" s="67">
        <f t="shared" si="122"/>
        <v>0</v>
      </c>
      <c r="M626" s="67">
        <f t="shared" si="123"/>
        <v>12798.78</v>
      </c>
      <c r="N626" s="67">
        <f t="shared" si="115"/>
        <v>0</v>
      </c>
    </row>
    <row r="627" spans="1:14" ht="11.25" customHeight="1">
      <c r="A627" s="230">
        <v>0</v>
      </c>
      <c r="B627" s="13" t="s">
        <v>709</v>
      </c>
      <c r="C627" s="231">
        <v>16023</v>
      </c>
      <c r="D627" s="147" t="s">
        <v>1528</v>
      </c>
      <c r="E627" s="148" t="s">
        <v>1066</v>
      </c>
      <c r="F627" s="148">
        <v>1</v>
      </c>
      <c r="G627" s="148">
        <v>4</v>
      </c>
      <c r="H627" s="149">
        <v>19.14</v>
      </c>
      <c r="I627" s="5">
        <f t="shared" si="120"/>
        <v>1818.3</v>
      </c>
      <c r="J627" s="66"/>
      <c r="K627" s="67">
        <f t="shared" si="121"/>
        <v>19.14</v>
      </c>
      <c r="L627" s="67">
        <f t="shared" si="122"/>
        <v>0</v>
      </c>
      <c r="M627" s="67">
        <f t="shared" si="123"/>
        <v>1818.3</v>
      </c>
      <c r="N627" s="67">
        <f t="shared" si="115"/>
        <v>0</v>
      </c>
    </row>
    <row r="628" spans="1:14" ht="11.25" customHeight="1">
      <c r="A628" s="230">
        <v>0</v>
      </c>
      <c r="B628" s="13" t="s">
        <v>709</v>
      </c>
      <c r="C628" s="231" t="s">
        <v>1529</v>
      </c>
      <c r="D628" s="147" t="s">
        <v>1530</v>
      </c>
      <c r="E628" s="148" t="s">
        <v>1066</v>
      </c>
      <c r="F628" s="148">
        <v>1</v>
      </c>
      <c r="G628" s="148">
        <v>1</v>
      </c>
      <c r="H628" s="149">
        <v>91.1</v>
      </c>
      <c r="I628" s="5">
        <f t="shared" si="120"/>
        <v>8654.5</v>
      </c>
      <c r="J628" s="66"/>
      <c r="K628" s="67">
        <f t="shared" si="121"/>
        <v>91.1</v>
      </c>
      <c r="L628" s="67">
        <f t="shared" si="122"/>
        <v>0</v>
      </c>
      <c r="M628" s="67">
        <f t="shared" si="123"/>
        <v>8654.5</v>
      </c>
      <c r="N628" s="67">
        <f t="shared" si="115"/>
        <v>0</v>
      </c>
    </row>
    <row r="629" spans="1:14" ht="11.25" customHeight="1" thickBot="1">
      <c r="A629" s="230">
        <v>0</v>
      </c>
      <c r="B629" s="13" t="s">
        <v>709</v>
      </c>
      <c r="C629" s="231" t="s">
        <v>1531</v>
      </c>
      <c r="D629" s="147" t="s">
        <v>1532</v>
      </c>
      <c r="E629" s="148" t="s">
        <v>1066</v>
      </c>
      <c r="F629" s="148">
        <v>8</v>
      </c>
      <c r="G629" s="148">
        <v>1</v>
      </c>
      <c r="H629" s="149">
        <v>21.26</v>
      </c>
      <c r="I629" s="5">
        <f t="shared" si="120"/>
        <v>2019.7</v>
      </c>
      <c r="J629" s="66"/>
      <c r="K629" s="67">
        <f t="shared" si="121"/>
        <v>21.26</v>
      </c>
      <c r="L629" s="67">
        <f t="shared" si="122"/>
        <v>0</v>
      </c>
      <c r="M629" s="67">
        <f t="shared" si="123"/>
        <v>2019.7</v>
      </c>
      <c r="N629" s="67">
        <f t="shared" si="115"/>
        <v>0</v>
      </c>
    </row>
    <row r="630" spans="1:14" ht="11.25" customHeight="1" thickBot="1">
      <c r="A630" s="230"/>
      <c r="C630" s="419" t="s">
        <v>753</v>
      </c>
      <c r="D630" s="419"/>
      <c r="E630" s="419"/>
      <c r="F630" s="419"/>
      <c r="G630" s="419"/>
      <c r="H630" s="420"/>
      <c r="I630" s="278"/>
      <c r="J630" s="66"/>
      <c r="K630" s="67"/>
      <c r="L630" s="67"/>
      <c r="M630" s="67"/>
      <c r="N630" s="67"/>
    </row>
    <row r="631" spans="1:14" ht="11.25" customHeight="1">
      <c r="A631" s="230">
        <v>0</v>
      </c>
      <c r="B631" s="13" t="s">
        <v>709</v>
      </c>
      <c r="C631" s="233">
        <v>50402</v>
      </c>
      <c r="D631" s="153" t="s">
        <v>1533</v>
      </c>
      <c r="E631" s="154" t="s">
        <v>953</v>
      </c>
      <c r="F631" s="154">
        <v>90</v>
      </c>
      <c r="G631" s="154">
        <v>1</v>
      </c>
      <c r="H631" s="155">
        <v>0.39600000000000002</v>
      </c>
      <c r="I631" s="5">
        <f t="shared" ref="I631:I638" si="124">ROUND(H631*Курс_EUR,2)</f>
        <v>37.619999999999997</v>
      </c>
      <c r="J631" s="66"/>
      <c r="K631" s="67">
        <f t="shared" ref="K631:K638" si="125">H631*(1-Скидка_3M_EUR)</f>
        <v>0.39600000000000002</v>
      </c>
      <c r="L631" s="67">
        <f t="shared" ref="L631:L638" si="126">K631*J631</f>
        <v>0</v>
      </c>
      <c r="M631" s="67">
        <f t="shared" ref="M631:M638" si="127">I631*(1-Скидка_3M_EUR)</f>
        <v>37.619999999999997</v>
      </c>
      <c r="N631" s="67">
        <f t="shared" si="115"/>
        <v>0</v>
      </c>
    </row>
    <row r="632" spans="1:14" ht="11.25" customHeight="1">
      <c r="A632" s="230">
        <v>0</v>
      </c>
      <c r="B632" s="13" t="s">
        <v>709</v>
      </c>
      <c r="C632" s="231">
        <v>50403</v>
      </c>
      <c r="D632" s="147" t="s">
        <v>1534</v>
      </c>
      <c r="E632" s="148" t="s">
        <v>953</v>
      </c>
      <c r="F632" s="148">
        <v>90</v>
      </c>
      <c r="G632" s="148">
        <v>1</v>
      </c>
      <c r="H632" s="149">
        <v>0.54</v>
      </c>
      <c r="I632" s="5">
        <f t="shared" si="124"/>
        <v>51.3</v>
      </c>
      <c r="J632" s="66"/>
      <c r="K632" s="67">
        <f t="shared" si="125"/>
        <v>0.54</v>
      </c>
      <c r="L632" s="67">
        <f t="shared" si="126"/>
        <v>0</v>
      </c>
      <c r="M632" s="67">
        <f t="shared" si="127"/>
        <v>51.3</v>
      </c>
      <c r="N632" s="67">
        <f t="shared" si="115"/>
        <v>0</v>
      </c>
    </row>
    <row r="633" spans="1:14" ht="11.25" customHeight="1">
      <c r="A633" s="230">
        <v>0</v>
      </c>
      <c r="B633" s="13" t="s">
        <v>709</v>
      </c>
      <c r="C633" s="231">
        <v>50404</v>
      </c>
      <c r="D633" s="147" t="s">
        <v>1535</v>
      </c>
      <c r="E633" s="148" t="s">
        <v>953</v>
      </c>
      <c r="F633" s="148">
        <v>90</v>
      </c>
      <c r="G633" s="148">
        <v>1</v>
      </c>
      <c r="H633" s="149">
        <v>0.72</v>
      </c>
      <c r="I633" s="5">
        <f t="shared" si="124"/>
        <v>68.400000000000006</v>
      </c>
      <c r="J633" s="66"/>
      <c r="K633" s="67">
        <f t="shared" si="125"/>
        <v>0.72</v>
      </c>
      <c r="L633" s="67">
        <f t="shared" si="126"/>
        <v>0</v>
      </c>
      <c r="M633" s="67">
        <f t="shared" si="127"/>
        <v>68.400000000000006</v>
      </c>
      <c r="N633" s="67">
        <f t="shared" si="115"/>
        <v>0</v>
      </c>
    </row>
    <row r="634" spans="1:14" ht="11.25" customHeight="1">
      <c r="A634" s="230">
        <v>0</v>
      </c>
      <c r="B634" s="13" t="s">
        <v>709</v>
      </c>
      <c r="C634" s="231">
        <v>50405</v>
      </c>
      <c r="D634" s="147" t="s">
        <v>1536</v>
      </c>
      <c r="E634" s="148" t="s">
        <v>953</v>
      </c>
      <c r="F634" s="148">
        <v>90</v>
      </c>
      <c r="G634" s="148">
        <v>1</v>
      </c>
      <c r="H634" s="149">
        <v>1.1399999999999999</v>
      </c>
      <c r="I634" s="5">
        <f t="shared" si="124"/>
        <v>108.3</v>
      </c>
      <c r="J634" s="66"/>
      <c r="K634" s="67">
        <f t="shared" si="125"/>
        <v>1.1399999999999999</v>
      </c>
      <c r="L634" s="67">
        <f t="shared" si="126"/>
        <v>0</v>
      </c>
      <c r="M634" s="67">
        <f t="shared" si="127"/>
        <v>108.3</v>
      </c>
      <c r="N634" s="67">
        <f t="shared" si="115"/>
        <v>0</v>
      </c>
    </row>
    <row r="635" spans="1:14" ht="11.25" customHeight="1">
      <c r="A635" s="230">
        <v>0</v>
      </c>
      <c r="B635" s="13" t="s">
        <v>709</v>
      </c>
      <c r="C635" s="231">
        <v>50406</v>
      </c>
      <c r="D635" s="147" t="s">
        <v>1537</v>
      </c>
      <c r="E635" s="148" t="s">
        <v>953</v>
      </c>
      <c r="F635" s="148">
        <v>180</v>
      </c>
      <c r="G635" s="148">
        <v>1</v>
      </c>
      <c r="H635" s="149">
        <v>0.192</v>
      </c>
      <c r="I635" s="5">
        <f t="shared" si="124"/>
        <v>18.239999999999998</v>
      </c>
      <c r="J635" s="66"/>
      <c r="K635" s="67">
        <f t="shared" si="125"/>
        <v>0.192</v>
      </c>
      <c r="L635" s="67">
        <f t="shared" si="126"/>
        <v>0</v>
      </c>
      <c r="M635" s="67">
        <f t="shared" si="127"/>
        <v>18.239999999999998</v>
      </c>
      <c r="N635" s="67">
        <f t="shared" si="115"/>
        <v>0</v>
      </c>
    </row>
    <row r="636" spans="1:14" ht="11.25" customHeight="1">
      <c r="A636" s="230">
        <v>0</v>
      </c>
      <c r="B636" s="13" t="s">
        <v>709</v>
      </c>
      <c r="C636" s="231">
        <v>50407</v>
      </c>
      <c r="D636" s="147" t="s">
        <v>1538</v>
      </c>
      <c r="E636" s="148" t="s">
        <v>953</v>
      </c>
      <c r="F636" s="148">
        <v>180</v>
      </c>
      <c r="G636" s="148">
        <v>1</v>
      </c>
      <c r="H636" s="149">
        <v>0.252</v>
      </c>
      <c r="I636" s="5">
        <f t="shared" si="124"/>
        <v>23.94</v>
      </c>
      <c r="J636" s="66"/>
      <c r="K636" s="67">
        <f t="shared" si="125"/>
        <v>0.252</v>
      </c>
      <c r="L636" s="67">
        <f t="shared" si="126"/>
        <v>0</v>
      </c>
      <c r="M636" s="67">
        <f t="shared" si="127"/>
        <v>23.94</v>
      </c>
      <c r="N636" s="67">
        <f t="shared" si="115"/>
        <v>0</v>
      </c>
    </row>
    <row r="637" spans="1:14" ht="11.25" customHeight="1">
      <c r="A637" s="230">
        <v>0</v>
      </c>
      <c r="B637" s="13" t="s">
        <v>709</v>
      </c>
      <c r="C637" s="231">
        <v>50408</v>
      </c>
      <c r="D637" s="147" t="s">
        <v>1539</v>
      </c>
      <c r="E637" s="148" t="s">
        <v>953</v>
      </c>
      <c r="F637" s="148">
        <v>180</v>
      </c>
      <c r="G637" s="148">
        <v>1</v>
      </c>
      <c r="H637" s="149">
        <v>0.39600000000000002</v>
      </c>
      <c r="I637" s="5">
        <f t="shared" si="124"/>
        <v>37.619999999999997</v>
      </c>
      <c r="J637" s="66"/>
      <c r="K637" s="67">
        <f t="shared" si="125"/>
        <v>0.39600000000000002</v>
      </c>
      <c r="L637" s="67">
        <f t="shared" si="126"/>
        <v>0</v>
      </c>
      <c r="M637" s="67">
        <f t="shared" si="127"/>
        <v>37.619999999999997</v>
      </c>
      <c r="N637" s="67">
        <f t="shared" si="115"/>
        <v>0</v>
      </c>
    </row>
    <row r="638" spans="1:14" ht="11.25" customHeight="1" thickBot="1">
      <c r="A638" s="230">
        <v>0</v>
      </c>
      <c r="B638" s="13" t="s">
        <v>709</v>
      </c>
      <c r="C638" s="231">
        <v>50409</v>
      </c>
      <c r="D638" s="147" t="s">
        <v>1540</v>
      </c>
      <c r="E638" s="148" t="s">
        <v>953</v>
      </c>
      <c r="F638" s="148">
        <v>180</v>
      </c>
      <c r="G638" s="148">
        <v>1</v>
      </c>
      <c r="H638" s="149">
        <v>0.52800000000000002</v>
      </c>
      <c r="I638" s="5">
        <f t="shared" si="124"/>
        <v>50.16</v>
      </c>
      <c r="J638" s="66"/>
      <c r="K638" s="67">
        <f t="shared" si="125"/>
        <v>0.52800000000000002</v>
      </c>
      <c r="L638" s="67">
        <f t="shared" si="126"/>
        <v>0</v>
      </c>
      <c r="M638" s="67">
        <f t="shared" si="127"/>
        <v>50.16</v>
      </c>
      <c r="N638" s="67">
        <f t="shared" si="115"/>
        <v>0</v>
      </c>
    </row>
    <row r="639" spans="1:14" ht="11.25" customHeight="1" thickBot="1">
      <c r="A639" s="230"/>
      <c r="C639" s="419" t="s">
        <v>1541</v>
      </c>
      <c r="D639" s="419"/>
      <c r="E639" s="419"/>
      <c r="F639" s="419"/>
      <c r="G639" s="419"/>
      <c r="H639" s="420"/>
      <c r="I639" s="278"/>
      <c r="J639" s="66"/>
      <c r="K639" s="67"/>
      <c r="L639" s="67"/>
      <c r="M639" s="67"/>
      <c r="N639" s="67"/>
    </row>
    <row r="640" spans="1:14" ht="11.25" customHeight="1">
      <c r="A640" s="230">
        <v>0</v>
      </c>
      <c r="B640" s="13" t="s">
        <v>710</v>
      </c>
      <c r="C640" s="231" t="s">
        <v>1542</v>
      </c>
      <c r="D640" s="147" t="s">
        <v>1543</v>
      </c>
      <c r="E640" s="148" t="s">
        <v>1544</v>
      </c>
      <c r="F640" s="148">
        <v>1</v>
      </c>
      <c r="G640" s="148">
        <v>1</v>
      </c>
      <c r="H640" s="149">
        <v>858.47</v>
      </c>
      <c r="I640" s="5">
        <f>ROUND(H640*Курс_EUR,2)</f>
        <v>81554.649999999994</v>
      </c>
      <c r="J640" s="66"/>
      <c r="K640" s="67">
        <f>H640*(1-Скидка_3M_EUR)</f>
        <v>858.47</v>
      </c>
      <c r="L640" s="67">
        <f>K640*J640</f>
        <v>0</v>
      </c>
      <c r="M640" s="67">
        <f>I640*(1-Скидка_3M_EUR)</f>
        <v>81554.649999999994</v>
      </c>
      <c r="N640" s="67">
        <f t="shared" si="115"/>
        <v>0</v>
      </c>
    </row>
    <row r="641" spans="1:14" ht="11.25" customHeight="1">
      <c r="A641" s="230">
        <v>0</v>
      </c>
      <c r="B641" s="13" t="s">
        <v>710</v>
      </c>
      <c r="C641" s="231" t="s">
        <v>1545</v>
      </c>
      <c r="D641" s="147" t="s">
        <v>1546</v>
      </c>
      <c r="E641" s="148" t="s">
        <v>1544</v>
      </c>
      <c r="F641" s="148">
        <v>1</v>
      </c>
      <c r="G641" s="148">
        <v>2</v>
      </c>
      <c r="H641" s="149">
        <v>189.816</v>
      </c>
      <c r="I641" s="5">
        <f>ROUND(H641*Курс_EUR,2)</f>
        <v>18032.52</v>
      </c>
      <c r="J641" s="66"/>
      <c r="K641" s="67">
        <f>H641*(1-Скидка_3M_EUR)</f>
        <v>189.816</v>
      </c>
      <c r="L641" s="67">
        <f>K641*J641</f>
        <v>0</v>
      </c>
      <c r="M641" s="67">
        <f>I641*(1-Скидка_3M_EUR)</f>
        <v>18032.52</v>
      </c>
      <c r="N641" s="67">
        <f t="shared" si="115"/>
        <v>0</v>
      </c>
    </row>
    <row r="642" spans="1:14" ht="11.25" customHeight="1">
      <c r="A642" s="230">
        <v>0</v>
      </c>
      <c r="B642" s="13" t="s">
        <v>710</v>
      </c>
      <c r="C642" s="231" t="s">
        <v>1547</v>
      </c>
      <c r="D642" s="147" t="s">
        <v>1548</v>
      </c>
      <c r="E642" s="148" t="s">
        <v>1544</v>
      </c>
      <c r="F642" s="148">
        <v>1</v>
      </c>
      <c r="G642" s="148">
        <v>2</v>
      </c>
      <c r="H642" s="149">
        <v>105.372</v>
      </c>
      <c r="I642" s="5">
        <f>ROUND(H642*Курс_EUR,2)</f>
        <v>10010.34</v>
      </c>
      <c r="J642" s="66"/>
      <c r="K642" s="67">
        <f>H642*(1-Скидка_3M_EUR)</f>
        <v>105.372</v>
      </c>
      <c r="L642" s="67">
        <f>K642*J642</f>
        <v>0</v>
      </c>
      <c r="M642" s="67">
        <f>I642*(1-Скидка_3M_EUR)</f>
        <v>10010.34</v>
      </c>
      <c r="N642" s="67">
        <f t="shared" si="115"/>
        <v>0</v>
      </c>
    </row>
    <row r="643" spans="1:14" ht="11.25" customHeight="1" thickBot="1">
      <c r="A643" s="230">
        <v>0</v>
      </c>
      <c r="C643" s="231" t="s">
        <v>1549</v>
      </c>
      <c r="D643" s="147" t="s">
        <v>1550</v>
      </c>
      <c r="E643" s="148" t="s">
        <v>1544</v>
      </c>
      <c r="F643" s="148">
        <v>1</v>
      </c>
      <c r="G643" s="148">
        <v>1</v>
      </c>
      <c r="H643" s="149">
        <v>280.3</v>
      </c>
      <c r="I643" s="5">
        <f>ROUND(H643*Курс_EUR,2)</f>
        <v>26628.5</v>
      </c>
      <c r="J643" s="66"/>
      <c r="K643" s="67">
        <f>H643*(1-Скидка_3M_EUR)</f>
        <v>280.3</v>
      </c>
      <c r="L643" s="67">
        <f>K643*J643</f>
        <v>0</v>
      </c>
      <c r="M643" s="67">
        <f>I643*(1-Скидка_3M_EUR)</f>
        <v>26628.5</v>
      </c>
      <c r="N643" s="67">
        <f t="shared" si="115"/>
        <v>0</v>
      </c>
    </row>
    <row r="644" spans="1:14" ht="11.25" customHeight="1" thickBot="1">
      <c r="A644" s="230"/>
      <c r="C644" s="419" t="s">
        <v>1551</v>
      </c>
      <c r="D644" s="419"/>
      <c r="E644" s="419"/>
      <c r="F644" s="419"/>
      <c r="G644" s="419"/>
      <c r="H644" s="420"/>
      <c r="I644" s="278"/>
      <c r="J644" s="66"/>
      <c r="K644" s="67"/>
      <c r="L644" s="67"/>
      <c r="M644" s="67"/>
      <c r="N644" s="67"/>
    </row>
    <row r="645" spans="1:14" ht="11.25" customHeight="1">
      <c r="A645" s="230">
        <v>0</v>
      </c>
      <c r="B645" s="13" t="s">
        <v>710</v>
      </c>
      <c r="C645" s="231" t="s">
        <v>1552</v>
      </c>
      <c r="D645" s="147" t="s">
        <v>1553</v>
      </c>
      <c r="E645" s="148" t="s">
        <v>953</v>
      </c>
      <c r="F645" s="148">
        <v>1</v>
      </c>
      <c r="G645" s="148">
        <v>10</v>
      </c>
      <c r="H645" s="149">
        <v>32.659999999999997</v>
      </c>
      <c r="I645" s="5">
        <f t="shared" ref="I645:I658" si="128">ROUND(H645*Курс_EUR,2)</f>
        <v>3102.7</v>
      </c>
      <c r="J645" s="66"/>
      <c r="K645" s="67">
        <f t="shared" ref="K645:K658" si="129">H645*(1-Скидка_3M_EUR)</f>
        <v>32.659999999999997</v>
      </c>
      <c r="L645" s="67">
        <f t="shared" ref="L645:L655" si="130">K645*J645</f>
        <v>0</v>
      </c>
      <c r="M645" s="67">
        <f t="shared" ref="M645:M655" si="131">I645*(1-Скидка_3M_EUR)</f>
        <v>3102.7</v>
      </c>
      <c r="N645" s="67">
        <f t="shared" si="115"/>
        <v>0</v>
      </c>
    </row>
    <row r="646" spans="1:14" ht="11.25" customHeight="1">
      <c r="A646" s="230">
        <v>0</v>
      </c>
      <c r="B646" s="13" t="s">
        <v>710</v>
      </c>
      <c r="C646" s="231">
        <v>16033</v>
      </c>
      <c r="D646" s="147" t="s">
        <v>1554</v>
      </c>
      <c r="E646" s="148" t="s">
        <v>953</v>
      </c>
      <c r="F646" s="148">
        <v>1</v>
      </c>
      <c r="G646" s="148">
        <v>10</v>
      </c>
      <c r="H646" s="149">
        <v>32.659999999999997</v>
      </c>
      <c r="I646" s="5">
        <f t="shared" si="128"/>
        <v>3102.7</v>
      </c>
      <c r="J646" s="66"/>
      <c r="K646" s="67">
        <f t="shared" si="129"/>
        <v>32.659999999999997</v>
      </c>
      <c r="L646" s="67">
        <f t="shared" si="130"/>
        <v>0</v>
      </c>
      <c r="M646" s="67">
        <f t="shared" si="131"/>
        <v>3102.7</v>
      </c>
      <c r="N646" s="67">
        <f t="shared" si="115"/>
        <v>0</v>
      </c>
    </row>
    <row r="647" spans="1:14" ht="11.25" customHeight="1">
      <c r="A647" s="230">
        <v>0</v>
      </c>
      <c r="B647" s="13" t="s">
        <v>710</v>
      </c>
      <c r="C647" s="231" t="s">
        <v>1555</v>
      </c>
      <c r="D647" s="147" t="s">
        <v>1556</v>
      </c>
      <c r="E647" s="148" t="s">
        <v>953</v>
      </c>
      <c r="F647" s="148">
        <v>1</v>
      </c>
      <c r="G647" s="148">
        <v>10</v>
      </c>
      <c r="H647" s="149">
        <v>32.659999999999997</v>
      </c>
      <c r="I647" s="5">
        <f t="shared" si="128"/>
        <v>3102.7</v>
      </c>
      <c r="J647" s="66"/>
      <c r="K647" s="67">
        <f t="shared" si="129"/>
        <v>32.659999999999997</v>
      </c>
      <c r="L647" s="67">
        <f t="shared" si="130"/>
        <v>0</v>
      </c>
      <c r="M647" s="67">
        <f t="shared" si="131"/>
        <v>3102.7</v>
      </c>
      <c r="N647" s="67">
        <f t="shared" si="115"/>
        <v>0</v>
      </c>
    </row>
    <row r="648" spans="1:14" ht="11.25" customHeight="1">
      <c r="A648" s="230">
        <v>0</v>
      </c>
      <c r="B648" s="13" t="s">
        <v>710</v>
      </c>
      <c r="C648" s="231">
        <v>50573</v>
      </c>
      <c r="D648" s="147" t="s">
        <v>1557</v>
      </c>
      <c r="E648" s="148" t="s">
        <v>953</v>
      </c>
      <c r="F648" s="148">
        <v>1</v>
      </c>
      <c r="G648" s="148">
        <v>10</v>
      </c>
      <c r="H648" s="149">
        <v>32.659999999999997</v>
      </c>
      <c r="I648" s="5">
        <f t="shared" si="128"/>
        <v>3102.7</v>
      </c>
      <c r="J648" s="66"/>
      <c r="K648" s="67">
        <f t="shared" si="129"/>
        <v>32.659999999999997</v>
      </c>
      <c r="L648" s="67">
        <f t="shared" si="130"/>
        <v>0</v>
      </c>
      <c r="M648" s="67">
        <f t="shared" si="131"/>
        <v>3102.7</v>
      </c>
      <c r="N648" s="67">
        <f t="shared" si="115"/>
        <v>0</v>
      </c>
    </row>
    <row r="649" spans="1:14" ht="11.25" customHeight="1">
      <c r="A649" s="230">
        <v>0</v>
      </c>
      <c r="B649" s="13" t="s">
        <v>710</v>
      </c>
      <c r="C649" s="231">
        <v>16039</v>
      </c>
      <c r="D649" s="147" t="s">
        <v>1558</v>
      </c>
      <c r="E649" s="148" t="s">
        <v>953</v>
      </c>
      <c r="F649" s="148">
        <v>1</v>
      </c>
      <c r="G649" s="148">
        <v>10</v>
      </c>
      <c r="H649" s="149">
        <v>32.659999999999997</v>
      </c>
      <c r="I649" s="5">
        <f t="shared" si="128"/>
        <v>3102.7</v>
      </c>
      <c r="J649" s="66"/>
      <c r="K649" s="67">
        <f t="shared" si="129"/>
        <v>32.659999999999997</v>
      </c>
      <c r="L649" s="67">
        <f t="shared" si="130"/>
        <v>0</v>
      </c>
      <c r="M649" s="67">
        <f t="shared" si="131"/>
        <v>3102.7</v>
      </c>
      <c r="N649" s="67">
        <f t="shared" ref="N649:N678" si="132">J649*M649</f>
        <v>0</v>
      </c>
    </row>
    <row r="650" spans="1:14" ht="11.25" customHeight="1">
      <c r="A650" s="230">
        <v>0</v>
      </c>
      <c r="B650" s="13" t="s">
        <v>710</v>
      </c>
      <c r="C650" s="231">
        <v>16042</v>
      </c>
      <c r="D650" s="147" t="s">
        <v>1559</v>
      </c>
      <c r="E650" s="148" t="s">
        <v>953</v>
      </c>
      <c r="F650" s="148">
        <v>1</v>
      </c>
      <c r="G650" s="148">
        <v>10</v>
      </c>
      <c r="H650" s="149">
        <v>32.659999999999997</v>
      </c>
      <c r="I650" s="5">
        <f t="shared" si="128"/>
        <v>3102.7</v>
      </c>
      <c r="J650" s="66"/>
      <c r="K650" s="67">
        <f t="shared" si="129"/>
        <v>32.659999999999997</v>
      </c>
      <c r="L650" s="67">
        <f t="shared" si="130"/>
        <v>0</v>
      </c>
      <c r="M650" s="67">
        <f t="shared" si="131"/>
        <v>3102.7</v>
      </c>
      <c r="N650" s="67">
        <f t="shared" si="132"/>
        <v>0</v>
      </c>
    </row>
    <row r="651" spans="1:14" ht="11.25" customHeight="1">
      <c r="A651" s="230">
        <v>0</v>
      </c>
      <c r="B651" s="13" t="s">
        <v>710</v>
      </c>
      <c r="C651" s="231" t="s">
        <v>4736</v>
      </c>
      <c r="D651" s="147" t="s">
        <v>1560</v>
      </c>
      <c r="E651" s="148" t="s">
        <v>953</v>
      </c>
      <c r="F651" s="148">
        <v>1</v>
      </c>
      <c r="G651" s="148">
        <v>1</v>
      </c>
      <c r="H651" s="149">
        <v>86.171999999999997</v>
      </c>
      <c r="I651" s="5">
        <f t="shared" si="128"/>
        <v>8186.34</v>
      </c>
      <c r="J651" s="66"/>
      <c r="K651" s="67">
        <f t="shared" si="129"/>
        <v>86.171999999999997</v>
      </c>
      <c r="L651" s="67">
        <f t="shared" si="130"/>
        <v>0</v>
      </c>
      <c r="M651" s="67">
        <f t="shared" si="131"/>
        <v>8186.34</v>
      </c>
      <c r="N651" s="67">
        <f t="shared" si="132"/>
        <v>0</v>
      </c>
    </row>
    <row r="652" spans="1:14" ht="11.25" customHeight="1">
      <c r="A652" s="230">
        <v>0</v>
      </c>
      <c r="B652" s="13" t="s">
        <v>710</v>
      </c>
      <c r="C652" s="231" t="s">
        <v>1561</v>
      </c>
      <c r="D652" s="147" t="s">
        <v>1562</v>
      </c>
      <c r="E652" s="148" t="s">
        <v>953</v>
      </c>
      <c r="F652" s="148">
        <v>1</v>
      </c>
      <c r="G652" s="148">
        <v>1</v>
      </c>
      <c r="H652" s="149">
        <v>80.448000000000008</v>
      </c>
      <c r="I652" s="5">
        <f t="shared" si="128"/>
        <v>7642.56</v>
      </c>
      <c r="J652" s="66"/>
      <c r="K652" s="67">
        <f t="shared" si="129"/>
        <v>80.448000000000008</v>
      </c>
      <c r="L652" s="67">
        <f t="shared" si="130"/>
        <v>0</v>
      </c>
      <c r="M652" s="67">
        <f t="shared" si="131"/>
        <v>7642.56</v>
      </c>
      <c r="N652" s="67">
        <f t="shared" si="132"/>
        <v>0</v>
      </c>
    </row>
    <row r="653" spans="1:14" ht="11.25" customHeight="1">
      <c r="A653" s="230">
        <v>0</v>
      </c>
      <c r="B653" s="13" t="s">
        <v>710</v>
      </c>
      <c r="C653" s="231" t="s">
        <v>1563</v>
      </c>
      <c r="D653" s="147" t="s">
        <v>1564</v>
      </c>
      <c r="E653" s="148" t="s">
        <v>953</v>
      </c>
      <c r="F653" s="148">
        <v>1</v>
      </c>
      <c r="G653" s="148">
        <v>12</v>
      </c>
      <c r="H653" s="149">
        <v>45.17</v>
      </c>
      <c r="I653" s="5">
        <f t="shared" si="128"/>
        <v>4291.1499999999996</v>
      </c>
      <c r="J653" s="66"/>
      <c r="K653" s="67">
        <f t="shared" si="129"/>
        <v>45.17</v>
      </c>
      <c r="L653" s="67">
        <f t="shared" si="130"/>
        <v>0</v>
      </c>
      <c r="M653" s="67">
        <f t="shared" si="131"/>
        <v>4291.1499999999996</v>
      </c>
      <c r="N653" s="67">
        <f t="shared" si="132"/>
        <v>0</v>
      </c>
    </row>
    <row r="654" spans="1:14" ht="11.25" customHeight="1">
      <c r="A654" s="230">
        <v>0</v>
      </c>
      <c r="B654" s="13" t="s">
        <v>709</v>
      </c>
      <c r="C654" s="231" t="s">
        <v>1565</v>
      </c>
      <c r="D654" s="147" t="s">
        <v>1566</v>
      </c>
      <c r="E654" s="148" t="s">
        <v>953</v>
      </c>
      <c r="F654" s="148">
        <v>1</v>
      </c>
      <c r="G654" s="148">
        <v>240</v>
      </c>
      <c r="H654" s="149">
        <v>1.75</v>
      </c>
      <c r="I654" s="5">
        <f t="shared" si="128"/>
        <v>166.25</v>
      </c>
      <c r="J654" s="66"/>
      <c r="K654" s="67">
        <f t="shared" si="129"/>
        <v>1.75</v>
      </c>
      <c r="L654" s="67">
        <f t="shared" si="130"/>
        <v>0</v>
      </c>
      <c r="M654" s="67">
        <f t="shared" si="131"/>
        <v>166.25</v>
      </c>
      <c r="N654" s="67">
        <f t="shared" si="132"/>
        <v>0</v>
      </c>
    </row>
    <row r="655" spans="1:14" ht="11.25" customHeight="1">
      <c r="A655" s="230">
        <v>0</v>
      </c>
      <c r="B655" s="13" t="s">
        <v>713</v>
      </c>
      <c r="C655" s="231" t="s">
        <v>1567</v>
      </c>
      <c r="D655" s="147" t="s">
        <v>1568</v>
      </c>
      <c r="E655" s="148" t="s">
        <v>953</v>
      </c>
      <c r="F655" s="148">
        <v>1</v>
      </c>
      <c r="G655" s="148">
        <v>60</v>
      </c>
      <c r="H655" s="149">
        <v>2.64</v>
      </c>
      <c r="I655" s="5">
        <f t="shared" si="128"/>
        <v>250.8</v>
      </c>
      <c r="J655" s="66"/>
      <c r="K655" s="67">
        <f t="shared" si="129"/>
        <v>2.64</v>
      </c>
      <c r="L655" s="67">
        <f t="shared" si="130"/>
        <v>0</v>
      </c>
      <c r="M655" s="67">
        <f t="shared" si="131"/>
        <v>250.8</v>
      </c>
      <c r="N655" s="67">
        <f t="shared" si="132"/>
        <v>0</v>
      </c>
    </row>
    <row r="656" spans="1:14" ht="11.25" customHeight="1">
      <c r="A656" s="230">
        <v>0</v>
      </c>
      <c r="B656" s="13" t="s">
        <v>709</v>
      </c>
      <c r="C656" s="231" t="s">
        <v>1569</v>
      </c>
      <c r="D656" s="147" t="s">
        <v>1570</v>
      </c>
      <c r="E656" s="148" t="s">
        <v>953</v>
      </c>
      <c r="F656" s="148">
        <v>250</v>
      </c>
      <c r="G656" s="148">
        <v>1</v>
      </c>
      <c r="H656" s="149">
        <v>0</v>
      </c>
      <c r="I656" s="5">
        <f t="shared" si="128"/>
        <v>0</v>
      </c>
      <c r="J656" s="66"/>
      <c r="K656" s="67"/>
      <c r="L656" s="67"/>
      <c r="M656" s="67"/>
      <c r="N656" s="67"/>
    </row>
    <row r="657" spans="1:14" ht="11.25" customHeight="1">
      <c r="A657" s="230">
        <v>0</v>
      </c>
      <c r="B657" s="13" t="s">
        <v>709</v>
      </c>
      <c r="C657" s="231" t="s">
        <v>1571</v>
      </c>
      <c r="D657" s="147" t="s">
        <v>1572</v>
      </c>
      <c r="E657" s="148" t="s">
        <v>953</v>
      </c>
      <c r="F657" s="148">
        <v>1</v>
      </c>
      <c r="G657" s="148">
        <v>24</v>
      </c>
      <c r="H657" s="149">
        <v>4.7300000000000004</v>
      </c>
      <c r="I657" s="5">
        <f t="shared" si="128"/>
        <v>449.35</v>
      </c>
      <c r="J657" s="66"/>
      <c r="K657" s="67">
        <f t="shared" si="129"/>
        <v>4.7300000000000004</v>
      </c>
      <c r="L657" s="67">
        <f>K657*J657</f>
        <v>0</v>
      </c>
      <c r="M657" s="67">
        <f>I657*(1-Скидка_3M_EUR)</f>
        <v>449.35</v>
      </c>
      <c r="N657" s="67">
        <f t="shared" si="132"/>
        <v>0</v>
      </c>
    </row>
    <row r="658" spans="1:14" ht="11.25" customHeight="1" thickBot="1">
      <c r="A658" s="230">
        <v>0</v>
      </c>
      <c r="B658" s="13" t="s">
        <v>709</v>
      </c>
      <c r="C658" s="231" t="s">
        <v>1573</v>
      </c>
      <c r="D658" s="147" t="s">
        <v>1574</v>
      </c>
      <c r="E658" s="148" t="s">
        <v>953</v>
      </c>
      <c r="F658" s="148">
        <v>20</v>
      </c>
      <c r="G658" s="148">
        <v>1</v>
      </c>
      <c r="H658" s="149">
        <v>9.01</v>
      </c>
      <c r="I658" s="5">
        <f t="shared" si="128"/>
        <v>855.95</v>
      </c>
      <c r="J658" s="66"/>
      <c r="K658" s="67">
        <f t="shared" si="129"/>
        <v>9.01</v>
      </c>
      <c r="L658" s="67">
        <f>K658*J658</f>
        <v>0</v>
      </c>
      <c r="M658" s="67">
        <f>I658*(1-Скидка_3M_EUR)</f>
        <v>855.95</v>
      </c>
      <c r="N658" s="67">
        <f t="shared" si="132"/>
        <v>0</v>
      </c>
    </row>
    <row r="659" spans="1:14" ht="11.25" customHeight="1" thickBot="1">
      <c r="A659" s="230"/>
      <c r="C659" s="419" t="s">
        <v>754</v>
      </c>
      <c r="D659" s="419"/>
      <c r="E659" s="419"/>
      <c r="F659" s="419"/>
      <c r="G659" s="419"/>
      <c r="H659" s="420"/>
      <c r="I659" s="278"/>
      <c r="J659" s="66"/>
      <c r="K659" s="67"/>
      <c r="L659" s="67"/>
      <c r="M659" s="67"/>
      <c r="N659" s="67"/>
    </row>
    <row r="660" spans="1:14" ht="11.25" customHeight="1">
      <c r="A660" s="230">
        <v>0</v>
      </c>
      <c r="B660" s="13" t="s">
        <v>713</v>
      </c>
      <c r="C660" s="233">
        <v>63512</v>
      </c>
      <c r="D660" s="153" t="s">
        <v>1575</v>
      </c>
      <c r="E660" s="154" t="s">
        <v>1576</v>
      </c>
      <c r="F660" s="154">
        <v>100</v>
      </c>
      <c r="G660" s="154">
        <v>1</v>
      </c>
      <c r="H660" s="155">
        <v>3.5931600000000001</v>
      </c>
      <c r="I660" s="5">
        <f>ROUND(H660*Курс_EUR,2)</f>
        <v>341.35</v>
      </c>
      <c r="J660" s="66"/>
      <c r="K660" s="67">
        <f>H660*(1-Скидка_3M_EUR)</f>
        <v>3.5931600000000001</v>
      </c>
      <c r="L660" s="67">
        <f>K660*J660</f>
        <v>0</v>
      </c>
      <c r="M660" s="67">
        <f>I660*(1-Скидка_3M_EUR)</f>
        <v>341.35</v>
      </c>
      <c r="N660" s="67">
        <f t="shared" si="132"/>
        <v>0</v>
      </c>
    </row>
    <row r="661" spans="1:14" ht="11.25" customHeight="1" thickBot="1">
      <c r="A661" s="230">
        <v>0</v>
      </c>
      <c r="B661" s="13" t="s">
        <v>713</v>
      </c>
      <c r="C661" s="231">
        <v>63513</v>
      </c>
      <c r="D661" s="147" t="s">
        <v>1577</v>
      </c>
      <c r="E661" s="148" t="s">
        <v>1576</v>
      </c>
      <c r="F661" s="148">
        <v>100</v>
      </c>
      <c r="G661" s="148">
        <v>1</v>
      </c>
      <c r="H661" s="149">
        <v>3.5931600000000001</v>
      </c>
      <c r="I661" s="5">
        <f>ROUND(H661*Курс_EUR,2)</f>
        <v>341.35</v>
      </c>
      <c r="J661" s="66"/>
      <c r="K661" s="67">
        <f>H661*(1-Скидка_3M_EUR)</f>
        <v>3.5931600000000001</v>
      </c>
      <c r="L661" s="67">
        <f>K661*J661</f>
        <v>0</v>
      </c>
      <c r="M661" s="67">
        <f>I661*(1-Скидка_3M_EUR)</f>
        <v>341.35</v>
      </c>
      <c r="N661" s="67">
        <f t="shared" si="132"/>
        <v>0</v>
      </c>
    </row>
    <row r="662" spans="1:14" ht="11.25" customHeight="1" thickBot="1">
      <c r="A662" s="230"/>
      <c r="C662" s="419" t="s">
        <v>1578</v>
      </c>
      <c r="D662" s="419"/>
      <c r="E662" s="419"/>
      <c r="F662" s="419"/>
      <c r="G662" s="419"/>
      <c r="H662" s="420"/>
      <c r="I662" s="278"/>
      <c r="J662" s="66"/>
      <c r="K662" s="67"/>
      <c r="L662" s="67"/>
      <c r="M662" s="67"/>
      <c r="N662" s="67"/>
    </row>
    <row r="663" spans="1:14" ht="11.25" customHeight="1" thickBot="1">
      <c r="A663" s="230">
        <v>0</v>
      </c>
      <c r="B663" s="13" t="s">
        <v>709</v>
      </c>
      <c r="C663" s="231" t="s">
        <v>1579</v>
      </c>
      <c r="D663" s="147" t="s">
        <v>1580</v>
      </c>
      <c r="E663" s="148" t="s">
        <v>1514</v>
      </c>
      <c r="F663" s="148">
        <v>1</v>
      </c>
      <c r="G663" s="148">
        <v>12</v>
      </c>
      <c r="H663" s="149">
        <v>27.95</v>
      </c>
      <c r="I663" s="5">
        <f>ROUND(H663*Курс_EUR,2)</f>
        <v>2655.25</v>
      </c>
      <c r="J663" s="66"/>
      <c r="K663" s="67">
        <f>H663*(1-Скидка_3M_EUR)</f>
        <v>27.95</v>
      </c>
      <c r="L663" s="67">
        <f>K663*J663</f>
        <v>0</v>
      </c>
      <c r="M663" s="67">
        <f>I663*(1-Скидка_3M_EUR)</f>
        <v>2655.25</v>
      </c>
      <c r="N663" s="67">
        <f t="shared" si="132"/>
        <v>0</v>
      </c>
    </row>
    <row r="664" spans="1:14" ht="11.25" customHeight="1" thickBot="1">
      <c r="A664" s="230"/>
      <c r="C664" s="419" t="s">
        <v>2403</v>
      </c>
      <c r="D664" s="419"/>
      <c r="E664" s="419"/>
      <c r="F664" s="419"/>
      <c r="G664" s="419"/>
      <c r="H664" s="420"/>
      <c r="I664" s="278"/>
      <c r="J664" s="66"/>
      <c r="K664" s="67"/>
      <c r="L664" s="67"/>
      <c r="M664" s="67"/>
      <c r="N664" s="67"/>
    </row>
    <row r="665" spans="1:14" ht="11.25" customHeight="1" thickBot="1">
      <c r="A665" s="230">
        <v>0</v>
      </c>
      <c r="B665" s="13" t="s">
        <v>709</v>
      </c>
      <c r="C665" s="231" t="s">
        <v>2404</v>
      </c>
      <c r="D665" s="147" t="s">
        <v>2405</v>
      </c>
      <c r="E665" s="148" t="s">
        <v>764</v>
      </c>
      <c r="F665" s="148">
        <v>50</v>
      </c>
      <c r="G665" s="148">
        <v>6</v>
      </c>
      <c r="H665" s="149">
        <v>1.129</v>
      </c>
      <c r="I665" s="5">
        <f>ROUND(H665*Курс_EUR,2)</f>
        <v>107.26</v>
      </c>
      <c r="J665" s="66"/>
      <c r="K665" s="67">
        <f>H665*(1-Скидка_3M_EUR)</f>
        <v>1.129</v>
      </c>
      <c r="L665" s="67">
        <f>K665*J665</f>
        <v>0</v>
      </c>
      <c r="M665" s="67">
        <f>I665*(1-Скидка_3M_EUR)</f>
        <v>107.26</v>
      </c>
      <c r="N665" s="67">
        <f t="shared" si="132"/>
        <v>0</v>
      </c>
    </row>
    <row r="666" spans="1:14" ht="11.25" customHeight="1" thickBot="1">
      <c r="A666" s="230"/>
      <c r="C666" s="419" t="s">
        <v>1581</v>
      </c>
      <c r="D666" s="419"/>
      <c r="E666" s="419"/>
      <c r="F666" s="419"/>
      <c r="G666" s="419"/>
      <c r="H666" s="420"/>
      <c r="I666" s="278"/>
      <c r="J666" s="66"/>
      <c r="K666" s="67"/>
      <c r="L666" s="67"/>
      <c r="M666" s="67"/>
      <c r="N666" s="67"/>
    </row>
    <row r="667" spans="1:14" ht="11.25" customHeight="1">
      <c r="A667" s="230">
        <v>0</v>
      </c>
      <c r="B667" s="13" t="s">
        <v>709</v>
      </c>
      <c r="C667" s="231" t="s">
        <v>1582</v>
      </c>
      <c r="D667" s="147" t="s">
        <v>1583</v>
      </c>
      <c r="E667" s="148" t="s">
        <v>953</v>
      </c>
      <c r="F667" s="148">
        <v>1</v>
      </c>
      <c r="G667" s="148">
        <v>1</v>
      </c>
      <c r="H667" s="149">
        <v>510.56400000000002</v>
      </c>
      <c r="I667" s="5">
        <f t="shared" ref="I667:I678" si="133">ROUND(H667*Курс_EUR,2)</f>
        <v>48503.58</v>
      </c>
      <c r="J667" s="66"/>
      <c r="K667" s="67">
        <f t="shared" ref="K667:K677" si="134">H667*(1-Скидка_3M_EUR)</f>
        <v>510.56400000000002</v>
      </c>
      <c r="L667" s="67">
        <f t="shared" ref="L667:L678" si="135">K667*J667</f>
        <v>0</v>
      </c>
      <c r="M667" s="67">
        <f t="shared" ref="M667:M678" si="136">I667*(1-Скидка_3M_EUR)</f>
        <v>48503.58</v>
      </c>
      <c r="N667" s="67">
        <f t="shared" si="132"/>
        <v>0</v>
      </c>
    </row>
    <row r="668" spans="1:14" ht="11.25" customHeight="1">
      <c r="A668" s="230">
        <v>0</v>
      </c>
      <c r="B668" s="13" t="s">
        <v>709</v>
      </c>
      <c r="C668" s="231" t="s">
        <v>1584</v>
      </c>
      <c r="D668" s="147" t="s">
        <v>1585</v>
      </c>
      <c r="E668" s="148" t="s">
        <v>953</v>
      </c>
      <c r="F668" s="148">
        <v>1</v>
      </c>
      <c r="G668" s="148">
        <v>10</v>
      </c>
      <c r="H668" s="149">
        <v>12.44</v>
      </c>
      <c r="I668" s="5">
        <f t="shared" si="133"/>
        <v>1181.8</v>
      </c>
      <c r="J668" s="66"/>
      <c r="K668" s="67">
        <f t="shared" si="134"/>
        <v>12.44</v>
      </c>
      <c r="L668" s="67">
        <f t="shared" si="135"/>
        <v>0</v>
      </c>
      <c r="M668" s="67">
        <f t="shared" si="136"/>
        <v>1181.8</v>
      </c>
      <c r="N668" s="67">
        <f t="shared" si="132"/>
        <v>0</v>
      </c>
    </row>
    <row r="669" spans="1:14" ht="11.25" customHeight="1">
      <c r="A669" s="230">
        <v>0</v>
      </c>
      <c r="B669" s="13" t="s">
        <v>710</v>
      </c>
      <c r="C669" s="231" t="s">
        <v>1586</v>
      </c>
      <c r="D669" s="147" t="s">
        <v>1587</v>
      </c>
      <c r="E669" s="148" t="s">
        <v>953</v>
      </c>
      <c r="F669" s="148">
        <v>1</v>
      </c>
      <c r="G669" s="148">
        <v>1</v>
      </c>
      <c r="H669" s="149">
        <v>446.928</v>
      </c>
      <c r="I669" s="5">
        <f t="shared" si="133"/>
        <v>42458.16</v>
      </c>
      <c r="J669" s="66"/>
      <c r="K669" s="67">
        <f t="shared" si="134"/>
        <v>446.928</v>
      </c>
      <c r="L669" s="67">
        <f t="shared" si="135"/>
        <v>0</v>
      </c>
      <c r="M669" s="67">
        <f t="shared" si="136"/>
        <v>42458.16</v>
      </c>
      <c r="N669" s="67">
        <f t="shared" si="132"/>
        <v>0</v>
      </c>
    </row>
    <row r="670" spans="1:14" ht="11.25" customHeight="1">
      <c r="A670" s="230">
        <v>0</v>
      </c>
      <c r="B670" s="13" t="s">
        <v>709</v>
      </c>
      <c r="C670" s="231" t="s">
        <v>1588</v>
      </c>
      <c r="D670" s="147" t="s">
        <v>1589</v>
      </c>
      <c r="E670" s="148" t="s">
        <v>1514</v>
      </c>
      <c r="F670" s="148">
        <v>1</v>
      </c>
      <c r="G670" s="148">
        <v>24</v>
      </c>
      <c r="H670" s="149">
        <v>17.28</v>
      </c>
      <c r="I670" s="5">
        <f t="shared" si="133"/>
        <v>1641.6</v>
      </c>
      <c r="J670" s="66"/>
      <c r="K670" s="67">
        <f t="shared" si="134"/>
        <v>17.28</v>
      </c>
      <c r="L670" s="67">
        <f t="shared" si="135"/>
        <v>0</v>
      </c>
      <c r="M670" s="67">
        <f t="shared" si="136"/>
        <v>1641.6</v>
      </c>
      <c r="N670" s="67">
        <f t="shared" si="132"/>
        <v>0</v>
      </c>
    </row>
    <row r="671" spans="1:14" ht="11.25" customHeight="1">
      <c r="A671" s="230">
        <v>0</v>
      </c>
      <c r="B671" s="13" t="s">
        <v>4822</v>
      </c>
      <c r="C671" s="231" t="s">
        <v>4823</v>
      </c>
      <c r="D671" s="147" t="s">
        <v>4824</v>
      </c>
      <c r="E671" s="148" t="s">
        <v>764</v>
      </c>
      <c r="F671" s="148">
        <v>1</v>
      </c>
      <c r="G671" s="148">
        <v>12</v>
      </c>
      <c r="H671" s="149">
        <v>106.64</v>
      </c>
      <c r="I671" s="5">
        <f t="shared" si="133"/>
        <v>10130.799999999999</v>
      </c>
      <c r="J671" s="66"/>
      <c r="K671" s="67">
        <f>H671*(1-Скидка_3M_EUR)</f>
        <v>106.64</v>
      </c>
      <c r="L671" s="67">
        <f t="shared" si="135"/>
        <v>0</v>
      </c>
      <c r="M671" s="67">
        <f t="shared" si="136"/>
        <v>10130.799999999999</v>
      </c>
      <c r="N671" s="67">
        <f t="shared" si="132"/>
        <v>0</v>
      </c>
    </row>
    <row r="672" spans="1:14" ht="12" customHeight="1">
      <c r="A672" s="230">
        <v>0</v>
      </c>
      <c r="B672" s="13" t="s">
        <v>743</v>
      </c>
      <c r="C672" s="231" t="s">
        <v>1590</v>
      </c>
      <c r="D672" s="147" t="s">
        <v>1591</v>
      </c>
      <c r="E672" s="148" t="s">
        <v>764</v>
      </c>
      <c r="F672" s="148">
        <v>1</v>
      </c>
      <c r="G672" s="148">
        <v>0</v>
      </c>
      <c r="H672" s="149">
        <v>22.08</v>
      </c>
      <c r="I672" s="5">
        <f t="shared" si="133"/>
        <v>2097.6</v>
      </c>
      <c r="J672" s="66"/>
      <c r="K672" s="67">
        <f t="shared" si="134"/>
        <v>22.08</v>
      </c>
      <c r="L672" s="67">
        <f t="shared" si="135"/>
        <v>0</v>
      </c>
      <c r="M672" s="67">
        <f t="shared" si="136"/>
        <v>2097.6</v>
      </c>
      <c r="N672" s="67">
        <f t="shared" si="132"/>
        <v>0</v>
      </c>
    </row>
    <row r="673" spans="1:14" ht="12" customHeight="1">
      <c r="A673" s="230">
        <v>0</v>
      </c>
      <c r="B673" s="13" t="s">
        <v>743</v>
      </c>
      <c r="C673" s="231" t="s">
        <v>1592</v>
      </c>
      <c r="D673" s="147" t="s">
        <v>1593</v>
      </c>
      <c r="E673" s="148" t="s">
        <v>764</v>
      </c>
      <c r="F673" s="148">
        <v>1</v>
      </c>
      <c r="G673" s="148">
        <v>0</v>
      </c>
      <c r="H673" s="149">
        <v>40.536000000000001</v>
      </c>
      <c r="I673" s="5">
        <f t="shared" si="133"/>
        <v>3850.92</v>
      </c>
      <c r="J673" s="66"/>
      <c r="K673" s="67">
        <f t="shared" si="134"/>
        <v>40.536000000000001</v>
      </c>
      <c r="L673" s="67">
        <f t="shared" si="135"/>
        <v>0</v>
      </c>
      <c r="M673" s="67">
        <f t="shared" si="136"/>
        <v>3850.92</v>
      </c>
      <c r="N673" s="67">
        <f t="shared" si="132"/>
        <v>0</v>
      </c>
    </row>
    <row r="674" spans="1:14" ht="12" customHeight="1">
      <c r="A674" s="230">
        <v>0</v>
      </c>
      <c r="B674" s="13" t="s">
        <v>743</v>
      </c>
      <c r="C674" s="231" t="s">
        <v>1594</v>
      </c>
      <c r="D674" s="147" t="s">
        <v>3157</v>
      </c>
      <c r="E674" s="148" t="s">
        <v>764</v>
      </c>
      <c r="F674" s="148">
        <v>2</v>
      </c>
      <c r="G674" s="148">
        <v>0</v>
      </c>
      <c r="H674" s="149">
        <v>34.692</v>
      </c>
      <c r="I674" s="5">
        <f t="shared" si="133"/>
        <v>3295.74</v>
      </c>
      <c r="J674" s="66"/>
      <c r="K674" s="67">
        <f t="shared" si="134"/>
        <v>34.692</v>
      </c>
      <c r="L674" s="67">
        <f t="shared" si="135"/>
        <v>0</v>
      </c>
      <c r="M674" s="67">
        <f t="shared" si="136"/>
        <v>3295.74</v>
      </c>
      <c r="N674" s="67">
        <f t="shared" si="132"/>
        <v>0</v>
      </c>
    </row>
    <row r="675" spans="1:14" ht="12" customHeight="1">
      <c r="A675" s="230">
        <v>0</v>
      </c>
      <c r="B675" s="13" t="s">
        <v>723</v>
      </c>
      <c r="C675" s="231">
        <v>56285</v>
      </c>
      <c r="D675" s="147" t="s">
        <v>1595</v>
      </c>
      <c r="E675" s="148" t="s">
        <v>764</v>
      </c>
      <c r="F675" s="148">
        <v>500</v>
      </c>
      <c r="G675" s="148">
        <v>0</v>
      </c>
      <c r="H675" s="149">
        <v>271.97000000000003</v>
      </c>
      <c r="I675" s="5">
        <f t="shared" si="133"/>
        <v>25837.15</v>
      </c>
      <c r="J675" s="66"/>
      <c r="K675" s="67">
        <f t="shared" si="134"/>
        <v>271.97000000000003</v>
      </c>
      <c r="L675" s="67">
        <f t="shared" si="135"/>
        <v>0</v>
      </c>
      <c r="M675" s="67">
        <f t="shared" si="136"/>
        <v>25837.15</v>
      </c>
      <c r="N675" s="67">
        <f t="shared" si="132"/>
        <v>0</v>
      </c>
    </row>
    <row r="676" spans="1:14" ht="12" customHeight="1">
      <c r="A676" s="230">
        <v>0</v>
      </c>
      <c r="B676" s="13" t="s">
        <v>723</v>
      </c>
      <c r="C676" s="231">
        <v>56251</v>
      </c>
      <c r="D676" s="147" t="s">
        <v>1596</v>
      </c>
      <c r="E676" s="148" t="s">
        <v>764</v>
      </c>
      <c r="F676" s="148">
        <v>500</v>
      </c>
      <c r="G676" s="148">
        <v>0</v>
      </c>
      <c r="H676" s="149">
        <v>271.97000000000003</v>
      </c>
      <c r="I676" s="5">
        <f t="shared" si="133"/>
        <v>25837.15</v>
      </c>
      <c r="J676" s="66"/>
      <c r="K676" s="67">
        <f t="shared" si="134"/>
        <v>271.97000000000003</v>
      </c>
      <c r="L676" s="67">
        <f t="shared" si="135"/>
        <v>0</v>
      </c>
      <c r="M676" s="67">
        <f t="shared" si="136"/>
        <v>25837.15</v>
      </c>
      <c r="N676" s="67">
        <f t="shared" si="132"/>
        <v>0</v>
      </c>
    </row>
    <row r="677" spans="1:14" ht="11.65">
      <c r="A677" s="230">
        <v>0</v>
      </c>
      <c r="B677" s="13" t="s">
        <v>723</v>
      </c>
      <c r="C677" s="231">
        <v>60182</v>
      </c>
      <c r="D677" s="147" t="s">
        <v>1597</v>
      </c>
      <c r="E677" s="148" t="s">
        <v>764</v>
      </c>
      <c r="F677" s="148">
        <v>1</v>
      </c>
      <c r="G677" s="148">
        <v>200</v>
      </c>
      <c r="H677" s="149">
        <v>3.28</v>
      </c>
      <c r="I677" s="5">
        <f t="shared" si="133"/>
        <v>311.60000000000002</v>
      </c>
      <c r="J677" s="66"/>
      <c r="K677" s="67">
        <f t="shared" si="134"/>
        <v>3.28</v>
      </c>
      <c r="L677" s="67">
        <f t="shared" si="135"/>
        <v>0</v>
      </c>
      <c r="M677" s="67">
        <f t="shared" si="136"/>
        <v>311.60000000000002</v>
      </c>
      <c r="N677" s="67">
        <f t="shared" si="132"/>
        <v>0</v>
      </c>
    </row>
    <row r="678" spans="1:14" ht="11.65">
      <c r="A678" s="230">
        <v>0</v>
      </c>
      <c r="B678" s="13" t="s">
        <v>723</v>
      </c>
      <c r="C678" s="231">
        <v>60185</v>
      </c>
      <c r="D678" s="147" t="s">
        <v>1598</v>
      </c>
      <c r="E678" s="148" t="s">
        <v>764</v>
      </c>
      <c r="F678" s="148">
        <v>1</v>
      </c>
      <c r="G678" s="148">
        <v>200</v>
      </c>
      <c r="H678" s="149">
        <v>3.28</v>
      </c>
      <c r="I678" s="5">
        <f t="shared" si="133"/>
        <v>311.60000000000002</v>
      </c>
      <c r="J678" s="66"/>
      <c r="K678" s="67">
        <f>H678*(1-Скидка_3M_EUR)</f>
        <v>3.28</v>
      </c>
      <c r="L678" s="67">
        <f t="shared" si="135"/>
        <v>0</v>
      </c>
      <c r="M678" s="67">
        <f t="shared" si="136"/>
        <v>311.60000000000002</v>
      </c>
      <c r="N678" s="67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9921875" defaultRowHeight="11.65" outlineLevelCol="1"/>
  <cols>
    <col min="1" max="1" width="6.796875" style="134" hidden="1" customWidth="1" outlineLevel="1"/>
    <col min="2" max="2" width="11.59765625" style="13" customWidth="1" collapsed="1"/>
    <col min="3" max="3" width="56.73046875" style="13" customWidth="1"/>
    <col min="4" max="8" width="9.19921875" style="13"/>
    <col min="9" max="12" width="8.59765625" style="13" customWidth="1" outlineLevel="1"/>
    <col min="13" max="13" width="9.59765625" style="13" customWidth="1" outlineLevel="1"/>
    <col min="14" max="14" width="2" style="13" customWidth="1"/>
    <col min="15" max="16384" width="9.19921875" style="13"/>
  </cols>
  <sheetData>
    <row r="2" spans="1:13" ht="15.75">
      <c r="B2" s="421" t="s">
        <v>0</v>
      </c>
      <c r="C2" s="421"/>
      <c r="D2" s="421"/>
      <c r="E2" s="421"/>
      <c r="F2" s="421"/>
      <c r="G2" s="421"/>
      <c r="H2" s="279"/>
      <c r="I2" s="279"/>
    </row>
    <row r="3" spans="1:13" ht="15.75">
      <c r="B3" s="421" t="s">
        <v>2004</v>
      </c>
      <c r="C3" s="421"/>
      <c r="D3" s="421"/>
      <c r="E3" s="421"/>
      <c r="F3" s="421"/>
      <c r="G3" s="421"/>
      <c r="H3" s="279"/>
      <c r="I3" s="279"/>
    </row>
    <row r="4" spans="1:13">
      <c r="C4" s="142"/>
      <c r="D4" s="142"/>
      <c r="E4" s="142"/>
      <c r="F4" s="142"/>
      <c r="G4" s="143"/>
      <c r="H4" s="143"/>
      <c r="I4" s="143"/>
      <c r="J4" s="1"/>
    </row>
    <row r="5" spans="1:13">
      <c r="B5" s="13" t="s">
        <v>3625</v>
      </c>
      <c r="C5" s="142"/>
      <c r="D5" s="142"/>
      <c r="E5" s="142"/>
      <c r="F5" s="142"/>
      <c r="G5" s="143"/>
      <c r="H5" s="143"/>
      <c r="I5" s="143"/>
      <c r="J5" s="49" t="s">
        <v>1881</v>
      </c>
      <c r="K5" s="50">
        <v>0</v>
      </c>
      <c r="L5" s="301"/>
      <c r="M5" s="301"/>
    </row>
    <row r="6" spans="1:13" ht="14.65" thickBot="1">
      <c r="B6" s="144" t="s">
        <v>1</v>
      </c>
      <c r="C6" s="142"/>
      <c r="D6" s="142"/>
      <c r="E6" s="121" t="s">
        <v>2003</v>
      </c>
      <c r="G6" s="143"/>
      <c r="H6" s="143"/>
      <c r="I6" s="143"/>
      <c r="J6" s="49" t="s">
        <v>1882</v>
      </c>
      <c r="K6" s="7">
        <f>SUM(K9:K194)</f>
        <v>0</v>
      </c>
      <c r="L6" s="49" t="s">
        <v>5220</v>
      </c>
      <c r="M6" s="7">
        <f>SUM(M9:M194)</f>
        <v>0</v>
      </c>
    </row>
    <row r="7" spans="1:13" ht="35.25" thickBot="1">
      <c r="A7" s="239" t="s">
        <v>5150</v>
      </c>
      <c r="B7" s="163" t="s">
        <v>704</v>
      </c>
      <c r="C7" s="145" t="s">
        <v>111</v>
      </c>
      <c r="D7" s="145" t="s">
        <v>705</v>
      </c>
      <c r="E7" s="145" t="s">
        <v>1599</v>
      </c>
      <c r="F7" s="145" t="s">
        <v>706</v>
      </c>
      <c r="G7" s="145" t="s">
        <v>707</v>
      </c>
      <c r="H7" s="286" t="s">
        <v>5100</v>
      </c>
      <c r="I7" s="300" t="s">
        <v>1884</v>
      </c>
      <c r="J7" s="61" t="s">
        <v>1883</v>
      </c>
      <c r="K7" s="61" t="s">
        <v>5218</v>
      </c>
      <c r="L7" s="61" t="s">
        <v>1883</v>
      </c>
      <c r="M7" s="62" t="s">
        <v>5219</v>
      </c>
    </row>
    <row r="8" spans="1:13" ht="11.25" customHeight="1">
      <c r="A8" s="238"/>
      <c r="B8" s="425" t="s">
        <v>2005</v>
      </c>
      <c r="C8" s="425"/>
      <c r="D8" s="425"/>
      <c r="E8" s="425"/>
      <c r="F8" s="425"/>
      <c r="G8" s="426"/>
      <c r="H8" s="281"/>
      <c r="I8" s="66"/>
      <c r="J8" s="67"/>
      <c r="K8" s="67"/>
      <c r="L8" s="82"/>
      <c r="M8" s="82"/>
    </row>
    <row r="9" spans="1:13" ht="11.25" customHeight="1">
      <c r="A9" s="135">
        <v>0</v>
      </c>
      <c r="B9" s="156" t="s">
        <v>2021</v>
      </c>
      <c r="C9" s="147" t="s">
        <v>2022</v>
      </c>
      <c r="D9" s="148" t="s">
        <v>953</v>
      </c>
      <c r="E9" s="148">
        <v>1</v>
      </c>
      <c r="F9" s="148">
        <v>50</v>
      </c>
      <c r="G9" s="149">
        <v>6.19</v>
      </c>
      <c r="H9" s="5">
        <f>ROUND(G9*Курс_EUR,2)</f>
        <v>588.04999999999995</v>
      </c>
      <c r="I9" s="66"/>
      <c r="J9" s="67">
        <f>G9*(1-Скидка_3M_AM)</f>
        <v>6.19</v>
      </c>
      <c r="K9" s="67">
        <f>J9*I9</f>
        <v>0</v>
      </c>
      <c r="L9" s="67">
        <f>H9*(1-Скидка_3M_AM)</f>
        <v>588.04999999999995</v>
      </c>
      <c r="M9" s="67">
        <f>I9*L9</f>
        <v>0</v>
      </c>
    </row>
    <row r="10" spans="1:13" ht="11.25" customHeight="1">
      <c r="A10" s="135">
        <v>0</v>
      </c>
      <c r="B10" s="156" t="s">
        <v>2023</v>
      </c>
      <c r="C10" s="147" t="s">
        <v>2024</v>
      </c>
      <c r="D10" s="148" t="s">
        <v>953</v>
      </c>
      <c r="E10" s="148">
        <v>1</v>
      </c>
      <c r="F10" s="148">
        <v>50</v>
      </c>
      <c r="G10" s="149">
        <v>4.6920000000000002</v>
      </c>
      <c r="H10" s="5">
        <f>ROUND(G10*Курс_EUR,2)</f>
        <v>445.74</v>
      </c>
      <c r="I10" s="66"/>
      <c r="J10" s="67">
        <f t="shared" ref="J10:J52" si="0">G10*(1-Скидка_3M_AM)</f>
        <v>4.6920000000000002</v>
      </c>
      <c r="K10" s="67">
        <f>J10*I10</f>
        <v>0</v>
      </c>
      <c r="L10" s="67">
        <f>H10*(1-Скидка_3M_AM)</f>
        <v>445.74</v>
      </c>
      <c r="M10" s="67">
        <f t="shared" ref="M10:M73" si="1">I10*L10</f>
        <v>0</v>
      </c>
    </row>
    <row r="11" spans="1:13" ht="11.25" customHeight="1">
      <c r="A11" s="135">
        <v>0</v>
      </c>
      <c r="B11" s="156" t="s">
        <v>2025</v>
      </c>
      <c r="C11" s="147" t="s">
        <v>2026</v>
      </c>
      <c r="D11" s="148" t="s">
        <v>953</v>
      </c>
      <c r="E11" s="148">
        <v>1</v>
      </c>
      <c r="F11" s="148">
        <v>50</v>
      </c>
      <c r="G11" s="149">
        <v>13.116</v>
      </c>
      <c r="H11" s="5">
        <f>ROUND(G11*Курс_EUR,2)</f>
        <v>1246.02</v>
      </c>
      <c r="I11" s="66"/>
      <c r="J11" s="67">
        <f t="shared" si="0"/>
        <v>13.116</v>
      </c>
      <c r="K11" s="67">
        <f>J11*I11</f>
        <v>0</v>
      </c>
      <c r="L11" s="67">
        <f>H11*(1-Скидка_3M_AM)</f>
        <v>1246.02</v>
      </c>
      <c r="M11" s="67">
        <f t="shared" si="1"/>
        <v>0</v>
      </c>
    </row>
    <row r="12" spans="1:13" ht="11.25" customHeight="1">
      <c r="A12" s="135">
        <v>0</v>
      </c>
      <c r="B12" s="156" t="s">
        <v>2027</v>
      </c>
      <c r="C12" s="147" t="s">
        <v>2028</v>
      </c>
      <c r="D12" s="148" t="s">
        <v>953</v>
      </c>
      <c r="E12" s="148">
        <v>1</v>
      </c>
      <c r="F12" s="148">
        <v>50</v>
      </c>
      <c r="G12" s="149">
        <v>18.204000000000001</v>
      </c>
      <c r="H12" s="5">
        <f>ROUND(G12*Курс_EUR,2)</f>
        <v>1729.38</v>
      </c>
      <c r="I12" s="66"/>
      <c r="J12" s="67">
        <f t="shared" si="0"/>
        <v>18.204000000000001</v>
      </c>
      <c r="K12" s="67">
        <f>J12*I12</f>
        <v>0</v>
      </c>
      <c r="L12" s="67">
        <f>H12*(1-Скидка_3M_AM)</f>
        <v>1729.38</v>
      </c>
      <c r="M12" s="67">
        <f t="shared" si="1"/>
        <v>0</v>
      </c>
    </row>
    <row r="13" spans="1:13" ht="11.25" customHeight="1">
      <c r="A13" s="135"/>
      <c r="B13" s="425" t="s">
        <v>2006</v>
      </c>
      <c r="C13" s="425"/>
      <c r="D13" s="425"/>
      <c r="E13" s="425"/>
      <c r="F13" s="425"/>
      <c r="G13" s="426"/>
      <c r="H13" s="281"/>
      <c r="I13" s="66"/>
      <c r="J13" s="67"/>
      <c r="K13" s="67"/>
      <c r="L13" s="67"/>
      <c r="M13" s="67"/>
    </row>
    <row r="14" spans="1:13" ht="11.25" customHeight="1">
      <c r="A14" s="135">
        <v>0</v>
      </c>
      <c r="B14" s="156" t="s">
        <v>2029</v>
      </c>
      <c r="C14" s="147" t="s">
        <v>2030</v>
      </c>
      <c r="D14" s="148" t="s">
        <v>953</v>
      </c>
      <c r="E14" s="148">
        <v>1</v>
      </c>
      <c r="F14" s="148">
        <v>10</v>
      </c>
      <c r="G14" s="149">
        <v>8.6</v>
      </c>
      <c r="H14" s="5">
        <f>ROUND(G14*Курс_EUR,2)</f>
        <v>817</v>
      </c>
      <c r="I14" s="66"/>
      <c r="J14" s="67">
        <f t="shared" si="0"/>
        <v>8.6</v>
      </c>
      <c r="K14" s="67">
        <f>J14*I14</f>
        <v>0</v>
      </c>
      <c r="L14" s="67">
        <f>H14*(1-Скидка_3M_AM)</f>
        <v>817</v>
      </c>
      <c r="M14" s="67">
        <f t="shared" si="1"/>
        <v>0</v>
      </c>
    </row>
    <row r="15" spans="1:13" ht="11.25" customHeight="1">
      <c r="A15" s="135">
        <v>0</v>
      </c>
      <c r="B15" s="156" t="s">
        <v>4737</v>
      </c>
      <c r="C15" s="147" t="s">
        <v>2031</v>
      </c>
      <c r="D15" s="148" t="s">
        <v>953</v>
      </c>
      <c r="E15" s="148">
        <v>1</v>
      </c>
      <c r="F15" s="148">
        <v>10</v>
      </c>
      <c r="G15" s="149">
        <v>8.4499999999999993</v>
      </c>
      <c r="H15" s="5">
        <f>ROUND(G15*Курс_EUR,2)</f>
        <v>802.75</v>
      </c>
      <c r="I15" s="66"/>
      <c r="J15" s="67">
        <f t="shared" si="0"/>
        <v>8.4499999999999993</v>
      </c>
      <c r="K15" s="67">
        <f>J15*I15</f>
        <v>0</v>
      </c>
      <c r="L15" s="67">
        <f>H15*(1-Скидка_3M_AM)</f>
        <v>802.75</v>
      </c>
      <c r="M15" s="67">
        <f t="shared" si="1"/>
        <v>0</v>
      </c>
    </row>
    <row r="16" spans="1:13" ht="11.25" customHeight="1">
      <c r="A16" s="135">
        <v>0</v>
      </c>
      <c r="B16" s="164" t="s">
        <v>4738</v>
      </c>
      <c r="C16" s="150" t="s">
        <v>2032</v>
      </c>
      <c r="D16" s="151" t="s">
        <v>953</v>
      </c>
      <c r="E16" s="151">
        <v>1</v>
      </c>
      <c r="F16" s="151">
        <v>10</v>
      </c>
      <c r="G16" s="152">
        <v>8.4499999999999993</v>
      </c>
      <c r="H16" s="5">
        <f>ROUND(G16*Курс_EUR,2)</f>
        <v>802.75</v>
      </c>
      <c r="I16" s="66"/>
      <c r="J16" s="67">
        <f t="shared" si="0"/>
        <v>8.4499999999999993</v>
      </c>
      <c r="K16" s="67">
        <f>J16*I16</f>
        <v>0</v>
      </c>
      <c r="L16" s="67">
        <f>H16*(1-Скидка_3M_AM)</f>
        <v>802.75</v>
      </c>
      <c r="M16" s="67">
        <f t="shared" si="1"/>
        <v>0</v>
      </c>
    </row>
    <row r="17" spans="1:13" ht="11.25" customHeight="1">
      <c r="A17" s="135"/>
      <c r="B17" s="425" t="s">
        <v>2007</v>
      </c>
      <c r="C17" s="425"/>
      <c r="D17" s="425"/>
      <c r="E17" s="425"/>
      <c r="F17" s="425"/>
      <c r="G17" s="426"/>
      <c r="H17" s="281"/>
      <c r="I17" s="66"/>
      <c r="J17" s="67"/>
      <c r="K17" s="67"/>
      <c r="L17" s="67"/>
      <c r="M17" s="67"/>
    </row>
    <row r="18" spans="1:13" ht="11.25" customHeight="1">
      <c r="A18" s="135">
        <v>0</v>
      </c>
      <c r="B18" s="165" t="s">
        <v>2033</v>
      </c>
      <c r="C18" s="153" t="s">
        <v>2034</v>
      </c>
      <c r="D18" s="154" t="s">
        <v>953</v>
      </c>
      <c r="E18" s="154">
        <v>1</v>
      </c>
      <c r="F18" s="154">
        <v>100</v>
      </c>
      <c r="G18" s="155">
        <v>4.056</v>
      </c>
      <c r="H18" s="5">
        <f>ROUND(G18*Курс_EUR,2)</f>
        <v>385.32</v>
      </c>
      <c r="I18" s="66"/>
      <c r="J18" s="67">
        <f t="shared" si="0"/>
        <v>4.056</v>
      </c>
      <c r="K18" s="67">
        <f>J18*I18</f>
        <v>0</v>
      </c>
      <c r="L18" s="67">
        <f>H18*(1-Скидка_3M_AM)</f>
        <v>385.32</v>
      </c>
      <c r="M18" s="67">
        <f t="shared" si="1"/>
        <v>0</v>
      </c>
    </row>
    <row r="19" spans="1:13" ht="11.25" customHeight="1">
      <c r="A19" s="135">
        <v>0</v>
      </c>
      <c r="B19" s="156" t="s">
        <v>4739</v>
      </c>
      <c r="C19" s="147" t="s">
        <v>2035</v>
      </c>
      <c r="D19" s="148" t="s">
        <v>953</v>
      </c>
      <c r="E19" s="148">
        <v>1</v>
      </c>
      <c r="F19" s="148">
        <v>100</v>
      </c>
      <c r="G19" s="149">
        <v>4.056</v>
      </c>
      <c r="H19" s="5">
        <f>ROUND(G19*Курс_EUR,2)</f>
        <v>385.32</v>
      </c>
      <c r="I19" s="66"/>
      <c r="J19" s="67">
        <f t="shared" si="0"/>
        <v>4.056</v>
      </c>
      <c r="K19" s="67">
        <f>J19*I19</f>
        <v>0</v>
      </c>
      <c r="L19" s="67">
        <f>H19*(1-Скидка_3M_AM)</f>
        <v>385.32</v>
      </c>
      <c r="M19" s="67">
        <f t="shared" si="1"/>
        <v>0</v>
      </c>
    </row>
    <row r="20" spans="1:13" ht="11.25" customHeight="1">
      <c r="A20" s="135">
        <v>0</v>
      </c>
      <c r="B20" s="156" t="s">
        <v>2036</v>
      </c>
      <c r="C20" s="147" t="s">
        <v>3349</v>
      </c>
      <c r="D20" s="148" t="s">
        <v>953</v>
      </c>
      <c r="E20" s="148">
        <v>1</v>
      </c>
      <c r="F20" s="148">
        <v>100</v>
      </c>
      <c r="G20" s="149">
        <v>4.056</v>
      </c>
      <c r="H20" s="5">
        <f>ROUND(G20*Курс_EUR,2)</f>
        <v>385.32</v>
      </c>
      <c r="I20" s="66"/>
      <c r="J20" s="67">
        <f t="shared" si="0"/>
        <v>4.056</v>
      </c>
      <c r="K20" s="67">
        <f>J20*I20</f>
        <v>0</v>
      </c>
      <c r="L20" s="67">
        <f>H20*(1-Скидка_3M_AM)</f>
        <v>385.32</v>
      </c>
      <c r="M20" s="67">
        <f t="shared" si="1"/>
        <v>0</v>
      </c>
    </row>
    <row r="21" spans="1:13" ht="11.25" customHeight="1">
      <c r="A21" s="135"/>
      <c r="B21" s="425" t="s">
        <v>4825</v>
      </c>
      <c r="C21" s="425"/>
      <c r="D21" s="425"/>
      <c r="E21" s="425"/>
      <c r="F21" s="425"/>
      <c r="G21" s="426"/>
      <c r="H21" s="281"/>
      <c r="I21" s="66"/>
      <c r="J21" s="67"/>
      <c r="K21" s="67"/>
      <c r="L21" s="67"/>
      <c r="M21" s="67"/>
    </row>
    <row r="22" spans="1:13" ht="11.25" customHeight="1">
      <c r="A22" s="135">
        <v>0</v>
      </c>
      <c r="B22" s="156" t="s">
        <v>157</v>
      </c>
      <c r="C22" s="147" t="s">
        <v>4826</v>
      </c>
      <c r="D22" s="148" t="s">
        <v>953</v>
      </c>
      <c r="E22" s="148">
        <v>1</v>
      </c>
      <c r="F22" s="148">
        <v>10</v>
      </c>
      <c r="G22" s="149">
        <v>5.52</v>
      </c>
      <c r="H22" s="5">
        <f t="shared" ref="H22:H29" si="2">ROUND(G22*Курс_EUR,2)</f>
        <v>524.4</v>
      </c>
      <c r="I22" s="66"/>
      <c r="J22" s="67">
        <f t="shared" ref="J22:J28" si="3">G22*(1-Скидка_3M_AM)</f>
        <v>5.52</v>
      </c>
      <c r="K22" s="67">
        <f t="shared" ref="K22:K29" si="4">J22*I22</f>
        <v>0</v>
      </c>
      <c r="L22" s="67">
        <f t="shared" ref="L22:L29" si="5">H22*(1-Скидка_3M_AM)</f>
        <v>524.4</v>
      </c>
      <c r="M22" s="67">
        <f t="shared" si="1"/>
        <v>0</v>
      </c>
    </row>
    <row r="23" spans="1:13" ht="11.25" customHeight="1">
      <c r="A23" s="135">
        <v>0</v>
      </c>
      <c r="B23" s="156">
        <v>52009</v>
      </c>
      <c r="C23" s="147" t="s">
        <v>4827</v>
      </c>
      <c r="D23" s="148" t="s">
        <v>953</v>
      </c>
      <c r="E23" s="148">
        <v>1</v>
      </c>
      <c r="F23" s="148">
        <v>10</v>
      </c>
      <c r="G23" s="149">
        <v>5.52</v>
      </c>
      <c r="H23" s="5">
        <f t="shared" si="2"/>
        <v>524.4</v>
      </c>
      <c r="I23" s="66"/>
      <c r="J23" s="67">
        <f t="shared" si="3"/>
        <v>5.52</v>
      </c>
      <c r="K23" s="67">
        <f t="shared" si="4"/>
        <v>0</v>
      </c>
      <c r="L23" s="67">
        <f t="shared" si="5"/>
        <v>524.4</v>
      </c>
      <c r="M23" s="67">
        <f t="shared" si="1"/>
        <v>0</v>
      </c>
    </row>
    <row r="24" spans="1:13" ht="11.25" customHeight="1">
      <c r="A24" s="135">
        <v>0</v>
      </c>
      <c r="B24" s="156">
        <v>52011</v>
      </c>
      <c r="C24" s="147" t="s">
        <v>4828</v>
      </c>
      <c r="D24" s="148" t="s">
        <v>953</v>
      </c>
      <c r="E24" s="148">
        <v>1</v>
      </c>
      <c r="F24" s="148">
        <v>10</v>
      </c>
      <c r="G24" s="149">
        <v>5.52</v>
      </c>
      <c r="H24" s="5">
        <f t="shared" si="2"/>
        <v>524.4</v>
      </c>
      <c r="I24" s="66"/>
      <c r="J24" s="67">
        <f t="shared" si="3"/>
        <v>5.52</v>
      </c>
      <c r="K24" s="67">
        <f t="shared" si="4"/>
        <v>0</v>
      </c>
      <c r="L24" s="67">
        <f t="shared" si="5"/>
        <v>524.4</v>
      </c>
      <c r="M24" s="67">
        <f t="shared" si="1"/>
        <v>0</v>
      </c>
    </row>
    <row r="25" spans="1:13" ht="11.25" customHeight="1">
      <c r="A25" s="135">
        <v>0</v>
      </c>
      <c r="B25" s="156">
        <v>52013</v>
      </c>
      <c r="C25" s="147" t="s">
        <v>4829</v>
      </c>
      <c r="D25" s="148" t="s">
        <v>953</v>
      </c>
      <c r="E25" s="148">
        <v>1</v>
      </c>
      <c r="F25" s="148">
        <v>5</v>
      </c>
      <c r="G25" s="149">
        <v>9.43</v>
      </c>
      <c r="H25" s="5">
        <f t="shared" si="2"/>
        <v>895.85</v>
      </c>
      <c r="I25" s="66"/>
      <c r="J25" s="67">
        <f t="shared" si="3"/>
        <v>9.43</v>
      </c>
      <c r="K25" s="67">
        <f t="shared" si="4"/>
        <v>0</v>
      </c>
      <c r="L25" s="67">
        <f t="shared" si="5"/>
        <v>895.85</v>
      </c>
      <c r="M25" s="67">
        <f t="shared" si="1"/>
        <v>0</v>
      </c>
    </row>
    <row r="26" spans="1:13" ht="11.25" customHeight="1">
      <c r="A26" s="135">
        <v>0</v>
      </c>
      <c r="B26" s="156">
        <v>52015</v>
      </c>
      <c r="C26" s="147" t="s">
        <v>4830</v>
      </c>
      <c r="D26" s="148" t="s">
        <v>953</v>
      </c>
      <c r="E26" s="148">
        <v>1</v>
      </c>
      <c r="F26" s="148">
        <v>5</v>
      </c>
      <c r="G26" s="149">
        <v>9.43</v>
      </c>
      <c r="H26" s="5">
        <f t="shared" si="2"/>
        <v>895.85</v>
      </c>
      <c r="I26" s="66"/>
      <c r="J26" s="67">
        <f t="shared" si="3"/>
        <v>9.43</v>
      </c>
      <c r="K26" s="67">
        <f t="shared" si="4"/>
        <v>0</v>
      </c>
      <c r="L26" s="67">
        <f t="shared" si="5"/>
        <v>895.85</v>
      </c>
      <c r="M26" s="67">
        <f t="shared" si="1"/>
        <v>0</v>
      </c>
    </row>
    <row r="27" spans="1:13" ht="11.25" customHeight="1">
      <c r="A27" s="135">
        <v>0</v>
      </c>
      <c r="B27" s="156">
        <v>52017</v>
      </c>
      <c r="C27" s="147" t="s">
        <v>4831</v>
      </c>
      <c r="D27" s="148" t="s">
        <v>953</v>
      </c>
      <c r="E27" s="148">
        <v>1</v>
      </c>
      <c r="F27" s="148">
        <v>5</v>
      </c>
      <c r="G27" s="149">
        <v>9.43</v>
      </c>
      <c r="H27" s="5">
        <f t="shared" si="2"/>
        <v>895.85</v>
      </c>
      <c r="I27" s="66"/>
      <c r="J27" s="67">
        <f t="shared" si="3"/>
        <v>9.43</v>
      </c>
      <c r="K27" s="67">
        <f t="shared" si="4"/>
        <v>0</v>
      </c>
      <c r="L27" s="67">
        <f t="shared" si="5"/>
        <v>895.85</v>
      </c>
      <c r="M27" s="67">
        <f t="shared" si="1"/>
        <v>0</v>
      </c>
    </row>
    <row r="28" spans="1:13" ht="11.25" customHeight="1">
      <c r="A28" s="135">
        <v>0</v>
      </c>
      <c r="B28" s="156">
        <v>52019</v>
      </c>
      <c r="C28" s="147" t="s">
        <v>4832</v>
      </c>
      <c r="D28" s="148" t="s">
        <v>953</v>
      </c>
      <c r="E28" s="148">
        <v>1</v>
      </c>
      <c r="F28" s="148">
        <v>5</v>
      </c>
      <c r="G28" s="149">
        <v>9.43</v>
      </c>
      <c r="H28" s="5">
        <f t="shared" si="2"/>
        <v>895.85</v>
      </c>
      <c r="I28" s="66"/>
      <c r="J28" s="67">
        <f t="shared" si="3"/>
        <v>9.43</v>
      </c>
      <c r="K28" s="67">
        <f t="shared" si="4"/>
        <v>0</v>
      </c>
      <c r="L28" s="67">
        <f t="shared" si="5"/>
        <v>895.85</v>
      </c>
      <c r="M28" s="67">
        <f t="shared" si="1"/>
        <v>0</v>
      </c>
    </row>
    <row r="29" spans="1:13" ht="11.25" customHeight="1">
      <c r="A29" s="135">
        <v>0</v>
      </c>
      <c r="B29" s="156" t="s">
        <v>4833</v>
      </c>
      <c r="C29" s="147" t="s">
        <v>4834</v>
      </c>
      <c r="D29" s="148" t="s">
        <v>953</v>
      </c>
      <c r="E29" s="148">
        <v>1</v>
      </c>
      <c r="F29" s="148">
        <v>10</v>
      </c>
      <c r="G29" s="149">
        <v>5.52</v>
      </c>
      <c r="H29" s="5">
        <f t="shared" si="2"/>
        <v>524.4</v>
      </c>
      <c r="I29" s="66"/>
      <c r="J29" s="67">
        <f>G29*(1-Скидка_3M_AM)</f>
        <v>5.52</v>
      </c>
      <c r="K29" s="67">
        <f t="shared" si="4"/>
        <v>0</v>
      </c>
      <c r="L29" s="67">
        <f t="shared" si="5"/>
        <v>524.4</v>
      </c>
      <c r="M29" s="67">
        <f t="shared" si="1"/>
        <v>0</v>
      </c>
    </row>
    <row r="30" spans="1:13" ht="11.25" customHeight="1">
      <c r="A30" s="135"/>
      <c r="B30" s="425" t="s">
        <v>2008</v>
      </c>
      <c r="C30" s="425"/>
      <c r="D30" s="425"/>
      <c r="E30" s="425"/>
      <c r="F30" s="425"/>
      <c r="G30" s="426"/>
      <c r="H30" s="281"/>
      <c r="I30" s="66"/>
      <c r="J30" s="67"/>
      <c r="K30" s="67"/>
      <c r="L30" s="67"/>
      <c r="M30" s="67"/>
    </row>
    <row r="31" spans="1:13" ht="11.25" customHeight="1">
      <c r="A31" s="135">
        <v>0</v>
      </c>
      <c r="B31" s="165" t="s">
        <v>2038</v>
      </c>
      <c r="C31" s="153" t="s">
        <v>2039</v>
      </c>
      <c r="D31" s="154" t="s">
        <v>953</v>
      </c>
      <c r="E31" s="154">
        <v>1</v>
      </c>
      <c r="F31" s="154">
        <v>10</v>
      </c>
      <c r="G31" s="155">
        <v>4.6920000000000002</v>
      </c>
      <c r="H31" s="5">
        <f>ROUND(G31*Курс_EUR,2)</f>
        <v>445.74</v>
      </c>
      <c r="I31" s="66"/>
      <c r="J31" s="67">
        <f t="shared" si="0"/>
        <v>4.6920000000000002</v>
      </c>
      <c r="K31" s="67">
        <f>J31*I31</f>
        <v>0</v>
      </c>
      <c r="L31" s="67">
        <f>H31*(1-Скидка_3M_AM)</f>
        <v>445.74</v>
      </c>
      <c r="M31" s="67">
        <f t="shared" si="1"/>
        <v>0</v>
      </c>
    </row>
    <row r="32" spans="1:13" ht="11.25" customHeight="1">
      <c r="A32" s="135">
        <v>0</v>
      </c>
      <c r="B32" s="156">
        <v>65034</v>
      </c>
      <c r="C32" s="147" t="s">
        <v>2040</v>
      </c>
      <c r="D32" s="148" t="s">
        <v>953</v>
      </c>
      <c r="E32" s="148">
        <v>1</v>
      </c>
      <c r="F32" s="148">
        <v>10</v>
      </c>
      <c r="G32" s="149">
        <v>4.6920000000000002</v>
      </c>
      <c r="H32" s="5">
        <f>ROUND(G32*Курс_EUR,2)</f>
        <v>445.74</v>
      </c>
      <c r="I32" s="66"/>
      <c r="J32" s="67">
        <f t="shared" si="0"/>
        <v>4.6920000000000002</v>
      </c>
      <c r="K32" s="67">
        <f>J32*I32</f>
        <v>0</v>
      </c>
      <c r="L32" s="67">
        <f>H32*(1-Скидка_3M_AM)</f>
        <v>445.74</v>
      </c>
      <c r="M32" s="67">
        <f t="shared" si="1"/>
        <v>0</v>
      </c>
    </row>
    <row r="33" spans="1:13" ht="11.25" customHeight="1">
      <c r="A33" s="135">
        <v>0</v>
      </c>
      <c r="B33" s="156" t="s">
        <v>2041</v>
      </c>
      <c r="C33" s="147" t="s">
        <v>2042</v>
      </c>
      <c r="D33" s="148" t="s">
        <v>953</v>
      </c>
      <c r="E33" s="148">
        <v>1</v>
      </c>
      <c r="F33" s="148">
        <v>10</v>
      </c>
      <c r="G33" s="149">
        <v>4.6920000000000002</v>
      </c>
      <c r="H33" s="5">
        <f>ROUND(G33*Курс_EUR,2)</f>
        <v>445.74</v>
      </c>
      <c r="I33" s="66"/>
      <c r="J33" s="67">
        <f t="shared" si="0"/>
        <v>4.6920000000000002</v>
      </c>
      <c r="K33" s="67">
        <f>J33*I33</f>
        <v>0</v>
      </c>
      <c r="L33" s="67">
        <f>H33*(1-Скидка_3M_AM)</f>
        <v>445.74</v>
      </c>
      <c r="M33" s="67">
        <f t="shared" si="1"/>
        <v>0</v>
      </c>
    </row>
    <row r="34" spans="1:13" ht="11.25" customHeight="1">
      <c r="A34" s="135">
        <v>0</v>
      </c>
      <c r="B34" s="156" t="s">
        <v>4740</v>
      </c>
      <c r="C34" s="147" t="s">
        <v>2043</v>
      </c>
      <c r="D34" s="148" t="s">
        <v>953</v>
      </c>
      <c r="E34" s="148">
        <v>1</v>
      </c>
      <c r="F34" s="148">
        <v>10</v>
      </c>
      <c r="G34" s="149">
        <v>4.6920000000000002</v>
      </c>
      <c r="H34" s="5">
        <f>ROUND(G34*Курс_EUR,2)</f>
        <v>445.74</v>
      </c>
      <c r="I34" s="66"/>
      <c r="J34" s="67">
        <f t="shared" si="0"/>
        <v>4.6920000000000002</v>
      </c>
      <c r="K34" s="67">
        <f>J34*I34</f>
        <v>0</v>
      </c>
      <c r="L34" s="67">
        <f>H34*(1-Скидка_3M_AM)</f>
        <v>445.74</v>
      </c>
      <c r="M34" s="67">
        <f t="shared" si="1"/>
        <v>0</v>
      </c>
    </row>
    <row r="35" spans="1:13" ht="11.25" customHeight="1">
      <c r="A35" s="135">
        <v>0</v>
      </c>
      <c r="B35" s="164" t="s">
        <v>4741</v>
      </c>
      <c r="C35" s="150" t="s">
        <v>2044</v>
      </c>
      <c r="D35" s="151" t="s">
        <v>953</v>
      </c>
      <c r="E35" s="151">
        <v>1</v>
      </c>
      <c r="F35" s="151">
        <v>10</v>
      </c>
      <c r="G35" s="152">
        <v>9.3360000000000003</v>
      </c>
      <c r="H35" s="5">
        <f>ROUND(G35*Курс_EUR,2)</f>
        <v>886.92</v>
      </c>
      <c r="I35" s="66"/>
      <c r="J35" s="67">
        <f t="shared" si="0"/>
        <v>9.3360000000000003</v>
      </c>
      <c r="K35" s="67">
        <f>J35*I35</f>
        <v>0</v>
      </c>
      <c r="L35" s="67">
        <f>H35*(1-Скидка_3M_AM)</f>
        <v>886.92</v>
      </c>
      <c r="M35" s="67">
        <f t="shared" si="1"/>
        <v>0</v>
      </c>
    </row>
    <row r="36" spans="1:13" ht="11.25" customHeight="1">
      <c r="A36" s="135"/>
      <c r="B36" s="425" t="s">
        <v>2045</v>
      </c>
      <c r="C36" s="425"/>
      <c r="D36" s="425"/>
      <c r="E36" s="425"/>
      <c r="F36" s="425"/>
      <c r="G36" s="426"/>
      <c r="H36" s="281"/>
      <c r="I36" s="66"/>
      <c r="J36" s="67"/>
      <c r="K36" s="67"/>
      <c r="L36" s="67"/>
      <c r="M36" s="67"/>
    </row>
    <row r="37" spans="1:13" ht="11.25" customHeight="1">
      <c r="A37" s="135">
        <v>0</v>
      </c>
      <c r="B37" s="165" t="s">
        <v>2046</v>
      </c>
      <c r="C37" s="153" t="s">
        <v>2047</v>
      </c>
      <c r="D37" s="154" t="s">
        <v>953</v>
      </c>
      <c r="E37" s="154">
        <v>1</v>
      </c>
      <c r="F37" s="154">
        <v>100</v>
      </c>
      <c r="G37" s="155">
        <v>3.68</v>
      </c>
      <c r="H37" s="5">
        <f t="shared" ref="H37:H52" si="6">ROUND(G37*Курс_EUR,2)</f>
        <v>349.6</v>
      </c>
      <c r="I37" s="66"/>
      <c r="J37" s="67">
        <f t="shared" si="0"/>
        <v>3.68</v>
      </c>
      <c r="K37" s="67">
        <f t="shared" ref="K37:K48" si="7">J37*I37</f>
        <v>0</v>
      </c>
      <c r="L37" s="67">
        <f t="shared" ref="L37:L48" si="8">H37*(1-Скидка_3M_AM)</f>
        <v>349.6</v>
      </c>
      <c r="M37" s="67">
        <f t="shared" si="1"/>
        <v>0</v>
      </c>
    </row>
    <row r="38" spans="1:13" ht="11.25" customHeight="1">
      <c r="A38" s="135">
        <v>0</v>
      </c>
      <c r="B38" s="156" t="s">
        <v>2048</v>
      </c>
      <c r="C38" s="147" t="s">
        <v>2049</v>
      </c>
      <c r="D38" s="148" t="s">
        <v>953</v>
      </c>
      <c r="E38" s="148">
        <v>1</v>
      </c>
      <c r="F38" s="148">
        <v>100</v>
      </c>
      <c r="G38" s="149">
        <v>3.27</v>
      </c>
      <c r="H38" s="5">
        <f t="shared" si="6"/>
        <v>310.64999999999998</v>
      </c>
      <c r="I38" s="66"/>
      <c r="J38" s="67">
        <f t="shared" si="0"/>
        <v>3.27</v>
      </c>
      <c r="K38" s="67">
        <f t="shared" si="7"/>
        <v>0</v>
      </c>
      <c r="L38" s="67">
        <f t="shared" si="8"/>
        <v>310.64999999999998</v>
      </c>
      <c r="M38" s="67">
        <f t="shared" si="1"/>
        <v>0</v>
      </c>
    </row>
    <row r="39" spans="1:13" ht="11.25" customHeight="1">
      <c r="A39" s="135">
        <v>0</v>
      </c>
      <c r="B39" s="156" t="s">
        <v>2050</v>
      </c>
      <c r="C39" s="147" t="s">
        <v>2051</v>
      </c>
      <c r="D39" s="148" t="s">
        <v>953</v>
      </c>
      <c r="E39" s="148">
        <v>1</v>
      </c>
      <c r="F39" s="148">
        <v>100</v>
      </c>
      <c r="G39" s="149">
        <v>3.1</v>
      </c>
      <c r="H39" s="5">
        <f t="shared" si="6"/>
        <v>294.5</v>
      </c>
      <c r="I39" s="66"/>
      <c r="J39" s="67">
        <f t="shared" si="0"/>
        <v>3.1</v>
      </c>
      <c r="K39" s="67">
        <f t="shared" si="7"/>
        <v>0</v>
      </c>
      <c r="L39" s="67">
        <f t="shared" si="8"/>
        <v>294.5</v>
      </c>
      <c r="M39" s="67">
        <f t="shared" si="1"/>
        <v>0</v>
      </c>
    </row>
    <row r="40" spans="1:13" ht="11.25" customHeight="1">
      <c r="A40" s="135">
        <v>0</v>
      </c>
      <c r="B40" s="156" t="s">
        <v>2052</v>
      </c>
      <c r="C40" s="147" t="s">
        <v>2053</v>
      </c>
      <c r="D40" s="148" t="s">
        <v>953</v>
      </c>
      <c r="E40" s="148">
        <v>1</v>
      </c>
      <c r="F40" s="148">
        <v>100</v>
      </c>
      <c r="G40" s="149">
        <v>6.87</v>
      </c>
      <c r="H40" s="5">
        <f t="shared" si="6"/>
        <v>652.65</v>
      </c>
      <c r="I40" s="66"/>
      <c r="J40" s="67">
        <f t="shared" si="0"/>
        <v>6.87</v>
      </c>
      <c r="K40" s="67">
        <f t="shared" si="7"/>
        <v>0</v>
      </c>
      <c r="L40" s="67">
        <f t="shared" si="8"/>
        <v>652.65</v>
      </c>
      <c r="M40" s="67">
        <f t="shared" si="1"/>
        <v>0</v>
      </c>
    </row>
    <row r="41" spans="1:13" ht="11.25" customHeight="1">
      <c r="A41" s="135">
        <v>0</v>
      </c>
      <c r="B41" s="156" t="s">
        <v>2054</v>
      </c>
      <c r="C41" s="147" t="s">
        <v>2055</v>
      </c>
      <c r="D41" s="148" t="s">
        <v>953</v>
      </c>
      <c r="E41" s="148">
        <v>1</v>
      </c>
      <c r="F41" s="148">
        <v>100</v>
      </c>
      <c r="G41" s="149">
        <v>7.17</v>
      </c>
      <c r="H41" s="5">
        <f t="shared" si="6"/>
        <v>681.15</v>
      </c>
      <c r="I41" s="66"/>
      <c r="J41" s="67">
        <f t="shared" si="0"/>
        <v>7.17</v>
      </c>
      <c r="K41" s="67">
        <f t="shared" si="7"/>
        <v>0</v>
      </c>
      <c r="L41" s="67">
        <f t="shared" si="8"/>
        <v>681.15</v>
      </c>
      <c r="M41" s="67">
        <f t="shared" si="1"/>
        <v>0</v>
      </c>
    </row>
    <row r="42" spans="1:13" ht="11.25" customHeight="1">
      <c r="A42" s="135">
        <v>0</v>
      </c>
      <c r="B42" s="156" t="s">
        <v>2056</v>
      </c>
      <c r="C42" s="147" t="s">
        <v>2057</v>
      </c>
      <c r="D42" s="148" t="s">
        <v>953</v>
      </c>
      <c r="E42" s="148">
        <v>1</v>
      </c>
      <c r="F42" s="148">
        <v>100</v>
      </c>
      <c r="G42" s="149">
        <v>6.92</v>
      </c>
      <c r="H42" s="5">
        <f t="shared" si="6"/>
        <v>657.4</v>
      </c>
      <c r="I42" s="66"/>
      <c r="J42" s="67">
        <f t="shared" si="0"/>
        <v>6.92</v>
      </c>
      <c r="K42" s="67">
        <f t="shared" si="7"/>
        <v>0</v>
      </c>
      <c r="L42" s="67">
        <f t="shared" si="8"/>
        <v>657.4</v>
      </c>
      <c r="M42" s="67">
        <f t="shared" si="1"/>
        <v>0</v>
      </c>
    </row>
    <row r="43" spans="1:13" ht="11.25" customHeight="1">
      <c r="A43" s="135">
        <v>0</v>
      </c>
      <c r="B43" s="156" t="s">
        <v>2058</v>
      </c>
      <c r="C43" s="147" t="s">
        <v>2059</v>
      </c>
      <c r="D43" s="148" t="s">
        <v>953</v>
      </c>
      <c r="E43" s="148">
        <v>1</v>
      </c>
      <c r="F43" s="148">
        <v>100</v>
      </c>
      <c r="G43" s="149">
        <v>3.77</v>
      </c>
      <c r="H43" s="5">
        <f t="shared" si="6"/>
        <v>358.15</v>
      </c>
      <c r="I43" s="66"/>
      <c r="J43" s="67">
        <f t="shared" si="0"/>
        <v>3.77</v>
      </c>
      <c r="K43" s="67">
        <f t="shared" si="7"/>
        <v>0</v>
      </c>
      <c r="L43" s="67">
        <f t="shared" si="8"/>
        <v>358.15</v>
      </c>
      <c r="M43" s="67">
        <f t="shared" si="1"/>
        <v>0</v>
      </c>
    </row>
    <row r="44" spans="1:13" ht="11.25" customHeight="1">
      <c r="A44" s="135">
        <v>0</v>
      </c>
      <c r="B44" s="156" t="s">
        <v>2060</v>
      </c>
      <c r="C44" s="147" t="s">
        <v>2061</v>
      </c>
      <c r="D44" s="148" t="s">
        <v>953</v>
      </c>
      <c r="E44" s="148">
        <v>1</v>
      </c>
      <c r="F44" s="148">
        <v>100</v>
      </c>
      <c r="G44" s="149">
        <v>3.44</v>
      </c>
      <c r="H44" s="5">
        <f t="shared" si="6"/>
        <v>326.8</v>
      </c>
      <c r="I44" s="66"/>
      <c r="J44" s="67">
        <f t="shared" si="0"/>
        <v>3.44</v>
      </c>
      <c r="K44" s="67">
        <f t="shared" si="7"/>
        <v>0</v>
      </c>
      <c r="L44" s="67">
        <f t="shared" si="8"/>
        <v>326.8</v>
      </c>
      <c r="M44" s="67">
        <f t="shared" si="1"/>
        <v>0</v>
      </c>
    </row>
    <row r="45" spans="1:13" ht="11.25" customHeight="1">
      <c r="A45" s="135">
        <v>0</v>
      </c>
      <c r="B45" s="156" t="s">
        <v>2062</v>
      </c>
      <c r="C45" s="147" t="s">
        <v>2063</v>
      </c>
      <c r="D45" s="148" t="s">
        <v>953</v>
      </c>
      <c r="E45" s="148">
        <v>1</v>
      </c>
      <c r="F45" s="148">
        <v>100</v>
      </c>
      <c r="G45" s="149">
        <v>3.22</v>
      </c>
      <c r="H45" s="5">
        <f t="shared" si="6"/>
        <v>305.89999999999998</v>
      </c>
      <c r="I45" s="66"/>
      <c r="J45" s="67">
        <f t="shared" si="0"/>
        <v>3.22</v>
      </c>
      <c r="K45" s="67">
        <f t="shared" si="7"/>
        <v>0</v>
      </c>
      <c r="L45" s="67">
        <f t="shared" si="8"/>
        <v>305.89999999999998</v>
      </c>
      <c r="M45" s="67">
        <f t="shared" si="1"/>
        <v>0</v>
      </c>
    </row>
    <row r="46" spans="1:13" ht="11.25" customHeight="1">
      <c r="A46" s="135">
        <v>0</v>
      </c>
      <c r="B46" s="156" t="s">
        <v>2036</v>
      </c>
      <c r="C46" s="147" t="s">
        <v>2037</v>
      </c>
      <c r="D46" s="148" t="s">
        <v>953</v>
      </c>
      <c r="E46" s="148">
        <v>1</v>
      </c>
      <c r="F46" s="148">
        <v>10</v>
      </c>
      <c r="G46" s="149">
        <v>5.75</v>
      </c>
      <c r="H46" s="5">
        <f t="shared" si="6"/>
        <v>546.25</v>
      </c>
      <c r="I46" s="66"/>
      <c r="J46" s="67">
        <f t="shared" si="0"/>
        <v>5.75</v>
      </c>
      <c r="K46" s="67">
        <f t="shared" si="7"/>
        <v>0</v>
      </c>
      <c r="L46" s="67">
        <f t="shared" si="8"/>
        <v>546.25</v>
      </c>
      <c r="M46" s="67">
        <f t="shared" si="1"/>
        <v>0</v>
      </c>
    </row>
    <row r="47" spans="1:13" ht="11.25" customHeight="1">
      <c r="A47" s="135">
        <v>0</v>
      </c>
      <c r="B47" s="164" t="s">
        <v>4742</v>
      </c>
      <c r="C47" s="150" t="s">
        <v>2064</v>
      </c>
      <c r="D47" s="151" t="s">
        <v>953</v>
      </c>
      <c r="E47" s="151">
        <v>1</v>
      </c>
      <c r="F47" s="151">
        <v>10</v>
      </c>
      <c r="G47" s="152">
        <v>28.68</v>
      </c>
      <c r="H47" s="5">
        <f t="shared" si="6"/>
        <v>2724.6</v>
      </c>
      <c r="I47" s="66"/>
      <c r="J47" s="67">
        <f t="shared" si="0"/>
        <v>28.68</v>
      </c>
      <c r="K47" s="67">
        <f t="shared" si="7"/>
        <v>0</v>
      </c>
      <c r="L47" s="67">
        <f t="shared" si="8"/>
        <v>2724.6</v>
      </c>
      <c r="M47" s="67">
        <f t="shared" si="1"/>
        <v>0</v>
      </c>
    </row>
    <row r="48" spans="1:13" ht="11.25" customHeight="1">
      <c r="A48" s="135">
        <v>0</v>
      </c>
      <c r="B48" s="164" t="s">
        <v>4743</v>
      </c>
      <c r="C48" s="150" t="s">
        <v>2065</v>
      </c>
      <c r="D48" s="151" t="s">
        <v>953</v>
      </c>
      <c r="E48" s="151">
        <v>1</v>
      </c>
      <c r="F48" s="151">
        <v>10</v>
      </c>
      <c r="G48" s="152">
        <v>43.58</v>
      </c>
      <c r="H48" s="5">
        <f t="shared" si="6"/>
        <v>4140.1000000000004</v>
      </c>
      <c r="I48" s="66"/>
      <c r="J48" s="67">
        <f t="shared" si="0"/>
        <v>43.58</v>
      </c>
      <c r="K48" s="67">
        <f t="shared" si="7"/>
        <v>0</v>
      </c>
      <c r="L48" s="67">
        <f t="shared" si="8"/>
        <v>4140.1000000000004</v>
      </c>
      <c r="M48" s="67">
        <f t="shared" si="1"/>
        <v>0</v>
      </c>
    </row>
    <row r="49" spans="1:13" ht="11.25" customHeight="1">
      <c r="A49" s="135"/>
      <c r="B49" s="427" t="s">
        <v>5148</v>
      </c>
      <c r="C49" s="425"/>
      <c r="D49" s="425"/>
      <c r="E49" s="425"/>
      <c r="F49" s="425"/>
      <c r="G49" s="426"/>
      <c r="H49" s="295"/>
      <c r="I49" s="66"/>
      <c r="J49" s="67"/>
      <c r="K49" s="67"/>
      <c r="L49" s="67"/>
      <c r="M49" s="67"/>
    </row>
    <row r="50" spans="1:13" ht="11.25" customHeight="1">
      <c r="A50" s="135">
        <v>0</v>
      </c>
      <c r="B50" s="231" t="s">
        <v>2066</v>
      </c>
      <c r="C50" s="147" t="s">
        <v>2067</v>
      </c>
      <c r="D50" s="148" t="s">
        <v>953</v>
      </c>
      <c r="E50" s="148">
        <v>1</v>
      </c>
      <c r="F50" s="148">
        <v>40</v>
      </c>
      <c r="G50" s="149">
        <v>12.564</v>
      </c>
      <c r="H50" s="7">
        <f t="shared" si="6"/>
        <v>1193.58</v>
      </c>
      <c r="I50" s="66"/>
      <c r="J50" s="67">
        <f t="shared" si="0"/>
        <v>12.564</v>
      </c>
      <c r="K50" s="67">
        <f>J50*I50</f>
        <v>0</v>
      </c>
      <c r="L50" s="67">
        <f>H50*(1-Скидка_3M_AM)</f>
        <v>1193.58</v>
      </c>
      <c r="M50" s="67">
        <f t="shared" si="1"/>
        <v>0</v>
      </c>
    </row>
    <row r="51" spans="1:13" ht="11.25" customHeight="1">
      <c r="A51" s="135">
        <v>0</v>
      </c>
      <c r="B51" s="231" t="s">
        <v>1056</v>
      </c>
      <c r="C51" s="147" t="s">
        <v>2068</v>
      </c>
      <c r="D51" s="148" t="s">
        <v>953</v>
      </c>
      <c r="E51" s="148">
        <v>1</v>
      </c>
      <c r="F51" s="148">
        <v>40</v>
      </c>
      <c r="G51" s="149">
        <v>10.656000000000001</v>
      </c>
      <c r="H51" s="7">
        <f t="shared" si="6"/>
        <v>1012.32</v>
      </c>
      <c r="I51" s="66"/>
      <c r="J51" s="67">
        <f t="shared" si="0"/>
        <v>10.656000000000001</v>
      </c>
      <c r="K51" s="67">
        <f>J51*I51</f>
        <v>0</v>
      </c>
      <c r="L51" s="67">
        <f>H51*(1-Скидка_3M_AM)</f>
        <v>1012.32</v>
      </c>
      <c r="M51" s="67">
        <f t="shared" si="1"/>
        <v>0</v>
      </c>
    </row>
    <row r="52" spans="1:13" ht="11.25" customHeight="1">
      <c r="A52" s="135">
        <v>0</v>
      </c>
      <c r="B52" s="231" t="s">
        <v>2069</v>
      </c>
      <c r="C52" s="147" t="s">
        <v>2070</v>
      </c>
      <c r="D52" s="148" t="s">
        <v>953</v>
      </c>
      <c r="E52" s="148">
        <v>1</v>
      </c>
      <c r="F52" s="148">
        <v>40</v>
      </c>
      <c r="G52" s="149">
        <v>8.8680000000000003</v>
      </c>
      <c r="H52" s="7">
        <f t="shared" si="6"/>
        <v>842.46</v>
      </c>
      <c r="I52" s="66"/>
      <c r="J52" s="67">
        <f t="shared" si="0"/>
        <v>8.8680000000000003</v>
      </c>
      <c r="K52" s="67">
        <f>J52*I52</f>
        <v>0</v>
      </c>
      <c r="L52" s="67">
        <f>H52*(1-Скидка_3M_AM)</f>
        <v>842.46</v>
      </c>
      <c r="M52" s="67">
        <f t="shared" si="1"/>
        <v>0</v>
      </c>
    </row>
    <row r="53" spans="1:13" ht="11.25" customHeight="1">
      <c r="A53" s="135"/>
      <c r="B53" s="425" t="s">
        <v>2009</v>
      </c>
      <c r="C53" s="425"/>
      <c r="D53" s="425"/>
      <c r="E53" s="425"/>
      <c r="F53" s="425"/>
      <c r="G53" s="426"/>
      <c r="H53" s="281"/>
      <c r="I53" s="66"/>
      <c r="J53" s="67"/>
      <c r="K53" s="67"/>
      <c r="L53" s="67"/>
      <c r="M53" s="67"/>
    </row>
    <row r="54" spans="1:13" ht="11.25" customHeight="1">
      <c r="A54" s="135">
        <v>0</v>
      </c>
      <c r="B54" s="165">
        <v>30118</v>
      </c>
      <c r="C54" s="153" t="s">
        <v>2071</v>
      </c>
      <c r="D54" s="154" t="s">
        <v>953</v>
      </c>
      <c r="E54" s="154">
        <v>1</v>
      </c>
      <c r="F54" s="154">
        <v>80</v>
      </c>
      <c r="G54" s="155">
        <v>5.2439999999999998</v>
      </c>
      <c r="H54" s="5">
        <f t="shared" ref="H54:H61" si="9">ROUND(G54*Курс_EUR,2)</f>
        <v>498.18</v>
      </c>
      <c r="I54" s="66"/>
      <c r="J54" s="67">
        <f t="shared" ref="J54:J107" si="10">G54*(1-Скидка_3M_AM)</f>
        <v>5.2439999999999998</v>
      </c>
      <c r="K54" s="67">
        <f t="shared" ref="K54:K61" si="11">J54*I54</f>
        <v>0</v>
      </c>
      <c r="L54" s="67">
        <f t="shared" ref="L54:L61" si="12">H54*(1-Скидка_3M_AM)</f>
        <v>498.18</v>
      </c>
      <c r="M54" s="67">
        <f t="shared" si="1"/>
        <v>0</v>
      </c>
    </row>
    <row r="55" spans="1:13" ht="11.25" customHeight="1">
      <c r="A55" s="135">
        <v>0</v>
      </c>
      <c r="B55" s="165">
        <v>30120</v>
      </c>
      <c r="C55" s="153" t="s">
        <v>2072</v>
      </c>
      <c r="D55" s="154" t="s">
        <v>953</v>
      </c>
      <c r="E55" s="154">
        <v>1</v>
      </c>
      <c r="F55" s="154">
        <v>80</v>
      </c>
      <c r="G55" s="155">
        <v>6.492</v>
      </c>
      <c r="H55" s="5">
        <f t="shared" si="9"/>
        <v>616.74</v>
      </c>
      <c r="I55" s="66"/>
      <c r="J55" s="67">
        <f t="shared" si="10"/>
        <v>6.492</v>
      </c>
      <c r="K55" s="67">
        <f t="shared" si="11"/>
        <v>0</v>
      </c>
      <c r="L55" s="67">
        <f t="shared" si="12"/>
        <v>616.74</v>
      </c>
      <c r="M55" s="67">
        <f t="shared" si="1"/>
        <v>0</v>
      </c>
    </row>
    <row r="56" spans="1:13" ht="11.25" customHeight="1">
      <c r="A56" s="135">
        <v>0</v>
      </c>
      <c r="B56" s="165">
        <v>30121</v>
      </c>
      <c r="C56" s="153" t="s">
        <v>2073</v>
      </c>
      <c r="D56" s="154" t="s">
        <v>953</v>
      </c>
      <c r="E56" s="154">
        <v>1</v>
      </c>
      <c r="F56" s="154">
        <v>80</v>
      </c>
      <c r="G56" s="155">
        <v>5.2439999999999998</v>
      </c>
      <c r="H56" s="5">
        <f t="shared" si="9"/>
        <v>498.18</v>
      </c>
      <c r="I56" s="66"/>
      <c r="J56" s="67">
        <f t="shared" si="10"/>
        <v>5.2439999999999998</v>
      </c>
      <c r="K56" s="67">
        <f t="shared" si="11"/>
        <v>0</v>
      </c>
      <c r="L56" s="67">
        <f t="shared" si="12"/>
        <v>498.18</v>
      </c>
      <c r="M56" s="67">
        <f t="shared" si="1"/>
        <v>0</v>
      </c>
    </row>
    <row r="57" spans="1:13" ht="11.25" customHeight="1">
      <c r="A57" s="135">
        <v>0</v>
      </c>
      <c r="B57" s="165">
        <v>30122</v>
      </c>
      <c r="C57" s="153" t="s">
        <v>2074</v>
      </c>
      <c r="D57" s="154" t="s">
        <v>953</v>
      </c>
      <c r="E57" s="154">
        <v>1</v>
      </c>
      <c r="F57" s="154">
        <v>80</v>
      </c>
      <c r="G57" s="155">
        <v>5.2439999999999998</v>
      </c>
      <c r="H57" s="5">
        <f t="shared" si="9"/>
        <v>498.18</v>
      </c>
      <c r="I57" s="66"/>
      <c r="J57" s="67">
        <f t="shared" si="10"/>
        <v>5.2439999999999998</v>
      </c>
      <c r="K57" s="67">
        <f t="shared" si="11"/>
        <v>0</v>
      </c>
      <c r="L57" s="67">
        <f t="shared" si="12"/>
        <v>498.18</v>
      </c>
      <c r="M57" s="67">
        <f t="shared" si="1"/>
        <v>0</v>
      </c>
    </row>
    <row r="58" spans="1:13" ht="11.25" customHeight="1">
      <c r="A58" s="135">
        <v>0</v>
      </c>
      <c r="B58" s="165">
        <v>30126</v>
      </c>
      <c r="C58" s="153" t="s">
        <v>2075</v>
      </c>
      <c r="D58" s="154" t="s">
        <v>953</v>
      </c>
      <c r="E58" s="154">
        <v>1</v>
      </c>
      <c r="F58" s="154">
        <v>80</v>
      </c>
      <c r="G58" s="155">
        <v>9.1199999999999992</v>
      </c>
      <c r="H58" s="5">
        <f t="shared" si="9"/>
        <v>866.4</v>
      </c>
      <c r="I58" s="66"/>
      <c r="J58" s="67">
        <f t="shared" si="10"/>
        <v>9.1199999999999992</v>
      </c>
      <c r="K58" s="67">
        <f t="shared" si="11"/>
        <v>0</v>
      </c>
      <c r="L58" s="67">
        <f t="shared" si="12"/>
        <v>866.4</v>
      </c>
      <c r="M58" s="67">
        <f t="shared" si="1"/>
        <v>0</v>
      </c>
    </row>
    <row r="59" spans="1:13" ht="11.25" customHeight="1">
      <c r="A59" s="135">
        <v>0</v>
      </c>
      <c r="B59" s="165">
        <v>30127</v>
      </c>
      <c r="C59" s="153" t="s">
        <v>2076</v>
      </c>
      <c r="D59" s="154" t="s">
        <v>953</v>
      </c>
      <c r="E59" s="154">
        <v>1</v>
      </c>
      <c r="F59" s="154">
        <v>80</v>
      </c>
      <c r="G59" s="155">
        <v>9.33</v>
      </c>
      <c r="H59" s="5">
        <f t="shared" si="9"/>
        <v>886.35</v>
      </c>
      <c r="I59" s="66"/>
      <c r="J59" s="67">
        <f t="shared" si="10"/>
        <v>9.33</v>
      </c>
      <c r="K59" s="67">
        <f t="shared" si="11"/>
        <v>0</v>
      </c>
      <c r="L59" s="67">
        <f t="shared" si="12"/>
        <v>886.35</v>
      </c>
      <c r="M59" s="67">
        <f t="shared" si="1"/>
        <v>0</v>
      </c>
    </row>
    <row r="60" spans="1:13" ht="11.25" customHeight="1">
      <c r="A60" s="135">
        <v>0</v>
      </c>
      <c r="B60" s="165">
        <v>30128</v>
      </c>
      <c r="C60" s="153" t="s">
        <v>2077</v>
      </c>
      <c r="D60" s="154" t="s">
        <v>953</v>
      </c>
      <c r="E60" s="154">
        <v>1</v>
      </c>
      <c r="F60" s="154">
        <v>80</v>
      </c>
      <c r="G60" s="155">
        <v>9.0399999999999991</v>
      </c>
      <c r="H60" s="5">
        <f t="shared" si="9"/>
        <v>858.8</v>
      </c>
      <c r="I60" s="66"/>
      <c r="J60" s="67">
        <f t="shared" si="10"/>
        <v>9.0399999999999991</v>
      </c>
      <c r="K60" s="67">
        <f t="shared" si="11"/>
        <v>0</v>
      </c>
      <c r="L60" s="67">
        <f t="shared" si="12"/>
        <v>858.8</v>
      </c>
      <c r="M60" s="67">
        <f t="shared" si="1"/>
        <v>0</v>
      </c>
    </row>
    <row r="61" spans="1:13" ht="11.25" customHeight="1">
      <c r="A61" s="135">
        <v>0</v>
      </c>
      <c r="B61" s="165">
        <v>30129</v>
      </c>
      <c r="C61" s="153" t="s">
        <v>2078</v>
      </c>
      <c r="D61" s="154" t="s">
        <v>953</v>
      </c>
      <c r="E61" s="154">
        <v>1</v>
      </c>
      <c r="F61" s="154">
        <v>80</v>
      </c>
      <c r="G61" s="155">
        <v>9.1199999999999992</v>
      </c>
      <c r="H61" s="5">
        <f t="shared" si="9"/>
        <v>866.4</v>
      </c>
      <c r="I61" s="66"/>
      <c r="J61" s="67">
        <f t="shared" si="10"/>
        <v>9.1199999999999992</v>
      </c>
      <c r="K61" s="67">
        <f t="shared" si="11"/>
        <v>0</v>
      </c>
      <c r="L61" s="67">
        <f t="shared" si="12"/>
        <v>866.4</v>
      </c>
      <c r="M61" s="67">
        <f t="shared" si="1"/>
        <v>0</v>
      </c>
    </row>
    <row r="62" spans="1:13" ht="11.25" customHeight="1">
      <c r="A62" s="135"/>
      <c r="B62" s="425" t="s">
        <v>2010</v>
      </c>
      <c r="C62" s="425"/>
      <c r="D62" s="425"/>
      <c r="E62" s="425"/>
      <c r="F62" s="425"/>
      <c r="G62" s="426"/>
      <c r="H62" s="281"/>
      <c r="I62" s="66"/>
      <c r="J62" s="67"/>
      <c r="K62" s="67"/>
      <c r="L62" s="67"/>
      <c r="M62" s="67"/>
    </row>
    <row r="63" spans="1:13" ht="11.25" customHeight="1">
      <c r="A63" s="135">
        <v>0</v>
      </c>
      <c r="B63" s="165">
        <v>27603</v>
      </c>
      <c r="C63" s="153" t="s">
        <v>2079</v>
      </c>
      <c r="D63" s="154" t="s">
        <v>953</v>
      </c>
      <c r="E63" s="154">
        <v>1</v>
      </c>
      <c r="F63" s="154">
        <v>5</v>
      </c>
      <c r="G63" s="155">
        <v>93.240000000000009</v>
      </c>
      <c r="H63" s="5">
        <f>ROUND(G63*Курс_EUR,2)</f>
        <v>8857.7999999999993</v>
      </c>
      <c r="I63" s="66"/>
      <c r="J63" s="67">
        <f t="shared" si="10"/>
        <v>93.240000000000009</v>
      </c>
      <c r="K63" s="67">
        <f>J63*I63</f>
        <v>0</v>
      </c>
      <c r="L63" s="67">
        <f>H63*(1-Скидка_3M_AM)</f>
        <v>8857.7999999999993</v>
      </c>
      <c r="M63" s="67">
        <f t="shared" si="1"/>
        <v>0</v>
      </c>
    </row>
    <row r="64" spans="1:13" ht="11.25" customHeight="1">
      <c r="A64" s="135">
        <v>0</v>
      </c>
      <c r="B64" s="165" t="s">
        <v>2080</v>
      </c>
      <c r="C64" s="153" t="s">
        <v>2081</v>
      </c>
      <c r="D64" s="154" t="s">
        <v>953</v>
      </c>
      <c r="E64" s="154">
        <v>1</v>
      </c>
      <c r="F64" s="154">
        <v>5</v>
      </c>
      <c r="G64" s="155">
        <v>93.240000000000009</v>
      </c>
      <c r="H64" s="5">
        <f>ROUND(G64*Курс_EUR,2)</f>
        <v>8857.7999999999993</v>
      </c>
      <c r="I64" s="66"/>
      <c r="J64" s="67">
        <f t="shared" si="10"/>
        <v>93.240000000000009</v>
      </c>
      <c r="K64" s="67">
        <f>J64*I64</f>
        <v>0</v>
      </c>
      <c r="L64" s="67">
        <f>H64*(1-Скидка_3M_AM)</f>
        <v>8857.7999999999993</v>
      </c>
      <c r="M64" s="67">
        <f t="shared" si="1"/>
        <v>0</v>
      </c>
    </row>
    <row r="65" spans="1:13" ht="11.25" customHeight="1">
      <c r="A65" s="135">
        <v>0</v>
      </c>
      <c r="B65" s="165">
        <v>27606</v>
      </c>
      <c r="C65" s="153" t="s">
        <v>2082</v>
      </c>
      <c r="D65" s="154" t="s">
        <v>953</v>
      </c>
      <c r="E65" s="154">
        <v>1</v>
      </c>
      <c r="F65" s="154">
        <v>5</v>
      </c>
      <c r="G65" s="155">
        <v>104.196</v>
      </c>
      <c r="H65" s="5">
        <f>ROUND(G65*Курс_EUR,2)</f>
        <v>9898.6200000000008</v>
      </c>
      <c r="I65" s="66"/>
      <c r="J65" s="67">
        <f t="shared" si="10"/>
        <v>104.196</v>
      </c>
      <c r="K65" s="67">
        <f>J65*I65</f>
        <v>0</v>
      </c>
      <c r="L65" s="67">
        <f>H65*(1-Скидка_3M_AM)</f>
        <v>9898.6200000000008</v>
      </c>
      <c r="M65" s="67">
        <f t="shared" si="1"/>
        <v>0</v>
      </c>
    </row>
    <row r="66" spans="1:13" ht="11.25" customHeight="1">
      <c r="A66" s="135">
        <v>0</v>
      </c>
      <c r="B66" s="165">
        <v>27621</v>
      </c>
      <c r="C66" s="153" t="s">
        <v>2083</v>
      </c>
      <c r="D66" s="154" t="s">
        <v>953</v>
      </c>
      <c r="E66" s="154">
        <v>40</v>
      </c>
      <c r="F66" s="154">
        <v>2</v>
      </c>
      <c r="G66" s="155">
        <v>14.07</v>
      </c>
      <c r="H66" s="5">
        <f>ROUND(G66*Курс_EUR,2)</f>
        <v>1336.65</v>
      </c>
      <c r="I66" s="66"/>
      <c r="J66" s="67">
        <f t="shared" si="10"/>
        <v>14.07</v>
      </c>
      <c r="K66" s="67">
        <f>J66*I66</f>
        <v>0</v>
      </c>
      <c r="L66" s="67">
        <f>H66*(1-Скидка_3M_AM)</f>
        <v>1336.65</v>
      </c>
      <c r="M66" s="67">
        <f t="shared" si="1"/>
        <v>0</v>
      </c>
    </row>
    <row r="67" spans="1:13" ht="11.25" customHeight="1">
      <c r="A67" s="135">
        <v>0</v>
      </c>
      <c r="B67" s="165">
        <v>27623</v>
      </c>
      <c r="C67" s="153" t="s">
        <v>2084</v>
      </c>
      <c r="D67" s="154" t="s">
        <v>953</v>
      </c>
      <c r="E67" s="154">
        <v>40</v>
      </c>
      <c r="F67" s="154">
        <v>2</v>
      </c>
      <c r="G67" s="155">
        <v>14.07</v>
      </c>
      <c r="H67" s="5">
        <f>ROUND(G67*Курс_EUR,2)</f>
        <v>1336.65</v>
      </c>
      <c r="I67" s="66"/>
      <c r="J67" s="67">
        <f t="shared" si="10"/>
        <v>14.07</v>
      </c>
      <c r="K67" s="67">
        <f>J67*I67</f>
        <v>0</v>
      </c>
      <c r="L67" s="67">
        <f>H67*(1-Скидка_3M_AM)</f>
        <v>1336.65</v>
      </c>
      <c r="M67" s="67">
        <f t="shared" si="1"/>
        <v>0</v>
      </c>
    </row>
    <row r="68" spans="1:13" ht="11.25" customHeight="1">
      <c r="A68" s="135"/>
      <c r="B68" s="425" t="s">
        <v>2011</v>
      </c>
      <c r="C68" s="425"/>
      <c r="D68" s="425"/>
      <c r="E68" s="425"/>
      <c r="F68" s="425"/>
      <c r="G68" s="426"/>
      <c r="H68" s="281"/>
      <c r="I68" s="66"/>
      <c r="J68" s="67"/>
      <c r="K68" s="67"/>
      <c r="L68" s="67"/>
      <c r="M68" s="67"/>
    </row>
    <row r="69" spans="1:13" ht="11.25" customHeight="1">
      <c r="A69" s="135">
        <v>0</v>
      </c>
      <c r="B69" s="165">
        <v>33215</v>
      </c>
      <c r="C69" s="153" t="s">
        <v>4744</v>
      </c>
      <c r="D69" s="154" t="s">
        <v>953</v>
      </c>
      <c r="E69" s="154">
        <v>1</v>
      </c>
      <c r="F69" s="154">
        <v>5</v>
      </c>
      <c r="G69" s="155">
        <v>104.41200000000001</v>
      </c>
      <c r="H69" s="5">
        <f t="shared" ref="H69:H76" si="13">ROUND(G69*Курс_EUR,2)</f>
        <v>9919.14</v>
      </c>
      <c r="I69" s="66"/>
      <c r="J69" s="67">
        <f t="shared" si="10"/>
        <v>104.41200000000001</v>
      </c>
      <c r="K69" s="67">
        <f t="shared" ref="K69:K76" si="14">J69*I69</f>
        <v>0</v>
      </c>
      <c r="L69" s="67">
        <f t="shared" ref="L69:L76" si="15">H69*(1-Скидка_3M_AM)</f>
        <v>9919.14</v>
      </c>
      <c r="M69" s="67">
        <f t="shared" si="1"/>
        <v>0</v>
      </c>
    </row>
    <row r="70" spans="1:13" ht="11.25" customHeight="1">
      <c r="A70" s="135">
        <v>0</v>
      </c>
      <c r="B70" s="165">
        <v>33212</v>
      </c>
      <c r="C70" s="153" t="s">
        <v>4745</v>
      </c>
      <c r="D70" s="154" t="s">
        <v>953</v>
      </c>
      <c r="E70" s="154">
        <v>1</v>
      </c>
      <c r="F70" s="154">
        <v>5</v>
      </c>
      <c r="G70" s="155">
        <v>104.4</v>
      </c>
      <c r="H70" s="5">
        <f t="shared" si="13"/>
        <v>9918</v>
      </c>
      <c r="I70" s="66"/>
      <c r="J70" s="67">
        <f t="shared" si="10"/>
        <v>104.4</v>
      </c>
      <c r="K70" s="67">
        <f t="shared" si="14"/>
        <v>0</v>
      </c>
      <c r="L70" s="67">
        <f t="shared" si="15"/>
        <v>9918</v>
      </c>
      <c r="M70" s="67">
        <f t="shared" si="1"/>
        <v>0</v>
      </c>
    </row>
    <row r="71" spans="1:13" ht="11.25" customHeight="1">
      <c r="A71" s="135">
        <v>0</v>
      </c>
      <c r="B71" s="165">
        <v>33213</v>
      </c>
      <c r="C71" s="153" t="s">
        <v>4746</v>
      </c>
      <c r="D71" s="154" t="s">
        <v>953</v>
      </c>
      <c r="E71" s="154">
        <v>1</v>
      </c>
      <c r="F71" s="154">
        <v>5</v>
      </c>
      <c r="G71" s="155">
        <v>104.4</v>
      </c>
      <c r="H71" s="5">
        <f t="shared" si="13"/>
        <v>9918</v>
      </c>
      <c r="I71" s="66"/>
      <c r="J71" s="67">
        <f t="shared" si="10"/>
        <v>104.4</v>
      </c>
      <c r="K71" s="67">
        <f t="shared" si="14"/>
        <v>0</v>
      </c>
      <c r="L71" s="67">
        <f t="shared" si="15"/>
        <v>9918</v>
      </c>
      <c r="M71" s="67">
        <f t="shared" si="1"/>
        <v>0</v>
      </c>
    </row>
    <row r="72" spans="1:13" ht="11.25" customHeight="1">
      <c r="A72" s="135">
        <v>0</v>
      </c>
      <c r="B72" s="165">
        <v>33214</v>
      </c>
      <c r="C72" s="153" t="s">
        <v>4747</v>
      </c>
      <c r="D72" s="154" t="s">
        <v>953</v>
      </c>
      <c r="E72" s="154">
        <v>1</v>
      </c>
      <c r="F72" s="154">
        <v>5</v>
      </c>
      <c r="G72" s="155">
        <v>104.4</v>
      </c>
      <c r="H72" s="5">
        <f t="shared" si="13"/>
        <v>9918</v>
      </c>
      <c r="I72" s="66"/>
      <c r="J72" s="67">
        <f t="shared" si="10"/>
        <v>104.4</v>
      </c>
      <c r="K72" s="67">
        <f t="shared" si="14"/>
        <v>0</v>
      </c>
      <c r="L72" s="67">
        <f t="shared" si="15"/>
        <v>9918</v>
      </c>
      <c r="M72" s="67">
        <f t="shared" si="1"/>
        <v>0</v>
      </c>
    </row>
    <row r="73" spans="1:13" ht="11.25" customHeight="1">
      <c r="A73" s="135">
        <v>0</v>
      </c>
      <c r="B73" s="165">
        <v>33055</v>
      </c>
      <c r="C73" s="153" t="s">
        <v>2085</v>
      </c>
      <c r="D73" s="154" t="s">
        <v>953</v>
      </c>
      <c r="E73" s="154">
        <v>40</v>
      </c>
      <c r="F73" s="154">
        <v>2</v>
      </c>
      <c r="G73" s="155">
        <v>14.07</v>
      </c>
      <c r="H73" s="5">
        <f t="shared" si="13"/>
        <v>1336.65</v>
      </c>
      <c r="I73" s="66"/>
      <c r="J73" s="67">
        <f t="shared" si="10"/>
        <v>14.07</v>
      </c>
      <c r="K73" s="67">
        <f t="shared" si="14"/>
        <v>0</v>
      </c>
      <c r="L73" s="67">
        <f t="shared" si="15"/>
        <v>1336.65</v>
      </c>
      <c r="M73" s="67">
        <f t="shared" si="1"/>
        <v>0</v>
      </c>
    </row>
    <row r="74" spans="1:13" ht="11.25" customHeight="1">
      <c r="A74" s="135">
        <v>0</v>
      </c>
      <c r="B74" s="165" t="s">
        <v>2086</v>
      </c>
      <c r="C74" s="153" t="s">
        <v>2087</v>
      </c>
      <c r="D74" s="154" t="s">
        <v>953</v>
      </c>
      <c r="E74" s="154">
        <v>40</v>
      </c>
      <c r="F74" s="154">
        <v>2</v>
      </c>
      <c r="G74" s="155">
        <v>14.07</v>
      </c>
      <c r="H74" s="5">
        <f t="shared" si="13"/>
        <v>1336.65</v>
      </c>
      <c r="I74" s="66"/>
      <c r="J74" s="67">
        <f t="shared" si="10"/>
        <v>14.07</v>
      </c>
      <c r="K74" s="67">
        <f t="shared" si="14"/>
        <v>0</v>
      </c>
      <c r="L74" s="67">
        <f t="shared" si="15"/>
        <v>1336.65</v>
      </c>
      <c r="M74" s="67">
        <f t="shared" ref="M74:M137" si="16">I74*L74</f>
        <v>0</v>
      </c>
    </row>
    <row r="75" spans="1:13" ht="11.25" customHeight="1">
      <c r="A75" s="135">
        <v>0</v>
      </c>
      <c r="B75" s="165">
        <v>33057</v>
      </c>
      <c r="C75" s="153" t="s">
        <v>2088</v>
      </c>
      <c r="D75" s="154" t="s">
        <v>953</v>
      </c>
      <c r="E75" s="154">
        <v>40</v>
      </c>
      <c r="F75" s="154">
        <v>2</v>
      </c>
      <c r="G75" s="155">
        <v>14.07</v>
      </c>
      <c r="H75" s="5">
        <f t="shared" si="13"/>
        <v>1336.65</v>
      </c>
      <c r="I75" s="66"/>
      <c r="J75" s="67">
        <f t="shared" si="10"/>
        <v>14.07</v>
      </c>
      <c r="K75" s="67">
        <f t="shared" si="14"/>
        <v>0</v>
      </c>
      <c r="L75" s="67">
        <f t="shared" si="15"/>
        <v>1336.65</v>
      </c>
      <c r="M75" s="67">
        <f t="shared" si="16"/>
        <v>0</v>
      </c>
    </row>
    <row r="76" spans="1:13" ht="11.25" customHeight="1">
      <c r="A76" s="135">
        <v>0</v>
      </c>
      <c r="B76" s="165">
        <v>33058</v>
      </c>
      <c r="C76" s="153" t="s">
        <v>2089</v>
      </c>
      <c r="D76" s="154" t="s">
        <v>953</v>
      </c>
      <c r="E76" s="154">
        <v>40</v>
      </c>
      <c r="F76" s="154">
        <v>2</v>
      </c>
      <c r="G76" s="155">
        <v>14.07</v>
      </c>
      <c r="H76" s="5">
        <f t="shared" si="13"/>
        <v>1336.65</v>
      </c>
      <c r="I76" s="66"/>
      <c r="J76" s="67">
        <f t="shared" si="10"/>
        <v>14.07</v>
      </c>
      <c r="K76" s="67">
        <f t="shared" si="14"/>
        <v>0</v>
      </c>
      <c r="L76" s="67">
        <f t="shared" si="15"/>
        <v>1336.65</v>
      </c>
      <c r="M76" s="67">
        <f t="shared" si="16"/>
        <v>0</v>
      </c>
    </row>
    <row r="77" spans="1:13" ht="11.25" customHeight="1">
      <c r="A77" s="135"/>
      <c r="B77" s="425" t="s">
        <v>2012</v>
      </c>
      <c r="C77" s="425"/>
      <c r="D77" s="425"/>
      <c r="E77" s="425"/>
      <c r="F77" s="425"/>
      <c r="G77" s="426"/>
      <c r="H77" s="281"/>
      <c r="I77" s="66"/>
      <c r="J77" s="67"/>
      <c r="K77" s="67"/>
      <c r="L77" s="67"/>
      <c r="M77" s="67"/>
    </row>
    <row r="78" spans="1:13" ht="11.25" customHeight="1">
      <c r="A78" s="135">
        <v>0</v>
      </c>
      <c r="B78" s="165">
        <v>15012</v>
      </c>
      <c r="C78" s="153" t="s">
        <v>2090</v>
      </c>
      <c r="D78" s="154" t="s">
        <v>953</v>
      </c>
      <c r="E78" s="154">
        <v>1</v>
      </c>
      <c r="F78" s="154">
        <v>5</v>
      </c>
      <c r="G78" s="155">
        <v>25.836000000000002</v>
      </c>
      <c r="H78" s="5">
        <f>ROUND(G78*Курс_EUR,2)</f>
        <v>2454.42</v>
      </c>
      <c r="I78" s="66"/>
      <c r="J78" s="67">
        <f t="shared" si="10"/>
        <v>25.836000000000002</v>
      </c>
      <c r="K78" s="67">
        <f>J78*I78</f>
        <v>0</v>
      </c>
      <c r="L78" s="67">
        <f>H78*(1-Скидка_3M_AM)</f>
        <v>2454.42</v>
      </c>
      <c r="M78" s="67">
        <f t="shared" si="16"/>
        <v>0</v>
      </c>
    </row>
    <row r="79" spans="1:13" ht="11.25" customHeight="1">
      <c r="A79" s="135">
        <v>0</v>
      </c>
      <c r="B79" s="165">
        <v>7000028515</v>
      </c>
      <c r="C79" s="153" t="s">
        <v>2091</v>
      </c>
      <c r="D79" s="154" t="s">
        <v>953</v>
      </c>
      <c r="E79" s="154">
        <v>1</v>
      </c>
      <c r="F79" s="154">
        <v>25</v>
      </c>
      <c r="G79" s="155">
        <v>11.052000000000001</v>
      </c>
      <c r="H79" s="5">
        <f>ROUND(G79*Курс_EUR,2)</f>
        <v>1049.94</v>
      </c>
      <c r="I79" s="66"/>
      <c r="J79" s="67"/>
      <c r="K79" s="67"/>
      <c r="L79" s="67">
        <f>H79*(1-Скидка_3M_AM)</f>
        <v>1049.94</v>
      </c>
      <c r="M79" s="67">
        <f t="shared" si="16"/>
        <v>0</v>
      </c>
    </row>
    <row r="80" spans="1:13" ht="11.25" customHeight="1">
      <c r="A80" s="135"/>
      <c r="B80" s="425" t="s">
        <v>2013</v>
      </c>
      <c r="C80" s="425"/>
      <c r="D80" s="425"/>
      <c r="E80" s="425"/>
      <c r="F80" s="425"/>
      <c r="G80" s="426"/>
      <c r="H80" s="281"/>
      <c r="I80" s="66"/>
      <c r="J80" s="67"/>
      <c r="K80" s="67"/>
      <c r="L80" s="67"/>
      <c r="M80" s="67"/>
    </row>
    <row r="81" spans="1:13" ht="11.25" customHeight="1">
      <c r="A81" s="135">
        <v>0</v>
      </c>
      <c r="B81" s="165" t="s">
        <v>2092</v>
      </c>
      <c r="C81" s="153" t="s">
        <v>2093</v>
      </c>
      <c r="D81" s="154" t="s">
        <v>953</v>
      </c>
      <c r="E81" s="154">
        <v>1</v>
      </c>
      <c r="F81" s="154">
        <v>40</v>
      </c>
      <c r="G81" s="155">
        <v>3.3479999999999999</v>
      </c>
      <c r="H81" s="5">
        <f t="shared" ref="H81:H86" si="17">ROUND(G81*Курс_EUR,2)</f>
        <v>318.06</v>
      </c>
      <c r="I81" s="66"/>
      <c r="J81" s="67">
        <f t="shared" si="10"/>
        <v>3.3479999999999999</v>
      </c>
      <c r="K81" s="67">
        <f t="shared" ref="K81:K86" si="18">J81*I81</f>
        <v>0</v>
      </c>
      <c r="L81" s="67">
        <f t="shared" ref="L81:L86" si="19">H81*(1-Скидка_3M_AM)</f>
        <v>318.06</v>
      </c>
      <c r="M81" s="67">
        <f t="shared" si="16"/>
        <v>0</v>
      </c>
    </row>
    <row r="82" spans="1:13" ht="11.25" customHeight="1">
      <c r="A82" s="135">
        <v>0</v>
      </c>
      <c r="B82" s="156" t="s">
        <v>2094</v>
      </c>
      <c r="C82" s="147" t="s">
        <v>2095</v>
      </c>
      <c r="D82" s="148" t="s">
        <v>953</v>
      </c>
      <c r="E82" s="148">
        <v>1</v>
      </c>
      <c r="F82" s="148">
        <v>40</v>
      </c>
      <c r="G82" s="149">
        <v>4.0200000000000005</v>
      </c>
      <c r="H82" s="5">
        <f t="shared" si="17"/>
        <v>381.9</v>
      </c>
      <c r="I82" s="66"/>
      <c r="J82" s="67">
        <f t="shared" si="10"/>
        <v>4.0200000000000005</v>
      </c>
      <c r="K82" s="67">
        <f t="shared" si="18"/>
        <v>0</v>
      </c>
      <c r="L82" s="67">
        <f t="shared" si="19"/>
        <v>381.9</v>
      </c>
      <c r="M82" s="67">
        <f t="shared" si="16"/>
        <v>0</v>
      </c>
    </row>
    <row r="83" spans="1:13" ht="11.25" customHeight="1">
      <c r="A83" s="135">
        <v>0</v>
      </c>
      <c r="B83" s="156" t="s">
        <v>4571</v>
      </c>
      <c r="C83" s="147" t="s">
        <v>2096</v>
      </c>
      <c r="D83" s="148" t="s">
        <v>953</v>
      </c>
      <c r="E83" s="148">
        <v>1</v>
      </c>
      <c r="F83" s="148">
        <v>40</v>
      </c>
      <c r="G83" s="149">
        <v>4.3920000000000003</v>
      </c>
      <c r="H83" s="5">
        <f t="shared" si="17"/>
        <v>417.24</v>
      </c>
      <c r="I83" s="66"/>
      <c r="J83" s="67">
        <f t="shared" si="10"/>
        <v>4.3920000000000003</v>
      </c>
      <c r="K83" s="67">
        <f t="shared" si="18"/>
        <v>0</v>
      </c>
      <c r="L83" s="67">
        <f t="shared" si="19"/>
        <v>417.24</v>
      </c>
      <c r="M83" s="67">
        <f t="shared" si="16"/>
        <v>0</v>
      </c>
    </row>
    <row r="84" spans="1:13" ht="11.25" customHeight="1">
      <c r="A84" s="135">
        <v>0</v>
      </c>
      <c r="B84" s="156" t="s">
        <v>2097</v>
      </c>
      <c r="C84" s="147" t="s">
        <v>2098</v>
      </c>
      <c r="D84" s="148" t="s">
        <v>953</v>
      </c>
      <c r="E84" s="148">
        <v>1</v>
      </c>
      <c r="F84" s="148">
        <v>40</v>
      </c>
      <c r="G84" s="149">
        <v>4.3920000000000003</v>
      </c>
      <c r="H84" s="5">
        <f t="shared" si="17"/>
        <v>417.24</v>
      </c>
      <c r="I84" s="66"/>
      <c r="J84" s="67">
        <f t="shared" si="10"/>
        <v>4.3920000000000003</v>
      </c>
      <c r="K84" s="67">
        <f t="shared" si="18"/>
        <v>0</v>
      </c>
      <c r="L84" s="67">
        <f t="shared" si="19"/>
        <v>417.24</v>
      </c>
      <c r="M84" s="67">
        <f t="shared" si="16"/>
        <v>0</v>
      </c>
    </row>
    <row r="85" spans="1:13" ht="11.25" customHeight="1">
      <c r="A85" s="135">
        <v>0</v>
      </c>
      <c r="B85" s="156" t="s">
        <v>2099</v>
      </c>
      <c r="C85" s="147" t="s">
        <v>2100</v>
      </c>
      <c r="D85" s="148" t="s">
        <v>953</v>
      </c>
      <c r="E85" s="148">
        <v>1</v>
      </c>
      <c r="F85" s="148">
        <v>10</v>
      </c>
      <c r="G85" s="149">
        <v>5.58</v>
      </c>
      <c r="H85" s="5">
        <f t="shared" si="17"/>
        <v>530.1</v>
      </c>
      <c r="I85" s="66"/>
      <c r="J85" s="67">
        <f t="shared" si="10"/>
        <v>5.58</v>
      </c>
      <c r="K85" s="67">
        <f t="shared" si="18"/>
        <v>0</v>
      </c>
      <c r="L85" s="67">
        <f t="shared" si="19"/>
        <v>530.1</v>
      </c>
      <c r="M85" s="67">
        <f t="shared" si="16"/>
        <v>0</v>
      </c>
    </row>
    <row r="86" spans="1:13" ht="11.25" customHeight="1">
      <c r="A86" s="135">
        <v>0</v>
      </c>
      <c r="B86" s="156" t="s">
        <v>4748</v>
      </c>
      <c r="C86" s="147" t="s">
        <v>2101</v>
      </c>
      <c r="D86" s="148" t="s">
        <v>953</v>
      </c>
      <c r="E86" s="148">
        <v>1</v>
      </c>
      <c r="F86" s="148">
        <v>40</v>
      </c>
      <c r="G86" s="149">
        <v>7.3920000000000003</v>
      </c>
      <c r="H86" s="5">
        <f t="shared" si="17"/>
        <v>702.24</v>
      </c>
      <c r="I86" s="66"/>
      <c r="J86" s="67">
        <f t="shared" si="10"/>
        <v>7.3920000000000003</v>
      </c>
      <c r="K86" s="67">
        <f t="shared" si="18"/>
        <v>0</v>
      </c>
      <c r="L86" s="67">
        <f t="shared" si="19"/>
        <v>702.24</v>
      </c>
      <c r="M86" s="67">
        <f t="shared" si="16"/>
        <v>0</v>
      </c>
    </row>
    <row r="87" spans="1:13" ht="11.25" customHeight="1">
      <c r="A87" s="135"/>
      <c r="B87" s="425" t="s">
        <v>2014</v>
      </c>
      <c r="C87" s="425"/>
      <c r="D87" s="425"/>
      <c r="E87" s="425"/>
      <c r="F87" s="425"/>
      <c r="G87" s="426"/>
      <c r="H87" s="281"/>
      <c r="I87" s="66"/>
      <c r="J87" s="67"/>
      <c r="K87" s="67"/>
      <c r="L87" s="67"/>
      <c r="M87" s="67"/>
    </row>
    <row r="88" spans="1:13" ht="11.25" customHeight="1">
      <c r="A88" s="135">
        <v>0</v>
      </c>
      <c r="B88" s="156" t="s">
        <v>2102</v>
      </c>
      <c r="C88" s="147" t="s">
        <v>2103</v>
      </c>
      <c r="D88" s="148" t="s">
        <v>953</v>
      </c>
      <c r="E88" s="148">
        <v>1</v>
      </c>
      <c r="F88" s="148">
        <v>10</v>
      </c>
      <c r="G88" s="149">
        <v>20.891999999999999</v>
      </c>
      <c r="H88" s="5">
        <f>ROUND(G88*Курс_EUR,2)</f>
        <v>1984.74</v>
      </c>
      <c r="I88" s="66"/>
      <c r="J88" s="67">
        <f t="shared" si="10"/>
        <v>20.891999999999999</v>
      </c>
      <c r="K88" s="67">
        <f>J88*I88</f>
        <v>0</v>
      </c>
      <c r="L88" s="67">
        <f>H88*(1-Скидка_3M_AM)</f>
        <v>1984.74</v>
      </c>
      <c r="M88" s="67">
        <f t="shared" si="16"/>
        <v>0</v>
      </c>
    </row>
    <row r="89" spans="1:13" ht="11.25" customHeight="1">
      <c r="A89" s="135">
        <v>0</v>
      </c>
      <c r="B89" s="156" t="s">
        <v>2104</v>
      </c>
      <c r="C89" s="147" t="s">
        <v>2105</v>
      </c>
      <c r="D89" s="148" t="s">
        <v>953</v>
      </c>
      <c r="E89" s="148">
        <v>1</v>
      </c>
      <c r="F89" s="148">
        <v>10</v>
      </c>
      <c r="G89" s="149">
        <v>20.891999999999999</v>
      </c>
      <c r="H89" s="5">
        <f>ROUND(G89*Курс_EUR,2)</f>
        <v>1984.74</v>
      </c>
      <c r="I89" s="66"/>
      <c r="J89" s="67">
        <f t="shared" si="10"/>
        <v>20.891999999999999</v>
      </c>
      <c r="K89" s="67">
        <f>J89*I89</f>
        <v>0</v>
      </c>
      <c r="L89" s="67">
        <f>H89*(1-Скидка_3M_AM)</f>
        <v>1984.74</v>
      </c>
      <c r="M89" s="67">
        <f t="shared" si="16"/>
        <v>0</v>
      </c>
    </row>
    <row r="90" spans="1:13" ht="11.25" customHeight="1">
      <c r="A90" s="135">
        <v>0</v>
      </c>
      <c r="B90" s="156" t="s">
        <v>2106</v>
      </c>
      <c r="C90" s="147" t="s">
        <v>2107</v>
      </c>
      <c r="D90" s="148" t="s">
        <v>953</v>
      </c>
      <c r="E90" s="148">
        <v>1</v>
      </c>
      <c r="F90" s="148">
        <v>10</v>
      </c>
      <c r="G90" s="149">
        <v>20.891999999999999</v>
      </c>
      <c r="H90" s="5">
        <f>ROUND(G90*Курс_EUR,2)</f>
        <v>1984.74</v>
      </c>
      <c r="I90" s="66"/>
      <c r="J90" s="67">
        <f t="shared" si="10"/>
        <v>20.891999999999999</v>
      </c>
      <c r="K90" s="67">
        <f>J90*I90</f>
        <v>0</v>
      </c>
      <c r="L90" s="67">
        <f>H90*(1-Скидка_3M_AM)</f>
        <v>1984.74</v>
      </c>
      <c r="M90" s="67">
        <f t="shared" si="16"/>
        <v>0</v>
      </c>
    </row>
    <row r="91" spans="1:13" ht="11.25" customHeight="1">
      <c r="A91" s="135"/>
      <c r="B91" s="425" t="s">
        <v>2015</v>
      </c>
      <c r="C91" s="425"/>
      <c r="D91" s="425"/>
      <c r="E91" s="425"/>
      <c r="F91" s="425"/>
      <c r="G91" s="426"/>
      <c r="H91" s="281"/>
      <c r="I91" s="66"/>
      <c r="J91" s="67"/>
      <c r="K91" s="67"/>
      <c r="L91" s="67"/>
      <c r="M91" s="67"/>
    </row>
    <row r="92" spans="1:13" ht="11.25" customHeight="1">
      <c r="A92" s="135">
        <v>0</v>
      </c>
      <c r="B92" s="156" t="s">
        <v>2108</v>
      </c>
      <c r="C92" s="147" t="s">
        <v>2109</v>
      </c>
      <c r="D92" s="148" t="s">
        <v>953</v>
      </c>
      <c r="E92" s="148">
        <v>1</v>
      </c>
      <c r="F92" s="148">
        <v>10</v>
      </c>
      <c r="G92" s="149">
        <v>19.056000000000001</v>
      </c>
      <c r="H92" s="5">
        <f>ROUND(G92*Курс_EUR,2)</f>
        <v>1810.32</v>
      </c>
      <c r="I92" s="66"/>
      <c r="J92" s="67">
        <f t="shared" si="10"/>
        <v>19.056000000000001</v>
      </c>
      <c r="K92" s="67">
        <f>J92*I92</f>
        <v>0</v>
      </c>
      <c r="L92" s="67">
        <f>H92*(1-Скидка_3M_AM)</f>
        <v>1810.32</v>
      </c>
      <c r="M92" s="67">
        <f t="shared" si="16"/>
        <v>0</v>
      </c>
    </row>
    <row r="93" spans="1:13" ht="11.25" customHeight="1">
      <c r="A93" s="135">
        <v>0</v>
      </c>
      <c r="B93" s="156" t="s">
        <v>2110</v>
      </c>
      <c r="C93" s="147" t="s">
        <v>2111</v>
      </c>
      <c r="D93" s="148" t="s">
        <v>953</v>
      </c>
      <c r="E93" s="148">
        <v>1</v>
      </c>
      <c r="F93" s="148">
        <v>10</v>
      </c>
      <c r="G93" s="149">
        <v>22.584</v>
      </c>
      <c r="H93" s="5">
        <f>ROUND(G93*Курс_EUR,2)</f>
        <v>2145.48</v>
      </c>
      <c r="I93" s="66"/>
      <c r="J93" s="67">
        <f t="shared" si="10"/>
        <v>22.584</v>
      </c>
      <c r="K93" s="67">
        <f>J93*I93</f>
        <v>0</v>
      </c>
      <c r="L93" s="67">
        <f>H93*(1-Скидка_3M_AM)</f>
        <v>2145.48</v>
      </c>
      <c r="M93" s="67">
        <f t="shared" si="16"/>
        <v>0</v>
      </c>
    </row>
    <row r="94" spans="1:13" ht="11.25" customHeight="1">
      <c r="A94" s="135"/>
      <c r="B94" s="425" t="s">
        <v>2016</v>
      </c>
      <c r="C94" s="425"/>
      <c r="D94" s="425"/>
      <c r="E94" s="425"/>
      <c r="F94" s="425"/>
      <c r="G94" s="426"/>
      <c r="H94" s="281"/>
      <c r="I94" s="66"/>
      <c r="J94" s="67"/>
      <c r="K94" s="67"/>
      <c r="L94" s="67"/>
      <c r="M94" s="67"/>
    </row>
    <row r="95" spans="1:13" ht="11.25" customHeight="1">
      <c r="A95" s="135">
        <v>0</v>
      </c>
      <c r="B95" s="156" t="s">
        <v>2112</v>
      </c>
      <c r="C95" s="147" t="s">
        <v>2113</v>
      </c>
      <c r="D95" s="148" t="s">
        <v>953</v>
      </c>
      <c r="E95" s="148">
        <v>1</v>
      </c>
      <c r="F95" s="148">
        <v>10</v>
      </c>
      <c r="G95" s="149">
        <v>20.256</v>
      </c>
      <c r="H95" s="5">
        <f>ROUND(G95*Курс_EUR,2)</f>
        <v>1924.32</v>
      </c>
      <c r="I95" s="66"/>
      <c r="J95" s="67">
        <f t="shared" si="10"/>
        <v>20.256</v>
      </c>
      <c r="K95" s="67">
        <f>J95*I95</f>
        <v>0</v>
      </c>
      <c r="L95" s="67">
        <f>H95*(1-Скидка_3M_AM)</f>
        <v>1924.32</v>
      </c>
      <c r="M95" s="67">
        <f t="shared" si="16"/>
        <v>0</v>
      </c>
    </row>
    <row r="96" spans="1:13" ht="11.25" customHeight="1">
      <c r="A96" s="135">
        <v>0</v>
      </c>
      <c r="B96" s="156" t="s">
        <v>2114</v>
      </c>
      <c r="C96" s="147" t="s">
        <v>2115</v>
      </c>
      <c r="D96" s="148" t="s">
        <v>953</v>
      </c>
      <c r="E96" s="148">
        <v>1</v>
      </c>
      <c r="F96" s="148">
        <v>10</v>
      </c>
      <c r="G96" s="149">
        <v>20.256</v>
      </c>
      <c r="H96" s="5">
        <f>ROUND(G96*Курс_EUR,2)</f>
        <v>1924.32</v>
      </c>
      <c r="I96" s="66"/>
      <c r="J96" s="67">
        <f t="shared" si="10"/>
        <v>20.256</v>
      </c>
      <c r="K96" s="67">
        <f>J96*I96</f>
        <v>0</v>
      </c>
      <c r="L96" s="67">
        <f>H96*(1-Скидка_3M_AM)</f>
        <v>1924.32</v>
      </c>
      <c r="M96" s="67">
        <f t="shared" si="16"/>
        <v>0</v>
      </c>
    </row>
    <row r="97" spans="1:13" ht="11.25" customHeight="1">
      <c r="A97" s="135">
        <v>0</v>
      </c>
      <c r="B97" s="156" t="s">
        <v>2116</v>
      </c>
      <c r="C97" s="147" t="s">
        <v>2117</v>
      </c>
      <c r="D97" s="148" t="s">
        <v>953</v>
      </c>
      <c r="E97" s="148">
        <v>1</v>
      </c>
      <c r="F97" s="148">
        <v>10</v>
      </c>
      <c r="G97" s="149">
        <v>20.256</v>
      </c>
      <c r="H97" s="5">
        <f>ROUND(G97*Курс_EUR,2)</f>
        <v>1924.32</v>
      </c>
      <c r="I97" s="66"/>
      <c r="J97" s="67">
        <f t="shared" si="10"/>
        <v>20.256</v>
      </c>
      <c r="K97" s="67">
        <f>J97*I97</f>
        <v>0</v>
      </c>
      <c r="L97" s="67">
        <f>H97*(1-Скидка_3M_AM)</f>
        <v>1924.32</v>
      </c>
      <c r="M97" s="67">
        <f t="shared" si="16"/>
        <v>0</v>
      </c>
    </row>
    <row r="98" spans="1:13" ht="11.25" customHeight="1">
      <c r="A98" s="135">
        <v>0</v>
      </c>
      <c r="B98" s="156" t="s">
        <v>2118</v>
      </c>
      <c r="C98" s="147" t="s">
        <v>2119</v>
      </c>
      <c r="D98" s="148" t="s">
        <v>953</v>
      </c>
      <c r="E98" s="148">
        <v>1</v>
      </c>
      <c r="F98" s="148">
        <v>10</v>
      </c>
      <c r="G98" s="149">
        <v>20.891999999999999</v>
      </c>
      <c r="H98" s="5">
        <f>ROUND(G98*Курс_EUR,2)</f>
        <v>1984.74</v>
      </c>
      <c r="I98" s="66"/>
      <c r="J98" s="67">
        <f t="shared" si="10"/>
        <v>20.891999999999999</v>
      </c>
      <c r="K98" s="67">
        <f>J98*I98</f>
        <v>0</v>
      </c>
      <c r="L98" s="67">
        <f>H98*(1-Скидка_3M_AM)</f>
        <v>1984.74</v>
      </c>
      <c r="M98" s="67">
        <f t="shared" si="16"/>
        <v>0</v>
      </c>
    </row>
    <row r="99" spans="1:13" ht="11.25" customHeight="1">
      <c r="A99" s="135"/>
      <c r="B99" s="425" t="s">
        <v>2017</v>
      </c>
      <c r="C99" s="425"/>
      <c r="D99" s="425"/>
      <c r="E99" s="425"/>
      <c r="F99" s="425"/>
      <c r="G99" s="426"/>
      <c r="H99" s="281"/>
      <c r="I99" s="66"/>
      <c r="J99" s="67"/>
      <c r="K99" s="67"/>
      <c r="L99" s="67"/>
      <c r="M99" s="67"/>
    </row>
    <row r="100" spans="1:13" ht="11.25" customHeight="1">
      <c r="A100" s="135">
        <v>0</v>
      </c>
      <c r="B100" s="156" t="s">
        <v>2120</v>
      </c>
      <c r="C100" s="147" t="s">
        <v>2121</v>
      </c>
      <c r="D100" s="148" t="s">
        <v>953</v>
      </c>
      <c r="E100" s="148">
        <v>1</v>
      </c>
      <c r="F100" s="148">
        <v>8</v>
      </c>
      <c r="G100" s="149">
        <v>26.184000000000001</v>
      </c>
      <c r="H100" s="5">
        <f>ROUND(G100*Курс_EUR,2)</f>
        <v>2487.48</v>
      </c>
      <c r="I100" s="66"/>
      <c r="J100" s="67">
        <f t="shared" si="10"/>
        <v>26.184000000000001</v>
      </c>
      <c r="K100" s="67">
        <f>J100*I100</f>
        <v>0</v>
      </c>
      <c r="L100" s="67">
        <f>H100*(1-Скидка_3M_AM)</f>
        <v>2487.48</v>
      </c>
      <c r="M100" s="67">
        <f t="shared" si="16"/>
        <v>0</v>
      </c>
    </row>
    <row r="101" spans="1:13" ht="11.25" customHeight="1">
      <c r="A101" s="135">
        <v>0</v>
      </c>
      <c r="B101" s="156" t="s">
        <v>2122</v>
      </c>
      <c r="C101" s="147" t="s">
        <v>2123</v>
      </c>
      <c r="D101" s="148" t="s">
        <v>953</v>
      </c>
      <c r="E101" s="148">
        <v>1</v>
      </c>
      <c r="F101" s="148">
        <v>8</v>
      </c>
      <c r="G101" s="149">
        <v>25.463999999999999</v>
      </c>
      <c r="H101" s="5">
        <f>ROUND(G101*Курс_EUR,2)</f>
        <v>2419.08</v>
      </c>
      <c r="I101" s="66"/>
      <c r="J101" s="67">
        <f t="shared" si="10"/>
        <v>25.463999999999999</v>
      </c>
      <c r="K101" s="67">
        <f>J101*I101</f>
        <v>0</v>
      </c>
      <c r="L101" s="67">
        <f>H101*(1-Скидка_3M_AM)</f>
        <v>2419.08</v>
      </c>
      <c r="M101" s="67">
        <f t="shared" si="16"/>
        <v>0</v>
      </c>
    </row>
    <row r="102" spans="1:13" ht="11.25" customHeight="1">
      <c r="A102" s="135"/>
      <c r="B102" s="425" t="s">
        <v>2018</v>
      </c>
      <c r="C102" s="425"/>
      <c r="D102" s="425"/>
      <c r="E102" s="425"/>
      <c r="F102" s="425"/>
      <c r="G102" s="426"/>
      <c r="H102" s="281"/>
      <c r="I102" s="66"/>
      <c r="J102" s="67"/>
      <c r="K102" s="67"/>
      <c r="L102" s="67"/>
      <c r="M102" s="67"/>
    </row>
    <row r="103" spans="1:13" ht="11.25" customHeight="1">
      <c r="A103" s="135">
        <v>0</v>
      </c>
      <c r="B103" s="156" t="s">
        <v>2124</v>
      </c>
      <c r="C103" s="147" t="s">
        <v>2125</v>
      </c>
      <c r="D103" s="148" t="s">
        <v>953</v>
      </c>
      <c r="E103" s="148">
        <v>1</v>
      </c>
      <c r="F103" s="148">
        <v>3</v>
      </c>
      <c r="G103" s="149">
        <v>90.864000000000004</v>
      </c>
      <c r="H103" s="5">
        <f>ROUND(G103*Курс_EUR,2)</f>
        <v>8632.08</v>
      </c>
      <c r="I103" s="66"/>
      <c r="J103" s="67">
        <f t="shared" si="10"/>
        <v>90.864000000000004</v>
      </c>
      <c r="K103" s="67">
        <f>J103*I103</f>
        <v>0</v>
      </c>
      <c r="L103" s="67">
        <f>H103*(1-Скидка_3M_AM)</f>
        <v>8632.08</v>
      </c>
      <c r="M103" s="67">
        <f t="shared" si="16"/>
        <v>0</v>
      </c>
    </row>
    <row r="104" spans="1:13" ht="11.25" customHeight="1">
      <c r="A104" s="135">
        <v>0</v>
      </c>
      <c r="B104" s="156" t="s">
        <v>2126</v>
      </c>
      <c r="C104" s="147" t="s">
        <v>2127</v>
      </c>
      <c r="D104" s="148" t="s">
        <v>953</v>
      </c>
      <c r="E104" s="148">
        <v>1</v>
      </c>
      <c r="F104" s="148">
        <v>3</v>
      </c>
      <c r="G104" s="149">
        <v>112.33199999999999</v>
      </c>
      <c r="H104" s="5">
        <f>ROUND(G104*Курс_EUR,2)</f>
        <v>10671.54</v>
      </c>
      <c r="I104" s="66"/>
      <c r="J104" s="67">
        <f t="shared" si="10"/>
        <v>112.33199999999999</v>
      </c>
      <c r="K104" s="67">
        <f>J104*I104</f>
        <v>0</v>
      </c>
      <c r="L104" s="67">
        <f>H104*(1-Скидка_3M_AM)</f>
        <v>10671.54</v>
      </c>
      <c r="M104" s="67">
        <f t="shared" si="16"/>
        <v>0</v>
      </c>
    </row>
    <row r="105" spans="1:13" ht="11.25" customHeight="1">
      <c r="A105" s="135">
        <v>0</v>
      </c>
      <c r="B105" s="156" t="s">
        <v>2128</v>
      </c>
      <c r="C105" s="147" t="s">
        <v>2129</v>
      </c>
      <c r="D105" s="148" t="s">
        <v>953</v>
      </c>
      <c r="E105" s="148">
        <v>1</v>
      </c>
      <c r="F105" s="148">
        <v>3</v>
      </c>
      <c r="G105" s="149">
        <v>115.00800000000001</v>
      </c>
      <c r="H105" s="5">
        <f>ROUND(G105*Курс_EUR,2)</f>
        <v>10925.76</v>
      </c>
      <c r="I105" s="66"/>
      <c r="J105" s="67">
        <f t="shared" si="10"/>
        <v>115.00800000000001</v>
      </c>
      <c r="K105" s="67">
        <f>J105*I105</f>
        <v>0</v>
      </c>
      <c r="L105" s="67">
        <f>H105*(1-Скидка_3M_AM)</f>
        <v>10925.76</v>
      </c>
      <c r="M105" s="67">
        <f t="shared" si="16"/>
        <v>0</v>
      </c>
    </row>
    <row r="106" spans="1:13" ht="11.25" customHeight="1">
      <c r="A106" s="135"/>
      <c r="B106" s="425" t="s">
        <v>2019</v>
      </c>
      <c r="C106" s="425"/>
      <c r="D106" s="425"/>
      <c r="E106" s="425"/>
      <c r="F106" s="425"/>
      <c r="G106" s="426"/>
      <c r="H106" s="281"/>
      <c r="I106" s="66"/>
      <c r="J106" s="67"/>
      <c r="K106" s="67"/>
      <c r="L106" s="67"/>
      <c r="M106" s="67"/>
    </row>
    <row r="107" spans="1:13" ht="11.25" customHeight="1">
      <c r="A107" s="135">
        <v>0</v>
      </c>
      <c r="B107" s="156" t="s">
        <v>1007</v>
      </c>
      <c r="C107" s="147" t="s">
        <v>2130</v>
      </c>
      <c r="D107" s="148" t="s">
        <v>953</v>
      </c>
      <c r="E107" s="148">
        <v>1</v>
      </c>
      <c r="F107" s="148">
        <v>20</v>
      </c>
      <c r="G107" s="149">
        <v>14.507999999999999</v>
      </c>
      <c r="H107" s="5">
        <f>ROUND(G107*Курс_EUR,2)</f>
        <v>1378.26</v>
      </c>
      <c r="I107" s="66"/>
      <c r="J107" s="67">
        <f t="shared" si="10"/>
        <v>14.507999999999999</v>
      </c>
      <c r="K107" s="67">
        <f>J107*I107</f>
        <v>0</v>
      </c>
      <c r="L107" s="67">
        <f>H107*(1-Скидка_3M_AM)</f>
        <v>1378.26</v>
      </c>
      <c r="M107" s="67">
        <f t="shared" si="16"/>
        <v>0</v>
      </c>
    </row>
    <row r="108" spans="1:13" ht="10.9" customHeight="1">
      <c r="A108" s="135"/>
      <c r="B108" s="425" t="s">
        <v>2020</v>
      </c>
      <c r="C108" s="425"/>
      <c r="D108" s="425"/>
      <c r="E108" s="425"/>
      <c r="F108" s="425"/>
      <c r="G108" s="426"/>
      <c r="H108" s="281"/>
      <c r="I108" s="66"/>
      <c r="J108" s="67"/>
      <c r="K108" s="67"/>
      <c r="L108" s="67"/>
      <c r="M108" s="67"/>
    </row>
    <row r="109" spans="1:13" ht="10.9" customHeight="1">
      <c r="A109" s="135">
        <v>0</v>
      </c>
      <c r="B109" s="156">
        <v>64858</v>
      </c>
      <c r="C109" s="147" t="s">
        <v>2132</v>
      </c>
      <c r="D109" s="148" t="s">
        <v>953</v>
      </c>
      <c r="E109" s="148">
        <v>1</v>
      </c>
      <c r="F109" s="148">
        <v>10</v>
      </c>
      <c r="G109" s="149">
        <v>17.724</v>
      </c>
      <c r="H109" s="5">
        <f>ROUND(G109*Курс_EUR,2)</f>
        <v>1683.78</v>
      </c>
      <c r="I109" s="66"/>
      <c r="J109" s="67">
        <f t="shared" ref="J109:J131" si="20">G109*(1-Скидка_3M_AM)</f>
        <v>17.724</v>
      </c>
      <c r="K109" s="67">
        <f>J109*I109</f>
        <v>0</v>
      </c>
      <c r="L109" s="67">
        <f>H109*(1-Скидка_3M_AM)</f>
        <v>1683.78</v>
      </c>
      <c r="M109" s="67">
        <f t="shared" si="16"/>
        <v>0</v>
      </c>
    </row>
    <row r="110" spans="1:13" ht="10.9" customHeight="1">
      <c r="A110" s="135">
        <v>0</v>
      </c>
      <c r="B110" s="156">
        <v>64859</v>
      </c>
      <c r="C110" s="147" t="s">
        <v>2133</v>
      </c>
      <c r="D110" s="148" t="s">
        <v>953</v>
      </c>
      <c r="E110" s="148">
        <v>1</v>
      </c>
      <c r="F110" s="148">
        <v>10</v>
      </c>
      <c r="G110" s="149">
        <v>25.247999999999998</v>
      </c>
      <c r="H110" s="5">
        <f>ROUND(G110*Курс_EUR,2)</f>
        <v>2398.56</v>
      </c>
      <c r="I110" s="66"/>
      <c r="J110" s="67">
        <f t="shared" si="20"/>
        <v>25.247999999999998</v>
      </c>
      <c r="K110" s="67">
        <f>J110*I110</f>
        <v>0</v>
      </c>
      <c r="L110" s="67">
        <f>H110*(1-Скидка_3M_AM)</f>
        <v>2398.56</v>
      </c>
      <c r="M110" s="67">
        <f t="shared" si="16"/>
        <v>0</v>
      </c>
    </row>
    <row r="111" spans="1:13" ht="10.9" customHeight="1">
      <c r="A111" s="135"/>
      <c r="B111" s="425" t="s">
        <v>2135</v>
      </c>
      <c r="C111" s="425"/>
      <c r="D111" s="425"/>
      <c r="E111" s="425"/>
      <c r="F111" s="425"/>
      <c r="G111" s="426"/>
      <c r="H111" s="281"/>
      <c r="I111" s="66"/>
      <c r="J111" s="67"/>
      <c r="K111" s="67"/>
      <c r="L111" s="67"/>
      <c r="M111" s="67"/>
    </row>
    <row r="112" spans="1:13">
      <c r="A112" s="135">
        <v>0</v>
      </c>
      <c r="B112" s="156">
        <v>13778</v>
      </c>
      <c r="C112" s="147" t="s">
        <v>2142</v>
      </c>
      <c r="D112" s="148" t="s">
        <v>953</v>
      </c>
      <c r="E112" s="148">
        <v>1</v>
      </c>
      <c r="F112" s="148">
        <v>3</v>
      </c>
      <c r="G112" s="149">
        <v>36.131999999999998</v>
      </c>
      <c r="H112" s="5">
        <f>ROUND(G112*Курс_EUR,2)</f>
        <v>3432.54</v>
      </c>
      <c r="I112" s="66"/>
      <c r="J112" s="67">
        <f t="shared" si="20"/>
        <v>36.131999999999998</v>
      </c>
      <c r="K112" s="67">
        <f>J112*I112</f>
        <v>0</v>
      </c>
      <c r="L112" s="67">
        <f>H112*(1-Скидка_3M_AM)</f>
        <v>3432.54</v>
      </c>
      <c r="M112" s="67">
        <f t="shared" si="16"/>
        <v>0</v>
      </c>
    </row>
    <row r="113" spans="1:13">
      <c r="A113" s="135"/>
      <c r="B113" s="425" t="s">
        <v>2136</v>
      </c>
      <c r="C113" s="425"/>
      <c r="D113" s="425"/>
      <c r="E113" s="425"/>
      <c r="F113" s="425"/>
      <c r="G113" s="426"/>
      <c r="H113" s="281"/>
      <c r="I113" s="66"/>
      <c r="J113" s="67"/>
      <c r="K113" s="67"/>
      <c r="L113" s="67"/>
      <c r="M113" s="67"/>
    </row>
    <row r="114" spans="1:13">
      <c r="A114" s="135">
        <v>0</v>
      </c>
      <c r="B114" s="156">
        <v>13719</v>
      </c>
      <c r="C114" s="147" t="s">
        <v>2143</v>
      </c>
      <c r="D114" s="148" t="s">
        <v>953</v>
      </c>
      <c r="E114" s="148">
        <v>1</v>
      </c>
      <c r="F114" s="148">
        <v>3</v>
      </c>
      <c r="G114" s="149">
        <v>38.736000000000004</v>
      </c>
      <c r="H114" s="5">
        <f>ROUND(G114*Курс_EUR,2)</f>
        <v>3679.92</v>
      </c>
      <c r="I114" s="66"/>
      <c r="J114" s="67">
        <f t="shared" si="20"/>
        <v>38.736000000000004</v>
      </c>
      <c r="K114" s="67">
        <f>J114*I114</f>
        <v>0</v>
      </c>
      <c r="L114" s="67">
        <f>H114*(1-Скидка_3M_AM)</f>
        <v>3679.92</v>
      </c>
      <c r="M114" s="67">
        <f t="shared" si="16"/>
        <v>0</v>
      </c>
    </row>
    <row r="115" spans="1:13">
      <c r="A115" s="135">
        <v>0</v>
      </c>
      <c r="B115" s="156">
        <v>13741</v>
      </c>
      <c r="C115" s="147" t="s">
        <v>2144</v>
      </c>
      <c r="D115" s="148" t="s">
        <v>953</v>
      </c>
      <c r="E115" s="148">
        <v>1</v>
      </c>
      <c r="F115" s="148">
        <v>8</v>
      </c>
      <c r="G115" s="149">
        <v>25.463999999999999</v>
      </c>
      <c r="H115" s="5">
        <f>ROUND(G115*Курс_EUR,2)</f>
        <v>2419.08</v>
      </c>
      <c r="I115" s="66"/>
      <c r="J115" s="67">
        <f t="shared" si="20"/>
        <v>25.463999999999999</v>
      </c>
      <c r="K115" s="67">
        <f>J115*I115</f>
        <v>0</v>
      </c>
      <c r="L115" s="67">
        <f>H115*(1-Скидка_3M_AM)</f>
        <v>2419.08</v>
      </c>
      <c r="M115" s="67">
        <f t="shared" si="16"/>
        <v>0</v>
      </c>
    </row>
    <row r="116" spans="1:13">
      <c r="A116" s="135"/>
      <c r="B116" s="425" t="s">
        <v>2137</v>
      </c>
      <c r="C116" s="425"/>
      <c r="D116" s="425"/>
      <c r="E116" s="425"/>
      <c r="F116" s="425"/>
      <c r="G116" s="426"/>
      <c r="H116" s="281"/>
      <c r="I116" s="66"/>
      <c r="J116" s="67"/>
      <c r="K116" s="67"/>
      <c r="L116" s="67"/>
      <c r="M116" s="67"/>
    </row>
    <row r="117" spans="1:13">
      <c r="A117" s="135">
        <v>0</v>
      </c>
      <c r="B117" s="156">
        <v>64659</v>
      </c>
      <c r="C117" s="147" t="s">
        <v>2145</v>
      </c>
      <c r="D117" s="148" t="s">
        <v>953</v>
      </c>
      <c r="E117" s="148">
        <v>1</v>
      </c>
      <c r="F117" s="148">
        <v>3</v>
      </c>
      <c r="G117" s="149">
        <v>1.32</v>
      </c>
      <c r="H117" s="5">
        <f>ROUND(G117*Курс_EUR,2)</f>
        <v>125.4</v>
      </c>
      <c r="I117" s="66"/>
      <c r="J117" s="67">
        <f t="shared" si="20"/>
        <v>1.32</v>
      </c>
      <c r="K117" s="67">
        <f>J117*I117</f>
        <v>0</v>
      </c>
      <c r="L117" s="67">
        <f>H117*(1-Скидка_3M_AM)</f>
        <v>125.4</v>
      </c>
      <c r="M117" s="67">
        <f t="shared" si="16"/>
        <v>0</v>
      </c>
    </row>
    <row r="118" spans="1:13">
      <c r="A118" s="135"/>
      <c r="B118" s="425" t="s">
        <v>2138</v>
      </c>
      <c r="C118" s="425"/>
      <c r="D118" s="425"/>
      <c r="E118" s="425"/>
      <c r="F118" s="425"/>
      <c r="G118" s="426"/>
      <c r="H118" s="281"/>
      <c r="I118" s="66"/>
      <c r="J118" s="67"/>
      <c r="K118" s="67"/>
      <c r="L118" s="67"/>
      <c r="M118" s="67"/>
    </row>
    <row r="119" spans="1:13">
      <c r="A119" s="135">
        <v>0</v>
      </c>
      <c r="B119" s="156" t="s">
        <v>2114</v>
      </c>
      <c r="C119" s="147" t="s">
        <v>2115</v>
      </c>
      <c r="D119" s="148" t="s">
        <v>953</v>
      </c>
      <c r="E119" s="148">
        <v>1</v>
      </c>
      <c r="F119" s="148">
        <v>10</v>
      </c>
      <c r="G119" s="149">
        <v>20.256</v>
      </c>
      <c r="H119" s="5">
        <f>ROUND(G119*Курс_EUR,2)</f>
        <v>1924.32</v>
      </c>
      <c r="I119" s="66"/>
      <c r="J119" s="67">
        <f t="shared" si="20"/>
        <v>20.256</v>
      </c>
      <c r="K119" s="67">
        <f>J119*I119</f>
        <v>0</v>
      </c>
      <c r="L119" s="67">
        <f>H119*(1-Скидка_3M_AM)</f>
        <v>1924.32</v>
      </c>
      <c r="M119" s="67">
        <f t="shared" si="16"/>
        <v>0</v>
      </c>
    </row>
    <row r="120" spans="1:13">
      <c r="A120" s="135"/>
      <c r="B120" s="425" t="s">
        <v>2139</v>
      </c>
      <c r="C120" s="425"/>
      <c r="D120" s="425"/>
      <c r="E120" s="425"/>
      <c r="F120" s="425"/>
      <c r="G120" s="426"/>
      <c r="H120" s="281"/>
      <c r="I120" s="66"/>
      <c r="J120" s="67"/>
      <c r="K120" s="67"/>
      <c r="L120" s="67"/>
      <c r="M120" s="67"/>
    </row>
    <row r="121" spans="1:13">
      <c r="A121" s="135">
        <v>0</v>
      </c>
      <c r="B121" s="156">
        <v>33055</v>
      </c>
      <c r="C121" s="147" t="s">
        <v>2085</v>
      </c>
      <c r="D121" s="148" t="s">
        <v>953</v>
      </c>
      <c r="E121" s="148">
        <v>40</v>
      </c>
      <c r="F121" s="148">
        <v>2</v>
      </c>
      <c r="G121" s="149">
        <v>8.2899999999999991</v>
      </c>
      <c r="H121" s="5">
        <f>ROUND(G121*Курс_EUR,2)</f>
        <v>787.55</v>
      </c>
      <c r="I121" s="66"/>
      <c r="J121" s="67">
        <f t="shared" si="20"/>
        <v>8.2899999999999991</v>
      </c>
      <c r="K121" s="67">
        <f>J121*I121</f>
        <v>0</v>
      </c>
      <c r="L121" s="67">
        <f>H121*(1-Скидка_3M_AM)</f>
        <v>787.55</v>
      </c>
      <c r="M121" s="67">
        <f t="shared" si="16"/>
        <v>0</v>
      </c>
    </row>
    <row r="122" spans="1:13">
      <c r="A122" s="135"/>
      <c r="B122" s="425" t="s">
        <v>2140</v>
      </c>
      <c r="C122" s="425"/>
      <c r="D122" s="425"/>
      <c r="E122" s="425"/>
      <c r="F122" s="425"/>
      <c r="G122" s="426"/>
      <c r="H122" s="281"/>
      <c r="I122" s="66"/>
      <c r="J122" s="67"/>
      <c r="K122" s="67"/>
      <c r="L122" s="67"/>
      <c r="M122" s="67"/>
    </row>
    <row r="123" spans="1:13">
      <c r="A123" s="135">
        <v>0</v>
      </c>
      <c r="B123" s="156">
        <v>65334</v>
      </c>
      <c r="C123" s="147" t="s">
        <v>2146</v>
      </c>
      <c r="D123" s="148" t="s">
        <v>953</v>
      </c>
      <c r="E123" s="148">
        <v>1</v>
      </c>
      <c r="F123" s="148">
        <v>3</v>
      </c>
      <c r="G123" s="149">
        <v>4.7039999999999997</v>
      </c>
      <c r="H123" s="5">
        <f>ROUND(G123*Курс_EUR,2)</f>
        <v>446.88</v>
      </c>
      <c r="I123" s="66"/>
      <c r="J123" s="67">
        <f t="shared" si="20"/>
        <v>4.7039999999999997</v>
      </c>
      <c r="K123" s="67">
        <f>J123*I123</f>
        <v>0</v>
      </c>
      <c r="L123" s="67">
        <f>H123*(1-Скидка_3M_AM)</f>
        <v>446.88</v>
      </c>
      <c r="M123" s="67">
        <f t="shared" si="16"/>
        <v>0</v>
      </c>
    </row>
    <row r="124" spans="1:13">
      <c r="A124" s="135">
        <v>0</v>
      </c>
      <c r="B124" s="156">
        <v>65336</v>
      </c>
      <c r="C124" s="147" t="s">
        <v>2147</v>
      </c>
      <c r="D124" s="148" t="s">
        <v>953</v>
      </c>
      <c r="E124" s="148">
        <v>1</v>
      </c>
      <c r="F124" s="148">
        <v>3</v>
      </c>
      <c r="G124" s="149">
        <v>4.4880000000000004</v>
      </c>
      <c r="H124" s="5">
        <f>ROUND(G124*Курс_EUR,2)</f>
        <v>426.36</v>
      </c>
      <c r="I124" s="66"/>
      <c r="J124" s="67">
        <f t="shared" si="20"/>
        <v>4.4880000000000004</v>
      </c>
      <c r="K124" s="67">
        <f>J124*I124</f>
        <v>0</v>
      </c>
      <c r="L124" s="67">
        <f>H124*(1-Скидка_3M_AM)</f>
        <v>426.36</v>
      </c>
      <c r="M124" s="67">
        <f t="shared" si="16"/>
        <v>0</v>
      </c>
    </row>
    <row r="125" spans="1:13">
      <c r="A125" s="135">
        <v>0</v>
      </c>
      <c r="B125" s="156">
        <v>63329</v>
      </c>
      <c r="C125" s="147" t="s">
        <v>2148</v>
      </c>
      <c r="D125" s="148" t="s">
        <v>953</v>
      </c>
      <c r="E125" s="148">
        <v>1</v>
      </c>
      <c r="F125" s="148">
        <v>3</v>
      </c>
      <c r="G125" s="149">
        <v>0.46800000000000003</v>
      </c>
      <c r="H125" s="5">
        <f>ROUND(G125*Курс_EUR,2)</f>
        <v>44.46</v>
      </c>
      <c r="I125" s="66"/>
      <c r="J125" s="67">
        <f t="shared" si="20"/>
        <v>0.46800000000000003</v>
      </c>
      <c r="K125" s="67">
        <f>J125*I125</f>
        <v>0</v>
      </c>
      <c r="L125" s="67">
        <f>H125*(1-Скидка_3M_AM)</f>
        <v>44.46</v>
      </c>
      <c r="M125" s="67">
        <f t="shared" si="16"/>
        <v>0</v>
      </c>
    </row>
    <row r="126" spans="1:13">
      <c r="A126" s="135">
        <v>0</v>
      </c>
      <c r="B126" s="156">
        <v>63337</v>
      </c>
      <c r="C126" s="147" t="s">
        <v>2149</v>
      </c>
      <c r="D126" s="148" t="s">
        <v>953</v>
      </c>
      <c r="E126" s="148">
        <v>1</v>
      </c>
      <c r="F126" s="148">
        <v>3</v>
      </c>
      <c r="G126" s="149">
        <v>0.44400000000000001</v>
      </c>
      <c r="H126" s="5">
        <f>ROUND(G126*Курс_EUR,2)</f>
        <v>42.18</v>
      </c>
      <c r="I126" s="66"/>
      <c r="J126" s="67">
        <f t="shared" si="20"/>
        <v>0.44400000000000001</v>
      </c>
      <c r="K126" s="67">
        <f>J126*I126</f>
        <v>0</v>
      </c>
      <c r="L126" s="67">
        <f>H126*(1-Скидка_3M_AM)</f>
        <v>42.18</v>
      </c>
      <c r="M126" s="67">
        <f t="shared" si="16"/>
        <v>0</v>
      </c>
    </row>
    <row r="127" spans="1:13">
      <c r="A127" s="135">
        <v>0</v>
      </c>
      <c r="B127" s="156">
        <v>63339</v>
      </c>
      <c r="C127" s="147" t="s">
        <v>2150</v>
      </c>
      <c r="D127" s="148" t="s">
        <v>953</v>
      </c>
      <c r="E127" s="148">
        <v>1</v>
      </c>
      <c r="F127" s="148">
        <v>3</v>
      </c>
      <c r="G127" s="149">
        <v>0.44400000000000001</v>
      </c>
      <c r="H127" s="5">
        <f>ROUND(G127*Курс_EUR,2)</f>
        <v>42.18</v>
      </c>
      <c r="I127" s="66"/>
      <c r="J127" s="67">
        <f t="shared" si="20"/>
        <v>0.44400000000000001</v>
      </c>
      <c r="K127" s="67">
        <f>J127*I127</f>
        <v>0</v>
      </c>
      <c r="L127" s="67">
        <f>H127*(1-Скидка_3M_AM)</f>
        <v>42.18</v>
      </c>
      <c r="M127" s="67">
        <f t="shared" si="16"/>
        <v>0</v>
      </c>
    </row>
    <row r="128" spans="1:13">
      <c r="A128" s="135"/>
      <c r="B128" s="425" t="s">
        <v>2137</v>
      </c>
      <c r="C128" s="425"/>
      <c r="D128" s="425"/>
      <c r="E128" s="425"/>
      <c r="F128" s="425"/>
      <c r="G128" s="426"/>
      <c r="H128" s="281"/>
      <c r="I128" s="66"/>
      <c r="J128" s="67"/>
      <c r="K128" s="67"/>
      <c r="L128" s="67"/>
      <c r="M128" s="67"/>
    </row>
    <row r="129" spans="1:13">
      <c r="A129" s="135">
        <v>0</v>
      </c>
      <c r="B129" s="156">
        <v>7447</v>
      </c>
      <c r="C129" s="147" t="s">
        <v>2151</v>
      </c>
      <c r="D129" s="148" t="s">
        <v>953</v>
      </c>
      <c r="E129" s="148">
        <v>1</v>
      </c>
      <c r="F129" s="148">
        <v>3</v>
      </c>
      <c r="G129" s="149">
        <v>1.8720000000000001</v>
      </c>
      <c r="H129" s="5">
        <f>ROUND(G129*Курс_EUR,2)</f>
        <v>177.84</v>
      </c>
      <c r="I129" s="66"/>
      <c r="J129" s="67">
        <f t="shared" si="20"/>
        <v>1.8720000000000001</v>
      </c>
      <c r="K129" s="67">
        <f>J129*I129</f>
        <v>0</v>
      </c>
      <c r="L129" s="67">
        <f>H129*(1-Скидка_3M_AM)</f>
        <v>177.84</v>
      </c>
      <c r="M129" s="67">
        <f t="shared" si="16"/>
        <v>0</v>
      </c>
    </row>
    <row r="130" spans="1:13">
      <c r="A130" s="135"/>
      <c r="B130" s="425" t="s">
        <v>2141</v>
      </c>
      <c r="C130" s="425"/>
      <c r="D130" s="425"/>
      <c r="E130" s="425"/>
      <c r="F130" s="425"/>
      <c r="G130" s="426"/>
      <c r="H130" s="281"/>
      <c r="I130" s="66"/>
      <c r="J130" s="67"/>
      <c r="K130" s="67"/>
      <c r="L130" s="67"/>
      <c r="M130" s="67"/>
    </row>
    <row r="131" spans="1:13">
      <c r="A131" s="135">
        <v>0</v>
      </c>
      <c r="B131" s="156">
        <v>61122</v>
      </c>
      <c r="C131" s="147" t="s">
        <v>2131</v>
      </c>
      <c r="D131" s="148" t="s">
        <v>953</v>
      </c>
      <c r="E131" s="148">
        <v>1</v>
      </c>
      <c r="F131" s="148">
        <v>20</v>
      </c>
      <c r="G131" s="149">
        <v>15.73</v>
      </c>
      <c r="H131" s="5">
        <f>ROUND(G131*Курс_EUR,2)</f>
        <v>1494.35</v>
      </c>
      <c r="I131" s="66"/>
      <c r="J131" s="67">
        <f t="shared" si="20"/>
        <v>15.73</v>
      </c>
      <c r="K131" s="67">
        <f>J131*I131</f>
        <v>0</v>
      </c>
      <c r="L131" s="67">
        <f>H131*(1-Скидка_3M_AM)</f>
        <v>1494.35</v>
      </c>
      <c r="M131" s="67">
        <f t="shared" si="16"/>
        <v>0</v>
      </c>
    </row>
    <row r="132" spans="1:13">
      <c r="A132" s="135"/>
      <c r="B132" s="425" t="s">
        <v>3346</v>
      </c>
      <c r="C132" s="425"/>
      <c r="D132" s="425"/>
      <c r="E132" s="425"/>
      <c r="F132" s="425"/>
      <c r="G132" s="426"/>
      <c r="H132" s="281"/>
      <c r="I132" s="66"/>
      <c r="J132" s="67"/>
      <c r="K132" s="67"/>
      <c r="L132" s="67"/>
      <c r="M132" s="67"/>
    </row>
    <row r="133" spans="1:13">
      <c r="A133" s="135">
        <v>0</v>
      </c>
      <c r="B133" s="156" t="s">
        <v>3350</v>
      </c>
      <c r="C133" s="147" t="s">
        <v>3351</v>
      </c>
      <c r="D133" s="148" t="s">
        <v>953</v>
      </c>
      <c r="E133" s="167" t="s">
        <v>3352</v>
      </c>
      <c r="F133" s="148">
        <v>20</v>
      </c>
      <c r="G133" s="149">
        <v>3.8279999999999998</v>
      </c>
      <c r="H133" s="5">
        <f t="shared" ref="H133:H164" si="21">ROUND(G133*Курс_EUR,2)</f>
        <v>363.66</v>
      </c>
      <c r="I133" s="66"/>
      <c r="J133" s="67">
        <f t="shared" ref="J133:J150" si="22">G133*(1-Скидка_3M_AM)</f>
        <v>3.8279999999999998</v>
      </c>
      <c r="K133" s="67">
        <f t="shared" ref="K133:K164" si="23">J133*I133</f>
        <v>0</v>
      </c>
      <c r="L133" s="67">
        <f t="shared" ref="L133:L164" si="24">H133*(1-Скидка_3M_AM)</f>
        <v>363.66</v>
      </c>
      <c r="M133" s="67">
        <f t="shared" si="16"/>
        <v>0</v>
      </c>
    </row>
    <row r="134" spans="1:13">
      <c r="A134" s="135">
        <v>0</v>
      </c>
      <c r="B134" s="156" t="s">
        <v>3353</v>
      </c>
      <c r="C134" s="147" t="s">
        <v>3354</v>
      </c>
      <c r="D134" s="148" t="s">
        <v>953</v>
      </c>
      <c r="E134" s="167" t="s">
        <v>3352</v>
      </c>
      <c r="F134" s="148">
        <v>23</v>
      </c>
      <c r="G134" s="149">
        <v>2.028</v>
      </c>
      <c r="H134" s="5">
        <f t="shared" si="21"/>
        <v>192.66</v>
      </c>
      <c r="I134" s="66"/>
      <c r="J134" s="67">
        <f t="shared" si="22"/>
        <v>2.028</v>
      </c>
      <c r="K134" s="67">
        <f t="shared" si="23"/>
        <v>0</v>
      </c>
      <c r="L134" s="67">
        <f t="shared" si="24"/>
        <v>192.66</v>
      </c>
      <c r="M134" s="67">
        <f t="shared" si="16"/>
        <v>0</v>
      </c>
    </row>
    <row r="135" spans="1:13">
      <c r="A135" s="135">
        <v>0</v>
      </c>
      <c r="B135" s="156" t="s">
        <v>3355</v>
      </c>
      <c r="C135" s="147" t="s">
        <v>3356</v>
      </c>
      <c r="D135" s="148" t="s">
        <v>953</v>
      </c>
      <c r="E135" s="167" t="s">
        <v>3352</v>
      </c>
      <c r="F135" s="148">
        <v>23</v>
      </c>
      <c r="G135" s="149">
        <v>1.752</v>
      </c>
      <c r="H135" s="5">
        <f t="shared" si="21"/>
        <v>166.44</v>
      </c>
      <c r="I135" s="66"/>
      <c r="J135" s="67">
        <f t="shared" si="22"/>
        <v>1.752</v>
      </c>
      <c r="K135" s="67">
        <f t="shared" si="23"/>
        <v>0</v>
      </c>
      <c r="L135" s="67">
        <f t="shared" si="24"/>
        <v>166.44</v>
      </c>
      <c r="M135" s="67">
        <f t="shared" si="16"/>
        <v>0</v>
      </c>
    </row>
    <row r="136" spans="1:13">
      <c r="A136" s="135">
        <v>0</v>
      </c>
      <c r="B136" s="156" t="s">
        <v>3357</v>
      </c>
      <c r="C136" s="147" t="s">
        <v>3358</v>
      </c>
      <c r="D136" s="148" t="s">
        <v>953</v>
      </c>
      <c r="E136" s="167" t="s">
        <v>3352</v>
      </c>
      <c r="F136" s="148">
        <v>30</v>
      </c>
      <c r="G136" s="149">
        <v>2.8200000000000003</v>
      </c>
      <c r="H136" s="5">
        <f t="shared" si="21"/>
        <v>267.89999999999998</v>
      </c>
      <c r="I136" s="66"/>
      <c r="J136" s="67">
        <f t="shared" si="22"/>
        <v>2.8200000000000003</v>
      </c>
      <c r="K136" s="67">
        <f t="shared" si="23"/>
        <v>0</v>
      </c>
      <c r="L136" s="67">
        <f t="shared" si="24"/>
        <v>267.89999999999998</v>
      </c>
      <c r="M136" s="67">
        <f t="shared" si="16"/>
        <v>0</v>
      </c>
    </row>
    <row r="137" spans="1:13">
      <c r="A137" s="135">
        <v>0</v>
      </c>
      <c r="B137" s="156" t="s">
        <v>3359</v>
      </c>
      <c r="C137" s="147" t="s">
        <v>3360</v>
      </c>
      <c r="D137" s="148" t="s">
        <v>953</v>
      </c>
      <c r="E137" s="167" t="s">
        <v>3352</v>
      </c>
      <c r="F137" s="148">
        <v>20</v>
      </c>
      <c r="G137" s="149">
        <v>3.45</v>
      </c>
      <c r="H137" s="5">
        <f t="shared" si="21"/>
        <v>327.75</v>
      </c>
      <c r="I137" s="66"/>
      <c r="J137" s="67">
        <f t="shared" si="22"/>
        <v>3.45</v>
      </c>
      <c r="K137" s="67">
        <f t="shared" si="23"/>
        <v>0</v>
      </c>
      <c r="L137" s="67">
        <f t="shared" si="24"/>
        <v>327.75</v>
      </c>
      <c r="M137" s="67">
        <f t="shared" si="16"/>
        <v>0</v>
      </c>
    </row>
    <row r="138" spans="1:13">
      <c r="A138" s="135">
        <v>0</v>
      </c>
      <c r="B138" s="156" t="s">
        <v>3361</v>
      </c>
      <c r="C138" s="147" t="s">
        <v>3362</v>
      </c>
      <c r="D138" s="148" t="s">
        <v>953</v>
      </c>
      <c r="E138" s="167" t="s">
        <v>3352</v>
      </c>
      <c r="F138" s="148">
        <v>23</v>
      </c>
      <c r="G138" s="149">
        <v>1.8240000000000001</v>
      </c>
      <c r="H138" s="5">
        <f t="shared" si="21"/>
        <v>173.28</v>
      </c>
      <c r="I138" s="66"/>
      <c r="J138" s="67">
        <f t="shared" si="22"/>
        <v>1.8240000000000001</v>
      </c>
      <c r="K138" s="67">
        <f t="shared" si="23"/>
        <v>0</v>
      </c>
      <c r="L138" s="67">
        <f t="shared" si="24"/>
        <v>173.28</v>
      </c>
      <c r="M138" s="67">
        <f t="shared" ref="M138:M194" si="25">I138*L138</f>
        <v>0</v>
      </c>
    </row>
    <row r="139" spans="1:13">
      <c r="A139" s="135">
        <v>0</v>
      </c>
      <c r="B139" s="156" t="s">
        <v>3363</v>
      </c>
      <c r="C139" s="147" t="s">
        <v>3364</v>
      </c>
      <c r="D139" s="148" t="s">
        <v>953</v>
      </c>
      <c r="E139" s="167" t="s">
        <v>3352</v>
      </c>
      <c r="F139" s="148">
        <v>30</v>
      </c>
      <c r="G139" s="149">
        <v>3.1319999999999997</v>
      </c>
      <c r="H139" s="5">
        <f t="shared" si="21"/>
        <v>297.54000000000002</v>
      </c>
      <c r="I139" s="66"/>
      <c r="J139" s="67">
        <f t="shared" si="22"/>
        <v>3.1319999999999997</v>
      </c>
      <c r="K139" s="67">
        <f t="shared" si="23"/>
        <v>0</v>
      </c>
      <c r="L139" s="67">
        <f t="shared" si="24"/>
        <v>297.54000000000002</v>
      </c>
      <c r="M139" s="67">
        <f t="shared" si="25"/>
        <v>0</v>
      </c>
    </row>
    <row r="140" spans="1:13">
      <c r="A140" s="135">
        <v>0</v>
      </c>
      <c r="B140" s="156" t="s">
        <v>3365</v>
      </c>
      <c r="C140" s="147" t="s">
        <v>3366</v>
      </c>
      <c r="D140" s="148" t="s">
        <v>953</v>
      </c>
      <c r="E140" s="167" t="s">
        <v>3352</v>
      </c>
      <c r="F140" s="148">
        <v>10</v>
      </c>
      <c r="G140" s="149">
        <v>62.195999999999998</v>
      </c>
      <c r="H140" s="5">
        <f t="shared" si="21"/>
        <v>5908.62</v>
      </c>
      <c r="I140" s="66"/>
      <c r="J140" s="67">
        <f t="shared" si="22"/>
        <v>62.195999999999998</v>
      </c>
      <c r="K140" s="67">
        <f t="shared" si="23"/>
        <v>0</v>
      </c>
      <c r="L140" s="67">
        <f t="shared" si="24"/>
        <v>5908.62</v>
      </c>
      <c r="M140" s="67">
        <f t="shared" si="25"/>
        <v>0</v>
      </c>
    </row>
    <row r="141" spans="1:13">
      <c r="A141" s="135">
        <v>0</v>
      </c>
      <c r="B141" s="156" t="s">
        <v>3367</v>
      </c>
      <c r="C141" s="147" t="s">
        <v>3368</v>
      </c>
      <c r="D141" s="148" t="s">
        <v>953</v>
      </c>
      <c r="E141" s="167" t="s">
        <v>3352</v>
      </c>
      <c r="F141" s="148">
        <v>15</v>
      </c>
      <c r="G141" s="149">
        <v>14.52</v>
      </c>
      <c r="H141" s="5">
        <f t="shared" si="21"/>
        <v>1379.4</v>
      </c>
      <c r="I141" s="66"/>
      <c r="J141" s="67">
        <f t="shared" si="22"/>
        <v>14.52</v>
      </c>
      <c r="K141" s="67">
        <f t="shared" si="23"/>
        <v>0</v>
      </c>
      <c r="L141" s="67">
        <f t="shared" si="24"/>
        <v>1379.4</v>
      </c>
      <c r="M141" s="67">
        <f t="shared" si="25"/>
        <v>0</v>
      </c>
    </row>
    <row r="142" spans="1:13">
      <c r="A142" s="135">
        <v>0</v>
      </c>
      <c r="B142" s="156" t="s">
        <v>3369</v>
      </c>
      <c r="C142" s="147" t="s">
        <v>3370</v>
      </c>
      <c r="D142" s="148" t="s">
        <v>953</v>
      </c>
      <c r="E142" s="167" t="s">
        <v>3352</v>
      </c>
      <c r="F142" s="148">
        <v>10</v>
      </c>
      <c r="G142" s="149">
        <v>63.443999999999996</v>
      </c>
      <c r="H142" s="5">
        <f t="shared" si="21"/>
        <v>6027.18</v>
      </c>
      <c r="I142" s="66"/>
      <c r="J142" s="67">
        <f t="shared" si="22"/>
        <v>63.443999999999996</v>
      </c>
      <c r="K142" s="67">
        <f t="shared" si="23"/>
        <v>0</v>
      </c>
      <c r="L142" s="67">
        <f t="shared" si="24"/>
        <v>6027.18</v>
      </c>
      <c r="M142" s="67">
        <f t="shared" si="25"/>
        <v>0</v>
      </c>
    </row>
    <row r="143" spans="1:13">
      <c r="A143" s="135">
        <v>0</v>
      </c>
      <c r="B143" s="156" t="s">
        <v>3371</v>
      </c>
      <c r="C143" s="147" t="s">
        <v>3372</v>
      </c>
      <c r="D143" s="148" t="s">
        <v>953</v>
      </c>
      <c r="E143" s="167" t="s">
        <v>3352</v>
      </c>
      <c r="F143" s="148">
        <v>20</v>
      </c>
      <c r="G143" s="149">
        <v>23.328000000000003</v>
      </c>
      <c r="H143" s="5">
        <f t="shared" si="21"/>
        <v>2216.16</v>
      </c>
      <c r="I143" s="66"/>
      <c r="J143" s="67">
        <f t="shared" si="22"/>
        <v>23.328000000000003</v>
      </c>
      <c r="K143" s="67">
        <f t="shared" si="23"/>
        <v>0</v>
      </c>
      <c r="L143" s="67">
        <f t="shared" si="24"/>
        <v>2216.16</v>
      </c>
      <c r="M143" s="67">
        <f t="shared" si="25"/>
        <v>0</v>
      </c>
    </row>
    <row r="144" spans="1:13">
      <c r="A144" s="135">
        <v>0</v>
      </c>
      <c r="B144" s="156" t="s">
        <v>3373</v>
      </c>
      <c r="C144" s="147" t="s">
        <v>3374</v>
      </c>
      <c r="D144" s="148" t="s">
        <v>953</v>
      </c>
      <c r="E144" s="167" t="s">
        <v>3352</v>
      </c>
      <c r="F144" s="148">
        <v>12</v>
      </c>
      <c r="G144" s="149">
        <v>9.9720000000000013</v>
      </c>
      <c r="H144" s="5">
        <f t="shared" si="21"/>
        <v>947.34</v>
      </c>
      <c r="I144" s="66"/>
      <c r="J144" s="67">
        <f t="shared" si="22"/>
        <v>9.9720000000000013</v>
      </c>
      <c r="K144" s="67">
        <f t="shared" si="23"/>
        <v>0</v>
      </c>
      <c r="L144" s="67">
        <f t="shared" si="24"/>
        <v>947.34</v>
      </c>
      <c r="M144" s="67">
        <f t="shared" si="25"/>
        <v>0</v>
      </c>
    </row>
    <row r="145" spans="1:13">
      <c r="A145" s="135">
        <v>0</v>
      </c>
      <c r="B145" s="156" t="s">
        <v>3375</v>
      </c>
      <c r="C145" s="147" t="s">
        <v>3376</v>
      </c>
      <c r="D145" s="148" t="s">
        <v>953</v>
      </c>
      <c r="E145" s="167" t="s">
        <v>3352</v>
      </c>
      <c r="F145" s="148">
        <v>10</v>
      </c>
      <c r="G145" s="149">
        <v>58.308000000000007</v>
      </c>
      <c r="H145" s="5">
        <f t="shared" si="21"/>
        <v>5539.26</v>
      </c>
      <c r="I145" s="66"/>
      <c r="J145" s="67">
        <f t="shared" si="22"/>
        <v>58.308000000000007</v>
      </c>
      <c r="K145" s="67">
        <f t="shared" si="23"/>
        <v>0</v>
      </c>
      <c r="L145" s="67">
        <f t="shared" si="24"/>
        <v>5539.26</v>
      </c>
      <c r="M145" s="67">
        <f t="shared" si="25"/>
        <v>0</v>
      </c>
    </row>
    <row r="146" spans="1:13">
      <c r="A146" s="135">
        <v>0</v>
      </c>
      <c r="B146" s="156" t="s">
        <v>3377</v>
      </c>
      <c r="C146" s="147" t="s">
        <v>3378</v>
      </c>
      <c r="D146" s="148" t="s">
        <v>953</v>
      </c>
      <c r="E146" s="167" t="s">
        <v>3352</v>
      </c>
      <c r="F146" s="148">
        <v>10</v>
      </c>
      <c r="G146" s="149">
        <v>46.643999999999998</v>
      </c>
      <c r="H146" s="5">
        <f t="shared" si="21"/>
        <v>4431.18</v>
      </c>
      <c r="I146" s="66"/>
      <c r="J146" s="67">
        <f t="shared" si="22"/>
        <v>46.643999999999998</v>
      </c>
      <c r="K146" s="67">
        <f t="shared" si="23"/>
        <v>0</v>
      </c>
      <c r="L146" s="67">
        <f t="shared" si="24"/>
        <v>4431.18</v>
      </c>
      <c r="M146" s="67">
        <f t="shared" si="25"/>
        <v>0</v>
      </c>
    </row>
    <row r="147" spans="1:13">
      <c r="A147" s="135">
        <v>0</v>
      </c>
      <c r="B147" s="156" t="s">
        <v>3379</v>
      </c>
      <c r="C147" s="147" t="s">
        <v>3380</v>
      </c>
      <c r="D147" s="148" t="s">
        <v>953</v>
      </c>
      <c r="E147" s="167" t="s">
        <v>3352</v>
      </c>
      <c r="F147" s="148">
        <v>10</v>
      </c>
      <c r="G147" s="149">
        <v>46.643999999999998</v>
      </c>
      <c r="H147" s="5">
        <f t="shared" si="21"/>
        <v>4431.18</v>
      </c>
      <c r="I147" s="66"/>
      <c r="J147" s="67">
        <f t="shared" si="22"/>
        <v>46.643999999999998</v>
      </c>
      <c r="K147" s="67">
        <f t="shared" si="23"/>
        <v>0</v>
      </c>
      <c r="L147" s="67">
        <f t="shared" si="24"/>
        <v>4431.18</v>
      </c>
      <c r="M147" s="67">
        <f t="shared" si="25"/>
        <v>0</v>
      </c>
    </row>
    <row r="148" spans="1:13">
      <c r="A148" s="135">
        <v>0</v>
      </c>
      <c r="B148" s="156" t="s">
        <v>3381</v>
      </c>
      <c r="C148" s="147" t="s">
        <v>3382</v>
      </c>
      <c r="D148" s="148" t="s">
        <v>953</v>
      </c>
      <c r="E148" s="167" t="s">
        <v>3352</v>
      </c>
      <c r="F148" s="148">
        <v>20</v>
      </c>
      <c r="G148" s="149">
        <v>21.45</v>
      </c>
      <c r="H148" s="5">
        <f t="shared" si="21"/>
        <v>2037.75</v>
      </c>
      <c r="I148" s="66"/>
      <c r="J148" s="67">
        <f t="shared" si="22"/>
        <v>21.45</v>
      </c>
      <c r="K148" s="67">
        <f t="shared" si="23"/>
        <v>0</v>
      </c>
      <c r="L148" s="67">
        <f t="shared" si="24"/>
        <v>2037.75</v>
      </c>
      <c r="M148" s="67">
        <f t="shared" si="25"/>
        <v>0</v>
      </c>
    </row>
    <row r="149" spans="1:13">
      <c r="A149" s="135">
        <v>0</v>
      </c>
      <c r="B149" s="156" t="s">
        <v>3383</v>
      </c>
      <c r="C149" s="147" t="s">
        <v>3384</v>
      </c>
      <c r="D149" s="148" t="s">
        <v>953</v>
      </c>
      <c r="E149" s="167" t="s">
        <v>3352</v>
      </c>
      <c r="F149" s="148">
        <v>10</v>
      </c>
      <c r="G149" s="149">
        <v>42.87</v>
      </c>
      <c r="H149" s="5">
        <f t="shared" si="21"/>
        <v>4072.65</v>
      </c>
      <c r="I149" s="66"/>
      <c r="J149" s="67">
        <f t="shared" si="22"/>
        <v>42.87</v>
      </c>
      <c r="K149" s="67">
        <f t="shared" si="23"/>
        <v>0</v>
      </c>
      <c r="L149" s="67">
        <f t="shared" si="24"/>
        <v>4072.65</v>
      </c>
      <c r="M149" s="67">
        <f t="shared" si="25"/>
        <v>0</v>
      </c>
    </row>
    <row r="150" spans="1:13">
      <c r="A150" s="135">
        <v>0</v>
      </c>
      <c r="B150" s="156" t="s">
        <v>3385</v>
      </c>
      <c r="C150" s="147" t="s">
        <v>3386</v>
      </c>
      <c r="D150" s="148" t="s">
        <v>953</v>
      </c>
      <c r="E150" s="167" t="s">
        <v>3352</v>
      </c>
      <c r="F150" s="148">
        <v>10</v>
      </c>
      <c r="G150" s="149">
        <v>41.02</v>
      </c>
      <c r="H150" s="5">
        <f t="shared" si="21"/>
        <v>3896.9</v>
      </c>
      <c r="I150" s="66"/>
      <c r="J150" s="67">
        <f t="shared" si="22"/>
        <v>41.02</v>
      </c>
      <c r="K150" s="67">
        <f t="shared" si="23"/>
        <v>0</v>
      </c>
      <c r="L150" s="67">
        <f t="shared" si="24"/>
        <v>3896.9</v>
      </c>
      <c r="M150" s="67">
        <f t="shared" si="25"/>
        <v>0</v>
      </c>
    </row>
    <row r="151" spans="1:13">
      <c r="A151" s="135">
        <v>0</v>
      </c>
      <c r="B151" s="156" t="s">
        <v>3387</v>
      </c>
      <c r="C151" s="147" t="s">
        <v>3388</v>
      </c>
      <c r="D151" s="148" t="s">
        <v>953</v>
      </c>
      <c r="E151" s="167" t="s">
        <v>3352</v>
      </c>
      <c r="F151" s="148">
        <v>16</v>
      </c>
      <c r="G151" s="149">
        <v>26.244</v>
      </c>
      <c r="H151" s="5">
        <f t="shared" si="21"/>
        <v>2493.1799999999998</v>
      </c>
      <c r="I151" s="66"/>
      <c r="J151" s="67">
        <f t="shared" ref="J151:J181" si="26">G151*(1-Скидка_3M_AM)</f>
        <v>26.244</v>
      </c>
      <c r="K151" s="67">
        <f t="shared" si="23"/>
        <v>0</v>
      </c>
      <c r="L151" s="67">
        <f t="shared" si="24"/>
        <v>2493.1799999999998</v>
      </c>
      <c r="M151" s="67">
        <f t="shared" si="25"/>
        <v>0</v>
      </c>
    </row>
    <row r="152" spans="1:13">
      <c r="A152" s="135">
        <v>0</v>
      </c>
      <c r="B152" s="156" t="s">
        <v>3389</v>
      </c>
      <c r="C152" s="147" t="s">
        <v>3390</v>
      </c>
      <c r="D152" s="148" t="s">
        <v>953</v>
      </c>
      <c r="E152" s="167" t="s">
        <v>3352</v>
      </c>
      <c r="F152" s="148">
        <v>3</v>
      </c>
      <c r="G152" s="149">
        <v>114.1</v>
      </c>
      <c r="H152" s="5">
        <f t="shared" si="21"/>
        <v>10839.5</v>
      </c>
      <c r="I152" s="66"/>
      <c r="J152" s="67">
        <f t="shared" si="26"/>
        <v>114.1</v>
      </c>
      <c r="K152" s="67">
        <f t="shared" si="23"/>
        <v>0</v>
      </c>
      <c r="L152" s="67">
        <f t="shared" si="24"/>
        <v>10839.5</v>
      </c>
      <c r="M152" s="67">
        <f t="shared" si="25"/>
        <v>0</v>
      </c>
    </row>
    <row r="153" spans="1:13">
      <c r="A153" s="135">
        <v>0</v>
      </c>
      <c r="B153" s="156" t="s">
        <v>3391</v>
      </c>
      <c r="C153" s="147" t="s">
        <v>3392</v>
      </c>
      <c r="D153" s="148" t="s">
        <v>953</v>
      </c>
      <c r="E153" s="167" t="s">
        <v>3352</v>
      </c>
      <c r="F153" s="148">
        <v>12</v>
      </c>
      <c r="G153" s="149">
        <v>9.9700000000000006</v>
      </c>
      <c r="H153" s="5">
        <f t="shared" si="21"/>
        <v>947.15</v>
      </c>
      <c r="I153" s="66"/>
      <c r="J153" s="67">
        <f t="shared" si="26"/>
        <v>9.9700000000000006</v>
      </c>
      <c r="K153" s="67">
        <f t="shared" si="23"/>
        <v>0</v>
      </c>
      <c r="L153" s="67">
        <f t="shared" si="24"/>
        <v>947.15</v>
      </c>
      <c r="M153" s="67">
        <f t="shared" si="25"/>
        <v>0</v>
      </c>
    </row>
    <row r="154" spans="1:13">
      <c r="A154" s="135">
        <v>0</v>
      </c>
      <c r="B154" s="156" t="s">
        <v>3393</v>
      </c>
      <c r="C154" s="147" t="s">
        <v>3394</v>
      </c>
      <c r="D154" s="148" t="s">
        <v>953</v>
      </c>
      <c r="E154" s="167" t="s">
        <v>3352</v>
      </c>
      <c r="F154" s="148">
        <v>12</v>
      </c>
      <c r="G154" s="149">
        <v>9.48</v>
      </c>
      <c r="H154" s="5">
        <f t="shared" si="21"/>
        <v>900.6</v>
      </c>
      <c r="I154" s="66"/>
      <c r="J154" s="67">
        <f t="shared" si="26"/>
        <v>9.48</v>
      </c>
      <c r="K154" s="67">
        <f t="shared" si="23"/>
        <v>0</v>
      </c>
      <c r="L154" s="67">
        <f t="shared" si="24"/>
        <v>900.6</v>
      </c>
      <c r="M154" s="67">
        <f t="shared" si="25"/>
        <v>0</v>
      </c>
    </row>
    <row r="155" spans="1:13">
      <c r="A155" s="135">
        <v>0</v>
      </c>
      <c r="B155" s="156" t="s">
        <v>3395</v>
      </c>
      <c r="C155" s="147" t="s">
        <v>3396</v>
      </c>
      <c r="D155" s="148" t="s">
        <v>953</v>
      </c>
      <c r="E155" s="167" t="s">
        <v>3352</v>
      </c>
      <c r="F155" s="148">
        <v>12</v>
      </c>
      <c r="G155" s="149">
        <v>9.1</v>
      </c>
      <c r="H155" s="5">
        <f t="shared" si="21"/>
        <v>864.5</v>
      </c>
      <c r="I155" s="66"/>
      <c r="J155" s="67">
        <f t="shared" si="26"/>
        <v>9.1</v>
      </c>
      <c r="K155" s="67">
        <f t="shared" si="23"/>
        <v>0</v>
      </c>
      <c r="L155" s="67">
        <f t="shared" si="24"/>
        <v>864.5</v>
      </c>
      <c r="M155" s="67">
        <f t="shared" si="25"/>
        <v>0</v>
      </c>
    </row>
    <row r="156" spans="1:13">
      <c r="A156" s="135">
        <v>0</v>
      </c>
      <c r="B156" s="156" t="s">
        <v>3397</v>
      </c>
      <c r="C156" s="147" t="s">
        <v>3398</v>
      </c>
      <c r="D156" s="148" t="s">
        <v>953</v>
      </c>
      <c r="E156" s="167" t="s">
        <v>3352</v>
      </c>
      <c r="F156" s="148">
        <v>10</v>
      </c>
      <c r="G156" s="149">
        <v>50.65</v>
      </c>
      <c r="H156" s="5">
        <f t="shared" si="21"/>
        <v>4811.75</v>
      </c>
      <c r="I156" s="66"/>
      <c r="J156" s="67">
        <f t="shared" si="26"/>
        <v>50.65</v>
      </c>
      <c r="K156" s="67">
        <f t="shared" si="23"/>
        <v>0</v>
      </c>
      <c r="L156" s="67">
        <f t="shared" si="24"/>
        <v>4811.75</v>
      </c>
      <c r="M156" s="67">
        <f t="shared" si="25"/>
        <v>0</v>
      </c>
    </row>
    <row r="157" spans="1:13">
      <c r="A157" s="135">
        <v>0</v>
      </c>
      <c r="B157" s="156" t="s">
        <v>3399</v>
      </c>
      <c r="C157" s="147" t="s">
        <v>3400</v>
      </c>
      <c r="D157" s="148" t="s">
        <v>953</v>
      </c>
      <c r="E157" s="167" t="s">
        <v>3352</v>
      </c>
      <c r="F157" s="148">
        <v>10</v>
      </c>
      <c r="G157" s="149">
        <v>52.96</v>
      </c>
      <c r="H157" s="5">
        <f t="shared" si="21"/>
        <v>5031.2</v>
      </c>
      <c r="I157" s="66"/>
      <c r="J157" s="67">
        <f t="shared" si="26"/>
        <v>52.96</v>
      </c>
      <c r="K157" s="67">
        <f t="shared" si="23"/>
        <v>0</v>
      </c>
      <c r="L157" s="67">
        <f t="shared" si="24"/>
        <v>5031.2</v>
      </c>
      <c r="M157" s="67">
        <f t="shared" si="25"/>
        <v>0</v>
      </c>
    </row>
    <row r="158" spans="1:13">
      <c r="A158" s="135">
        <v>0</v>
      </c>
      <c r="B158" s="156" t="s">
        <v>3401</v>
      </c>
      <c r="C158" s="147" t="s">
        <v>3402</v>
      </c>
      <c r="D158" s="148" t="s">
        <v>953</v>
      </c>
      <c r="E158" s="167" t="s">
        <v>3352</v>
      </c>
      <c r="F158" s="148">
        <v>12</v>
      </c>
      <c r="G158" s="149">
        <v>8.9640000000000004</v>
      </c>
      <c r="H158" s="5">
        <f t="shared" si="21"/>
        <v>851.58</v>
      </c>
      <c r="I158" s="66"/>
      <c r="J158" s="67">
        <f t="shared" si="26"/>
        <v>8.9640000000000004</v>
      </c>
      <c r="K158" s="67">
        <f t="shared" si="23"/>
        <v>0</v>
      </c>
      <c r="L158" s="67">
        <f t="shared" si="24"/>
        <v>851.58</v>
      </c>
      <c r="M158" s="67">
        <f t="shared" si="25"/>
        <v>0</v>
      </c>
    </row>
    <row r="159" spans="1:13">
      <c r="A159" s="135">
        <v>0</v>
      </c>
      <c r="B159" s="156" t="s">
        <v>3403</v>
      </c>
      <c r="C159" s="147" t="s">
        <v>3404</v>
      </c>
      <c r="D159" s="148" t="s">
        <v>953</v>
      </c>
      <c r="E159" s="167" t="s">
        <v>3352</v>
      </c>
      <c r="F159" s="148">
        <v>12</v>
      </c>
      <c r="G159" s="149">
        <v>7.39</v>
      </c>
      <c r="H159" s="5">
        <f t="shared" si="21"/>
        <v>702.05</v>
      </c>
      <c r="I159" s="66"/>
      <c r="J159" s="67">
        <f t="shared" si="26"/>
        <v>7.39</v>
      </c>
      <c r="K159" s="67">
        <f t="shared" si="23"/>
        <v>0</v>
      </c>
      <c r="L159" s="67">
        <f t="shared" si="24"/>
        <v>702.05</v>
      </c>
      <c r="M159" s="67">
        <f t="shared" si="25"/>
        <v>0</v>
      </c>
    </row>
    <row r="160" spans="1:13">
      <c r="A160" s="135">
        <v>0</v>
      </c>
      <c r="B160" s="156" t="s">
        <v>3405</v>
      </c>
      <c r="C160" s="147" t="s">
        <v>3406</v>
      </c>
      <c r="D160" s="148" t="s">
        <v>953</v>
      </c>
      <c r="E160" s="167" t="s">
        <v>3352</v>
      </c>
      <c r="F160" s="148">
        <v>12</v>
      </c>
      <c r="G160" s="149">
        <v>12.431999999999999</v>
      </c>
      <c r="H160" s="5">
        <f t="shared" si="21"/>
        <v>1181.04</v>
      </c>
      <c r="I160" s="66"/>
      <c r="J160" s="67">
        <f t="shared" si="26"/>
        <v>12.431999999999999</v>
      </c>
      <c r="K160" s="67">
        <f t="shared" si="23"/>
        <v>0</v>
      </c>
      <c r="L160" s="67">
        <f t="shared" si="24"/>
        <v>1181.04</v>
      </c>
      <c r="M160" s="67">
        <f t="shared" si="25"/>
        <v>0</v>
      </c>
    </row>
    <row r="161" spans="1:13">
      <c r="A161" s="135">
        <v>0</v>
      </c>
      <c r="B161" s="156" t="s">
        <v>3407</v>
      </c>
      <c r="C161" s="147" t="s">
        <v>3408</v>
      </c>
      <c r="D161" s="148" t="s">
        <v>953</v>
      </c>
      <c r="E161" s="167" t="s">
        <v>3352</v>
      </c>
      <c r="F161" s="148">
        <v>12</v>
      </c>
      <c r="G161" s="149">
        <v>11.76</v>
      </c>
      <c r="H161" s="5">
        <f t="shared" si="21"/>
        <v>1117.2</v>
      </c>
      <c r="I161" s="66"/>
      <c r="J161" s="67">
        <f t="shared" si="26"/>
        <v>11.76</v>
      </c>
      <c r="K161" s="67">
        <f t="shared" si="23"/>
        <v>0</v>
      </c>
      <c r="L161" s="67">
        <f t="shared" si="24"/>
        <v>1117.2</v>
      </c>
      <c r="M161" s="67">
        <f t="shared" si="25"/>
        <v>0</v>
      </c>
    </row>
    <row r="162" spans="1:13">
      <c r="A162" s="135">
        <v>0</v>
      </c>
      <c r="B162" s="156" t="s">
        <v>3409</v>
      </c>
      <c r="C162" s="147" t="s">
        <v>3410</v>
      </c>
      <c r="D162" s="148" t="s">
        <v>953</v>
      </c>
      <c r="E162" s="167" t="s">
        <v>3352</v>
      </c>
      <c r="F162" s="148">
        <v>12</v>
      </c>
      <c r="G162" s="149">
        <v>11.28</v>
      </c>
      <c r="H162" s="5">
        <f t="shared" si="21"/>
        <v>1071.5999999999999</v>
      </c>
      <c r="I162" s="66"/>
      <c r="J162" s="67">
        <f t="shared" si="26"/>
        <v>11.28</v>
      </c>
      <c r="K162" s="67">
        <f t="shared" si="23"/>
        <v>0</v>
      </c>
      <c r="L162" s="67">
        <f t="shared" si="24"/>
        <v>1071.5999999999999</v>
      </c>
      <c r="M162" s="67">
        <f t="shared" si="25"/>
        <v>0</v>
      </c>
    </row>
    <row r="163" spans="1:13">
      <c r="A163" s="135">
        <v>0</v>
      </c>
      <c r="B163" s="156" t="s">
        <v>3411</v>
      </c>
      <c r="C163" s="147" t="s">
        <v>3412</v>
      </c>
      <c r="D163" s="148" t="s">
        <v>953</v>
      </c>
      <c r="E163" s="167" t="s">
        <v>3352</v>
      </c>
      <c r="F163" s="148">
        <v>2</v>
      </c>
      <c r="G163" s="149">
        <v>108.27</v>
      </c>
      <c r="H163" s="5">
        <f t="shared" si="21"/>
        <v>10285.65</v>
      </c>
      <c r="I163" s="66"/>
      <c r="J163" s="67">
        <f t="shared" si="26"/>
        <v>108.27</v>
      </c>
      <c r="K163" s="67">
        <f t="shared" si="23"/>
        <v>0</v>
      </c>
      <c r="L163" s="67">
        <f t="shared" si="24"/>
        <v>10285.65</v>
      </c>
      <c r="M163" s="67">
        <f t="shared" si="25"/>
        <v>0</v>
      </c>
    </row>
    <row r="164" spans="1:13">
      <c r="A164" s="135">
        <v>0</v>
      </c>
      <c r="B164" s="156" t="s">
        <v>3413</v>
      </c>
      <c r="C164" s="147" t="s">
        <v>3414</v>
      </c>
      <c r="D164" s="148" t="s">
        <v>953</v>
      </c>
      <c r="E164" s="167" t="s">
        <v>3352</v>
      </c>
      <c r="F164" s="148">
        <v>20</v>
      </c>
      <c r="G164" s="149">
        <v>22.968</v>
      </c>
      <c r="H164" s="5">
        <f t="shared" si="21"/>
        <v>2181.96</v>
      </c>
      <c r="I164" s="66"/>
      <c r="J164" s="67">
        <f t="shared" si="26"/>
        <v>22.968</v>
      </c>
      <c r="K164" s="67">
        <f t="shared" si="23"/>
        <v>0</v>
      </c>
      <c r="L164" s="67">
        <f t="shared" si="24"/>
        <v>2181.96</v>
      </c>
      <c r="M164" s="67">
        <f t="shared" si="25"/>
        <v>0</v>
      </c>
    </row>
    <row r="165" spans="1:13">
      <c r="A165" s="135">
        <v>0</v>
      </c>
      <c r="B165" s="156" t="s">
        <v>3415</v>
      </c>
      <c r="C165" s="147" t="s">
        <v>3416</v>
      </c>
      <c r="D165" s="148" t="s">
        <v>953</v>
      </c>
      <c r="E165" s="167" t="s">
        <v>3352</v>
      </c>
      <c r="F165" s="148">
        <v>2</v>
      </c>
      <c r="G165" s="149">
        <v>73.512</v>
      </c>
      <c r="H165" s="5">
        <f t="shared" ref="H165:H181" si="27">ROUND(G165*Курс_EUR,2)</f>
        <v>6983.64</v>
      </c>
      <c r="I165" s="66"/>
      <c r="J165" s="67">
        <f t="shared" si="26"/>
        <v>73.512</v>
      </c>
      <c r="K165" s="67">
        <f t="shared" ref="K165:K181" si="28">J165*I165</f>
        <v>0</v>
      </c>
      <c r="L165" s="67">
        <f t="shared" ref="L165:L181" si="29">H165*(1-Скидка_3M_AM)</f>
        <v>6983.64</v>
      </c>
      <c r="M165" s="67">
        <f t="shared" si="25"/>
        <v>0</v>
      </c>
    </row>
    <row r="166" spans="1:13">
      <c r="A166" s="135">
        <v>0</v>
      </c>
      <c r="B166" s="156" t="s">
        <v>3417</v>
      </c>
      <c r="C166" s="147" t="s">
        <v>3418</v>
      </c>
      <c r="D166" s="148" t="s">
        <v>953</v>
      </c>
      <c r="E166" s="167" t="s">
        <v>3352</v>
      </c>
      <c r="F166" s="148">
        <v>14</v>
      </c>
      <c r="G166" s="149">
        <v>15.12</v>
      </c>
      <c r="H166" s="5">
        <f t="shared" si="27"/>
        <v>1436.4</v>
      </c>
      <c r="I166" s="66"/>
      <c r="J166" s="67">
        <f t="shared" si="26"/>
        <v>15.12</v>
      </c>
      <c r="K166" s="67">
        <f t="shared" si="28"/>
        <v>0</v>
      </c>
      <c r="L166" s="67">
        <f t="shared" si="29"/>
        <v>1436.4</v>
      </c>
      <c r="M166" s="67">
        <f t="shared" si="25"/>
        <v>0</v>
      </c>
    </row>
    <row r="167" spans="1:13">
      <c r="A167" s="135">
        <v>0</v>
      </c>
      <c r="B167" s="156" t="s">
        <v>3419</v>
      </c>
      <c r="C167" s="147" t="s">
        <v>3420</v>
      </c>
      <c r="D167" s="148" t="s">
        <v>953</v>
      </c>
      <c r="E167" s="167" t="s">
        <v>3352</v>
      </c>
      <c r="F167" s="148">
        <v>10</v>
      </c>
      <c r="G167" s="149">
        <v>52.475999999999999</v>
      </c>
      <c r="H167" s="5">
        <f t="shared" si="27"/>
        <v>4985.22</v>
      </c>
      <c r="I167" s="66"/>
      <c r="J167" s="67">
        <f t="shared" si="26"/>
        <v>52.475999999999999</v>
      </c>
      <c r="K167" s="67">
        <f t="shared" si="28"/>
        <v>0</v>
      </c>
      <c r="L167" s="67">
        <f t="shared" si="29"/>
        <v>4985.22</v>
      </c>
      <c r="M167" s="67">
        <f t="shared" si="25"/>
        <v>0</v>
      </c>
    </row>
    <row r="168" spans="1:13">
      <c r="A168" s="135">
        <v>0</v>
      </c>
      <c r="B168" s="156" t="s">
        <v>3421</v>
      </c>
      <c r="C168" s="147" t="s">
        <v>3422</v>
      </c>
      <c r="D168" s="148" t="s">
        <v>953</v>
      </c>
      <c r="E168" s="167" t="s">
        <v>3352</v>
      </c>
      <c r="F168" s="148">
        <v>2</v>
      </c>
      <c r="G168" s="149">
        <v>81.635999999999996</v>
      </c>
      <c r="H168" s="5">
        <f t="shared" si="27"/>
        <v>7755.42</v>
      </c>
      <c r="I168" s="66"/>
      <c r="J168" s="67">
        <f t="shared" si="26"/>
        <v>81.635999999999996</v>
      </c>
      <c r="K168" s="67">
        <f t="shared" si="28"/>
        <v>0</v>
      </c>
      <c r="L168" s="67">
        <f t="shared" si="29"/>
        <v>7755.42</v>
      </c>
      <c r="M168" s="67">
        <f t="shared" si="25"/>
        <v>0</v>
      </c>
    </row>
    <row r="169" spans="1:13">
      <c r="A169" s="135">
        <v>0</v>
      </c>
      <c r="B169" s="156" t="s">
        <v>3423</v>
      </c>
      <c r="C169" s="147" t="s">
        <v>3424</v>
      </c>
      <c r="D169" s="148" t="s">
        <v>953</v>
      </c>
      <c r="E169" s="167" t="s">
        <v>3352</v>
      </c>
      <c r="F169" s="148">
        <v>1</v>
      </c>
      <c r="G169" s="149">
        <v>80.5</v>
      </c>
      <c r="H169" s="5">
        <f t="shared" si="27"/>
        <v>7647.5</v>
      </c>
      <c r="I169" s="66"/>
      <c r="J169" s="67">
        <f t="shared" si="26"/>
        <v>80.5</v>
      </c>
      <c r="K169" s="67">
        <f t="shared" si="28"/>
        <v>0</v>
      </c>
      <c r="L169" s="67">
        <f t="shared" si="29"/>
        <v>7647.5</v>
      </c>
      <c r="M169" s="67">
        <f t="shared" si="25"/>
        <v>0</v>
      </c>
    </row>
    <row r="170" spans="1:13">
      <c r="A170" s="135">
        <v>0</v>
      </c>
      <c r="B170" s="156" t="s">
        <v>3425</v>
      </c>
      <c r="C170" s="147" t="s">
        <v>3426</v>
      </c>
      <c r="D170" s="148" t="s">
        <v>953</v>
      </c>
      <c r="E170" s="167" t="s">
        <v>3352</v>
      </c>
      <c r="F170" s="148">
        <v>10</v>
      </c>
      <c r="G170" s="149">
        <v>52.247999999999998</v>
      </c>
      <c r="H170" s="5">
        <f t="shared" si="27"/>
        <v>4963.5600000000004</v>
      </c>
      <c r="I170" s="66"/>
      <c r="J170" s="67">
        <f t="shared" si="26"/>
        <v>52.247999999999998</v>
      </c>
      <c r="K170" s="67">
        <f t="shared" si="28"/>
        <v>0</v>
      </c>
      <c r="L170" s="67">
        <f t="shared" si="29"/>
        <v>4963.5600000000004</v>
      </c>
      <c r="M170" s="67">
        <f t="shared" si="25"/>
        <v>0</v>
      </c>
    </row>
    <row r="171" spans="1:13">
      <c r="A171" s="135">
        <v>0</v>
      </c>
      <c r="B171" s="156" t="s">
        <v>3427</v>
      </c>
      <c r="C171" s="147" t="s">
        <v>3428</v>
      </c>
      <c r="D171" s="148" t="s">
        <v>953</v>
      </c>
      <c r="E171" s="167" t="s">
        <v>3352</v>
      </c>
      <c r="F171" s="148">
        <v>2</v>
      </c>
      <c r="G171" s="149">
        <v>155.11199999999999</v>
      </c>
      <c r="H171" s="5">
        <f t="shared" si="27"/>
        <v>14735.64</v>
      </c>
      <c r="I171" s="66"/>
      <c r="J171" s="67">
        <f t="shared" si="26"/>
        <v>155.11199999999999</v>
      </c>
      <c r="K171" s="67">
        <f t="shared" si="28"/>
        <v>0</v>
      </c>
      <c r="L171" s="67">
        <f t="shared" si="29"/>
        <v>14735.64</v>
      </c>
      <c r="M171" s="67">
        <f t="shared" si="25"/>
        <v>0</v>
      </c>
    </row>
    <row r="172" spans="1:13">
      <c r="A172" s="135">
        <v>0</v>
      </c>
      <c r="B172" s="156" t="s">
        <v>3429</v>
      </c>
      <c r="C172" s="147" t="s">
        <v>3430</v>
      </c>
      <c r="D172" s="148" t="s">
        <v>953</v>
      </c>
      <c r="E172" s="167" t="s">
        <v>3352</v>
      </c>
      <c r="F172" s="148">
        <v>12</v>
      </c>
      <c r="G172" s="149">
        <v>14.004</v>
      </c>
      <c r="H172" s="5">
        <f t="shared" si="27"/>
        <v>1330.38</v>
      </c>
      <c r="I172" s="66"/>
      <c r="J172" s="67">
        <f t="shared" si="26"/>
        <v>14.004</v>
      </c>
      <c r="K172" s="67">
        <f t="shared" si="28"/>
        <v>0</v>
      </c>
      <c r="L172" s="67">
        <f t="shared" si="29"/>
        <v>1330.38</v>
      </c>
      <c r="M172" s="67">
        <f t="shared" si="25"/>
        <v>0</v>
      </c>
    </row>
    <row r="173" spans="1:13">
      <c r="A173" s="135">
        <v>0</v>
      </c>
      <c r="B173" s="156" t="s">
        <v>3431</v>
      </c>
      <c r="C173" s="147" t="s">
        <v>3432</v>
      </c>
      <c r="D173" s="148" t="s">
        <v>953</v>
      </c>
      <c r="E173" s="167" t="s">
        <v>3352</v>
      </c>
      <c r="F173" s="148">
        <v>6</v>
      </c>
      <c r="G173" s="149">
        <v>20.604000000000003</v>
      </c>
      <c r="H173" s="5">
        <f t="shared" si="27"/>
        <v>1957.38</v>
      </c>
      <c r="I173" s="66"/>
      <c r="J173" s="67">
        <f t="shared" si="26"/>
        <v>20.604000000000003</v>
      </c>
      <c r="K173" s="67">
        <f t="shared" si="28"/>
        <v>0</v>
      </c>
      <c r="L173" s="67">
        <f t="shared" si="29"/>
        <v>1957.38</v>
      </c>
      <c r="M173" s="67">
        <f t="shared" si="25"/>
        <v>0</v>
      </c>
    </row>
    <row r="174" spans="1:13">
      <c r="A174" s="135">
        <v>0</v>
      </c>
      <c r="B174" s="156" t="s">
        <v>3433</v>
      </c>
      <c r="C174" s="147" t="s">
        <v>3434</v>
      </c>
      <c r="D174" s="148" t="s">
        <v>953</v>
      </c>
      <c r="E174" s="167" t="s">
        <v>3352</v>
      </c>
      <c r="F174" s="148">
        <v>12</v>
      </c>
      <c r="G174" s="149">
        <v>10.884</v>
      </c>
      <c r="H174" s="5">
        <f t="shared" si="27"/>
        <v>1033.98</v>
      </c>
      <c r="I174" s="66"/>
      <c r="J174" s="67">
        <f t="shared" si="26"/>
        <v>10.884</v>
      </c>
      <c r="K174" s="67">
        <f t="shared" si="28"/>
        <v>0</v>
      </c>
      <c r="L174" s="67">
        <f t="shared" si="29"/>
        <v>1033.98</v>
      </c>
      <c r="M174" s="67">
        <f t="shared" si="25"/>
        <v>0</v>
      </c>
    </row>
    <row r="175" spans="1:13">
      <c r="A175" s="135">
        <v>0</v>
      </c>
      <c r="B175" s="156" t="s">
        <v>3435</v>
      </c>
      <c r="C175" s="147" t="s">
        <v>3436</v>
      </c>
      <c r="D175" s="148" t="s">
        <v>953</v>
      </c>
      <c r="E175" s="167" t="s">
        <v>3352</v>
      </c>
      <c r="F175" s="148">
        <v>12</v>
      </c>
      <c r="G175" s="149">
        <v>12.53</v>
      </c>
      <c r="H175" s="5">
        <f t="shared" si="27"/>
        <v>1190.3499999999999</v>
      </c>
      <c r="I175" s="66"/>
      <c r="J175" s="67">
        <f t="shared" si="26"/>
        <v>12.53</v>
      </c>
      <c r="K175" s="67">
        <f t="shared" si="28"/>
        <v>0</v>
      </c>
      <c r="L175" s="67">
        <f t="shared" si="29"/>
        <v>1190.3499999999999</v>
      </c>
      <c r="M175" s="67">
        <f t="shared" si="25"/>
        <v>0</v>
      </c>
    </row>
    <row r="176" spans="1:13">
      <c r="A176" s="135">
        <v>0</v>
      </c>
      <c r="B176" s="156" t="s">
        <v>3437</v>
      </c>
      <c r="C176" s="147" t="s">
        <v>3438</v>
      </c>
      <c r="D176" s="148" t="s">
        <v>953</v>
      </c>
      <c r="E176" s="167" t="s">
        <v>3352</v>
      </c>
      <c r="F176" s="148">
        <v>10</v>
      </c>
      <c r="G176" s="149">
        <v>60.27</v>
      </c>
      <c r="H176" s="5">
        <f t="shared" si="27"/>
        <v>5725.65</v>
      </c>
      <c r="I176" s="66"/>
      <c r="J176" s="67">
        <f t="shared" si="26"/>
        <v>60.27</v>
      </c>
      <c r="K176" s="67">
        <f t="shared" si="28"/>
        <v>0</v>
      </c>
      <c r="L176" s="67">
        <f t="shared" si="29"/>
        <v>5725.65</v>
      </c>
      <c r="M176" s="67">
        <f t="shared" si="25"/>
        <v>0</v>
      </c>
    </row>
    <row r="177" spans="1:13">
      <c r="A177" s="135">
        <v>0</v>
      </c>
      <c r="B177" s="156" t="s">
        <v>3439</v>
      </c>
      <c r="C177" s="147" t="s">
        <v>3440</v>
      </c>
      <c r="D177" s="148" t="s">
        <v>953</v>
      </c>
      <c r="E177" s="167" t="s">
        <v>3352</v>
      </c>
      <c r="F177" s="148">
        <v>10</v>
      </c>
      <c r="G177" s="149">
        <v>57.01</v>
      </c>
      <c r="H177" s="5">
        <f t="shared" si="27"/>
        <v>5415.95</v>
      </c>
      <c r="I177" s="66"/>
      <c r="J177" s="67">
        <f t="shared" si="26"/>
        <v>57.01</v>
      </c>
      <c r="K177" s="67">
        <f t="shared" si="28"/>
        <v>0</v>
      </c>
      <c r="L177" s="67">
        <f t="shared" si="29"/>
        <v>5415.95</v>
      </c>
      <c r="M177" s="67">
        <f t="shared" si="25"/>
        <v>0</v>
      </c>
    </row>
    <row r="178" spans="1:13">
      <c r="A178" s="135">
        <v>0</v>
      </c>
      <c r="B178" s="156" t="s">
        <v>3441</v>
      </c>
      <c r="C178" s="147" t="s">
        <v>3442</v>
      </c>
      <c r="D178" s="148" t="s">
        <v>953</v>
      </c>
      <c r="E178" s="167" t="s">
        <v>3352</v>
      </c>
      <c r="F178" s="148">
        <v>20</v>
      </c>
      <c r="G178" s="149">
        <v>38.85</v>
      </c>
      <c r="H178" s="5">
        <f t="shared" si="27"/>
        <v>3690.75</v>
      </c>
      <c r="I178" s="66"/>
      <c r="J178" s="67">
        <f t="shared" si="26"/>
        <v>38.85</v>
      </c>
      <c r="K178" s="67">
        <f t="shared" si="28"/>
        <v>0</v>
      </c>
      <c r="L178" s="67">
        <f t="shared" si="29"/>
        <v>3690.75</v>
      </c>
      <c r="M178" s="67">
        <f t="shared" si="25"/>
        <v>0</v>
      </c>
    </row>
    <row r="179" spans="1:13">
      <c r="A179" s="135">
        <v>0</v>
      </c>
      <c r="B179" s="156" t="s">
        <v>3443</v>
      </c>
      <c r="C179" s="147" t="s">
        <v>3444</v>
      </c>
      <c r="D179" s="148" t="s">
        <v>953</v>
      </c>
      <c r="E179" s="167" t="s">
        <v>3352</v>
      </c>
      <c r="F179" s="148">
        <v>12</v>
      </c>
      <c r="G179" s="149">
        <v>5.28</v>
      </c>
      <c r="H179" s="5">
        <f t="shared" si="27"/>
        <v>501.6</v>
      </c>
      <c r="I179" s="66"/>
      <c r="J179" s="67">
        <f t="shared" si="26"/>
        <v>5.28</v>
      </c>
      <c r="K179" s="67">
        <f t="shared" si="28"/>
        <v>0</v>
      </c>
      <c r="L179" s="67">
        <f t="shared" si="29"/>
        <v>501.6</v>
      </c>
      <c r="M179" s="67">
        <f t="shared" si="25"/>
        <v>0</v>
      </c>
    </row>
    <row r="180" spans="1:13">
      <c r="A180" s="135">
        <v>0</v>
      </c>
      <c r="B180" s="156" t="s">
        <v>3445</v>
      </c>
      <c r="C180" s="147" t="s">
        <v>3446</v>
      </c>
      <c r="D180" s="148" t="s">
        <v>953</v>
      </c>
      <c r="E180" s="167" t="s">
        <v>3352</v>
      </c>
      <c r="F180" s="148">
        <v>6</v>
      </c>
      <c r="G180" s="149">
        <v>25.812000000000001</v>
      </c>
      <c r="H180" s="5">
        <f t="shared" si="27"/>
        <v>2452.14</v>
      </c>
      <c r="I180" s="66"/>
      <c r="J180" s="67">
        <f t="shared" si="26"/>
        <v>25.812000000000001</v>
      </c>
      <c r="K180" s="67">
        <f t="shared" si="28"/>
        <v>0</v>
      </c>
      <c r="L180" s="67">
        <f t="shared" si="29"/>
        <v>2452.14</v>
      </c>
      <c r="M180" s="67">
        <f t="shared" si="25"/>
        <v>0</v>
      </c>
    </row>
    <row r="181" spans="1:13">
      <c r="A181" s="135">
        <v>0</v>
      </c>
      <c r="B181" s="156" t="s">
        <v>3447</v>
      </c>
      <c r="C181" s="147" t="s">
        <v>3448</v>
      </c>
      <c r="D181" s="148" t="s">
        <v>953</v>
      </c>
      <c r="E181" s="167" t="s">
        <v>3352</v>
      </c>
      <c r="F181" s="148">
        <v>14</v>
      </c>
      <c r="G181" s="149">
        <v>5.3760000000000003</v>
      </c>
      <c r="H181" s="5">
        <f t="shared" si="27"/>
        <v>510.72</v>
      </c>
      <c r="I181" s="66"/>
      <c r="J181" s="67">
        <f t="shared" si="26"/>
        <v>5.3760000000000003</v>
      </c>
      <c r="K181" s="67">
        <f t="shared" si="28"/>
        <v>0</v>
      </c>
      <c r="L181" s="67">
        <f t="shared" si="29"/>
        <v>510.72</v>
      </c>
      <c r="M181" s="67">
        <f t="shared" si="25"/>
        <v>0</v>
      </c>
    </row>
    <row r="182" spans="1:13">
      <c r="A182" s="135"/>
      <c r="B182" s="425" t="s">
        <v>3347</v>
      </c>
      <c r="C182" s="425"/>
      <c r="D182" s="425"/>
      <c r="E182" s="425"/>
      <c r="F182" s="425"/>
      <c r="G182" s="426"/>
      <c r="H182" s="280"/>
      <c r="I182" s="168"/>
      <c r="J182" s="168"/>
      <c r="K182" s="169"/>
      <c r="L182" s="67"/>
      <c r="M182" s="67"/>
    </row>
    <row r="183" spans="1:13">
      <c r="A183" s="135">
        <v>0</v>
      </c>
      <c r="B183" s="156" t="s">
        <v>944</v>
      </c>
      <c r="C183" s="147" t="s">
        <v>3449</v>
      </c>
      <c r="D183" s="148" t="s">
        <v>953</v>
      </c>
      <c r="E183" s="167" t="s">
        <v>3352</v>
      </c>
      <c r="F183" s="148">
        <v>60</v>
      </c>
      <c r="G183" s="149">
        <v>1.8720000000000001</v>
      </c>
      <c r="H183" s="5">
        <f t="shared" ref="H183:H188" si="30">ROUND(G183*Курс_EUR,2)</f>
        <v>177.84</v>
      </c>
      <c r="I183" s="66"/>
      <c r="J183" s="67">
        <f t="shared" ref="J183:J188" si="31">G183*(1-Скидка_3M_AM)</f>
        <v>1.8720000000000001</v>
      </c>
      <c r="K183" s="67">
        <f t="shared" ref="K183:K188" si="32">J183*I183</f>
        <v>0</v>
      </c>
      <c r="L183" s="67">
        <f t="shared" ref="L183:L188" si="33">H183*(1-Скидка_3M_AM)</f>
        <v>177.84</v>
      </c>
      <c r="M183" s="67">
        <f t="shared" si="25"/>
        <v>0</v>
      </c>
    </row>
    <row r="184" spans="1:13">
      <c r="A184" s="135">
        <v>0</v>
      </c>
      <c r="B184" s="156" t="s">
        <v>941</v>
      </c>
      <c r="C184" s="147" t="s">
        <v>3450</v>
      </c>
      <c r="D184" s="148" t="s">
        <v>953</v>
      </c>
      <c r="E184" s="167" t="s">
        <v>3352</v>
      </c>
      <c r="F184" s="148">
        <v>60</v>
      </c>
      <c r="G184" s="149">
        <v>1.8720000000000001</v>
      </c>
      <c r="H184" s="5">
        <f t="shared" si="30"/>
        <v>177.84</v>
      </c>
      <c r="I184" s="66"/>
      <c r="J184" s="67">
        <f t="shared" si="31"/>
        <v>1.8720000000000001</v>
      </c>
      <c r="K184" s="67">
        <f t="shared" si="32"/>
        <v>0</v>
      </c>
      <c r="L184" s="67">
        <f t="shared" si="33"/>
        <v>177.84</v>
      </c>
      <c r="M184" s="67">
        <f t="shared" si="25"/>
        <v>0</v>
      </c>
    </row>
    <row r="185" spans="1:13">
      <c r="A185" s="135">
        <v>0</v>
      </c>
      <c r="B185" s="156" t="s">
        <v>3451</v>
      </c>
      <c r="C185" s="147" t="s">
        <v>3452</v>
      </c>
      <c r="D185" s="148" t="s">
        <v>953</v>
      </c>
      <c r="E185" s="167" t="s">
        <v>3352</v>
      </c>
      <c r="F185" s="148">
        <v>60</v>
      </c>
      <c r="G185" s="149">
        <v>1.6080000000000001</v>
      </c>
      <c r="H185" s="5">
        <f t="shared" si="30"/>
        <v>152.76</v>
      </c>
      <c r="I185" s="66"/>
      <c r="J185" s="67">
        <f t="shared" si="31"/>
        <v>1.6080000000000001</v>
      </c>
      <c r="K185" s="67">
        <f t="shared" si="32"/>
        <v>0</v>
      </c>
      <c r="L185" s="67">
        <f t="shared" si="33"/>
        <v>152.76</v>
      </c>
      <c r="M185" s="67">
        <f t="shared" si="25"/>
        <v>0</v>
      </c>
    </row>
    <row r="186" spans="1:13">
      <c r="A186" s="135">
        <v>0</v>
      </c>
      <c r="B186" s="156" t="s">
        <v>1245</v>
      </c>
      <c r="C186" s="147" t="s">
        <v>3453</v>
      </c>
      <c r="D186" s="148" t="s">
        <v>953</v>
      </c>
      <c r="E186" s="167" t="s">
        <v>3352</v>
      </c>
      <c r="F186" s="148">
        <v>60</v>
      </c>
      <c r="G186" s="149">
        <v>2.472</v>
      </c>
      <c r="H186" s="5">
        <f t="shared" si="30"/>
        <v>234.84</v>
      </c>
      <c r="I186" s="66"/>
      <c r="J186" s="67">
        <f t="shared" si="31"/>
        <v>2.472</v>
      </c>
      <c r="K186" s="67">
        <f t="shared" si="32"/>
        <v>0</v>
      </c>
      <c r="L186" s="67">
        <f t="shared" si="33"/>
        <v>234.84</v>
      </c>
      <c r="M186" s="67">
        <f t="shared" si="25"/>
        <v>0</v>
      </c>
    </row>
    <row r="187" spans="1:13">
      <c r="A187" s="135">
        <v>0</v>
      </c>
      <c r="B187" s="156" t="s">
        <v>3454</v>
      </c>
      <c r="C187" s="147" t="s">
        <v>3455</v>
      </c>
      <c r="D187" s="148" t="s">
        <v>953</v>
      </c>
      <c r="E187" s="167" t="s">
        <v>3352</v>
      </c>
      <c r="F187" s="148">
        <v>60</v>
      </c>
      <c r="G187" s="149">
        <v>4.4880000000000004</v>
      </c>
      <c r="H187" s="5">
        <f t="shared" si="30"/>
        <v>426.36</v>
      </c>
      <c r="I187" s="66"/>
      <c r="J187" s="67">
        <f t="shared" si="31"/>
        <v>4.4880000000000004</v>
      </c>
      <c r="K187" s="67">
        <f t="shared" si="32"/>
        <v>0</v>
      </c>
      <c r="L187" s="67">
        <f t="shared" si="33"/>
        <v>426.36</v>
      </c>
      <c r="M187" s="67">
        <f t="shared" si="25"/>
        <v>0</v>
      </c>
    </row>
    <row r="188" spans="1:13">
      <c r="A188" s="135">
        <v>0</v>
      </c>
      <c r="B188" s="156" t="s">
        <v>3456</v>
      </c>
      <c r="C188" s="147" t="s">
        <v>3457</v>
      </c>
      <c r="D188" s="148" t="s">
        <v>953</v>
      </c>
      <c r="E188" s="167" t="s">
        <v>3352</v>
      </c>
      <c r="F188" s="148">
        <v>40</v>
      </c>
      <c r="G188" s="149">
        <v>2.3519999999999999</v>
      </c>
      <c r="H188" s="5">
        <f t="shared" si="30"/>
        <v>223.44</v>
      </c>
      <c r="I188" s="66"/>
      <c r="J188" s="67">
        <f t="shared" si="31"/>
        <v>2.3519999999999999</v>
      </c>
      <c r="K188" s="67">
        <f t="shared" si="32"/>
        <v>0</v>
      </c>
      <c r="L188" s="67">
        <f t="shared" si="33"/>
        <v>223.44</v>
      </c>
      <c r="M188" s="67">
        <f t="shared" si="25"/>
        <v>0</v>
      </c>
    </row>
    <row r="189" spans="1:13">
      <c r="A189" s="135"/>
      <c r="B189" s="425" t="s">
        <v>3348</v>
      </c>
      <c r="C189" s="425"/>
      <c r="D189" s="425"/>
      <c r="E189" s="425"/>
      <c r="F189" s="425"/>
      <c r="G189" s="426"/>
      <c r="H189" s="281"/>
      <c r="I189" s="66"/>
      <c r="J189" s="67"/>
      <c r="K189" s="67"/>
      <c r="L189" s="67"/>
      <c r="M189" s="67"/>
    </row>
    <row r="190" spans="1:13">
      <c r="A190" s="135">
        <v>0</v>
      </c>
      <c r="B190" s="156" t="s">
        <v>1054</v>
      </c>
      <c r="C190" s="147" t="s">
        <v>3458</v>
      </c>
      <c r="D190" s="148" t="s">
        <v>953</v>
      </c>
      <c r="E190" s="167" t="s">
        <v>3352</v>
      </c>
      <c r="F190" s="148">
        <v>60</v>
      </c>
      <c r="G190" s="149">
        <v>3.64</v>
      </c>
      <c r="H190" s="5">
        <f>ROUND(G190*Курс_EUR,2)</f>
        <v>345.8</v>
      </c>
      <c r="I190" s="66"/>
      <c r="J190" s="67">
        <f>G190*(1-Скидка_3M_AM)</f>
        <v>3.64</v>
      </c>
      <c r="K190" s="67">
        <f>J190*I190</f>
        <v>0</v>
      </c>
      <c r="L190" s="67">
        <f>H190*(1-Скидка_3M_AM)</f>
        <v>345.8</v>
      </c>
      <c r="M190" s="67">
        <f t="shared" si="25"/>
        <v>0</v>
      </c>
    </row>
    <row r="191" spans="1:13">
      <c r="A191" s="135">
        <v>0</v>
      </c>
      <c r="B191" s="156" t="s">
        <v>3459</v>
      </c>
      <c r="C191" s="147" t="s">
        <v>3460</v>
      </c>
      <c r="D191" s="148" t="s">
        <v>953</v>
      </c>
      <c r="E191" s="167" t="s">
        <v>3352</v>
      </c>
      <c r="F191" s="148">
        <v>30</v>
      </c>
      <c r="G191" s="149">
        <v>10.35</v>
      </c>
      <c r="H191" s="5">
        <f>ROUND(G191*Курс_EUR,2)</f>
        <v>983.25</v>
      </c>
      <c r="I191" s="66"/>
      <c r="J191" s="67">
        <f>G191*(1-Скидка_3M_AM)</f>
        <v>10.35</v>
      </c>
      <c r="K191" s="67">
        <f>J191*I191</f>
        <v>0</v>
      </c>
      <c r="L191" s="67">
        <f>H191*(1-Скидка_3M_AM)</f>
        <v>983.25</v>
      </c>
      <c r="M191" s="67">
        <f t="shared" si="25"/>
        <v>0</v>
      </c>
    </row>
    <row r="192" spans="1:13">
      <c r="A192" s="135"/>
      <c r="B192" s="425" t="s">
        <v>1606</v>
      </c>
      <c r="C192" s="425"/>
      <c r="D192" s="425"/>
      <c r="E192" s="425"/>
      <c r="F192" s="425"/>
      <c r="G192" s="426"/>
      <c r="H192" s="281"/>
      <c r="I192" s="66"/>
      <c r="J192" s="67"/>
      <c r="K192" s="67"/>
      <c r="L192" s="67"/>
      <c r="M192" s="67"/>
    </row>
    <row r="193" spans="1:13">
      <c r="A193" s="135">
        <v>0</v>
      </c>
      <c r="B193" s="156" t="s">
        <v>3158</v>
      </c>
      <c r="C193" s="147" t="s">
        <v>3159</v>
      </c>
      <c r="D193" s="148" t="s">
        <v>953</v>
      </c>
      <c r="E193" s="148">
        <v>1</v>
      </c>
      <c r="F193" s="148">
        <v>12</v>
      </c>
      <c r="G193" s="149">
        <v>132.828</v>
      </c>
      <c r="H193" s="5">
        <f>ROUND(G193*Курс_EUR,2)</f>
        <v>12618.66</v>
      </c>
      <c r="I193" s="66"/>
      <c r="J193" s="67">
        <f>G193*(1-Скидка_3M_AM)</f>
        <v>132.828</v>
      </c>
      <c r="K193" s="67">
        <f>J193*I193</f>
        <v>0</v>
      </c>
      <c r="L193" s="67">
        <f>H193*(1-Скидка_3M_AM)</f>
        <v>12618.66</v>
      </c>
      <c r="M193" s="67">
        <f t="shared" si="25"/>
        <v>0</v>
      </c>
    </row>
    <row r="194" spans="1:13">
      <c r="A194" s="135">
        <v>0</v>
      </c>
      <c r="B194" s="156" t="s">
        <v>3160</v>
      </c>
      <c r="C194" s="147" t="s">
        <v>3161</v>
      </c>
      <c r="D194" s="148" t="s">
        <v>953</v>
      </c>
      <c r="E194" s="148">
        <v>1</v>
      </c>
      <c r="F194" s="148">
        <v>12</v>
      </c>
      <c r="G194" s="149">
        <v>87.864000000000004</v>
      </c>
      <c r="H194" s="5">
        <f>ROUND(G194*Курс_EUR,2)</f>
        <v>8347.08</v>
      </c>
      <c r="I194" s="66"/>
      <c r="J194" s="67">
        <f>G194*(1-Скидка_3M_AM)</f>
        <v>87.864000000000004</v>
      </c>
      <c r="K194" s="67">
        <f>J194*I194</f>
        <v>0</v>
      </c>
      <c r="L194" s="67">
        <f>H194*(1-Скидка_3M_AM)</f>
        <v>8347.08</v>
      </c>
      <c r="M194" s="67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9921875" defaultRowHeight="11.65" outlineLevelCol="1"/>
  <cols>
    <col min="1" max="1" width="8.46484375" style="134" hidden="1" customWidth="1" outlineLevel="1"/>
    <col min="2" max="2" width="18.73046875" style="13" hidden="1" customWidth="1" outlineLevel="1"/>
    <col min="3" max="3" width="15.53125" style="13" customWidth="1" collapsed="1"/>
    <col min="4" max="4" width="56.73046875" style="13" customWidth="1"/>
    <col min="5" max="7" width="8.53125" style="13" customWidth="1"/>
    <col min="8" max="8" width="9.19921875" style="13"/>
    <col min="9" max="9" width="8.59765625" style="13" customWidth="1" outlineLevel="1"/>
    <col min="10" max="10" width="8.59765625" style="71" customWidth="1" outlineLevel="1"/>
    <col min="11" max="12" width="8.59765625" style="13" customWidth="1" outlineLevel="1"/>
    <col min="13" max="13" width="9.59765625" style="13" customWidth="1" outlineLevel="1"/>
    <col min="14" max="258" width="9.19921875" style="13"/>
    <col min="259" max="259" width="8.46484375" style="13" customWidth="1"/>
    <col min="260" max="260" width="18.73046875" style="13" customWidth="1"/>
    <col min="261" max="261" width="15.53125" style="13" customWidth="1"/>
    <col min="262" max="262" width="56.73046875" style="13" customWidth="1"/>
    <col min="263" max="265" width="8.53125" style="13" customWidth="1"/>
    <col min="266" max="514" width="9.19921875" style="13"/>
    <col min="515" max="515" width="8.46484375" style="13" customWidth="1"/>
    <col min="516" max="516" width="18.73046875" style="13" customWidth="1"/>
    <col min="517" max="517" width="15.53125" style="13" customWidth="1"/>
    <col min="518" max="518" width="56.73046875" style="13" customWidth="1"/>
    <col min="519" max="521" width="8.53125" style="13" customWidth="1"/>
    <col min="522" max="770" width="9.19921875" style="13"/>
    <col min="771" max="771" width="8.46484375" style="13" customWidth="1"/>
    <col min="772" max="772" width="18.73046875" style="13" customWidth="1"/>
    <col min="773" max="773" width="15.53125" style="13" customWidth="1"/>
    <col min="774" max="774" width="56.73046875" style="13" customWidth="1"/>
    <col min="775" max="777" width="8.53125" style="13" customWidth="1"/>
    <col min="778" max="1026" width="9.19921875" style="13"/>
    <col min="1027" max="1027" width="8.46484375" style="13" customWidth="1"/>
    <col min="1028" max="1028" width="18.73046875" style="13" customWidth="1"/>
    <col min="1029" max="1029" width="15.53125" style="13" customWidth="1"/>
    <col min="1030" max="1030" width="56.73046875" style="13" customWidth="1"/>
    <col min="1031" max="1033" width="8.53125" style="13" customWidth="1"/>
    <col min="1034" max="1282" width="9.19921875" style="13"/>
    <col min="1283" max="1283" width="8.46484375" style="13" customWidth="1"/>
    <col min="1284" max="1284" width="18.73046875" style="13" customWidth="1"/>
    <col min="1285" max="1285" width="15.53125" style="13" customWidth="1"/>
    <col min="1286" max="1286" width="56.73046875" style="13" customWidth="1"/>
    <col min="1287" max="1289" width="8.53125" style="13" customWidth="1"/>
    <col min="1290" max="1538" width="9.19921875" style="13"/>
    <col min="1539" max="1539" width="8.46484375" style="13" customWidth="1"/>
    <col min="1540" max="1540" width="18.73046875" style="13" customWidth="1"/>
    <col min="1541" max="1541" width="15.53125" style="13" customWidth="1"/>
    <col min="1542" max="1542" width="56.73046875" style="13" customWidth="1"/>
    <col min="1543" max="1545" width="8.53125" style="13" customWidth="1"/>
    <col min="1546" max="1794" width="9.19921875" style="13"/>
    <col min="1795" max="1795" width="8.46484375" style="13" customWidth="1"/>
    <col min="1796" max="1796" width="18.73046875" style="13" customWidth="1"/>
    <col min="1797" max="1797" width="15.53125" style="13" customWidth="1"/>
    <col min="1798" max="1798" width="56.73046875" style="13" customWidth="1"/>
    <col min="1799" max="1801" width="8.53125" style="13" customWidth="1"/>
    <col min="1802" max="2050" width="9.19921875" style="13"/>
    <col min="2051" max="2051" width="8.46484375" style="13" customWidth="1"/>
    <col min="2052" max="2052" width="18.73046875" style="13" customWidth="1"/>
    <col min="2053" max="2053" width="15.53125" style="13" customWidth="1"/>
    <col min="2054" max="2054" width="56.73046875" style="13" customWidth="1"/>
    <col min="2055" max="2057" width="8.53125" style="13" customWidth="1"/>
    <col min="2058" max="2306" width="9.19921875" style="13"/>
    <col min="2307" max="2307" width="8.46484375" style="13" customWidth="1"/>
    <col min="2308" max="2308" width="18.73046875" style="13" customWidth="1"/>
    <col min="2309" max="2309" width="15.53125" style="13" customWidth="1"/>
    <col min="2310" max="2310" width="56.73046875" style="13" customWidth="1"/>
    <col min="2311" max="2313" width="8.53125" style="13" customWidth="1"/>
    <col min="2314" max="2562" width="9.19921875" style="13"/>
    <col min="2563" max="2563" width="8.46484375" style="13" customWidth="1"/>
    <col min="2564" max="2564" width="18.73046875" style="13" customWidth="1"/>
    <col min="2565" max="2565" width="15.53125" style="13" customWidth="1"/>
    <col min="2566" max="2566" width="56.73046875" style="13" customWidth="1"/>
    <col min="2567" max="2569" width="8.53125" style="13" customWidth="1"/>
    <col min="2570" max="2818" width="9.19921875" style="13"/>
    <col min="2819" max="2819" width="8.46484375" style="13" customWidth="1"/>
    <col min="2820" max="2820" width="18.73046875" style="13" customWidth="1"/>
    <col min="2821" max="2821" width="15.53125" style="13" customWidth="1"/>
    <col min="2822" max="2822" width="56.73046875" style="13" customWidth="1"/>
    <col min="2823" max="2825" width="8.53125" style="13" customWidth="1"/>
    <col min="2826" max="3074" width="9.19921875" style="13"/>
    <col min="3075" max="3075" width="8.46484375" style="13" customWidth="1"/>
    <col min="3076" max="3076" width="18.73046875" style="13" customWidth="1"/>
    <col min="3077" max="3077" width="15.53125" style="13" customWidth="1"/>
    <col min="3078" max="3078" width="56.73046875" style="13" customWidth="1"/>
    <col min="3079" max="3081" width="8.53125" style="13" customWidth="1"/>
    <col min="3082" max="3330" width="9.19921875" style="13"/>
    <col min="3331" max="3331" width="8.46484375" style="13" customWidth="1"/>
    <col min="3332" max="3332" width="18.73046875" style="13" customWidth="1"/>
    <col min="3333" max="3333" width="15.53125" style="13" customWidth="1"/>
    <col min="3334" max="3334" width="56.73046875" style="13" customWidth="1"/>
    <col min="3335" max="3337" width="8.53125" style="13" customWidth="1"/>
    <col min="3338" max="3586" width="9.19921875" style="13"/>
    <col min="3587" max="3587" width="8.46484375" style="13" customWidth="1"/>
    <col min="3588" max="3588" width="18.73046875" style="13" customWidth="1"/>
    <col min="3589" max="3589" width="15.53125" style="13" customWidth="1"/>
    <col min="3590" max="3590" width="56.73046875" style="13" customWidth="1"/>
    <col min="3591" max="3593" width="8.53125" style="13" customWidth="1"/>
    <col min="3594" max="3842" width="9.19921875" style="13"/>
    <col min="3843" max="3843" width="8.46484375" style="13" customWidth="1"/>
    <col min="3844" max="3844" width="18.73046875" style="13" customWidth="1"/>
    <col min="3845" max="3845" width="15.53125" style="13" customWidth="1"/>
    <col min="3846" max="3846" width="56.73046875" style="13" customWidth="1"/>
    <col min="3847" max="3849" width="8.53125" style="13" customWidth="1"/>
    <col min="3850" max="4098" width="9.19921875" style="13"/>
    <col min="4099" max="4099" width="8.46484375" style="13" customWidth="1"/>
    <col min="4100" max="4100" width="18.73046875" style="13" customWidth="1"/>
    <col min="4101" max="4101" width="15.53125" style="13" customWidth="1"/>
    <col min="4102" max="4102" width="56.73046875" style="13" customWidth="1"/>
    <col min="4103" max="4105" width="8.53125" style="13" customWidth="1"/>
    <col min="4106" max="4354" width="9.19921875" style="13"/>
    <col min="4355" max="4355" width="8.46484375" style="13" customWidth="1"/>
    <col min="4356" max="4356" width="18.73046875" style="13" customWidth="1"/>
    <col min="4357" max="4357" width="15.53125" style="13" customWidth="1"/>
    <col min="4358" max="4358" width="56.73046875" style="13" customWidth="1"/>
    <col min="4359" max="4361" width="8.53125" style="13" customWidth="1"/>
    <col min="4362" max="4610" width="9.19921875" style="13"/>
    <col min="4611" max="4611" width="8.46484375" style="13" customWidth="1"/>
    <col min="4612" max="4612" width="18.73046875" style="13" customWidth="1"/>
    <col min="4613" max="4613" width="15.53125" style="13" customWidth="1"/>
    <col min="4614" max="4614" width="56.73046875" style="13" customWidth="1"/>
    <col min="4615" max="4617" width="8.53125" style="13" customWidth="1"/>
    <col min="4618" max="4866" width="9.19921875" style="13"/>
    <col min="4867" max="4867" width="8.46484375" style="13" customWidth="1"/>
    <col min="4868" max="4868" width="18.73046875" style="13" customWidth="1"/>
    <col min="4869" max="4869" width="15.53125" style="13" customWidth="1"/>
    <col min="4870" max="4870" width="56.73046875" style="13" customWidth="1"/>
    <col min="4871" max="4873" width="8.53125" style="13" customWidth="1"/>
    <col min="4874" max="5122" width="9.19921875" style="13"/>
    <col min="5123" max="5123" width="8.46484375" style="13" customWidth="1"/>
    <col min="5124" max="5124" width="18.73046875" style="13" customWidth="1"/>
    <col min="5125" max="5125" width="15.53125" style="13" customWidth="1"/>
    <col min="5126" max="5126" width="56.73046875" style="13" customWidth="1"/>
    <col min="5127" max="5129" width="8.53125" style="13" customWidth="1"/>
    <col min="5130" max="5378" width="9.19921875" style="13"/>
    <col min="5379" max="5379" width="8.46484375" style="13" customWidth="1"/>
    <col min="5380" max="5380" width="18.73046875" style="13" customWidth="1"/>
    <col min="5381" max="5381" width="15.53125" style="13" customWidth="1"/>
    <col min="5382" max="5382" width="56.73046875" style="13" customWidth="1"/>
    <col min="5383" max="5385" width="8.53125" style="13" customWidth="1"/>
    <col min="5386" max="5634" width="9.19921875" style="13"/>
    <col min="5635" max="5635" width="8.46484375" style="13" customWidth="1"/>
    <col min="5636" max="5636" width="18.73046875" style="13" customWidth="1"/>
    <col min="5637" max="5637" width="15.53125" style="13" customWidth="1"/>
    <col min="5638" max="5638" width="56.73046875" style="13" customWidth="1"/>
    <col min="5639" max="5641" width="8.53125" style="13" customWidth="1"/>
    <col min="5642" max="5890" width="9.19921875" style="13"/>
    <col min="5891" max="5891" width="8.46484375" style="13" customWidth="1"/>
    <col min="5892" max="5892" width="18.73046875" style="13" customWidth="1"/>
    <col min="5893" max="5893" width="15.53125" style="13" customWidth="1"/>
    <col min="5894" max="5894" width="56.73046875" style="13" customWidth="1"/>
    <col min="5895" max="5897" width="8.53125" style="13" customWidth="1"/>
    <col min="5898" max="6146" width="9.19921875" style="13"/>
    <col min="6147" max="6147" width="8.46484375" style="13" customWidth="1"/>
    <col min="6148" max="6148" width="18.73046875" style="13" customWidth="1"/>
    <col min="6149" max="6149" width="15.53125" style="13" customWidth="1"/>
    <col min="6150" max="6150" width="56.73046875" style="13" customWidth="1"/>
    <col min="6151" max="6153" width="8.53125" style="13" customWidth="1"/>
    <col min="6154" max="6402" width="9.19921875" style="13"/>
    <col min="6403" max="6403" width="8.46484375" style="13" customWidth="1"/>
    <col min="6404" max="6404" width="18.73046875" style="13" customWidth="1"/>
    <col min="6405" max="6405" width="15.53125" style="13" customWidth="1"/>
    <col min="6406" max="6406" width="56.73046875" style="13" customWidth="1"/>
    <col min="6407" max="6409" width="8.53125" style="13" customWidth="1"/>
    <col min="6410" max="6658" width="9.19921875" style="13"/>
    <col min="6659" max="6659" width="8.46484375" style="13" customWidth="1"/>
    <col min="6660" max="6660" width="18.73046875" style="13" customWidth="1"/>
    <col min="6661" max="6661" width="15.53125" style="13" customWidth="1"/>
    <col min="6662" max="6662" width="56.73046875" style="13" customWidth="1"/>
    <col min="6663" max="6665" width="8.53125" style="13" customWidth="1"/>
    <col min="6666" max="6914" width="9.19921875" style="13"/>
    <col min="6915" max="6915" width="8.46484375" style="13" customWidth="1"/>
    <col min="6916" max="6916" width="18.73046875" style="13" customWidth="1"/>
    <col min="6917" max="6917" width="15.53125" style="13" customWidth="1"/>
    <col min="6918" max="6918" width="56.73046875" style="13" customWidth="1"/>
    <col min="6919" max="6921" width="8.53125" style="13" customWidth="1"/>
    <col min="6922" max="7170" width="9.19921875" style="13"/>
    <col min="7171" max="7171" width="8.46484375" style="13" customWidth="1"/>
    <col min="7172" max="7172" width="18.73046875" style="13" customWidth="1"/>
    <col min="7173" max="7173" width="15.53125" style="13" customWidth="1"/>
    <col min="7174" max="7174" width="56.73046875" style="13" customWidth="1"/>
    <col min="7175" max="7177" width="8.53125" style="13" customWidth="1"/>
    <col min="7178" max="7426" width="9.19921875" style="13"/>
    <col min="7427" max="7427" width="8.46484375" style="13" customWidth="1"/>
    <col min="7428" max="7428" width="18.73046875" style="13" customWidth="1"/>
    <col min="7429" max="7429" width="15.53125" style="13" customWidth="1"/>
    <col min="7430" max="7430" width="56.73046875" style="13" customWidth="1"/>
    <col min="7431" max="7433" width="8.53125" style="13" customWidth="1"/>
    <col min="7434" max="7682" width="9.19921875" style="13"/>
    <col min="7683" max="7683" width="8.46484375" style="13" customWidth="1"/>
    <col min="7684" max="7684" width="18.73046875" style="13" customWidth="1"/>
    <col min="7685" max="7685" width="15.53125" style="13" customWidth="1"/>
    <col min="7686" max="7686" width="56.73046875" style="13" customWidth="1"/>
    <col min="7687" max="7689" width="8.53125" style="13" customWidth="1"/>
    <col min="7690" max="7938" width="9.19921875" style="13"/>
    <col min="7939" max="7939" width="8.46484375" style="13" customWidth="1"/>
    <col min="7940" max="7940" width="18.73046875" style="13" customWidth="1"/>
    <col min="7941" max="7941" width="15.53125" style="13" customWidth="1"/>
    <col min="7942" max="7942" width="56.73046875" style="13" customWidth="1"/>
    <col min="7943" max="7945" width="8.53125" style="13" customWidth="1"/>
    <col min="7946" max="8194" width="9.19921875" style="13"/>
    <col min="8195" max="8195" width="8.46484375" style="13" customWidth="1"/>
    <col min="8196" max="8196" width="18.73046875" style="13" customWidth="1"/>
    <col min="8197" max="8197" width="15.53125" style="13" customWidth="1"/>
    <col min="8198" max="8198" width="56.73046875" style="13" customWidth="1"/>
    <col min="8199" max="8201" width="8.53125" style="13" customWidth="1"/>
    <col min="8202" max="8450" width="9.19921875" style="13"/>
    <col min="8451" max="8451" width="8.46484375" style="13" customWidth="1"/>
    <col min="8452" max="8452" width="18.73046875" style="13" customWidth="1"/>
    <col min="8453" max="8453" width="15.53125" style="13" customWidth="1"/>
    <col min="8454" max="8454" width="56.73046875" style="13" customWidth="1"/>
    <col min="8455" max="8457" width="8.53125" style="13" customWidth="1"/>
    <col min="8458" max="8706" width="9.19921875" style="13"/>
    <col min="8707" max="8707" width="8.46484375" style="13" customWidth="1"/>
    <col min="8708" max="8708" width="18.73046875" style="13" customWidth="1"/>
    <col min="8709" max="8709" width="15.53125" style="13" customWidth="1"/>
    <col min="8710" max="8710" width="56.73046875" style="13" customWidth="1"/>
    <col min="8711" max="8713" width="8.53125" style="13" customWidth="1"/>
    <col min="8714" max="8962" width="9.19921875" style="13"/>
    <col min="8963" max="8963" width="8.46484375" style="13" customWidth="1"/>
    <col min="8964" max="8964" width="18.73046875" style="13" customWidth="1"/>
    <col min="8965" max="8965" width="15.53125" style="13" customWidth="1"/>
    <col min="8966" max="8966" width="56.73046875" style="13" customWidth="1"/>
    <col min="8967" max="8969" width="8.53125" style="13" customWidth="1"/>
    <col min="8970" max="9218" width="9.19921875" style="13"/>
    <col min="9219" max="9219" width="8.46484375" style="13" customWidth="1"/>
    <col min="9220" max="9220" width="18.73046875" style="13" customWidth="1"/>
    <col min="9221" max="9221" width="15.53125" style="13" customWidth="1"/>
    <col min="9222" max="9222" width="56.73046875" style="13" customWidth="1"/>
    <col min="9223" max="9225" width="8.53125" style="13" customWidth="1"/>
    <col min="9226" max="9474" width="9.19921875" style="13"/>
    <col min="9475" max="9475" width="8.46484375" style="13" customWidth="1"/>
    <col min="9476" max="9476" width="18.73046875" style="13" customWidth="1"/>
    <col min="9477" max="9477" width="15.53125" style="13" customWidth="1"/>
    <col min="9478" max="9478" width="56.73046875" style="13" customWidth="1"/>
    <col min="9479" max="9481" width="8.53125" style="13" customWidth="1"/>
    <col min="9482" max="9730" width="9.19921875" style="13"/>
    <col min="9731" max="9731" width="8.46484375" style="13" customWidth="1"/>
    <col min="9732" max="9732" width="18.73046875" style="13" customWidth="1"/>
    <col min="9733" max="9733" width="15.53125" style="13" customWidth="1"/>
    <col min="9734" max="9734" width="56.73046875" style="13" customWidth="1"/>
    <col min="9735" max="9737" width="8.53125" style="13" customWidth="1"/>
    <col min="9738" max="9986" width="9.19921875" style="13"/>
    <col min="9987" max="9987" width="8.46484375" style="13" customWidth="1"/>
    <col min="9988" max="9988" width="18.73046875" style="13" customWidth="1"/>
    <col min="9989" max="9989" width="15.53125" style="13" customWidth="1"/>
    <col min="9990" max="9990" width="56.73046875" style="13" customWidth="1"/>
    <col min="9991" max="9993" width="8.53125" style="13" customWidth="1"/>
    <col min="9994" max="10242" width="9.19921875" style="13"/>
    <col min="10243" max="10243" width="8.46484375" style="13" customWidth="1"/>
    <col min="10244" max="10244" width="18.73046875" style="13" customWidth="1"/>
    <col min="10245" max="10245" width="15.53125" style="13" customWidth="1"/>
    <col min="10246" max="10246" width="56.73046875" style="13" customWidth="1"/>
    <col min="10247" max="10249" width="8.53125" style="13" customWidth="1"/>
    <col min="10250" max="10498" width="9.19921875" style="13"/>
    <col min="10499" max="10499" width="8.46484375" style="13" customWidth="1"/>
    <col min="10500" max="10500" width="18.73046875" style="13" customWidth="1"/>
    <col min="10501" max="10501" width="15.53125" style="13" customWidth="1"/>
    <col min="10502" max="10502" width="56.73046875" style="13" customWidth="1"/>
    <col min="10503" max="10505" width="8.53125" style="13" customWidth="1"/>
    <col min="10506" max="10754" width="9.19921875" style="13"/>
    <col min="10755" max="10755" width="8.46484375" style="13" customWidth="1"/>
    <col min="10756" max="10756" width="18.73046875" style="13" customWidth="1"/>
    <col min="10757" max="10757" width="15.53125" style="13" customWidth="1"/>
    <col min="10758" max="10758" width="56.73046875" style="13" customWidth="1"/>
    <col min="10759" max="10761" width="8.53125" style="13" customWidth="1"/>
    <col min="10762" max="11010" width="9.19921875" style="13"/>
    <col min="11011" max="11011" width="8.46484375" style="13" customWidth="1"/>
    <col min="11012" max="11012" width="18.73046875" style="13" customWidth="1"/>
    <col min="11013" max="11013" width="15.53125" style="13" customWidth="1"/>
    <col min="11014" max="11014" width="56.73046875" style="13" customWidth="1"/>
    <col min="11015" max="11017" width="8.53125" style="13" customWidth="1"/>
    <col min="11018" max="11266" width="9.19921875" style="13"/>
    <col min="11267" max="11267" width="8.46484375" style="13" customWidth="1"/>
    <col min="11268" max="11268" width="18.73046875" style="13" customWidth="1"/>
    <col min="11269" max="11269" width="15.53125" style="13" customWidth="1"/>
    <col min="11270" max="11270" width="56.73046875" style="13" customWidth="1"/>
    <col min="11271" max="11273" width="8.53125" style="13" customWidth="1"/>
    <col min="11274" max="11522" width="9.19921875" style="13"/>
    <col min="11523" max="11523" width="8.46484375" style="13" customWidth="1"/>
    <col min="11524" max="11524" width="18.73046875" style="13" customWidth="1"/>
    <col min="11525" max="11525" width="15.53125" style="13" customWidth="1"/>
    <col min="11526" max="11526" width="56.73046875" style="13" customWidth="1"/>
    <col min="11527" max="11529" width="8.53125" style="13" customWidth="1"/>
    <col min="11530" max="11778" width="9.19921875" style="13"/>
    <col min="11779" max="11779" width="8.46484375" style="13" customWidth="1"/>
    <col min="11780" max="11780" width="18.73046875" style="13" customWidth="1"/>
    <col min="11781" max="11781" width="15.53125" style="13" customWidth="1"/>
    <col min="11782" max="11782" width="56.73046875" style="13" customWidth="1"/>
    <col min="11783" max="11785" width="8.53125" style="13" customWidth="1"/>
    <col min="11786" max="12034" width="9.19921875" style="13"/>
    <col min="12035" max="12035" width="8.46484375" style="13" customWidth="1"/>
    <col min="12036" max="12036" width="18.73046875" style="13" customWidth="1"/>
    <col min="12037" max="12037" width="15.53125" style="13" customWidth="1"/>
    <col min="12038" max="12038" width="56.73046875" style="13" customWidth="1"/>
    <col min="12039" max="12041" width="8.53125" style="13" customWidth="1"/>
    <col min="12042" max="12290" width="9.19921875" style="13"/>
    <col min="12291" max="12291" width="8.46484375" style="13" customWidth="1"/>
    <col min="12292" max="12292" width="18.73046875" style="13" customWidth="1"/>
    <col min="12293" max="12293" width="15.53125" style="13" customWidth="1"/>
    <col min="12294" max="12294" width="56.73046875" style="13" customWidth="1"/>
    <col min="12295" max="12297" width="8.53125" style="13" customWidth="1"/>
    <col min="12298" max="12546" width="9.19921875" style="13"/>
    <col min="12547" max="12547" width="8.46484375" style="13" customWidth="1"/>
    <col min="12548" max="12548" width="18.73046875" style="13" customWidth="1"/>
    <col min="12549" max="12549" width="15.53125" style="13" customWidth="1"/>
    <col min="12550" max="12550" width="56.73046875" style="13" customWidth="1"/>
    <col min="12551" max="12553" width="8.53125" style="13" customWidth="1"/>
    <col min="12554" max="12802" width="9.19921875" style="13"/>
    <col min="12803" max="12803" width="8.46484375" style="13" customWidth="1"/>
    <col min="12804" max="12804" width="18.73046875" style="13" customWidth="1"/>
    <col min="12805" max="12805" width="15.53125" style="13" customWidth="1"/>
    <col min="12806" max="12806" width="56.73046875" style="13" customWidth="1"/>
    <col min="12807" max="12809" width="8.53125" style="13" customWidth="1"/>
    <col min="12810" max="13058" width="9.19921875" style="13"/>
    <col min="13059" max="13059" width="8.46484375" style="13" customWidth="1"/>
    <col min="13060" max="13060" width="18.73046875" style="13" customWidth="1"/>
    <col min="13061" max="13061" width="15.53125" style="13" customWidth="1"/>
    <col min="13062" max="13062" width="56.73046875" style="13" customWidth="1"/>
    <col min="13063" max="13065" width="8.53125" style="13" customWidth="1"/>
    <col min="13066" max="13314" width="9.19921875" style="13"/>
    <col min="13315" max="13315" width="8.46484375" style="13" customWidth="1"/>
    <col min="13316" max="13316" width="18.73046875" style="13" customWidth="1"/>
    <col min="13317" max="13317" width="15.53125" style="13" customWidth="1"/>
    <col min="13318" max="13318" width="56.73046875" style="13" customWidth="1"/>
    <col min="13319" max="13321" width="8.53125" style="13" customWidth="1"/>
    <col min="13322" max="13570" width="9.19921875" style="13"/>
    <col min="13571" max="13571" width="8.46484375" style="13" customWidth="1"/>
    <col min="13572" max="13572" width="18.73046875" style="13" customWidth="1"/>
    <col min="13573" max="13573" width="15.53125" style="13" customWidth="1"/>
    <col min="13574" max="13574" width="56.73046875" style="13" customWidth="1"/>
    <col min="13575" max="13577" width="8.53125" style="13" customWidth="1"/>
    <col min="13578" max="13826" width="9.19921875" style="13"/>
    <col min="13827" max="13827" width="8.46484375" style="13" customWidth="1"/>
    <col min="13828" max="13828" width="18.73046875" style="13" customWidth="1"/>
    <col min="13829" max="13829" width="15.53125" style="13" customWidth="1"/>
    <col min="13830" max="13830" width="56.73046875" style="13" customWidth="1"/>
    <col min="13831" max="13833" width="8.53125" style="13" customWidth="1"/>
    <col min="13834" max="14082" width="9.19921875" style="13"/>
    <col min="14083" max="14083" width="8.46484375" style="13" customWidth="1"/>
    <col min="14084" max="14084" width="18.73046875" style="13" customWidth="1"/>
    <col min="14085" max="14085" width="15.53125" style="13" customWidth="1"/>
    <col min="14086" max="14086" width="56.73046875" style="13" customWidth="1"/>
    <col min="14087" max="14089" width="8.53125" style="13" customWidth="1"/>
    <col min="14090" max="14338" width="9.19921875" style="13"/>
    <col min="14339" max="14339" width="8.46484375" style="13" customWidth="1"/>
    <col min="14340" max="14340" width="18.73046875" style="13" customWidth="1"/>
    <col min="14341" max="14341" width="15.53125" style="13" customWidth="1"/>
    <col min="14342" max="14342" width="56.73046875" style="13" customWidth="1"/>
    <col min="14343" max="14345" width="8.53125" style="13" customWidth="1"/>
    <col min="14346" max="14594" width="9.19921875" style="13"/>
    <col min="14595" max="14595" width="8.46484375" style="13" customWidth="1"/>
    <col min="14596" max="14596" width="18.73046875" style="13" customWidth="1"/>
    <col min="14597" max="14597" width="15.53125" style="13" customWidth="1"/>
    <col min="14598" max="14598" width="56.73046875" style="13" customWidth="1"/>
    <col min="14599" max="14601" width="8.53125" style="13" customWidth="1"/>
    <col min="14602" max="14850" width="9.19921875" style="13"/>
    <col min="14851" max="14851" width="8.46484375" style="13" customWidth="1"/>
    <col min="14852" max="14852" width="18.73046875" style="13" customWidth="1"/>
    <col min="14853" max="14853" width="15.53125" style="13" customWidth="1"/>
    <col min="14854" max="14854" width="56.73046875" style="13" customWidth="1"/>
    <col min="14855" max="14857" width="8.53125" style="13" customWidth="1"/>
    <col min="14858" max="15106" width="9.19921875" style="13"/>
    <col min="15107" max="15107" width="8.46484375" style="13" customWidth="1"/>
    <col min="15108" max="15108" width="18.73046875" style="13" customWidth="1"/>
    <col min="15109" max="15109" width="15.53125" style="13" customWidth="1"/>
    <col min="15110" max="15110" width="56.73046875" style="13" customWidth="1"/>
    <col min="15111" max="15113" width="8.53125" style="13" customWidth="1"/>
    <col min="15114" max="15362" width="9.19921875" style="13"/>
    <col min="15363" max="15363" width="8.46484375" style="13" customWidth="1"/>
    <col min="15364" max="15364" width="18.73046875" style="13" customWidth="1"/>
    <col min="15365" max="15365" width="15.53125" style="13" customWidth="1"/>
    <col min="15366" max="15366" width="56.73046875" style="13" customWidth="1"/>
    <col min="15367" max="15369" width="8.53125" style="13" customWidth="1"/>
    <col min="15370" max="15618" width="9.19921875" style="13"/>
    <col min="15619" max="15619" width="8.46484375" style="13" customWidth="1"/>
    <col min="15620" max="15620" width="18.73046875" style="13" customWidth="1"/>
    <col min="15621" max="15621" width="15.53125" style="13" customWidth="1"/>
    <col min="15622" max="15622" width="56.73046875" style="13" customWidth="1"/>
    <col min="15623" max="15625" width="8.53125" style="13" customWidth="1"/>
    <col min="15626" max="15874" width="9.19921875" style="13"/>
    <col min="15875" max="15875" width="8.46484375" style="13" customWidth="1"/>
    <col min="15876" max="15876" width="18.73046875" style="13" customWidth="1"/>
    <col min="15877" max="15877" width="15.53125" style="13" customWidth="1"/>
    <col min="15878" max="15878" width="56.73046875" style="13" customWidth="1"/>
    <col min="15879" max="15881" width="8.53125" style="13" customWidth="1"/>
    <col min="15882" max="16130" width="9.19921875" style="13"/>
    <col min="16131" max="16131" width="8.46484375" style="13" customWidth="1"/>
    <col min="16132" max="16132" width="18.73046875" style="13" customWidth="1"/>
    <col min="16133" max="16133" width="15.53125" style="13" customWidth="1"/>
    <col min="16134" max="16134" width="56.73046875" style="13" customWidth="1"/>
    <col min="16135" max="16137" width="8.53125" style="13" customWidth="1"/>
    <col min="16138" max="16384" width="9.19921875" style="13"/>
  </cols>
  <sheetData>
    <row r="2" spans="1:13" ht="15.75">
      <c r="C2" s="421" t="s">
        <v>0</v>
      </c>
      <c r="D2" s="421"/>
      <c r="E2" s="421"/>
      <c r="F2" s="421"/>
      <c r="G2" s="421"/>
      <c r="H2" s="421"/>
      <c r="I2" s="279"/>
    </row>
    <row r="3" spans="1:13" ht="15.75">
      <c r="C3" s="421" t="s">
        <v>1888</v>
      </c>
      <c r="D3" s="421"/>
      <c r="E3" s="421"/>
      <c r="F3" s="421"/>
      <c r="G3" s="421"/>
      <c r="H3" s="421"/>
      <c r="I3" s="279"/>
    </row>
    <row r="4" spans="1:13">
      <c r="C4" s="13" t="s">
        <v>3625</v>
      </c>
      <c r="D4" s="69"/>
      <c r="E4" s="69"/>
      <c r="F4" s="69"/>
      <c r="G4" s="69"/>
      <c r="H4" s="70"/>
      <c r="I4" s="70"/>
      <c r="J4" s="49" t="s">
        <v>1881</v>
      </c>
      <c r="K4" s="50">
        <v>0</v>
      </c>
      <c r="L4" s="301"/>
      <c r="M4" s="301"/>
    </row>
    <row r="5" spans="1:13" ht="14.6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49" t="s">
        <v>1882</v>
      </c>
      <c r="K5" s="7">
        <f>SUM(K8:K103)</f>
        <v>0</v>
      </c>
      <c r="L5" s="49" t="s">
        <v>5220</v>
      </c>
      <c r="M5" s="7">
        <f>SUM(M8:M103)</f>
        <v>0</v>
      </c>
    </row>
    <row r="6" spans="1:13" ht="35.25" thickBot="1">
      <c r="A6" s="240" t="s">
        <v>4749</v>
      </c>
      <c r="B6" s="241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146" t="s">
        <v>1600</v>
      </c>
      <c r="I6" s="300" t="s">
        <v>1884</v>
      </c>
      <c r="J6" s="61" t="s">
        <v>1883</v>
      </c>
      <c r="K6" s="61" t="s">
        <v>5218</v>
      </c>
      <c r="L6" s="61" t="s">
        <v>1883</v>
      </c>
      <c r="M6" s="62" t="s">
        <v>5219</v>
      </c>
    </row>
    <row r="7" spans="1:13" ht="11.25" customHeight="1" thickBot="1">
      <c r="A7" s="222"/>
      <c r="B7" s="133"/>
      <c r="C7" s="419" t="s">
        <v>1899</v>
      </c>
      <c r="D7" s="419"/>
      <c r="E7" s="419"/>
      <c r="F7" s="419"/>
      <c r="G7" s="419"/>
      <c r="H7" s="422"/>
      <c r="I7" s="66"/>
      <c r="J7" s="67"/>
      <c r="K7" s="67"/>
      <c r="L7" s="82"/>
      <c r="M7" s="82"/>
    </row>
    <row r="8" spans="1:13" ht="11.25" customHeight="1">
      <c r="A8" s="222">
        <v>0</v>
      </c>
      <c r="B8" s="133" t="s">
        <v>2937</v>
      </c>
      <c r="C8" s="221" t="s">
        <v>4678</v>
      </c>
      <c r="D8" s="147" t="s">
        <v>4679</v>
      </c>
      <c r="E8" s="148" t="s">
        <v>953</v>
      </c>
      <c r="F8" s="148">
        <v>20</v>
      </c>
      <c r="G8" s="148">
        <v>1</v>
      </c>
      <c r="H8" s="149">
        <v>16.02</v>
      </c>
      <c r="I8" s="66"/>
      <c r="J8" s="67">
        <f>H8*(1-Скидка_3M_RUB)</f>
        <v>16.02</v>
      </c>
      <c r="K8" s="67">
        <f t="shared" ref="K8:K16" si="0">J8*I8</f>
        <v>0</v>
      </c>
      <c r="L8" s="67">
        <f t="shared" ref="L8:L16" si="1">H8*(1-Скидка_3M_RUB)</f>
        <v>16.02</v>
      </c>
      <c r="M8" s="67">
        <f>I8*L8</f>
        <v>0</v>
      </c>
    </row>
    <row r="9" spans="1:13" ht="11.25" customHeight="1">
      <c r="A9" s="222">
        <v>0</v>
      </c>
      <c r="B9" s="133" t="s">
        <v>2937</v>
      </c>
      <c r="C9" s="221" t="s">
        <v>4680</v>
      </c>
      <c r="D9" s="147" t="s">
        <v>4681</v>
      </c>
      <c r="E9" s="148" t="s">
        <v>953</v>
      </c>
      <c r="F9" s="148">
        <v>20</v>
      </c>
      <c r="G9" s="148">
        <v>1</v>
      </c>
      <c r="H9" s="149">
        <v>16.02</v>
      </c>
      <c r="I9" s="66"/>
      <c r="J9" s="67">
        <f t="shared" ref="J9:J16" si="2">H9*(1-Скидка_3M_RUB)</f>
        <v>16.02</v>
      </c>
      <c r="K9" s="67">
        <f t="shared" si="0"/>
        <v>0</v>
      </c>
      <c r="L9" s="67">
        <f t="shared" si="1"/>
        <v>16.02</v>
      </c>
      <c r="M9" s="67">
        <f t="shared" ref="M9:M72" si="3">I9*L9</f>
        <v>0</v>
      </c>
    </row>
    <row r="10" spans="1:13" ht="11.25" customHeight="1">
      <c r="A10" s="222">
        <v>0</v>
      </c>
      <c r="B10" s="133" t="s">
        <v>2937</v>
      </c>
      <c r="C10" s="221" t="s">
        <v>4682</v>
      </c>
      <c r="D10" s="147" t="s">
        <v>4683</v>
      </c>
      <c r="E10" s="148" t="s">
        <v>953</v>
      </c>
      <c r="F10" s="148">
        <v>20</v>
      </c>
      <c r="G10" s="148">
        <v>1</v>
      </c>
      <c r="H10" s="149">
        <v>14.423999999999999</v>
      </c>
      <c r="I10" s="91"/>
      <c r="J10" s="82">
        <f t="shared" si="2"/>
        <v>14.423999999999999</v>
      </c>
      <c r="K10" s="82">
        <f t="shared" si="0"/>
        <v>0</v>
      </c>
      <c r="L10" s="67">
        <f t="shared" si="1"/>
        <v>14.423999999999999</v>
      </c>
      <c r="M10" s="67">
        <f t="shared" si="3"/>
        <v>0</v>
      </c>
    </row>
    <row r="11" spans="1:13" ht="11.25" customHeight="1">
      <c r="A11" s="222">
        <v>0</v>
      </c>
      <c r="B11" s="133" t="s">
        <v>2937</v>
      </c>
      <c r="C11" s="221" t="s">
        <v>4684</v>
      </c>
      <c r="D11" s="147" t="s">
        <v>4685</v>
      </c>
      <c r="E11" s="148" t="s">
        <v>953</v>
      </c>
      <c r="F11" s="148">
        <v>20</v>
      </c>
      <c r="G11" s="148">
        <v>1</v>
      </c>
      <c r="H11" s="149">
        <v>14.423999999999999</v>
      </c>
      <c r="I11" s="66"/>
      <c r="J11" s="67">
        <f t="shared" si="2"/>
        <v>14.423999999999999</v>
      </c>
      <c r="K11" s="67">
        <f t="shared" si="0"/>
        <v>0</v>
      </c>
      <c r="L11" s="67">
        <f t="shared" si="1"/>
        <v>14.423999999999999</v>
      </c>
      <c r="M11" s="67">
        <f t="shared" si="3"/>
        <v>0</v>
      </c>
    </row>
    <row r="12" spans="1:13" ht="11.25" customHeight="1">
      <c r="A12" s="222">
        <v>0</v>
      </c>
      <c r="B12" s="133" t="s">
        <v>2937</v>
      </c>
      <c r="C12" s="221" t="s">
        <v>4686</v>
      </c>
      <c r="D12" s="147" t="s">
        <v>4687</v>
      </c>
      <c r="E12" s="148" t="s">
        <v>953</v>
      </c>
      <c r="F12" s="148">
        <v>20</v>
      </c>
      <c r="G12" s="148">
        <v>1</v>
      </c>
      <c r="H12" s="149">
        <v>16.020600000000002</v>
      </c>
      <c r="I12" s="66"/>
      <c r="J12" s="67">
        <f t="shared" si="2"/>
        <v>16.020600000000002</v>
      </c>
      <c r="K12" s="67">
        <f t="shared" si="0"/>
        <v>0</v>
      </c>
      <c r="L12" s="67">
        <f t="shared" si="1"/>
        <v>16.020600000000002</v>
      </c>
      <c r="M12" s="67">
        <f t="shared" si="3"/>
        <v>0</v>
      </c>
    </row>
    <row r="13" spans="1:13" ht="11.25" customHeight="1">
      <c r="A13" s="222">
        <v>0</v>
      </c>
      <c r="B13" s="133" t="s">
        <v>2937</v>
      </c>
      <c r="C13" s="221" t="s">
        <v>1900</v>
      </c>
      <c r="D13" s="147" t="s">
        <v>1901</v>
      </c>
      <c r="E13" s="148" t="s">
        <v>953</v>
      </c>
      <c r="F13" s="148">
        <v>10</v>
      </c>
      <c r="G13" s="148">
        <v>1</v>
      </c>
      <c r="H13" s="149">
        <v>39.683999999999997</v>
      </c>
      <c r="I13" s="66"/>
      <c r="J13" s="67">
        <f t="shared" si="2"/>
        <v>39.683999999999997</v>
      </c>
      <c r="K13" s="67">
        <f t="shared" si="0"/>
        <v>0</v>
      </c>
      <c r="L13" s="67">
        <f t="shared" si="1"/>
        <v>39.683999999999997</v>
      </c>
      <c r="M13" s="67">
        <f t="shared" si="3"/>
        <v>0</v>
      </c>
    </row>
    <row r="14" spans="1:13" ht="11.25" customHeight="1">
      <c r="A14" s="222">
        <v>0</v>
      </c>
      <c r="B14" s="133" t="s">
        <v>2937</v>
      </c>
      <c r="C14" s="221" t="s">
        <v>1902</v>
      </c>
      <c r="D14" s="147" t="s">
        <v>1903</v>
      </c>
      <c r="E14" s="148" t="s">
        <v>953</v>
      </c>
      <c r="F14" s="148">
        <v>10</v>
      </c>
      <c r="G14" s="148">
        <v>1</v>
      </c>
      <c r="H14" s="149">
        <v>39.683999999999997</v>
      </c>
      <c r="I14" s="66"/>
      <c r="J14" s="67">
        <f t="shared" si="2"/>
        <v>39.683999999999997</v>
      </c>
      <c r="K14" s="67">
        <f t="shared" si="0"/>
        <v>0</v>
      </c>
      <c r="L14" s="67">
        <f t="shared" si="1"/>
        <v>39.683999999999997</v>
      </c>
      <c r="M14" s="67">
        <f t="shared" si="3"/>
        <v>0</v>
      </c>
    </row>
    <row r="15" spans="1:13" ht="11.25" customHeight="1">
      <c r="A15" s="222">
        <v>0</v>
      </c>
      <c r="B15" s="133" t="s">
        <v>2937</v>
      </c>
      <c r="C15" s="221" t="s">
        <v>1904</v>
      </c>
      <c r="D15" s="147" t="s">
        <v>1905</v>
      </c>
      <c r="E15" s="148" t="s">
        <v>953</v>
      </c>
      <c r="F15" s="148">
        <v>10</v>
      </c>
      <c r="G15" s="148">
        <v>1</v>
      </c>
      <c r="H15" s="149">
        <v>39.683999999999997</v>
      </c>
      <c r="I15" s="66"/>
      <c r="J15" s="67">
        <f t="shared" si="2"/>
        <v>39.683999999999997</v>
      </c>
      <c r="K15" s="67">
        <f t="shared" si="0"/>
        <v>0</v>
      </c>
      <c r="L15" s="67">
        <f t="shared" si="1"/>
        <v>39.683999999999997</v>
      </c>
      <c r="M15" s="67">
        <f t="shared" si="3"/>
        <v>0</v>
      </c>
    </row>
    <row r="16" spans="1:13" ht="11.25" customHeight="1" thickBot="1">
      <c r="A16" s="222">
        <v>0</v>
      </c>
      <c r="B16" s="133" t="s">
        <v>2937</v>
      </c>
      <c r="C16" s="221" t="s">
        <v>1906</v>
      </c>
      <c r="D16" s="147" t="s">
        <v>1907</v>
      </c>
      <c r="E16" s="148" t="s">
        <v>953</v>
      </c>
      <c r="F16" s="148">
        <v>10</v>
      </c>
      <c r="G16" s="148">
        <v>1</v>
      </c>
      <c r="H16" s="149">
        <v>39.683999999999997</v>
      </c>
      <c r="I16" s="66"/>
      <c r="J16" s="67">
        <f t="shared" si="2"/>
        <v>39.683999999999997</v>
      </c>
      <c r="K16" s="67">
        <f t="shared" si="0"/>
        <v>0</v>
      </c>
      <c r="L16" s="67">
        <f t="shared" si="1"/>
        <v>39.683999999999997</v>
      </c>
      <c r="M16" s="67">
        <f t="shared" si="3"/>
        <v>0</v>
      </c>
    </row>
    <row r="17" spans="1:13" ht="11.25" customHeight="1" thickBot="1">
      <c r="A17" s="222"/>
      <c r="B17" s="133"/>
      <c r="C17" s="419" t="s">
        <v>1602</v>
      </c>
      <c r="D17" s="419"/>
      <c r="E17" s="419"/>
      <c r="F17" s="419"/>
      <c r="G17" s="419"/>
      <c r="H17" s="422"/>
      <c r="I17" s="66"/>
      <c r="J17" s="67"/>
      <c r="K17" s="67"/>
      <c r="L17" s="67"/>
      <c r="M17" s="67"/>
    </row>
    <row r="18" spans="1:13" ht="11.25" customHeight="1" thickBot="1">
      <c r="A18" s="222"/>
      <c r="B18" s="133"/>
      <c r="C18" s="419" t="s">
        <v>1603</v>
      </c>
      <c r="D18" s="419"/>
      <c r="E18" s="419"/>
      <c r="F18" s="419"/>
      <c r="G18" s="419"/>
      <c r="H18" s="422"/>
      <c r="I18" s="66"/>
      <c r="J18" s="67"/>
      <c r="K18" s="67"/>
      <c r="L18" s="67"/>
      <c r="M18" s="67"/>
    </row>
    <row r="19" spans="1:13" ht="11.25" customHeight="1">
      <c r="A19" s="222"/>
      <c r="B19" s="133"/>
      <c r="D19" s="147"/>
      <c r="E19" s="148"/>
      <c r="F19" s="148"/>
      <c r="G19" s="148"/>
      <c r="H19" s="149"/>
      <c r="I19" s="66"/>
      <c r="J19" s="67"/>
      <c r="K19" s="67"/>
      <c r="L19" s="67"/>
      <c r="M19" s="67"/>
    </row>
    <row r="20" spans="1:13" ht="11.25" customHeight="1">
      <c r="A20" s="222">
        <v>0</v>
      </c>
      <c r="B20" s="133" t="s">
        <v>1601</v>
      </c>
      <c r="C20" s="221">
        <v>9101</v>
      </c>
      <c r="D20" s="147" t="s">
        <v>1908</v>
      </c>
      <c r="E20" s="148" t="s">
        <v>764</v>
      </c>
      <c r="F20" s="148">
        <v>1000</v>
      </c>
      <c r="G20" s="148">
        <v>1</v>
      </c>
      <c r="H20" s="149">
        <v>0.38400000000000001</v>
      </c>
      <c r="I20" s="66"/>
      <c r="J20" s="67">
        <f t="shared" ref="J20:J30" si="4">H20*(1-Скидка_3M_RUB)</f>
        <v>0.38400000000000001</v>
      </c>
      <c r="K20" s="67">
        <f t="shared" ref="K20:K35" si="5">J20*I20</f>
        <v>0</v>
      </c>
      <c r="L20" s="67">
        <f t="shared" ref="L20:L35" si="6">H20*(1-Скидка_3M_RUB)</f>
        <v>0.38400000000000001</v>
      </c>
      <c r="M20" s="67">
        <f t="shared" si="3"/>
        <v>0</v>
      </c>
    </row>
    <row r="21" spans="1:13" ht="11.25" customHeight="1">
      <c r="A21" s="222">
        <v>0</v>
      </c>
      <c r="B21" s="133" t="s">
        <v>1601</v>
      </c>
      <c r="C21" s="221" t="s">
        <v>3757</v>
      </c>
      <c r="D21" s="147" t="s">
        <v>4750</v>
      </c>
      <c r="E21" s="148" t="s">
        <v>764</v>
      </c>
      <c r="F21" s="148">
        <v>1000</v>
      </c>
      <c r="G21" s="148">
        <v>1</v>
      </c>
      <c r="H21" s="149">
        <v>0.55200000000000005</v>
      </c>
      <c r="I21" s="66"/>
      <c r="J21" s="67">
        <f t="shared" si="4"/>
        <v>0.55200000000000005</v>
      </c>
      <c r="K21" s="67">
        <f t="shared" si="5"/>
        <v>0</v>
      </c>
      <c r="L21" s="67">
        <f t="shared" si="6"/>
        <v>0.55200000000000005</v>
      </c>
      <c r="M21" s="67">
        <f t="shared" si="3"/>
        <v>0</v>
      </c>
    </row>
    <row r="22" spans="1:13" ht="11.25" customHeight="1">
      <c r="A22" s="222">
        <v>0</v>
      </c>
      <c r="B22" s="133" t="s">
        <v>1601</v>
      </c>
      <c r="C22" s="221">
        <v>8101</v>
      </c>
      <c r="D22" s="147" t="s">
        <v>1909</v>
      </c>
      <c r="E22" s="148" t="s">
        <v>764</v>
      </c>
      <c r="F22" s="148">
        <v>720</v>
      </c>
      <c r="G22" s="148">
        <v>1</v>
      </c>
      <c r="H22" s="149">
        <v>0.46800000000000003</v>
      </c>
      <c r="I22" s="66"/>
      <c r="J22" s="67">
        <f t="shared" si="4"/>
        <v>0.46800000000000003</v>
      </c>
      <c r="K22" s="67">
        <f t="shared" si="5"/>
        <v>0</v>
      </c>
      <c r="L22" s="67">
        <f t="shared" si="6"/>
        <v>0.46800000000000003</v>
      </c>
      <c r="M22" s="67">
        <f t="shared" si="3"/>
        <v>0</v>
      </c>
    </row>
    <row r="23" spans="1:13" ht="11.25" customHeight="1">
      <c r="A23" s="222">
        <v>0</v>
      </c>
      <c r="B23" s="133" t="s">
        <v>1601</v>
      </c>
      <c r="C23" s="221">
        <v>8102</v>
      </c>
      <c r="D23" s="147" t="s">
        <v>1910</v>
      </c>
      <c r="E23" s="148" t="s">
        <v>764</v>
      </c>
      <c r="F23" s="148">
        <v>720</v>
      </c>
      <c r="G23" s="148">
        <v>1</v>
      </c>
      <c r="H23" s="149">
        <v>0.64800000000000002</v>
      </c>
      <c r="I23" s="66"/>
      <c r="J23" s="67">
        <f t="shared" si="4"/>
        <v>0.64800000000000002</v>
      </c>
      <c r="K23" s="67">
        <f t="shared" si="5"/>
        <v>0</v>
      </c>
      <c r="L23" s="67">
        <f t="shared" si="6"/>
        <v>0.64800000000000002</v>
      </c>
      <c r="M23" s="67">
        <f t="shared" si="3"/>
        <v>0</v>
      </c>
    </row>
    <row r="24" spans="1:13" ht="11.25" customHeight="1">
      <c r="A24" s="222">
        <v>0</v>
      </c>
      <c r="B24" s="133" t="s">
        <v>1601</v>
      </c>
      <c r="C24" s="221">
        <v>8112</v>
      </c>
      <c r="D24" s="147" t="s">
        <v>1911</v>
      </c>
      <c r="E24" s="148" t="s">
        <v>764</v>
      </c>
      <c r="F24" s="148">
        <v>240</v>
      </c>
      <c r="G24" s="148">
        <v>1</v>
      </c>
      <c r="H24" s="149">
        <v>1.056</v>
      </c>
      <c r="I24" s="66"/>
      <c r="J24" s="67">
        <f t="shared" si="4"/>
        <v>1.056</v>
      </c>
      <c r="K24" s="67">
        <f t="shared" si="5"/>
        <v>0</v>
      </c>
      <c r="L24" s="67">
        <f t="shared" si="6"/>
        <v>1.056</v>
      </c>
      <c r="M24" s="67">
        <f t="shared" si="3"/>
        <v>0</v>
      </c>
    </row>
    <row r="25" spans="1:13" ht="11.25" customHeight="1">
      <c r="A25" s="222">
        <v>0</v>
      </c>
      <c r="B25" s="133" t="s">
        <v>1601</v>
      </c>
      <c r="C25" s="221">
        <v>8122</v>
      </c>
      <c r="D25" s="147" t="s">
        <v>1912</v>
      </c>
      <c r="E25" s="148" t="s">
        <v>764</v>
      </c>
      <c r="F25" s="148">
        <v>240</v>
      </c>
      <c r="G25" s="148">
        <v>1</v>
      </c>
      <c r="H25" s="149">
        <v>1.1759999999999999</v>
      </c>
      <c r="I25" s="66"/>
      <c r="J25" s="67">
        <f t="shared" si="4"/>
        <v>1.1759999999999999</v>
      </c>
      <c r="K25" s="67">
        <f t="shared" si="5"/>
        <v>0</v>
      </c>
      <c r="L25" s="67">
        <f t="shared" si="6"/>
        <v>1.1759999999999999</v>
      </c>
      <c r="M25" s="67">
        <f t="shared" si="3"/>
        <v>0</v>
      </c>
    </row>
    <row r="26" spans="1:13" ht="11.25" customHeight="1">
      <c r="A26" s="222">
        <v>0</v>
      </c>
      <c r="B26" s="133" t="s">
        <v>1601</v>
      </c>
      <c r="C26" s="221">
        <v>8710</v>
      </c>
      <c r="D26" s="147" t="s">
        <v>1913</v>
      </c>
      <c r="E26" s="148" t="s">
        <v>764</v>
      </c>
      <c r="F26" s="148">
        <v>240</v>
      </c>
      <c r="G26" s="148">
        <v>1</v>
      </c>
      <c r="H26" s="149">
        <v>2.2200000000000002</v>
      </c>
      <c r="I26" s="66"/>
      <c r="J26" s="67">
        <f t="shared" si="4"/>
        <v>2.2200000000000002</v>
      </c>
      <c r="K26" s="67">
        <f t="shared" si="5"/>
        <v>0</v>
      </c>
      <c r="L26" s="67">
        <f t="shared" si="6"/>
        <v>2.2200000000000002</v>
      </c>
      <c r="M26" s="67">
        <f t="shared" si="3"/>
        <v>0</v>
      </c>
    </row>
    <row r="27" spans="1:13" ht="11.25" customHeight="1">
      <c r="A27" s="222">
        <v>0</v>
      </c>
      <c r="B27" s="133" t="s">
        <v>1601</v>
      </c>
      <c r="C27" s="221">
        <v>9310</v>
      </c>
      <c r="D27" s="147" t="s">
        <v>1914</v>
      </c>
      <c r="E27" s="148" t="s">
        <v>764</v>
      </c>
      <c r="F27" s="148">
        <v>240</v>
      </c>
      <c r="G27" s="148">
        <v>1</v>
      </c>
      <c r="H27" s="149">
        <v>1.8</v>
      </c>
      <c r="I27" s="66"/>
      <c r="J27" s="67">
        <f t="shared" si="4"/>
        <v>1.8</v>
      </c>
      <c r="K27" s="67">
        <f t="shared" si="5"/>
        <v>0</v>
      </c>
      <c r="L27" s="67">
        <f t="shared" si="6"/>
        <v>1.8</v>
      </c>
      <c r="M27" s="67">
        <f t="shared" si="3"/>
        <v>0</v>
      </c>
    </row>
    <row r="28" spans="1:13" ht="11.25" customHeight="1">
      <c r="A28" s="222">
        <v>0</v>
      </c>
      <c r="B28" s="133" t="s">
        <v>1601</v>
      </c>
      <c r="C28" s="221">
        <v>9312</v>
      </c>
      <c r="D28" s="147" t="s">
        <v>1915</v>
      </c>
      <c r="E28" s="148" t="s">
        <v>764</v>
      </c>
      <c r="F28" s="148">
        <v>120</v>
      </c>
      <c r="G28" s="148">
        <v>1</v>
      </c>
      <c r="H28" s="149">
        <v>3.0960000000000001</v>
      </c>
      <c r="I28" s="66"/>
      <c r="J28" s="67">
        <f t="shared" si="4"/>
        <v>3.0960000000000001</v>
      </c>
      <c r="K28" s="67">
        <f t="shared" si="5"/>
        <v>0</v>
      </c>
      <c r="L28" s="67">
        <f t="shared" si="6"/>
        <v>3.0960000000000001</v>
      </c>
      <c r="M28" s="67">
        <f t="shared" si="3"/>
        <v>0</v>
      </c>
    </row>
    <row r="29" spans="1:13" ht="11.25" customHeight="1">
      <c r="A29" s="222">
        <v>0</v>
      </c>
      <c r="B29" s="133" t="s">
        <v>1601</v>
      </c>
      <c r="C29" s="221">
        <v>9320</v>
      </c>
      <c r="D29" s="147" t="s">
        <v>1916</v>
      </c>
      <c r="E29" s="148" t="s">
        <v>764</v>
      </c>
      <c r="F29" s="148">
        <v>440</v>
      </c>
      <c r="G29" s="148">
        <v>1</v>
      </c>
      <c r="H29" s="149">
        <v>2.5920000000000001</v>
      </c>
      <c r="I29" s="66"/>
      <c r="J29" s="67">
        <f t="shared" si="4"/>
        <v>2.5920000000000001</v>
      </c>
      <c r="K29" s="67">
        <f t="shared" si="5"/>
        <v>0</v>
      </c>
      <c r="L29" s="67">
        <f t="shared" si="6"/>
        <v>2.5920000000000001</v>
      </c>
      <c r="M29" s="67">
        <f t="shared" si="3"/>
        <v>0</v>
      </c>
    </row>
    <row r="30" spans="1:13" ht="11.25" customHeight="1">
      <c r="A30" s="222">
        <v>0</v>
      </c>
      <c r="B30" s="133" t="s">
        <v>1601</v>
      </c>
      <c r="C30" s="221">
        <v>9322</v>
      </c>
      <c r="D30" s="147" t="s">
        <v>1917</v>
      </c>
      <c r="E30" s="148" t="s">
        <v>764</v>
      </c>
      <c r="F30" s="148">
        <v>120</v>
      </c>
      <c r="G30" s="148">
        <v>1</v>
      </c>
      <c r="H30" s="149">
        <v>3.78</v>
      </c>
      <c r="I30" s="66"/>
      <c r="J30" s="67">
        <f t="shared" si="4"/>
        <v>3.78</v>
      </c>
      <c r="K30" s="67">
        <f t="shared" si="5"/>
        <v>0</v>
      </c>
      <c r="L30" s="67">
        <f t="shared" si="6"/>
        <v>3.78</v>
      </c>
      <c r="M30" s="67">
        <f t="shared" si="3"/>
        <v>0</v>
      </c>
    </row>
    <row r="31" spans="1:13" ht="11.25" customHeight="1">
      <c r="A31" s="222">
        <v>0</v>
      </c>
      <c r="B31" s="133" t="s">
        <v>1601</v>
      </c>
      <c r="C31" s="221">
        <v>9332</v>
      </c>
      <c r="D31" s="147" t="s">
        <v>1918</v>
      </c>
      <c r="E31" s="148" t="s">
        <v>764</v>
      </c>
      <c r="F31" s="148">
        <v>120</v>
      </c>
      <c r="G31" s="148">
        <v>1</v>
      </c>
      <c r="H31" s="149">
        <v>6.6959999999999997</v>
      </c>
      <c r="I31" s="66"/>
      <c r="J31" s="67">
        <f>H31*(1-Скидка_3M_RUB)</f>
        <v>6.6959999999999997</v>
      </c>
      <c r="K31" s="67">
        <f t="shared" si="5"/>
        <v>0</v>
      </c>
      <c r="L31" s="67">
        <f t="shared" si="6"/>
        <v>6.6959999999999997</v>
      </c>
      <c r="M31" s="67">
        <f t="shared" si="3"/>
        <v>0</v>
      </c>
    </row>
    <row r="32" spans="1:13" ht="11.25" customHeight="1">
      <c r="A32" s="222">
        <v>0</v>
      </c>
      <c r="B32" s="133" t="s">
        <v>1601</v>
      </c>
      <c r="C32" s="221" t="s">
        <v>1919</v>
      </c>
      <c r="D32" s="147" t="s">
        <v>1920</v>
      </c>
      <c r="E32" s="148" t="s">
        <v>764</v>
      </c>
      <c r="F32" s="148">
        <v>80</v>
      </c>
      <c r="G32" s="148">
        <v>1</v>
      </c>
      <c r="H32" s="149">
        <v>7.1520000000000001</v>
      </c>
      <c r="I32" s="66"/>
      <c r="J32" s="67">
        <f>H32*(1-Скидка_3M_RUB)</f>
        <v>7.1520000000000001</v>
      </c>
      <c r="K32" s="67">
        <f t="shared" si="5"/>
        <v>0</v>
      </c>
      <c r="L32" s="67">
        <f t="shared" si="6"/>
        <v>7.1520000000000001</v>
      </c>
      <c r="M32" s="67">
        <f t="shared" si="3"/>
        <v>0</v>
      </c>
    </row>
    <row r="33" spans="1:13" ht="11.25" customHeight="1">
      <c r="A33" s="222">
        <v>0</v>
      </c>
      <c r="B33" s="133" t="s">
        <v>1601</v>
      </c>
      <c r="C33" s="221">
        <v>9914</v>
      </c>
      <c r="D33" s="147" t="s">
        <v>1921</v>
      </c>
      <c r="E33" s="148" t="s">
        <v>764</v>
      </c>
      <c r="F33" s="148">
        <v>100</v>
      </c>
      <c r="G33" s="148">
        <v>1</v>
      </c>
      <c r="H33" s="149">
        <v>5.3040000000000003</v>
      </c>
      <c r="I33" s="66"/>
      <c r="J33" s="67">
        <f>H33*(1-Скидка_3M_RUB)</f>
        <v>5.3040000000000003</v>
      </c>
      <c r="K33" s="67">
        <f t="shared" si="5"/>
        <v>0</v>
      </c>
      <c r="L33" s="67">
        <f t="shared" si="6"/>
        <v>5.3040000000000003</v>
      </c>
      <c r="M33" s="67">
        <f t="shared" si="3"/>
        <v>0</v>
      </c>
    </row>
    <row r="34" spans="1:13" ht="11.25" customHeight="1">
      <c r="A34" s="222">
        <v>0</v>
      </c>
      <c r="B34" s="133" t="s">
        <v>1601</v>
      </c>
      <c r="C34" s="221">
        <v>9926</v>
      </c>
      <c r="D34" s="147" t="s">
        <v>1922</v>
      </c>
      <c r="E34" s="148" t="s">
        <v>764</v>
      </c>
      <c r="F34" s="148">
        <v>100</v>
      </c>
      <c r="G34" s="148">
        <v>1</v>
      </c>
      <c r="H34" s="149">
        <v>6.5760000000000005</v>
      </c>
      <c r="I34" s="66"/>
      <c r="J34" s="67">
        <f>H34*(1-Скидка_3M_RUB)</f>
        <v>6.5760000000000005</v>
      </c>
      <c r="K34" s="67">
        <f t="shared" si="5"/>
        <v>0</v>
      </c>
      <c r="L34" s="67">
        <f t="shared" si="6"/>
        <v>6.5760000000000005</v>
      </c>
      <c r="M34" s="67">
        <f t="shared" si="3"/>
        <v>0</v>
      </c>
    </row>
    <row r="35" spans="1:13" ht="11.25" customHeight="1" thickBot="1">
      <c r="A35" s="222">
        <v>0</v>
      </c>
      <c r="B35" s="133" t="s">
        <v>1601</v>
      </c>
      <c r="C35" s="221" t="s">
        <v>1923</v>
      </c>
      <c r="D35" s="147" t="s">
        <v>1924</v>
      </c>
      <c r="E35" s="148" t="s">
        <v>764</v>
      </c>
      <c r="F35" s="148">
        <v>1</v>
      </c>
      <c r="G35" s="148">
        <v>1</v>
      </c>
      <c r="H35" s="149">
        <v>320.64</v>
      </c>
      <c r="I35" s="66"/>
      <c r="J35" s="67">
        <f>H35*(1-Скидка_3M_RUB)</f>
        <v>320.64</v>
      </c>
      <c r="K35" s="67">
        <f t="shared" si="5"/>
        <v>0</v>
      </c>
      <c r="L35" s="67">
        <f t="shared" si="6"/>
        <v>320.64</v>
      </c>
      <c r="M35" s="67">
        <f t="shared" si="3"/>
        <v>0</v>
      </c>
    </row>
    <row r="36" spans="1:13" ht="11.25" customHeight="1" thickBot="1">
      <c r="A36" s="222"/>
      <c r="B36" s="133"/>
      <c r="C36" s="419" t="s">
        <v>1925</v>
      </c>
      <c r="D36" s="419"/>
      <c r="E36" s="419"/>
      <c r="F36" s="419"/>
      <c r="G36" s="419"/>
      <c r="H36" s="422"/>
      <c r="I36" s="66"/>
      <c r="J36" s="67"/>
      <c r="K36" s="67"/>
      <c r="L36" s="67"/>
      <c r="M36" s="67"/>
    </row>
    <row r="37" spans="1:13" ht="11.25" customHeight="1">
      <c r="A37" s="222">
        <v>0</v>
      </c>
      <c r="B37" s="133" t="s">
        <v>1601</v>
      </c>
      <c r="C37" s="221">
        <v>7501</v>
      </c>
      <c r="D37" s="147" t="s">
        <v>1926</v>
      </c>
      <c r="E37" s="148" t="s">
        <v>764</v>
      </c>
      <c r="F37" s="148">
        <v>10</v>
      </c>
      <c r="G37" s="148">
        <v>1</v>
      </c>
      <c r="H37" s="149">
        <v>34.704000000000008</v>
      </c>
      <c r="I37" s="66"/>
      <c r="J37" s="67">
        <f>H37*(1-Скидка_3M_RUB)</f>
        <v>34.704000000000008</v>
      </c>
      <c r="K37" s="67">
        <f>J37*I37</f>
        <v>0</v>
      </c>
      <c r="L37" s="67">
        <f>H37*(1-Скидка_3M_RUB)</f>
        <v>34.704000000000008</v>
      </c>
      <c r="M37" s="67">
        <f t="shared" si="3"/>
        <v>0</v>
      </c>
    </row>
    <row r="38" spans="1:13" ht="11.25" customHeight="1">
      <c r="A38" s="222">
        <v>0</v>
      </c>
      <c r="B38" s="133" t="s">
        <v>1601</v>
      </c>
      <c r="C38" s="221">
        <v>7502</v>
      </c>
      <c r="D38" s="147" t="s">
        <v>1927</v>
      </c>
      <c r="E38" s="148" t="s">
        <v>764</v>
      </c>
      <c r="F38" s="148">
        <v>10</v>
      </c>
      <c r="G38" s="148">
        <v>1</v>
      </c>
      <c r="H38" s="149">
        <v>34.704000000000008</v>
      </c>
      <c r="I38" s="66"/>
      <c r="J38" s="67">
        <f>H38*(1-Скидка_3M_RUB)</f>
        <v>34.704000000000008</v>
      </c>
      <c r="K38" s="67">
        <f>J38*I38</f>
        <v>0</v>
      </c>
      <c r="L38" s="67">
        <f>H38*(1-Скидка_3M_RUB)</f>
        <v>34.704000000000008</v>
      </c>
      <c r="M38" s="67">
        <f t="shared" si="3"/>
        <v>0</v>
      </c>
    </row>
    <row r="39" spans="1:13" ht="11.25" customHeight="1" thickBot="1">
      <c r="A39" s="222">
        <v>0</v>
      </c>
      <c r="B39" s="133" t="s">
        <v>1601</v>
      </c>
      <c r="C39" s="221">
        <v>7503</v>
      </c>
      <c r="D39" s="147" t="s">
        <v>1928</v>
      </c>
      <c r="E39" s="148" t="s">
        <v>764</v>
      </c>
      <c r="F39" s="148">
        <v>10</v>
      </c>
      <c r="G39" s="148">
        <v>1</v>
      </c>
      <c r="H39" s="149">
        <v>34.704000000000008</v>
      </c>
      <c r="I39" s="66"/>
      <c r="J39" s="67">
        <f>H39*(1-Скидка_3M_RUB)</f>
        <v>34.704000000000008</v>
      </c>
      <c r="K39" s="67">
        <f>J39*I39</f>
        <v>0</v>
      </c>
      <c r="L39" s="67">
        <f>H39*(1-Скидка_3M_RUB)</f>
        <v>34.704000000000008</v>
      </c>
      <c r="M39" s="67">
        <f t="shared" si="3"/>
        <v>0</v>
      </c>
    </row>
    <row r="40" spans="1:13" ht="11.25" customHeight="1" thickBot="1">
      <c r="A40" s="222"/>
      <c r="B40" s="133"/>
      <c r="C40" s="419" t="s">
        <v>1929</v>
      </c>
      <c r="D40" s="419"/>
      <c r="E40" s="419"/>
      <c r="F40" s="419"/>
      <c r="G40" s="419"/>
      <c r="H40" s="422"/>
      <c r="I40" s="66"/>
      <c r="J40" s="67"/>
      <c r="K40" s="67"/>
      <c r="L40" s="67"/>
      <c r="M40" s="67"/>
    </row>
    <row r="41" spans="1:13" ht="11.25" customHeight="1">
      <c r="A41" s="222">
        <v>0</v>
      </c>
      <c r="B41" s="133" t="s">
        <v>1601</v>
      </c>
      <c r="C41" s="221">
        <v>6100</v>
      </c>
      <c r="D41" s="147" t="s">
        <v>1926</v>
      </c>
      <c r="E41" s="148" t="s">
        <v>764</v>
      </c>
      <c r="F41" s="148">
        <v>1</v>
      </c>
      <c r="G41" s="148">
        <v>8</v>
      </c>
      <c r="H41" s="149">
        <v>18.036000000000001</v>
      </c>
      <c r="I41" s="66"/>
      <c r="J41" s="67">
        <f>H41*(1-Скидка_3M_RUB)</f>
        <v>18.036000000000001</v>
      </c>
      <c r="K41" s="67">
        <f>J41*I41</f>
        <v>0</v>
      </c>
      <c r="L41" s="67">
        <f>H41*(1-Скидка_3M_RUB)</f>
        <v>18.036000000000001</v>
      </c>
      <c r="M41" s="67">
        <f t="shared" si="3"/>
        <v>0</v>
      </c>
    </row>
    <row r="42" spans="1:13" ht="11.25" customHeight="1">
      <c r="A42" s="222">
        <v>0</v>
      </c>
      <c r="B42" s="133" t="s">
        <v>1601</v>
      </c>
      <c r="C42" s="221">
        <v>6200</v>
      </c>
      <c r="D42" s="147" t="s">
        <v>1927</v>
      </c>
      <c r="E42" s="148" t="s">
        <v>764</v>
      </c>
      <c r="F42" s="148">
        <v>1</v>
      </c>
      <c r="G42" s="148">
        <v>8</v>
      </c>
      <c r="H42" s="149">
        <v>18.036000000000001</v>
      </c>
      <c r="I42" s="66"/>
      <c r="J42" s="67">
        <f>H42*(1-Скидка_3M_RUB)</f>
        <v>18.036000000000001</v>
      </c>
      <c r="K42" s="67">
        <f>J42*I42</f>
        <v>0</v>
      </c>
      <c r="L42" s="67">
        <f>H42*(1-Скидка_3M_RUB)</f>
        <v>18.036000000000001</v>
      </c>
      <c r="M42" s="67">
        <f t="shared" si="3"/>
        <v>0</v>
      </c>
    </row>
    <row r="43" spans="1:13" ht="11.25" customHeight="1" thickBot="1">
      <c r="A43" s="222">
        <v>0</v>
      </c>
      <c r="B43" s="133" t="s">
        <v>1601</v>
      </c>
      <c r="C43" s="221">
        <v>6300</v>
      </c>
      <c r="D43" s="147" t="s">
        <v>1928</v>
      </c>
      <c r="E43" s="148" t="s">
        <v>764</v>
      </c>
      <c r="F43" s="148">
        <v>1</v>
      </c>
      <c r="G43" s="148">
        <v>8</v>
      </c>
      <c r="H43" s="149">
        <v>18.036000000000001</v>
      </c>
      <c r="I43" s="66"/>
      <c r="J43" s="67">
        <f>H43*(1-Скидка_3M_RUB)</f>
        <v>18.036000000000001</v>
      </c>
      <c r="K43" s="67">
        <f>J43*I43</f>
        <v>0</v>
      </c>
      <c r="L43" s="67">
        <f>H43*(1-Скидка_3M_RUB)</f>
        <v>18.036000000000001</v>
      </c>
      <c r="M43" s="67">
        <f t="shared" si="3"/>
        <v>0</v>
      </c>
    </row>
    <row r="44" spans="1:13" ht="11.25" customHeight="1" thickBot="1">
      <c r="A44" s="222"/>
      <c r="B44" s="133"/>
      <c r="C44" s="419" t="s">
        <v>1930</v>
      </c>
      <c r="D44" s="419"/>
      <c r="E44" s="419"/>
      <c r="F44" s="419"/>
      <c r="G44" s="419"/>
      <c r="H44" s="422"/>
      <c r="I44" s="66"/>
      <c r="J44" s="67"/>
      <c r="K44" s="67"/>
      <c r="L44" s="67"/>
      <c r="M44" s="67"/>
    </row>
    <row r="45" spans="1:13" ht="11.25" customHeight="1">
      <c r="A45" s="222">
        <v>0</v>
      </c>
      <c r="B45" s="133" t="s">
        <v>1601</v>
      </c>
      <c r="C45" s="221">
        <v>6700</v>
      </c>
      <c r="D45" s="147" t="s">
        <v>1926</v>
      </c>
      <c r="E45" s="148" t="s">
        <v>764</v>
      </c>
      <c r="F45" s="148">
        <v>4</v>
      </c>
      <c r="G45" s="148">
        <v>1</v>
      </c>
      <c r="H45" s="149">
        <v>144.18</v>
      </c>
      <c r="I45" s="66"/>
      <c r="J45" s="67">
        <f>H45*(1-Скидка_3M_RUB)</f>
        <v>144.18</v>
      </c>
      <c r="K45" s="67">
        <f>J45*I45</f>
        <v>0</v>
      </c>
      <c r="L45" s="67">
        <f>H45*(1-Скидка_3M_RUB)</f>
        <v>144.18</v>
      </c>
      <c r="M45" s="67">
        <f t="shared" si="3"/>
        <v>0</v>
      </c>
    </row>
    <row r="46" spans="1:13" ht="11.25" customHeight="1">
      <c r="A46" s="222">
        <v>0</v>
      </c>
      <c r="B46" s="133" t="s">
        <v>1601</v>
      </c>
      <c r="C46" s="221">
        <v>6800</v>
      </c>
      <c r="D46" s="147" t="s">
        <v>1927</v>
      </c>
      <c r="E46" s="148" t="s">
        <v>764</v>
      </c>
      <c r="F46" s="148">
        <v>4</v>
      </c>
      <c r="G46" s="148">
        <v>1</v>
      </c>
      <c r="H46" s="149">
        <v>144.18</v>
      </c>
      <c r="I46" s="66"/>
      <c r="J46" s="67">
        <f>H46*(1-Скидка_3M_RUB)</f>
        <v>144.18</v>
      </c>
      <c r="K46" s="67">
        <f>J46*I46</f>
        <v>0</v>
      </c>
      <c r="L46" s="67">
        <f>H46*(1-Скидка_3M_RUB)</f>
        <v>144.18</v>
      </c>
      <c r="M46" s="67">
        <f t="shared" si="3"/>
        <v>0</v>
      </c>
    </row>
    <row r="47" spans="1:13" ht="11.25" customHeight="1">
      <c r="A47" s="222">
        <v>0</v>
      </c>
      <c r="B47" s="133" t="s">
        <v>1601</v>
      </c>
      <c r="C47" s="221">
        <v>6900</v>
      </c>
      <c r="D47" s="147" t="s">
        <v>1928</v>
      </c>
      <c r="E47" s="148" t="s">
        <v>764</v>
      </c>
      <c r="F47" s="148">
        <v>4</v>
      </c>
      <c r="G47" s="148">
        <v>1</v>
      </c>
      <c r="H47" s="149">
        <v>144.18</v>
      </c>
      <c r="I47" s="66"/>
      <c r="J47" s="67">
        <f>H47*(1-Скидка_3M_RUB)</f>
        <v>144.18</v>
      </c>
      <c r="K47" s="67">
        <f>J47*I47</f>
        <v>0</v>
      </c>
      <c r="L47" s="67">
        <f>H47*(1-Скидка_3M_RUB)</f>
        <v>144.18</v>
      </c>
      <c r="M47" s="67">
        <f t="shared" si="3"/>
        <v>0</v>
      </c>
    </row>
    <row r="48" spans="1:13" ht="11.25" customHeight="1" thickBot="1">
      <c r="A48" s="222">
        <v>0</v>
      </c>
      <c r="B48" s="133" t="s">
        <v>1601</v>
      </c>
      <c r="C48" s="221">
        <v>6885</v>
      </c>
      <c r="D48" s="147" t="s">
        <v>1931</v>
      </c>
      <c r="E48" s="148" t="s">
        <v>764</v>
      </c>
      <c r="F48" s="148">
        <v>100</v>
      </c>
      <c r="G48" s="148">
        <v>1</v>
      </c>
      <c r="H48" s="149">
        <v>1.224</v>
      </c>
      <c r="I48" s="66"/>
      <c r="J48" s="67">
        <f>H48*(1-Скидка_3M_RUB)</f>
        <v>1.224</v>
      </c>
      <c r="K48" s="67">
        <f>J48*I48</f>
        <v>0</v>
      </c>
      <c r="L48" s="67">
        <f>H48*(1-Скидка_3M_RUB)</f>
        <v>1.224</v>
      </c>
      <c r="M48" s="67">
        <f t="shared" si="3"/>
        <v>0</v>
      </c>
    </row>
    <row r="49" spans="1:13" ht="11.25" customHeight="1" thickBot="1">
      <c r="A49" s="222"/>
      <c r="B49" s="133"/>
      <c r="C49" s="419" t="s">
        <v>1932</v>
      </c>
      <c r="D49" s="419"/>
      <c r="E49" s="419"/>
      <c r="F49" s="419"/>
      <c r="G49" s="419"/>
      <c r="H49" s="422"/>
      <c r="I49" s="66"/>
      <c r="J49" s="67"/>
      <c r="K49" s="67"/>
      <c r="L49" s="67"/>
      <c r="M49" s="67"/>
    </row>
    <row r="50" spans="1:13" ht="11.25" customHeight="1">
      <c r="A50" s="222">
        <v>0</v>
      </c>
      <c r="B50" s="133" t="s">
        <v>1601</v>
      </c>
      <c r="C50" s="221" t="s">
        <v>1933</v>
      </c>
      <c r="D50" s="147" t="s">
        <v>1934</v>
      </c>
      <c r="E50" s="148" t="s">
        <v>764</v>
      </c>
      <c r="F50" s="148">
        <v>80</v>
      </c>
      <c r="G50" s="148">
        <v>1</v>
      </c>
      <c r="H50" s="149">
        <v>6.2760000000000007</v>
      </c>
      <c r="I50" s="66"/>
      <c r="J50" s="67">
        <f t="shared" ref="J50:J57" si="7">H50*(1-Скидка_3M_RUB)</f>
        <v>6.2760000000000007</v>
      </c>
      <c r="K50" s="67">
        <f t="shared" ref="K50:K57" si="8">J50*I50</f>
        <v>0</v>
      </c>
      <c r="L50" s="67">
        <f t="shared" ref="L50:L57" si="9">H50*(1-Скидка_3M_RUB)</f>
        <v>6.2760000000000007</v>
      </c>
      <c r="M50" s="67">
        <f t="shared" si="3"/>
        <v>0</v>
      </c>
    </row>
    <row r="51" spans="1:13" ht="11.25" customHeight="1">
      <c r="A51" s="222">
        <v>0</v>
      </c>
      <c r="B51" s="133" t="s">
        <v>1601</v>
      </c>
      <c r="C51" s="221" t="s">
        <v>1935</v>
      </c>
      <c r="D51" s="147" t="s">
        <v>1936</v>
      </c>
      <c r="E51" s="148" t="s">
        <v>764</v>
      </c>
      <c r="F51" s="148">
        <v>64</v>
      </c>
      <c r="G51" s="148">
        <v>1</v>
      </c>
      <c r="H51" s="149">
        <v>6.54</v>
      </c>
      <c r="I51" s="66"/>
      <c r="J51" s="67">
        <f t="shared" si="7"/>
        <v>6.54</v>
      </c>
      <c r="K51" s="67">
        <f t="shared" si="8"/>
        <v>0</v>
      </c>
      <c r="L51" s="67">
        <f t="shared" si="9"/>
        <v>6.54</v>
      </c>
      <c r="M51" s="67">
        <f t="shared" si="3"/>
        <v>0</v>
      </c>
    </row>
    <row r="52" spans="1:13" ht="11.25" customHeight="1">
      <c r="A52" s="222">
        <v>0</v>
      </c>
      <c r="B52" s="133" t="s">
        <v>1601</v>
      </c>
      <c r="C52" s="221">
        <v>6055</v>
      </c>
      <c r="D52" s="147" t="s">
        <v>1937</v>
      </c>
      <c r="E52" s="148" t="s">
        <v>764</v>
      </c>
      <c r="F52" s="148">
        <v>64</v>
      </c>
      <c r="G52" s="148">
        <v>1</v>
      </c>
      <c r="H52" s="149">
        <v>7.6440000000000001</v>
      </c>
      <c r="I52" s="66"/>
      <c r="J52" s="67">
        <f t="shared" si="7"/>
        <v>7.6440000000000001</v>
      </c>
      <c r="K52" s="67">
        <f t="shared" si="8"/>
        <v>0</v>
      </c>
      <c r="L52" s="67">
        <f t="shared" si="9"/>
        <v>7.6440000000000001</v>
      </c>
      <c r="M52" s="67">
        <f t="shared" si="3"/>
        <v>0</v>
      </c>
    </row>
    <row r="53" spans="1:13" ht="11.25" customHeight="1">
      <c r="A53" s="222">
        <v>0</v>
      </c>
      <c r="B53" s="133" t="s">
        <v>1601</v>
      </c>
      <c r="C53" s="221" t="s">
        <v>1938</v>
      </c>
      <c r="D53" s="147" t="s">
        <v>1939</v>
      </c>
      <c r="E53" s="148" t="s">
        <v>764</v>
      </c>
      <c r="F53" s="148">
        <v>64</v>
      </c>
      <c r="G53" s="148">
        <v>1</v>
      </c>
      <c r="H53" s="149">
        <v>9.3000000000000007</v>
      </c>
      <c r="I53" s="66"/>
      <c r="J53" s="67">
        <f t="shared" si="7"/>
        <v>9.3000000000000007</v>
      </c>
      <c r="K53" s="67">
        <f t="shared" si="8"/>
        <v>0</v>
      </c>
      <c r="L53" s="67">
        <f t="shared" si="9"/>
        <v>9.3000000000000007</v>
      </c>
      <c r="M53" s="67">
        <f t="shared" si="3"/>
        <v>0</v>
      </c>
    </row>
    <row r="54" spans="1:13" ht="11.25" customHeight="1">
      <c r="A54" s="222">
        <v>0</v>
      </c>
      <c r="B54" s="133" t="s">
        <v>1601</v>
      </c>
      <c r="C54" s="221">
        <v>6059</v>
      </c>
      <c r="D54" s="147" t="s">
        <v>1940</v>
      </c>
      <c r="E54" s="148" t="s">
        <v>764</v>
      </c>
      <c r="F54" s="148">
        <v>64</v>
      </c>
      <c r="G54" s="148">
        <v>1</v>
      </c>
      <c r="H54" s="149">
        <v>10.427999999999999</v>
      </c>
      <c r="I54" s="66"/>
      <c r="J54" s="67">
        <f t="shared" si="7"/>
        <v>10.427999999999999</v>
      </c>
      <c r="K54" s="67">
        <f t="shared" si="8"/>
        <v>0</v>
      </c>
      <c r="L54" s="67">
        <f t="shared" si="9"/>
        <v>10.427999999999999</v>
      </c>
      <c r="M54" s="67">
        <f t="shared" si="3"/>
        <v>0</v>
      </c>
    </row>
    <row r="55" spans="1:13" ht="11.25" customHeight="1">
      <c r="A55" s="222">
        <v>0</v>
      </c>
      <c r="B55" s="133" t="s">
        <v>1601</v>
      </c>
      <c r="C55" s="221">
        <v>6054</v>
      </c>
      <c r="D55" s="147" t="s">
        <v>1941</v>
      </c>
      <c r="E55" s="148" t="s">
        <v>764</v>
      </c>
      <c r="F55" s="148">
        <v>64</v>
      </c>
      <c r="G55" s="148">
        <v>1</v>
      </c>
      <c r="H55" s="149">
        <v>8.3280000000000012</v>
      </c>
      <c r="I55" s="66"/>
      <c r="J55" s="67">
        <f t="shared" si="7"/>
        <v>8.3280000000000012</v>
      </c>
      <c r="K55" s="67">
        <f t="shared" si="8"/>
        <v>0</v>
      </c>
      <c r="L55" s="67">
        <f t="shared" si="9"/>
        <v>8.3280000000000012</v>
      </c>
      <c r="M55" s="67">
        <f t="shared" si="3"/>
        <v>0</v>
      </c>
    </row>
    <row r="56" spans="1:13" ht="11.25" customHeight="1">
      <c r="A56" s="222">
        <v>0</v>
      </c>
      <c r="B56" s="133" t="s">
        <v>1601</v>
      </c>
      <c r="C56" s="221" t="s">
        <v>1942</v>
      </c>
      <c r="D56" s="147" t="s">
        <v>1943</v>
      </c>
      <c r="E56" s="148" t="s">
        <v>764</v>
      </c>
      <c r="F56" s="148">
        <v>64</v>
      </c>
      <c r="G56" s="148">
        <v>1</v>
      </c>
      <c r="H56" s="149">
        <v>9.3000000000000007</v>
      </c>
      <c r="I56" s="66"/>
      <c r="J56" s="67">
        <f t="shared" si="7"/>
        <v>9.3000000000000007</v>
      </c>
      <c r="K56" s="67">
        <f t="shared" si="8"/>
        <v>0</v>
      </c>
      <c r="L56" s="67">
        <f t="shared" si="9"/>
        <v>9.3000000000000007</v>
      </c>
      <c r="M56" s="67">
        <f t="shared" si="3"/>
        <v>0</v>
      </c>
    </row>
    <row r="57" spans="1:13" ht="11.25" customHeight="1" thickBot="1">
      <c r="A57" s="222">
        <v>0</v>
      </c>
      <c r="B57" s="133" t="s">
        <v>1601</v>
      </c>
      <c r="C57" s="221">
        <v>6098</v>
      </c>
      <c r="D57" s="147" t="s">
        <v>1944</v>
      </c>
      <c r="E57" s="148" t="s">
        <v>764</v>
      </c>
      <c r="F57" s="148">
        <v>32</v>
      </c>
      <c r="G57" s="148">
        <v>1</v>
      </c>
      <c r="H57" s="149">
        <v>23.052</v>
      </c>
      <c r="I57" s="66"/>
      <c r="J57" s="67">
        <f t="shared" si="7"/>
        <v>23.052</v>
      </c>
      <c r="K57" s="67">
        <f t="shared" si="8"/>
        <v>0</v>
      </c>
      <c r="L57" s="67">
        <f t="shared" si="9"/>
        <v>23.052</v>
      </c>
      <c r="M57" s="67">
        <f t="shared" si="3"/>
        <v>0</v>
      </c>
    </row>
    <row r="58" spans="1:13" ht="11.25" customHeight="1" thickBot="1">
      <c r="A58" s="222"/>
      <c r="B58" s="133"/>
      <c r="C58" s="419" t="s">
        <v>1945</v>
      </c>
      <c r="D58" s="419"/>
      <c r="E58" s="419"/>
      <c r="F58" s="419"/>
      <c r="G58" s="419"/>
      <c r="H58" s="422"/>
      <c r="I58" s="66"/>
      <c r="J58" s="67"/>
      <c r="K58" s="67"/>
      <c r="L58" s="67"/>
      <c r="M58" s="67"/>
    </row>
    <row r="59" spans="1:13" ht="11.25" customHeight="1">
      <c r="A59" s="222">
        <v>0</v>
      </c>
      <c r="B59" s="133" t="s">
        <v>1601</v>
      </c>
      <c r="C59" s="221">
        <v>5911</v>
      </c>
      <c r="D59" s="147" t="s">
        <v>1946</v>
      </c>
      <c r="E59" s="148" t="s">
        <v>764</v>
      </c>
      <c r="F59" s="148">
        <v>1</v>
      </c>
      <c r="G59" s="148">
        <v>120</v>
      </c>
      <c r="H59" s="149">
        <v>1.776</v>
      </c>
      <c r="I59" s="66"/>
      <c r="J59" s="67">
        <f>H59*(1-Скидка_3M_RUB)</f>
        <v>1.776</v>
      </c>
      <c r="K59" s="67">
        <f>J59*I59</f>
        <v>0</v>
      </c>
      <c r="L59" s="67">
        <f>H59*(1-Скидка_3M_RUB)</f>
        <v>1.776</v>
      </c>
      <c r="M59" s="67">
        <f t="shared" si="3"/>
        <v>0</v>
      </c>
    </row>
    <row r="60" spans="1:13" ht="11.25" customHeight="1">
      <c r="A60" s="222">
        <v>0</v>
      </c>
      <c r="B60" s="133" t="s">
        <v>1601</v>
      </c>
      <c r="C60" s="221">
        <v>5925</v>
      </c>
      <c r="D60" s="147" t="s">
        <v>1947</v>
      </c>
      <c r="E60" s="148" t="s">
        <v>764</v>
      </c>
      <c r="F60" s="148">
        <v>1</v>
      </c>
      <c r="G60" s="148">
        <v>80</v>
      </c>
      <c r="H60" s="149">
        <v>3.1079999999999997</v>
      </c>
      <c r="I60" s="66"/>
      <c r="J60" s="67">
        <f>H60*(1-Скидка_3M_RUB)</f>
        <v>3.1079999999999997</v>
      </c>
      <c r="K60" s="67">
        <f>J60*I60</f>
        <v>0</v>
      </c>
      <c r="L60" s="67">
        <f>H60*(1-Скидка_3M_RUB)</f>
        <v>3.1079999999999997</v>
      </c>
      <c r="M60" s="67">
        <f t="shared" si="3"/>
        <v>0</v>
      </c>
    </row>
    <row r="61" spans="1:13" ht="11.25" customHeight="1">
      <c r="A61" s="222">
        <v>0</v>
      </c>
      <c r="B61" s="133" t="s">
        <v>1601</v>
      </c>
      <c r="C61" s="221">
        <v>2135</v>
      </c>
      <c r="D61" s="147" t="s">
        <v>1948</v>
      </c>
      <c r="E61" s="148" t="s">
        <v>764</v>
      </c>
      <c r="F61" s="148">
        <v>80</v>
      </c>
      <c r="G61" s="148">
        <v>1</v>
      </c>
      <c r="H61" s="149">
        <v>5.4239999999999995</v>
      </c>
      <c r="I61" s="66"/>
      <c r="J61" s="67">
        <f>H61*(1-Скидка_3M_RUB)</f>
        <v>5.4239999999999995</v>
      </c>
      <c r="K61" s="67">
        <f>J61*I61</f>
        <v>0</v>
      </c>
      <c r="L61" s="67">
        <f>H61*(1-Скидка_3M_RUB)</f>
        <v>5.4239999999999995</v>
      </c>
      <c r="M61" s="67">
        <f t="shared" si="3"/>
        <v>0</v>
      </c>
    </row>
    <row r="62" spans="1:13" ht="11.25" customHeight="1" thickBot="1">
      <c r="A62" s="222">
        <v>0</v>
      </c>
      <c r="B62" s="133" t="s">
        <v>1601</v>
      </c>
      <c r="C62" s="221">
        <v>2138</v>
      </c>
      <c r="D62" s="147" t="s">
        <v>1949</v>
      </c>
      <c r="E62" s="148" t="s">
        <v>764</v>
      </c>
      <c r="F62" s="148">
        <v>80</v>
      </c>
      <c r="G62" s="148">
        <v>1</v>
      </c>
      <c r="H62" s="149">
        <v>5.9280000000000008</v>
      </c>
      <c r="I62" s="66"/>
      <c r="J62" s="67">
        <f>H62*(1-Скидка_3M_RUB)</f>
        <v>5.9280000000000008</v>
      </c>
      <c r="K62" s="67">
        <f>J62*I62</f>
        <v>0</v>
      </c>
      <c r="L62" s="67">
        <f>H62*(1-Скидка_3M_RUB)</f>
        <v>5.9280000000000008</v>
      </c>
      <c r="M62" s="67">
        <f t="shared" si="3"/>
        <v>0</v>
      </c>
    </row>
    <row r="63" spans="1:13" ht="11.25" customHeight="1" thickBot="1">
      <c r="A63" s="222"/>
      <c r="B63" s="133"/>
      <c r="C63" s="419" t="s">
        <v>1950</v>
      </c>
      <c r="D63" s="419"/>
      <c r="E63" s="419"/>
      <c r="F63" s="419"/>
      <c r="G63" s="419"/>
      <c r="H63" s="422"/>
      <c r="I63" s="66"/>
      <c r="J63" s="67"/>
      <c r="K63" s="67"/>
      <c r="L63" s="67"/>
      <c r="M63" s="67"/>
    </row>
    <row r="64" spans="1:13" ht="11.25" customHeight="1">
      <c r="A64" s="222">
        <v>0</v>
      </c>
      <c r="B64" s="133" t="s">
        <v>1601</v>
      </c>
      <c r="C64" s="221" t="s">
        <v>1951</v>
      </c>
      <c r="D64" s="147" t="s">
        <v>1952</v>
      </c>
      <c r="E64" s="148" t="s">
        <v>764</v>
      </c>
      <c r="F64" s="148">
        <v>20</v>
      </c>
      <c r="G64" s="148">
        <v>1</v>
      </c>
      <c r="H64" s="149">
        <v>1.3727999999999998</v>
      </c>
      <c r="I64" s="66"/>
      <c r="J64" s="67">
        <f>H64*(1-Скидка_3M_RUB)</f>
        <v>1.3727999999999998</v>
      </c>
      <c r="K64" s="67">
        <f>J64*I64</f>
        <v>0</v>
      </c>
      <c r="L64" s="67">
        <f>H64*(1-Скидка_3M_RUB)</f>
        <v>1.3727999999999998</v>
      </c>
      <c r="M64" s="67">
        <f t="shared" si="3"/>
        <v>0</v>
      </c>
    </row>
    <row r="65" spans="1:13" ht="11.25" customHeight="1" thickBot="1">
      <c r="A65" s="222">
        <v>0</v>
      </c>
      <c r="B65" s="133" t="s">
        <v>1601</v>
      </c>
      <c r="C65" s="221">
        <v>502</v>
      </c>
      <c r="D65" s="147" t="s">
        <v>1953</v>
      </c>
      <c r="E65" s="148" t="s">
        <v>764</v>
      </c>
      <c r="F65" s="148">
        <v>64</v>
      </c>
      <c r="G65" s="148">
        <v>1</v>
      </c>
      <c r="H65" s="149">
        <v>5.76</v>
      </c>
      <c r="I65" s="66"/>
      <c r="J65" s="67">
        <f>H65*(1-Скидка_3M_RUB)</f>
        <v>5.76</v>
      </c>
      <c r="K65" s="67">
        <f>J65*I65</f>
        <v>0</v>
      </c>
      <c r="L65" s="67">
        <f>H65*(1-Скидка_3M_RUB)</f>
        <v>5.76</v>
      </c>
      <c r="M65" s="67">
        <f t="shared" si="3"/>
        <v>0</v>
      </c>
    </row>
    <row r="66" spans="1:13" ht="11.25" customHeight="1" thickBot="1">
      <c r="A66" s="222"/>
      <c r="B66" s="133"/>
      <c r="C66" s="419" t="s">
        <v>1954</v>
      </c>
      <c r="D66" s="419"/>
      <c r="E66" s="419"/>
      <c r="F66" s="419"/>
      <c r="G66" s="419"/>
      <c r="H66" s="422"/>
      <c r="I66" s="66"/>
      <c r="J66" s="67"/>
      <c r="K66" s="67"/>
      <c r="L66" s="67"/>
      <c r="M66" s="67"/>
    </row>
    <row r="67" spans="1:13" ht="11.25" customHeight="1" thickBot="1">
      <c r="A67" s="222"/>
      <c r="B67" s="133"/>
      <c r="C67" s="419" t="s">
        <v>1955</v>
      </c>
      <c r="D67" s="419"/>
      <c r="E67" s="419"/>
      <c r="F67" s="419"/>
      <c r="G67" s="419"/>
      <c r="H67" s="422"/>
      <c r="I67" s="66"/>
      <c r="J67" s="67"/>
      <c r="K67" s="67"/>
      <c r="L67" s="67"/>
      <c r="M67" s="67"/>
    </row>
    <row r="68" spans="1:13" ht="11.25" customHeight="1">
      <c r="A68" s="222">
        <v>0</v>
      </c>
      <c r="B68" s="133" t="s">
        <v>1601</v>
      </c>
      <c r="C68" s="221">
        <v>6893</v>
      </c>
      <c r="D68" s="147" t="s">
        <v>1956</v>
      </c>
      <c r="E68" s="148" t="s">
        <v>764</v>
      </c>
      <c r="F68" s="148">
        <v>200</v>
      </c>
      <c r="G68" s="148">
        <v>1</v>
      </c>
      <c r="H68" s="149">
        <v>1.68</v>
      </c>
      <c r="I68" s="66"/>
      <c r="J68" s="67">
        <f t="shared" ref="J68:J74" si="10">H68*(1-Скидка_3M_RUB)</f>
        <v>1.68</v>
      </c>
      <c r="K68" s="67">
        <f t="shared" ref="K68:K74" si="11">J68*I68</f>
        <v>0</v>
      </c>
      <c r="L68" s="67">
        <f t="shared" ref="L68:L74" si="12">H68*(1-Скидка_3M_RUB)</f>
        <v>1.68</v>
      </c>
      <c r="M68" s="67">
        <f t="shared" si="3"/>
        <v>0</v>
      </c>
    </row>
    <row r="69" spans="1:13" ht="11.25" customHeight="1">
      <c r="A69" s="222">
        <v>0</v>
      </c>
      <c r="B69" s="133" t="s">
        <v>1601</v>
      </c>
      <c r="C69" s="221">
        <v>7583</v>
      </c>
      <c r="D69" s="147" t="s">
        <v>1957</v>
      </c>
      <c r="E69" s="148" t="s">
        <v>764</v>
      </c>
      <c r="F69" s="148">
        <v>10</v>
      </c>
      <c r="G69" s="148">
        <v>1</v>
      </c>
      <c r="H69" s="149">
        <v>5.0039999999999996</v>
      </c>
      <c r="I69" s="66"/>
      <c r="J69" s="67">
        <f t="shared" si="10"/>
        <v>5.0039999999999996</v>
      </c>
      <c r="K69" s="67">
        <f t="shared" si="11"/>
        <v>0</v>
      </c>
      <c r="L69" s="67">
        <f t="shared" si="12"/>
        <v>5.0039999999999996</v>
      </c>
      <c r="M69" s="67">
        <f t="shared" si="3"/>
        <v>0</v>
      </c>
    </row>
    <row r="70" spans="1:13" ht="11.25" customHeight="1">
      <c r="A70" s="222">
        <v>0</v>
      </c>
      <c r="B70" s="133" t="s">
        <v>1601</v>
      </c>
      <c r="C70" s="221">
        <v>6895</v>
      </c>
      <c r="D70" s="147" t="s">
        <v>1958</v>
      </c>
      <c r="E70" s="148" t="s">
        <v>764</v>
      </c>
      <c r="F70" s="148">
        <v>80</v>
      </c>
      <c r="G70" s="148">
        <v>1</v>
      </c>
      <c r="H70" s="149">
        <v>1.3440000000000001</v>
      </c>
      <c r="I70" s="66"/>
      <c r="J70" s="67">
        <f t="shared" si="10"/>
        <v>1.3440000000000001</v>
      </c>
      <c r="K70" s="67">
        <f t="shared" si="11"/>
        <v>0</v>
      </c>
      <c r="L70" s="67">
        <f t="shared" si="12"/>
        <v>1.3440000000000001</v>
      </c>
      <c r="M70" s="67">
        <f t="shared" si="3"/>
        <v>0</v>
      </c>
    </row>
    <row r="71" spans="1:13" ht="11.25" customHeight="1">
      <c r="A71" s="222">
        <v>0</v>
      </c>
      <c r="B71" s="133" t="s">
        <v>1601</v>
      </c>
      <c r="C71" s="221">
        <v>6897</v>
      </c>
      <c r="D71" s="147" t="s">
        <v>1959</v>
      </c>
      <c r="E71" s="148" t="s">
        <v>764</v>
      </c>
      <c r="F71" s="148">
        <v>5</v>
      </c>
      <c r="G71" s="148">
        <v>1</v>
      </c>
      <c r="H71" s="149">
        <v>17.872800000000002</v>
      </c>
      <c r="I71" s="66"/>
      <c r="J71" s="67">
        <f t="shared" si="10"/>
        <v>17.872800000000002</v>
      </c>
      <c r="K71" s="67">
        <f t="shared" si="11"/>
        <v>0</v>
      </c>
      <c r="L71" s="67">
        <f t="shared" si="12"/>
        <v>17.872800000000002</v>
      </c>
      <c r="M71" s="67">
        <f t="shared" si="3"/>
        <v>0</v>
      </c>
    </row>
    <row r="72" spans="1:13" ht="11.25" customHeight="1">
      <c r="A72" s="222">
        <v>0</v>
      </c>
      <c r="B72" s="133" t="s">
        <v>1601</v>
      </c>
      <c r="C72" s="221">
        <v>6898</v>
      </c>
      <c r="D72" s="147" t="s">
        <v>1960</v>
      </c>
      <c r="E72" s="148" t="s">
        <v>764</v>
      </c>
      <c r="F72" s="148">
        <v>5</v>
      </c>
      <c r="G72" s="148">
        <v>1</v>
      </c>
      <c r="H72" s="149">
        <v>54.275999999999996</v>
      </c>
      <c r="I72" s="66"/>
      <c r="J72" s="67">
        <f t="shared" si="10"/>
        <v>54.275999999999996</v>
      </c>
      <c r="K72" s="67">
        <f t="shared" si="11"/>
        <v>0</v>
      </c>
      <c r="L72" s="67">
        <f t="shared" si="12"/>
        <v>54.275999999999996</v>
      </c>
      <c r="M72" s="67">
        <f t="shared" si="3"/>
        <v>0</v>
      </c>
    </row>
    <row r="73" spans="1:13" ht="11.25" customHeight="1">
      <c r="A73" s="222">
        <v>0</v>
      </c>
      <c r="B73" s="133" t="s">
        <v>1601</v>
      </c>
      <c r="C73" s="221">
        <v>6281</v>
      </c>
      <c r="D73" s="147" t="s">
        <v>1961</v>
      </c>
      <c r="E73" s="148" t="s">
        <v>764</v>
      </c>
      <c r="F73" s="148">
        <v>20</v>
      </c>
      <c r="G73" s="148">
        <v>1</v>
      </c>
      <c r="H73" s="149">
        <v>6.1920000000000002</v>
      </c>
      <c r="I73" s="66"/>
      <c r="J73" s="67">
        <f t="shared" si="10"/>
        <v>6.1920000000000002</v>
      </c>
      <c r="K73" s="67">
        <f t="shared" si="11"/>
        <v>0</v>
      </c>
      <c r="L73" s="67">
        <f t="shared" si="12"/>
        <v>6.1920000000000002</v>
      </c>
      <c r="M73" s="67">
        <f t="shared" ref="M73:M103" si="13">I73*L73</f>
        <v>0</v>
      </c>
    </row>
    <row r="74" spans="1:13" ht="11.25" customHeight="1" thickBot="1">
      <c r="A74" s="222">
        <v>0</v>
      </c>
      <c r="B74" s="133" t="s">
        <v>1601</v>
      </c>
      <c r="C74" s="221">
        <v>6894</v>
      </c>
      <c r="D74" s="147" t="s">
        <v>1962</v>
      </c>
      <c r="E74" s="148" t="s">
        <v>764</v>
      </c>
      <c r="F74" s="148">
        <v>5</v>
      </c>
      <c r="G74" s="148">
        <v>1</v>
      </c>
      <c r="H74" s="149">
        <v>14.747999999999999</v>
      </c>
      <c r="I74" s="66"/>
      <c r="J74" s="67">
        <f t="shared" si="10"/>
        <v>14.747999999999999</v>
      </c>
      <c r="K74" s="67">
        <f t="shared" si="11"/>
        <v>0</v>
      </c>
      <c r="L74" s="67">
        <f t="shared" si="12"/>
        <v>14.747999999999999</v>
      </c>
      <c r="M74" s="67">
        <f t="shared" si="13"/>
        <v>0</v>
      </c>
    </row>
    <row r="75" spans="1:13" ht="11.25" customHeight="1" thickBot="1">
      <c r="A75" s="222"/>
      <c r="B75" s="133"/>
      <c r="C75" s="419" t="s">
        <v>1963</v>
      </c>
      <c r="D75" s="419"/>
      <c r="E75" s="419"/>
      <c r="F75" s="419"/>
      <c r="G75" s="419"/>
      <c r="H75" s="422"/>
      <c r="I75" s="66"/>
      <c r="J75" s="67"/>
      <c r="K75" s="67"/>
      <c r="L75" s="67"/>
      <c r="M75" s="67"/>
    </row>
    <row r="76" spans="1:13" ht="11.25" customHeight="1">
      <c r="A76" s="222">
        <v>0</v>
      </c>
      <c r="B76" s="133" t="s">
        <v>1601</v>
      </c>
      <c r="C76" s="221">
        <v>7581</v>
      </c>
      <c r="D76" s="147" t="s">
        <v>1964</v>
      </c>
      <c r="E76" s="148" t="s">
        <v>764</v>
      </c>
      <c r="F76" s="148">
        <v>20</v>
      </c>
      <c r="G76" s="148">
        <v>1</v>
      </c>
      <c r="H76" s="149">
        <v>14.231999999999999</v>
      </c>
      <c r="I76" s="66"/>
      <c r="J76" s="67">
        <f>H76*(1-Скидка_3M_RUB)</f>
        <v>14.231999999999999</v>
      </c>
      <c r="K76" s="67">
        <f>J76*I76</f>
        <v>0</v>
      </c>
      <c r="L76" s="67">
        <f>H76*(1-Скидка_3M_RUB)</f>
        <v>14.231999999999999</v>
      </c>
      <c r="M76" s="67">
        <f t="shared" si="13"/>
        <v>0</v>
      </c>
    </row>
    <row r="77" spans="1:13" ht="11.25" customHeight="1">
      <c r="A77" s="222">
        <v>0</v>
      </c>
      <c r="B77" s="133" t="s">
        <v>1601</v>
      </c>
      <c r="C77" s="221">
        <v>7582</v>
      </c>
      <c r="D77" s="147" t="s">
        <v>1965</v>
      </c>
      <c r="E77" s="148" t="s">
        <v>764</v>
      </c>
      <c r="F77" s="148">
        <v>10</v>
      </c>
      <c r="G77" s="148">
        <v>1</v>
      </c>
      <c r="H77" s="149">
        <v>5.9760000000000009</v>
      </c>
      <c r="I77" s="66"/>
      <c r="J77" s="67">
        <f>H77*(1-Скидка_3M_RUB)</f>
        <v>5.9760000000000009</v>
      </c>
      <c r="K77" s="67">
        <f>J77*I77</f>
        <v>0</v>
      </c>
      <c r="L77" s="67">
        <f>H77*(1-Скидка_3M_RUB)</f>
        <v>5.9760000000000009</v>
      </c>
      <c r="M77" s="67">
        <f t="shared" si="13"/>
        <v>0</v>
      </c>
    </row>
    <row r="78" spans="1:13" ht="11.25" customHeight="1">
      <c r="A78" s="222">
        <v>0</v>
      </c>
      <c r="B78" s="133" t="s">
        <v>1601</v>
      </c>
      <c r="C78" s="221">
        <v>7583</v>
      </c>
      <c r="D78" s="147" t="s">
        <v>1966</v>
      </c>
      <c r="E78" s="148" t="s">
        <v>764</v>
      </c>
      <c r="F78" s="148">
        <v>10</v>
      </c>
      <c r="G78" s="148">
        <v>1</v>
      </c>
      <c r="H78" s="149">
        <v>5.0039999999999996</v>
      </c>
      <c r="I78" s="66"/>
      <c r="J78" s="67">
        <f>H78*(1-Скидка_3M_RUB)</f>
        <v>5.0039999999999996</v>
      </c>
      <c r="K78" s="67">
        <f>J78*I78</f>
        <v>0</v>
      </c>
      <c r="L78" s="67">
        <f>H78*(1-Скидка_3M_RUB)</f>
        <v>5.0039999999999996</v>
      </c>
      <c r="M78" s="67">
        <f t="shared" si="13"/>
        <v>0</v>
      </c>
    </row>
    <row r="79" spans="1:13" ht="11.25" customHeight="1" thickBot="1">
      <c r="A79" s="222">
        <v>0</v>
      </c>
      <c r="B79" s="133" t="s">
        <v>1601</v>
      </c>
      <c r="C79" s="221">
        <v>603</v>
      </c>
      <c r="D79" s="147" t="s">
        <v>1967</v>
      </c>
      <c r="E79" s="148" t="s">
        <v>764</v>
      </c>
      <c r="F79" s="148">
        <v>16</v>
      </c>
      <c r="G79" s="148">
        <v>1</v>
      </c>
      <c r="H79" s="149">
        <v>3.8880000000000003</v>
      </c>
      <c r="I79" s="66"/>
      <c r="J79" s="67">
        <f>H79*(1-Скидка_3M_RUB)</f>
        <v>3.8880000000000003</v>
      </c>
      <c r="K79" s="67">
        <f>J79*I79</f>
        <v>0</v>
      </c>
      <c r="L79" s="67">
        <f>H79*(1-Скидка_3M_RUB)</f>
        <v>3.8880000000000003</v>
      </c>
      <c r="M79" s="67">
        <f t="shared" si="13"/>
        <v>0</v>
      </c>
    </row>
    <row r="80" spans="1:13" ht="11.25" customHeight="1" thickBot="1">
      <c r="A80" s="222"/>
      <c r="B80" s="133"/>
      <c r="C80" s="419" t="s">
        <v>1968</v>
      </c>
      <c r="D80" s="419"/>
      <c r="E80" s="419"/>
      <c r="F80" s="419"/>
      <c r="G80" s="419"/>
      <c r="H80" s="422"/>
      <c r="I80" s="66"/>
      <c r="J80" s="67"/>
      <c r="K80" s="67"/>
      <c r="L80" s="67"/>
      <c r="M80" s="67"/>
    </row>
    <row r="81" spans="1:13" ht="11.25" customHeight="1" thickBot="1">
      <c r="A81" s="222"/>
      <c r="B81" s="133"/>
      <c r="C81" s="419" t="s">
        <v>1969</v>
      </c>
      <c r="D81" s="419"/>
      <c r="E81" s="419"/>
      <c r="F81" s="419"/>
      <c r="G81" s="419"/>
      <c r="H81" s="422"/>
      <c r="I81" s="66"/>
      <c r="J81" s="67"/>
      <c r="K81" s="67"/>
      <c r="L81" s="67"/>
      <c r="M81" s="67"/>
    </row>
    <row r="82" spans="1:13" ht="11.25" customHeight="1">
      <c r="A82" s="222">
        <v>0</v>
      </c>
      <c r="B82" s="133" t="s">
        <v>1601</v>
      </c>
      <c r="C82" s="221">
        <v>1100</v>
      </c>
      <c r="D82" s="147" t="s">
        <v>1970</v>
      </c>
      <c r="E82" s="148" t="s">
        <v>1604</v>
      </c>
      <c r="F82" s="148">
        <v>1</v>
      </c>
      <c r="G82" s="148">
        <v>1000</v>
      </c>
      <c r="H82" s="149">
        <v>0.18</v>
      </c>
      <c r="I82" s="66"/>
      <c r="J82" s="67">
        <f t="shared" ref="J82:J88" si="14">H82*(1-Скидка_3M_RUB)</f>
        <v>0.18</v>
      </c>
      <c r="K82" s="67">
        <f t="shared" ref="K82:K88" si="15">J82*I82</f>
        <v>0</v>
      </c>
      <c r="L82" s="67">
        <f t="shared" ref="L82:L88" si="16">H82*(1-Скидка_3M_RUB)</f>
        <v>0.18</v>
      </c>
      <c r="M82" s="67">
        <f t="shared" si="13"/>
        <v>0</v>
      </c>
    </row>
    <row r="83" spans="1:13" ht="11.25" customHeight="1">
      <c r="A83" s="222">
        <v>0</v>
      </c>
      <c r="B83" s="133" t="s">
        <v>1601</v>
      </c>
      <c r="C83" s="221">
        <v>1110</v>
      </c>
      <c r="D83" s="147" t="s">
        <v>1971</v>
      </c>
      <c r="E83" s="148" t="s">
        <v>1604</v>
      </c>
      <c r="F83" s="148">
        <v>1</v>
      </c>
      <c r="G83" s="148">
        <v>500</v>
      </c>
      <c r="H83" s="149">
        <v>0.46800000000000003</v>
      </c>
      <c r="I83" s="66"/>
      <c r="J83" s="67">
        <f t="shared" si="14"/>
        <v>0.46800000000000003</v>
      </c>
      <c r="K83" s="67">
        <f t="shared" si="15"/>
        <v>0</v>
      </c>
      <c r="L83" s="67">
        <f t="shared" si="16"/>
        <v>0.46800000000000003</v>
      </c>
      <c r="M83" s="67">
        <f t="shared" si="13"/>
        <v>0</v>
      </c>
    </row>
    <row r="84" spans="1:13" ht="11.25" customHeight="1">
      <c r="A84" s="222">
        <v>0</v>
      </c>
      <c r="B84" s="133" t="s">
        <v>1601</v>
      </c>
      <c r="C84" s="221">
        <v>1261</v>
      </c>
      <c r="D84" s="147" t="s">
        <v>1972</v>
      </c>
      <c r="E84" s="148" t="s">
        <v>1604</v>
      </c>
      <c r="F84" s="148">
        <v>1</v>
      </c>
      <c r="G84" s="148">
        <v>250</v>
      </c>
      <c r="H84" s="149">
        <v>2.2919999999999998</v>
      </c>
      <c r="I84" s="66"/>
      <c r="J84" s="67">
        <f t="shared" si="14"/>
        <v>2.2919999999999998</v>
      </c>
      <c r="K84" s="67">
        <f t="shared" si="15"/>
        <v>0</v>
      </c>
      <c r="L84" s="67">
        <f t="shared" si="16"/>
        <v>2.2919999999999998</v>
      </c>
      <c r="M84" s="67">
        <f t="shared" si="13"/>
        <v>0</v>
      </c>
    </row>
    <row r="85" spans="1:13" ht="11.25" customHeight="1">
      <c r="A85" s="222">
        <v>0</v>
      </c>
      <c r="B85" s="133" t="s">
        <v>1601</v>
      </c>
      <c r="C85" s="221">
        <v>1271</v>
      </c>
      <c r="D85" s="147" t="s">
        <v>1973</v>
      </c>
      <c r="E85" s="148" t="s">
        <v>1604</v>
      </c>
      <c r="F85" s="148">
        <v>1</v>
      </c>
      <c r="G85" s="148">
        <v>250</v>
      </c>
      <c r="H85" s="149">
        <v>1.4159999999999999</v>
      </c>
      <c r="I85" s="66"/>
      <c r="J85" s="67">
        <f t="shared" si="14"/>
        <v>1.4159999999999999</v>
      </c>
      <c r="K85" s="67">
        <f t="shared" si="15"/>
        <v>0</v>
      </c>
      <c r="L85" s="67">
        <f t="shared" si="16"/>
        <v>1.4159999999999999</v>
      </c>
      <c r="M85" s="67">
        <f t="shared" si="13"/>
        <v>0</v>
      </c>
    </row>
    <row r="86" spans="1:13" ht="11.25" customHeight="1">
      <c r="A86" s="222">
        <v>0</v>
      </c>
      <c r="B86" s="133" t="s">
        <v>1601</v>
      </c>
      <c r="C86" s="221" t="s">
        <v>1974</v>
      </c>
      <c r="D86" s="147" t="s">
        <v>1975</v>
      </c>
      <c r="E86" s="148" t="s">
        <v>1604</v>
      </c>
      <c r="F86" s="148">
        <v>1</v>
      </c>
      <c r="G86" s="148">
        <v>500</v>
      </c>
      <c r="H86" s="149">
        <v>2.6640000000000001</v>
      </c>
      <c r="I86" s="66"/>
      <c r="J86" s="67">
        <f t="shared" si="14"/>
        <v>2.6640000000000001</v>
      </c>
      <c r="K86" s="67">
        <f t="shared" si="15"/>
        <v>0</v>
      </c>
      <c r="L86" s="67">
        <f t="shared" si="16"/>
        <v>2.6640000000000001</v>
      </c>
      <c r="M86" s="67">
        <f t="shared" si="13"/>
        <v>0</v>
      </c>
    </row>
    <row r="87" spans="1:13" ht="11.25" customHeight="1">
      <c r="A87" s="222">
        <v>0</v>
      </c>
      <c r="B87" s="133" t="s">
        <v>1601</v>
      </c>
      <c r="C87" s="221">
        <v>1310</v>
      </c>
      <c r="D87" s="147" t="s">
        <v>1976</v>
      </c>
      <c r="E87" s="148" t="s">
        <v>1604</v>
      </c>
      <c r="F87" s="148">
        <v>1</v>
      </c>
      <c r="G87" s="148">
        <v>50</v>
      </c>
      <c r="H87" s="149">
        <v>8.7959999999999994</v>
      </c>
      <c r="I87" s="66"/>
      <c r="J87" s="67">
        <f t="shared" si="14"/>
        <v>8.7959999999999994</v>
      </c>
      <c r="K87" s="67">
        <f t="shared" si="15"/>
        <v>0</v>
      </c>
      <c r="L87" s="67">
        <f t="shared" si="16"/>
        <v>8.7959999999999994</v>
      </c>
      <c r="M87" s="67">
        <f t="shared" si="13"/>
        <v>0</v>
      </c>
    </row>
    <row r="88" spans="1:13" ht="11.25" customHeight="1" thickBot="1">
      <c r="A88" s="222">
        <v>0</v>
      </c>
      <c r="B88" s="133" t="s">
        <v>1601</v>
      </c>
      <c r="C88" s="221">
        <v>1311</v>
      </c>
      <c r="D88" s="147" t="s">
        <v>1977</v>
      </c>
      <c r="E88" s="148" t="s">
        <v>1604</v>
      </c>
      <c r="F88" s="148">
        <v>1</v>
      </c>
      <c r="G88" s="148">
        <v>100</v>
      </c>
      <c r="H88" s="149">
        <v>2.1720000000000002</v>
      </c>
      <c r="I88" s="66"/>
      <c r="J88" s="67">
        <f t="shared" si="14"/>
        <v>2.1720000000000002</v>
      </c>
      <c r="K88" s="67">
        <f t="shared" si="15"/>
        <v>0</v>
      </c>
      <c r="L88" s="67">
        <f t="shared" si="16"/>
        <v>2.1720000000000002</v>
      </c>
      <c r="M88" s="67">
        <f t="shared" si="13"/>
        <v>0</v>
      </c>
    </row>
    <row r="89" spans="1:13" ht="11.25" customHeight="1" thickBot="1">
      <c r="A89" s="222"/>
      <c r="B89" s="133"/>
      <c r="C89" s="419" t="s">
        <v>1978</v>
      </c>
      <c r="D89" s="419"/>
      <c r="E89" s="419"/>
      <c r="F89" s="419"/>
      <c r="G89" s="419"/>
      <c r="H89" s="422"/>
      <c r="I89" s="66"/>
      <c r="J89" s="67"/>
      <c r="K89" s="67"/>
      <c r="L89" s="67"/>
      <c r="M89" s="67"/>
    </row>
    <row r="90" spans="1:13" ht="11.25" customHeight="1">
      <c r="A90" s="222">
        <v>0</v>
      </c>
      <c r="B90" s="133" t="s">
        <v>1601</v>
      </c>
      <c r="C90" s="221" t="s">
        <v>1979</v>
      </c>
      <c r="D90" s="147" t="s">
        <v>1980</v>
      </c>
      <c r="E90" s="148" t="s">
        <v>1604</v>
      </c>
      <c r="F90" s="148">
        <v>1</v>
      </c>
      <c r="G90" s="148">
        <v>2000</v>
      </c>
      <c r="H90" s="149">
        <v>0.14399999999999999</v>
      </c>
      <c r="I90" s="66"/>
      <c r="J90" s="67">
        <f>H90*(1-Скидка_3M_RUB)</f>
        <v>0.14399999999999999</v>
      </c>
      <c r="K90" s="67">
        <f>J90*I90</f>
        <v>0</v>
      </c>
      <c r="L90" s="67">
        <f>H90*(1-Скидка_3M_RUB)</f>
        <v>0.14399999999999999</v>
      </c>
      <c r="M90" s="67">
        <f t="shared" si="13"/>
        <v>0</v>
      </c>
    </row>
    <row r="91" spans="1:13" ht="11.25" customHeight="1" thickBot="1">
      <c r="A91" s="222">
        <v>0</v>
      </c>
      <c r="B91" s="133" t="s">
        <v>1601</v>
      </c>
      <c r="C91" s="221" t="s">
        <v>1981</v>
      </c>
      <c r="D91" s="147" t="s">
        <v>1982</v>
      </c>
      <c r="E91" s="148" t="s">
        <v>1604</v>
      </c>
      <c r="F91" s="148">
        <v>1</v>
      </c>
      <c r="G91" s="148">
        <v>500</v>
      </c>
      <c r="H91" s="149">
        <v>0.18</v>
      </c>
      <c r="I91" s="66"/>
      <c r="J91" s="67">
        <f>H91*(1-Скидка_3M_RUB)</f>
        <v>0.18</v>
      </c>
      <c r="K91" s="67">
        <f>J91*I91</f>
        <v>0</v>
      </c>
      <c r="L91" s="67">
        <f>H91*(1-Скидка_3M_RUB)</f>
        <v>0.18</v>
      </c>
      <c r="M91" s="67">
        <f t="shared" si="13"/>
        <v>0</v>
      </c>
    </row>
    <row r="92" spans="1:13" ht="11.25" customHeight="1" thickBot="1">
      <c r="A92" s="222"/>
      <c r="B92" s="133"/>
      <c r="C92" s="419" t="s">
        <v>1983</v>
      </c>
      <c r="D92" s="419"/>
      <c r="E92" s="419"/>
      <c r="F92" s="419"/>
      <c r="G92" s="419"/>
      <c r="H92" s="422"/>
      <c r="I92" s="66"/>
      <c r="J92" s="67"/>
      <c r="K92" s="67"/>
      <c r="L92" s="67"/>
      <c r="M92" s="67"/>
    </row>
    <row r="93" spans="1:13" ht="11.25" customHeight="1">
      <c r="A93" s="222">
        <v>0</v>
      </c>
      <c r="B93" s="133" t="s">
        <v>1601</v>
      </c>
      <c r="C93" s="221" t="s">
        <v>1984</v>
      </c>
      <c r="D93" s="147" t="s">
        <v>1985</v>
      </c>
      <c r="E93" s="148" t="s">
        <v>1604</v>
      </c>
      <c r="F93" s="148">
        <v>1</v>
      </c>
      <c r="G93" s="148">
        <v>20</v>
      </c>
      <c r="H93" s="149">
        <v>3.8400000000000003</v>
      </c>
      <c r="I93" s="66"/>
      <c r="J93" s="67">
        <f t="shared" ref="J93:J99" si="17">H93*(1-Скидка_3M_RUB)</f>
        <v>3.8400000000000003</v>
      </c>
      <c r="K93" s="67">
        <f t="shared" ref="K93:K99" si="18">J93*I93</f>
        <v>0</v>
      </c>
      <c r="L93" s="67">
        <f t="shared" ref="L93:L99" si="19">H93*(1-Скидка_3M_RUB)</f>
        <v>3.8400000000000003</v>
      </c>
      <c r="M93" s="67">
        <f t="shared" si="13"/>
        <v>0</v>
      </c>
    </row>
    <row r="94" spans="1:13" ht="11.25" customHeight="1">
      <c r="A94" s="222">
        <v>0</v>
      </c>
      <c r="B94" s="133" t="s">
        <v>1601</v>
      </c>
      <c r="C94" s="221" t="s">
        <v>1986</v>
      </c>
      <c r="D94" s="147" t="s">
        <v>1987</v>
      </c>
      <c r="E94" s="148" t="s">
        <v>1604</v>
      </c>
      <c r="F94" s="148">
        <v>1</v>
      </c>
      <c r="G94" s="148">
        <v>10</v>
      </c>
      <c r="H94" s="149">
        <v>25.536000000000001</v>
      </c>
      <c r="I94" s="66"/>
      <c r="J94" s="67">
        <f t="shared" si="17"/>
        <v>25.536000000000001</v>
      </c>
      <c r="K94" s="67">
        <f t="shared" si="18"/>
        <v>0</v>
      </c>
      <c r="L94" s="67">
        <f t="shared" si="19"/>
        <v>25.536000000000001</v>
      </c>
      <c r="M94" s="67">
        <f t="shared" si="13"/>
        <v>0</v>
      </c>
    </row>
    <row r="95" spans="1:13" ht="11.25" customHeight="1">
      <c r="A95" s="222">
        <v>0</v>
      </c>
      <c r="B95" s="133" t="s">
        <v>1601</v>
      </c>
      <c r="C95" s="221">
        <v>2821</v>
      </c>
      <c r="D95" s="147" t="s">
        <v>1988</v>
      </c>
      <c r="E95" s="148" t="s">
        <v>1604</v>
      </c>
      <c r="F95" s="148">
        <v>1</v>
      </c>
      <c r="G95" s="148">
        <v>20</v>
      </c>
      <c r="H95" s="149">
        <v>11.652000000000001</v>
      </c>
      <c r="I95" s="66"/>
      <c r="J95" s="67">
        <f t="shared" si="17"/>
        <v>11.652000000000001</v>
      </c>
      <c r="K95" s="67">
        <f t="shared" si="18"/>
        <v>0</v>
      </c>
      <c r="L95" s="67">
        <f t="shared" si="19"/>
        <v>11.652000000000001</v>
      </c>
      <c r="M95" s="67">
        <f t="shared" si="13"/>
        <v>0</v>
      </c>
    </row>
    <row r="96" spans="1:13" ht="11.25" customHeight="1">
      <c r="A96" s="222">
        <v>0</v>
      </c>
      <c r="B96" s="133" t="s">
        <v>1601</v>
      </c>
      <c r="C96" s="221">
        <v>2822</v>
      </c>
      <c r="D96" s="147" t="s">
        <v>1989</v>
      </c>
      <c r="E96" s="148" t="s">
        <v>1604</v>
      </c>
      <c r="F96" s="148">
        <v>1</v>
      </c>
      <c r="G96" s="148">
        <v>20</v>
      </c>
      <c r="H96" s="149">
        <v>11.652000000000001</v>
      </c>
      <c r="I96" s="66"/>
      <c r="J96" s="67">
        <f t="shared" si="17"/>
        <v>11.652000000000001</v>
      </c>
      <c r="K96" s="67">
        <f t="shared" si="18"/>
        <v>0</v>
      </c>
      <c r="L96" s="67">
        <f t="shared" si="19"/>
        <v>11.652000000000001</v>
      </c>
      <c r="M96" s="67">
        <f t="shared" si="13"/>
        <v>0</v>
      </c>
    </row>
    <row r="97" spans="1:13" ht="11.25" customHeight="1">
      <c r="A97" s="222">
        <v>0</v>
      </c>
      <c r="B97" s="133" t="s">
        <v>1601</v>
      </c>
      <c r="C97" s="221">
        <v>2890</v>
      </c>
      <c r="D97" s="147" t="s">
        <v>1990</v>
      </c>
      <c r="E97" s="148" t="s">
        <v>1604</v>
      </c>
      <c r="F97" s="148">
        <v>1</v>
      </c>
      <c r="G97" s="148">
        <v>10</v>
      </c>
      <c r="H97" s="149">
        <v>16.044</v>
      </c>
      <c r="I97" s="66"/>
      <c r="J97" s="67">
        <f t="shared" si="17"/>
        <v>16.044</v>
      </c>
      <c r="K97" s="67">
        <f t="shared" si="18"/>
        <v>0</v>
      </c>
      <c r="L97" s="67">
        <f t="shared" si="19"/>
        <v>16.044</v>
      </c>
      <c r="M97" s="67">
        <f t="shared" si="13"/>
        <v>0</v>
      </c>
    </row>
    <row r="98" spans="1:13" ht="11.25" customHeight="1">
      <c r="A98" s="222">
        <v>0</v>
      </c>
      <c r="B98" s="133" t="s">
        <v>1601</v>
      </c>
      <c r="C98" s="221" t="s">
        <v>1991</v>
      </c>
      <c r="D98" s="147" t="s">
        <v>1992</v>
      </c>
      <c r="E98" s="148" t="s">
        <v>1604</v>
      </c>
      <c r="F98" s="148">
        <v>1</v>
      </c>
      <c r="G98" s="148">
        <v>10</v>
      </c>
      <c r="H98" s="149">
        <v>17.399999999999999</v>
      </c>
      <c r="I98" s="66"/>
      <c r="J98" s="67">
        <f t="shared" si="17"/>
        <v>17.399999999999999</v>
      </c>
      <c r="K98" s="67">
        <f t="shared" si="18"/>
        <v>0</v>
      </c>
      <c r="L98" s="67">
        <f t="shared" si="19"/>
        <v>17.399999999999999</v>
      </c>
      <c r="M98" s="67">
        <f t="shared" si="13"/>
        <v>0</v>
      </c>
    </row>
    <row r="99" spans="1:13" ht="11.25" customHeight="1" thickBot="1">
      <c r="A99" s="222">
        <v>0</v>
      </c>
      <c r="B99" s="133" t="s">
        <v>1601</v>
      </c>
      <c r="C99" s="221" t="s">
        <v>1993</v>
      </c>
      <c r="D99" s="147" t="s">
        <v>1994</v>
      </c>
      <c r="E99" s="148" t="s">
        <v>1604</v>
      </c>
      <c r="F99" s="148">
        <v>1</v>
      </c>
      <c r="G99" s="148">
        <v>10</v>
      </c>
      <c r="H99" s="149">
        <v>17.399999999999999</v>
      </c>
      <c r="I99" s="66"/>
      <c r="J99" s="67">
        <f t="shared" si="17"/>
        <v>17.399999999999999</v>
      </c>
      <c r="K99" s="67">
        <f t="shared" si="18"/>
        <v>0</v>
      </c>
      <c r="L99" s="67">
        <f t="shared" si="19"/>
        <v>17.399999999999999</v>
      </c>
      <c r="M99" s="67">
        <f t="shared" si="13"/>
        <v>0</v>
      </c>
    </row>
    <row r="100" spans="1:13" ht="11.25" customHeight="1" thickBot="1">
      <c r="A100" s="222"/>
      <c r="B100" s="133"/>
      <c r="C100" s="419" t="s">
        <v>1995</v>
      </c>
      <c r="D100" s="419"/>
      <c r="E100" s="419"/>
      <c r="F100" s="419"/>
      <c r="G100" s="419"/>
      <c r="H100" s="422"/>
      <c r="I100" s="66"/>
      <c r="J100" s="67"/>
      <c r="K100" s="67"/>
      <c r="L100" s="67"/>
      <c r="M100" s="67"/>
    </row>
    <row r="101" spans="1:13" ht="11.25" customHeight="1">
      <c r="A101" s="222">
        <v>0</v>
      </c>
      <c r="B101" s="133" t="s">
        <v>1601</v>
      </c>
      <c r="C101" s="221" t="s">
        <v>1996</v>
      </c>
      <c r="D101" s="147" t="s">
        <v>1997</v>
      </c>
      <c r="E101" s="148" t="s">
        <v>764</v>
      </c>
      <c r="F101" s="148">
        <v>1</v>
      </c>
      <c r="G101" s="148">
        <v>10</v>
      </c>
      <c r="H101" s="149">
        <v>2.9400000000000004</v>
      </c>
      <c r="I101" s="66"/>
      <c r="J101" s="67">
        <f>H101*(1-Скидка_3M_RUB)</f>
        <v>2.9400000000000004</v>
      </c>
      <c r="K101" s="67">
        <f>J101*I101</f>
        <v>0</v>
      </c>
      <c r="L101" s="67">
        <f>H101*(1-Скидка_3M_RUB)</f>
        <v>2.9400000000000004</v>
      </c>
      <c r="M101" s="67">
        <f t="shared" si="13"/>
        <v>0</v>
      </c>
    </row>
    <row r="102" spans="1:13" ht="11.25" customHeight="1">
      <c r="A102" s="222">
        <v>0</v>
      </c>
      <c r="B102" s="133" t="s">
        <v>1601</v>
      </c>
      <c r="C102" s="221" t="s">
        <v>4873</v>
      </c>
      <c r="D102" s="147" t="s">
        <v>4874</v>
      </c>
      <c r="E102" s="148" t="s">
        <v>764</v>
      </c>
      <c r="F102" s="148">
        <v>1</v>
      </c>
      <c r="G102" s="148">
        <v>50</v>
      </c>
      <c r="H102" s="149">
        <v>1.3919999999999999</v>
      </c>
      <c r="I102" s="66"/>
      <c r="J102" s="67">
        <f>H102*(1-Скидка_3M_RUB)</f>
        <v>1.3919999999999999</v>
      </c>
      <c r="K102" s="67">
        <f>J102*I102</f>
        <v>0</v>
      </c>
      <c r="L102" s="67">
        <f>H102*(1-Скидка_3M_RUB)</f>
        <v>1.3919999999999999</v>
      </c>
      <c r="M102" s="67">
        <f t="shared" si="13"/>
        <v>0</v>
      </c>
    </row>
    <row r="103" spans="1:13" ht="11.25" customHeight="1">
      <c r="A103" s="222">
        <v>0</v>
      </c>
      <c r="B103" s="133" t="s">
        <v>1601</v>
      </c>
      <c r="C103" s="221" t="s">
        <v>1998</v>
      </c>
      <c r="D103" s="147" t="s">
        <v>1999</v>
      </c>
      <c r="E103" s="148" t="s">
        <v>764</v>
      </c>
      <c r="F103" s="148">
        <v>500</v>
      </c>
      <c r="G103" s="148">
        <v>1</v>
      </c>
      <c r="H103" s="149">
        <v>0.188136</v>
      </c>
      <c r="I103" s="66"/>
      <c r="J103" s="67">
        <f>H103*(1-Скидка_3M_RUB)</f>
        <v>0.188136</v>
      </c>
      <c r="K103" s="67">
        <f>J103*I103</f>
        <v>0</v>
      </c>
      <c r="L103" s="67">
        <f>H103*(1-Скидка_3M_RUB)</f>
        <v>0.188136</v>
      </c>
      <c r="M103" s="67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33"/>
  <sheetViews>
    <sheetView topLeftCell="B1" workbookViewId="0">
      <pane xSplit="4" ySplit="6" topLeftCell="F7" activePane="bottomRight" state="frozen"/>
      <selection activeCell="B1" sqref="B1"/>
      <selection pane="topRight" activeCell="F1" sqref="F1"/>
      <selection pane="bottomLeft" activeCell="B7" sqref="B7"/>
      <selection pane="bottomRight" activeCell="F5" sqref="F5"/>
    </sheetView>
  </sheetViews>
  <sheetFormatPr defaultColWidth="9.19921875" defaultRowHeight="11.65" outlineLevelRow="1" outlineLevelCol="1"/>
  <cols>
    <col min="1" max="1" width="7.53125" style="1" hidden="1" customWidth="1" outlineLevel="1"/>
    <col min="2" max="2" width="10.53125" style="31" customWidth="1" collapsed="1"/>
    <col min="3" max="3" width="52.796875" style="31" customWidth="1"/>
    <col min="4" max="4" width="11.33203125" style="32" customWidth="1"/>
    <col min="5" max="5" width="7.265625" style="35" customWidth="1"/>
    <col min="6" max="6" width="12.796875" style="31" customWidth="1"/>
    <col min="7" max="7" width="5.19921875" style="32" customWidth="1"/>
    <col min="8" max="9" width="8" style="33" customWidth="1"/>
    <col min="10" max="10" width="8.59765625" style="33" customWidth="1" outlineLevel="1"/>
    <col min="11" max="11" width="8.59765625" style="36" customWidth="1" outlineLevel="1"/>
    <col min="12" max="13" width="8.59765625" style="1" customWidth="1" outlineLevel="1"/>
    <col min="14" max="14" width="9.59765625" style="1" customWidth="1" outlineLevel="1"/>
    <col min="15" max="15" width="1.73046875" style="1" customWidth="1"/>
    <col min="16" max="16384" width="9.19921875" style="1"/>
  </cols>
  <sheetData>
    <row r="1" spans="1:14">
      <c r="B1" s="1"/>
      <c r="C1" s="1"/>
      <c r="D1" s="1"/>
      <c r="E1" s="1"/>
    </row>
    <row r="2" spans="1:14" ht="15.75" customHeight="1">
      <c r="B2" s="351" t="s">
        <v>0</v>
      </c>
      <c r="C2" s="351"/>
      <c r="D2" s="351"/>
      <c r="E2" s="351"/>
      <c r="F2" s="351"/>
      <c r="G2" s="351"/>
      <c r="H2" s="351"/>
      <c r="I2" s="267"/>
      <c r="J2" s="267"/>
    </row>
    <row r="3" spans="1:14" ht="15.75" customHeight="1">
      <c r="B3" s="351" t="s">
        <v>1891</v>
      </c>
      <c r="C3" s="351"/>
      <c r="D3" s="351"/>
      <c r="E3" s="351"/>
      <c r="F3" s="351"/>
      <c r="G3" s="351"/>
      <c r="H3" s="351"/>
      <c r="I3" s="267"/>
      <c r="J3" s="267"/>
    </row>
    <row r="4" spans="1:14">
      <c r="B4" s="1" t="s">
        <v>3625</v>
      </c>
      <c r="C4" s="1"/>
      <c r="D4" s="1"/>
      <c r="E4" s="1"/>
      <c r="H4" s="14"/>
      <c r="I4" s="14"/>
      <c r="J4" s="14"/>
      <c r="K4" s="49" t="s">
        <v>1881</v>
      </c>
      <c r="L4" s="50">
        <v>0</v>
      </c>
      <c r="M4" s="301"/>
      <c r="N4" s="301"/>
    </row>
    <row r="5" spans="1:14" ht="14.65" thickBot="1">
      <c r="B5" s="31" t="s">
        <v>1</v>
      </c>
      <c r="D5" s="1"/>
      <c r="E5" s="1"/>
      <c r="F5" s="81" t="s">
        <v>2003</v>
      </c>
      <c r="K5" s="49" t="s">
        <v>1882</v>
      </c>
      <c r="L5" s="7">
        <f>SUM(L8:L174)</f>
        <v>0</v>
      </c>
      <c r="M5" s="49" t="s">
        <v>5220</v>
      </c>
      <c r="N5" s="7">
        <f>SUM(N8:N174)</f>
        <v>0</v>
      </c>
    </row>
    <row r="6" spans="1:14" ht="29.25" customHeight="1" thickBot="1">
      <c r="A6" s="132" t="s">
        <v>3127</v>
      </c>
      <c r="B6" s="209" t="s">
        <v>2</v>
      </c>
      <c r="C6" s="216" t="s">
        <v>3</v>
      </c>
      <c r="D6" s="429" t="s">
        <v>1614</v>
      </c>
      <c r="E6" s="430"/>
      <c r="F6" s="217" t="s">
        <v>1615</v>
      </c>
      <c r="G6" s="210" t="s">
        <v>1616</v>
      </c>
      <c r="H6" s="28" t="s">
        <v>707</v>
      </c>
      <c r="I6" s="16" t="s">
        <v>5100</v>
      </c>
      <c r="J6" s="300" t="s">
        <v>1884</v>
      </c>
      <c r="K6" s="61" t="s">
        <v>1883</v>
      </c>
      <c r="L6" s="61" t="s">
        <v>5218</v>
      </c>
      <c r="M6" s="61" t="s">
        <v>1883</v>
      </c>
      <c r="N6" s="62" t="s">
        <v>5219</v>
      </c>
    </row>
    <row r="7" spans="1:14">
      <c r="A7" s="6"/>
      <c r="B7" s="428" t="s">
        <v>1617</v>
      </c>
      <c r="C7" s="428"/>
      <c r="D7" s="428"/>
      <c r="E7" s="428"/>
      <c r="F7" s="428"/>
      <c r="G7" s="428"/>
      <c r="H7" s="428"/>
      <c r="I7" s="282"/>
      <c r="J7" s="64"/>
      <c r="K7" s="67"/>
      <c r="L7" s="64"/>
      <c r="M7" s="82"/>
      <c r="N7" s="82"/>
    </row>
    <row r="8" spans="1:14" outlineLevel="1">
      <c r="A8" s="125">
        <v>0</v>
      </c>
      <c r="B8" s="211" t="s">
        <v>1618</v>
      </c>
      <c r="C8" s="211" t="s">
        <v>1619</v>
      </c>
      <c r="D8" s="212" t="s">
        <v>1620</v>
      </c>
      <c r="E8" s="211" t="s">
        <v>1376</v>
      </c>
      <c r="F8" s="211" t="s">
        <v>1621</v>
      </c>
      <c r="G8" s="212">
        <v>6</v>
      </c>
      <c r="H8" s="213">
        <v>23.21</v>
      </c>
      <c r="I8" s="5">
        <f t="shared" ref="I8:I20" si="0">ROUND(H8*Курс_EUR,2)</f>
        <v>2204.9499999999998</v>
      </c>
      <c r="J8" s="66"/>
      <c r="K8" s="67">
        <f t="shared" ref="K8:K20" si="1">H8*(1-Скидка_U_POL)</f>
        <v>23.21</v>
      </c>
      <c r="L8" s="67">
        <f t="shared" ref="L8:L20" si="2">K8*J8</f>
        <v>0</v>
      </c>
      <c r="M8" s="67">
        <f t="shared" ref="M8:M20" si="3">I8*(1-Скидка_U_POL)</f>
        <v>2204.9499999999998</v>
      </c>
      <c r="N8" s="67">
        <f>J8*M8</f>
        <v>0</v>
      </c>
    </row>
    <row r="9" spans="1:14" outlineLevel="1">
      <c r="A9" s="125">
        <v>0</v>
      </c>
      <c r="B9" s="211" t="s">
        <v>1622</v>
      </c>
      <c r="C9" s="211" t="s">
        <v>1619</v>
      </c>
      <c r="D9" s="212" t="s">
        <v>1623</v>
      </c>
      <c r="E9" s="211" t="s">
        <v>1376</v>
      </c>
      <c r="F9" s="211" t="s">
        <v>1621</v>
      </c>
      <c r="G9" s="212">
        <v>2</v>
      </c>
      <c r="H9" s="213">
        <v>103.71</v>
      </c>
      <c r="I9" s="5">
        <f t="shared" si="0"/>
        <v>9852.4500000000007</v>
      </c>
      <c r="J9" s="66"/>
      <c r="K9" s="67">
        <f t="shared" si="1"/>
        <v>103.71</v>
      </c>
      <c r="L9" s="67">
        <f t="shared" si="2"/>
        <v>0</v>
      </c>
      <c r="M9" s="67">
        <f t="shared" si="3"/>
        <v>9852.4500000000007</v>
      </c>
      <c r="N9" s="67">
        <f t="shared" ref="N9:N71" si="4">J9*M9</f>
        <v>0</v>
      </c>
    </row>
    <row r="10" spans="1:14" outlineLevel="1">
      <c r="A10" s="125">
        <v>0</v>
      </c>
      <c r="B10" s="211" t="s">
        <v>3598</v>
      </c>
      <c r="C10" s="211" t="s">
        <v>3599</v>
      </c>
      <c r="D10" s="212" t="s">
        <v>1620</v>
      </c>
      <c r="E10" s="211" t="s">
        <v>1376</v>
      </c>
      <c r="F10" s="211" t="s">
        <v>1621</v>
      </c>
      <c r="G10" s="212">
        <v>6</v>
      </c>
      <c r="H10" s="213">
        <v>31.57</v>
      </c>
      <c r="I10" s="5">
        <f t="shared" si="0"/>
        <v>2999.15</v>
      </c>
      <c r="J10" s="66"/>
      <c r="K10" s="67">
        <f>H10*(1-Скидка_U_POL)</f>
        <v>31.57</v>
      </c>
      <c r="L10" s="67">
        <f t="shared" si="2"/>
        <v>0</v>
      </c>
      <c r="M10" s="67">
        <f t="shared" si="3"/>
        <v>2999.15</v>
      </c>
      <c r="N10" s="67">
        <f t="shared" si="4"/>
        <v>0</v>
      </c>
    </row>
    <row r="11" spans="1:14" outlineLevel="1">
      <c r="A11" s="125">
        <v>0</v>
      </c>
      <c r="B11" s="211" t="s">
        <v>3600</v>
      </c>
      <c r="C11" s="211" t="s">
        <v>3601</v>
      </c>
      <c r="D11" s="212" t="s">
        <v>1623</v>
      </c>
      <c r="E11" s="211" t="s">
        <v>1376</v>
      </c>
      <c r="F11" s="211" t="s">
        <v>1621</v>
      </c>
      <c r="G11" s="212">
        <v>2</v>
      </c>
      <c r="H11" s="213">
        <v>135.97</v>
      </c>
      <c r="I11" s="5">
        <f t="shared" si="0"/>
        <v>12917.15</v>
      </c>
      <c r="J11" s="66"/>
      <c r="K11" s="67">
        <f>H11*(1-Скидка_U_POL)</f>
        <v>135.97</v>
      </c>
      <c r="L11" s="67">
        <f t="shared" si="2"/>
        <v>0</v>
      </c>
      <c r="M11" s="67">
        <f t="shared" si="3"/>
        <v>12917.15</v>
      </c>
      <c r="N11" s="67">
        <f t="shared" si="4"/>
        <v>0</v>
      </c>
    </row>
    <row r="12" spans="1:14" outlineLevel="1">
      <c r="A12" s="125">
        <v>0</v>
      </c>
      <c r="B12" s="211" t="s">
        <v>1624</v>
      </c>
      <c r="C12" s="211" t="s">
        <v>1625</v>
      </c>
      <c r="D12" s="212" t="s">
        <v>1620</v>
      </c>
      <c r="E12" s="211" t="s">
        <v>1376</v>
      </c>
      <c r="F12" s="211" t="s">
        <v>1621</v>
      </c>
      <c r="G12" s="212">
        <v>6</v>
      </c>
      <c r="H12" s="213">
        <v>25.2</v>
      </c>
      <c r="I12" s="5">
        <f t="shared" si="0"/>
        <v>2394</v>
      </c>
      <c r="J12" s="66"/>
      <c r="K12" s="67">
        <f t="shared" si="1"/>
        <v>25.2</v>
      </c>
      <c r="L12" s="67">
        <f t="shared" si="2"/>
        <v>0</v>
      </c>
      <c r="M12" s="67">
        <f t="shared" si="3"/>
        <v>2394</v>
      </c>
      <c r="N12" s="67">
        <f t="shared" si="4"/>
        <v>0</v>
      </c>
    </row>
    <row r="13" spans="1:14" outlineLevel="1">
      <c r="A13" s="125">
        <v>0</v>
      </c>
      <c r="B13" s="211" t="s">
        <v>1626</v>
      </c>
      <c r="C13" s="211" t="s">
        <v>1627</v>
      </c>
      <c r="D13" s="212" t="s">
        <v>1620</v>
      </c>
      <c r="E13" s="211" t="s">
        <v>1376</v>
      </c>
      <c r="F13" s="211" t="s">
        <v>1621</v>
      </c>
      <c r="G13" s="212">
        <v>6</v>
      </c>
      <c r="H13" s="213">
        <v>18.53</v>
      </c>
      <c r="I13" s="5">
        <f t="shared" si="0"/>
        <v>1760.35</v>
      </c>
      <c r="J13" s="66"/>
      <c r="K13" s="67">
        <f t="shared" si="1"/>
        <v>18.53</v>
      </c>
      <c r="L13" s="67">
        <f t="shared" si="2"/>
        <v>0</v>
      </c>
      <c r="M13" s="67">
        <f t="shared" si="3"/>
        <v>1760.35</v>
      </c>
      <c r="N13" s="67">
        <f t="shared" si="4"/>
        <v>0</v>
      </c>
    </row>
    <row r="14" spans="1:14" outlineLevel="1">
      <c r="A14" s="125">
        <v>0</v>
      </c>
      <c r="B14" s="211" t="s">
        <v>1628</v>
      </c>
      <c r="C14" s="211" t="s">
        <v>1627</v>
      </c>
      <c r="D14" s="212" t="s">
        <v>1623</v>
      </c>
      <c r="E14" s="211" t="s">
        <v>1376</v>
      </c>
      <c r="F14" s="211" t="s">
        <v>1621</v>
      </c>
      <c r="G14" s="212">
        <v>2</v>
      </c>
      <c r="H14" s="213">
        <v>84.16</v>
      </c>
      <c r="I14" s="5">
        <f t="shared" si="0"/>
        <v>7995.2</v>
      </c>
      <c r="J14" s="66"/>
      <c r="K14" s="67">
        <f t="shared" si="1"/>
        <v>84.16</v>
      </c>
      <c r="L14" s="67">
        <f t="shared" si="2"/>
        <v>0</v>
      </c>
      <c r="M14" s="67">
        <f t="shared" si="3"/>
        <v>7995.2</v>
      </c>
      <c r="N14" s="67">
        <f t="shared" si="4"/>
        <v>0</v>
      </c>
    </row>
    <row r="15" spans="1:14" outlineLevel="1">
      <c r="A15" s="125">
        <v>0</v>
      </c>
      <c r="B15" s="211" t="s">
        <v>1629</v>
      </c>
      <c r="C15" s="211" t="s">
        <v>1630</v>
      </c>
      <c r="D15" s="212" t="s">
        <v>1620</v>
      </c>
      <c r="E15" s="211" t="s">
        <v>1376</v>
      </c>
      <c r="F15" s="211" t="s">
        <v>1621</v>
      </c>
      <c r="G15" s="212">
        <v>6</v>
      </c>
      <c r="H15" s="213">
        <v>21.47</v>
      </c>
      <c r="I15" s="5">
        <f t="shared" si="0"/>
        <v>2039.65</v>
      </c>
      <c r="J15" s="66"/>
      <c r="K15" s="67">
        <f t="shared" si="1"/>
        <v>21.47</v>
      </c>
      <c r="L15" s="67">
        <f t="shared" si="2"/>
        <v>0</v>
      </c>
      <c r="M15" s="67">
        <f t="shared" si="3"/>
        <v>2039.65</v>
      </c>
      <c r="N15" s="67">
        <f t="shared" si="4"/>
        <v>0</v>
      </c>
    </row>
    <row r="16" spans="1:14" outlineLevel="1">
      <c r="A16" s="125">
        <v>0</v>
      </c>
      <c r="B16" s="211" t="s">
        <v>1631</v>
      </c>
      <c r="C16" s="211" t="s">
        <v>1630</v>
      </c>
      <c r="D16" s="212" t="s">
        <v>1623</v>
      </c>
      <c r="E16" s="211" t="s">
        <v>1376</v>
      </c>
      <c r="F16" s="211" t="s">
        <v>1621</v>
      </c>
      <c r="G16" s="212">
        <v>2</v>
      </c>
      <c r="H16" s="213">
        <v>96.04</v>
      </c>
      <c r="I16" s="5">
        <f t="shared" si="0"/>
        <v>9123.7999999999993</v>
      </c>
      <c r="J16" s="66"/>
      <c r="K16" s="67">
        <f t="shared" si="1"/>
        <v>96.04</v>
      </c>
      <c r="L16" s="67">
        <f t="shared" si="2"/>
        <v>0</v>
      </c>
      <c r="M16" s="67">
        <f t="shared" si="3"/>
        <v>9123.7999999999993</v>
      </c>
      <c r="N16" s="67">
        <f t="shared" si="4"/>
        <v>0</v>
      </c>
    </row>
    <row r="17" spans="1:14" outlineLevel="1">
      <c r="A17" s="125">
        <v>0</v>
      </c>
      <c r="B17" s="211" t="s">
        <v>1632</v>
      </c>
      <c r="C17" s="211" t="s">
        <v>1633</v>
      </c>
      <c r="D17" s="212" t="s">
        <v>1620</v>
      </c>
      <c r="E17" s="211" t="s">
        <v>1376</v>
      </c>
      <c r="F17" s="211" t="s">
        <v>1621</v>
      </c>
      <c r="G17" s="212">
        <v>6</v>
      </c>
      <c r="H17" s="213">
        <v>21.47</v>
      </c>
      <c r="I17" s="5">
        <f t="shared" si="0"/>
        <v>2039.65</v>
      </c>
      <c r="J17" s="66"/>
      <c r="K17" s="67">
        <f t="shared" si="1"/>
        <v>21.47</v>
      </c>
      <c r="L17" s="67">
        <f t="shared" si="2"/>
        <v>0</v>
      </c>
      <c r="M17" s="67">
        <f t="shared" si="3"/>
        <v>2039.65</v>
      </c>
      <c r="N17" s="67">
        <f t="shared" si="4"/>
        <v>0</v>
      </c>
    </row>
    <row r="18" spans="1:14" outlineLevel="1">
      <c r="A18" s="125">
        <v>0</v>
      </c>
      <c r="B18" s="211" t="s">
        <v>1635</v>
      </c>
      <c r="C18" s="211" t="s">
        <v>1636</v>
      </c>
      <c r="D18" s="212" t="s">
        <v>1620</v>
      </c>
      <c r="E18" s="211" t="s">
        <v>1376</v>
      </c>
      <c r="F18" s="211" t="s">
        <v>1621</v>
      </c>
      <c r="G18" s="212">
        <v>6</v>
      </c>
      <c r="H18" s="213">
        <v>22.07</v>
      </c>
      <c r="I18" s="5">
        <f t="shared" si="0"/>
        <v>2096.65</v>
      </c>
      <c r="J18" s="66"/>
      <c r="K18" s="67">
        <f t="shared" si="1"/>
        <v>22.07</v>
      </c>
      <c r="L18" s="67">
        <f t="shared" si="2"/>
        <v>0</v>
      </c>
      <c r="M18" s="67">
        <f t="shared" si="3"/>
        <v>2096.65</v>
      </c>
      <c r="N18" s="67">
        <f t="shared" si="4"/>
        <v>0</v>
      </c>
    </row>
    <row r="19" spans="1:14" outlineLevel="1">
      <c r="A19" s="125">
        <v>0</v>
      </c>
      <c r="B19" s="211" t="s">
        <v>1637</v>
      </c>
      <c r="C19" s="211" t="s">
        <v>1636</v>
      </c>
      <c r="D19" s="212" t="s">
        <v>1623</v>
      </c>
      <c r="E19" s="211" t="s">
        <v>1376</v>
      </c>
      <c r="F19" s="211" t="s">
        <v>1621</v>
      </c>
      <c r="G19" s="212">
        <v>2</v>
      </c>
      <c r="H19" s="213">
        <v>99.92</v>
      </c>
      <c r="I19" s="5">
        <f t="shared" si="0"/>
        <v>9492.4</v>
      </c>
      <c r="J19" s="66"/>
      <c r="K19" s="67">
        <f t="shared" si="1"/>
        <v>99.92</v>
      </c>
      <c r="L19" s="67">
        <f t="shared" si="2"/>
        <v>0</v>
      </c>
      <c r="M19" s="67">
        <f t="shared" si="3"/>
        <v>9492.4</v>
      </c>
      <c r="N19" s="67">
        <f t="shared" si="4"/>
        <v>0</v>
      </c>
    </row>
    <row r="20" spans="1:14" outlineLevel="1">
      <c r="A20" s="125">
        <v>0</v>
      </c>
      <c r="B20" s="211" t="s">
        <v>1638</v>
      </c>
      <c r="C20" s="211" t="s">
        <v>1639</v>
      </c>
      <c r="D20" s="212" t="s">
        <v>1620</v>
      </c>
      <c r="E20" s="211" t="s">
        <v>1376</v>
      </c>
      <c r="F20" s="211" t="s">
        <v>1621</v>
      </c>
      <c r="G20" s="212">
        <v>6</v>
      </c>
      <c r="H20" s="213">
        <v>16.97</v>
      </c>
      <c r="I20" s="5">
        <f t="shared" si="0"/>
        <v>1612.15</v>
      </c>
      <c r="J20" s="66"/>
      <c r="K20" s="67">
        <f t="shared" si="1"/>
        <v>16.97</v>
      </c>
      <c r="L20" s="67">
        <f t="shared" si="2"/>
        <v>0</v>
      </c>
      <c r="M20" s="67">
        <f t="shared" si="3"/>
        <v>1612.15</v>
      </c>
      <c r="N20" s="67">
        <f t="shared" si="4"/>
        <v>0</v>
      </c>
    </row>
    <row r="21" spans="1:14" outlineLevel="1">
      <c r="A21" s="125"/>
      <c r="B21" s="214" t="s">
        <v>1661</v>
      </c>
      <c r="C21" s="211"/>
      <c r="D21" s="212"/>
      <c r="E21" s="211"/>
      <c r="F21" s="211"/>
      <c r="G21" s="212"/>
      <c r="H21" s="213"/>
      <c r="I21" s="213"/>
      <c r="J21" s="66"/>
      <c r="K21" s="67"/>
      <c r="L21" s="67"/>
      <c r="M21" s="67"/>
      <c r="N21" s="67"/>
    </row>
    <row r="22" spans="1:14" outlineLevel="1">
      <c r="A22" s="125">
        <v>0</v>
      </c>
      <c r="B22" s="211" t="s">
        <v>1662</v>
      </c>
      <c r="C22" s="211" t="s">
        <v>1663</v>
      </c>
      <c r="D22" s="212" t="s">
        <v>1664</v>
      </c>
      <c r="E22" s="211" t="s">
        <v>1376</v>
      </c>
      <c r="F22" s="211" t="s">
        <v>1621</v>
      </c>
      <c r="G22" s="212">
        <v>4</v>
      </c>
      <c r="H22" s="213">
        <v>86.47</v>
      </c>
      <c r="I22" s="5">
        <f>ROUND(H22*Курс_EUR,2)</f>
        <v>8214.65</v>
      </c>
      <c r="J22" s="66"/>
      <c r="K22" s="67">
        <f>H22*(1-Скидка_U_POL)</f>
        <v>86.47</v>
      </c>
      <c r="L22" s="67">
        <f>K22*J22</f>
        <v>0</v>
      </c>
      <c r="M22" s="67">
        <f>I22*(1-Скидка_U_POL)</f>
        <v>8214.65</v>
      </c>
      <c r="N22" s="67">
        <f t="shared" si="4"/>
        <v>0</v>
      </c>
    </row>
    <row r="23" spans="1:14" outlineLevel="1">
      <c r="A23" s="125">
        <v>0</v>
      </c>
      <c r="B23" s="211" t="s">
        <v>1665</v>
      </c>
      <c r="C23" s="211" t="s">
        <v>1666</v>
      </c>
      <c r="D23" s="212" t="s">
        <v>1664</v>
      </c>
      <c r="E23" s="211" t="s">
        <v>1376</v>
      </c>
      <c r="F23" s="211" t="s">
        <v>1621</v>
      </c>
      <c r="G23" s="212">
        <v>4</v>
      </c>
      <c r="H23" s="213">
        <v>68.239999999999995</v>
      </c>
      <c r="I23" s="5">
        <f>ROUND(H23*Курс_EUR,2)</f>
        <v>6482.8</v>
      </c>
      <c r="J23" s="66"/>
      <c r="K23" s="67">
        <f>H23*(1-Скидка_U_POL)</f>
        <v>68.239999999999995</v>
      </c>
      <c r="L23" s="67">
        <f>K23*J23</f>
        <v>0</v>
      </c>
      <c r="M23" s="67">
        <f>I23*(1-Скидка_U_POL)</f>
        <v>6482.8</v>
      </c>
      <c r="N23" s="67">
        <f t="shared" si="4"/>
        <v>0</v>
      </c>
    </row>
    <row r="24" spans="1:14" outlineLevel="1">
      <c r="A24" s="125">
        <v>0</v>
      </c>
      <c r="B24" s="211" t="s">
        <v>1667</v>
      </c>
      <c r="C24" s="211" t="s">
        <v>1668</v>
      </c>
      <c r="D24" s="212" t="s">
        <v>1664</v>
      </c>
      <c r="E24" s="211" t="s">
        <v>1376</v>
      </c>
      <c r="F24" s="211" t="s">
        <v>1621</v>
      </c>
      <c r="G24" s="212">
        <v>4</v>
      </c>
      <c r="H24" s="213">
        <v>68.239999999999995</v>
      </c>
      <c r="I24" s="5">
        <f>ROUND(H24*Курс_EUR,2)</f>
        <v>6482.8</v>
      </c>
      <c r="J24" s="66"/>
      <c r="K24" s="67">
        <f>H24*(1-Скидка_U_POL)</f>
        <v>68.239999999999995</v>
      </c>
      <c r="L24" s="67">
        <f>K24*J24</f>
        <v>0</v>
      </c>
      <c r="M24" s="67">
        <f>I24*(1-Скидка_U_POL)</f>
        <v>6482.8</v>
      </c>
      <c r="N24" s="67">
        <f t="shared" si="4"/>
        <v>0</v>
      </c>
    </row>
    <row r="25" spans="1:14">
      <c r="A25" s="125"/>
      <c r="B25" s="428" t="s">
        <v>1669</v>
      </c>
      <c r="C25" s="428"/>
      <c r="D25" s="428"/>
      <c r="E25" s="428"/>
      <c r="F25" s="428"/>
      <c r="G25" s="428"/>
      <c r="H25" s="428"/>
      <c r="I25" s="282"/>
      <c r="J25" s="66"/>
      <c r="K25" s="67"/>
      <c r="L25" s="67"/>
      <c r="M25" s="67"/>
      <c r="N25" s="67"/>
    </row>
    <row r="26" spans="1:14" outlineLevel="1">
      <c r="A26" s="125">
        <v>0</v>
      </c>
      <c r="B26" s="211" t="s">
        <v>4604</v>
      </c>
      <c r="C26" s="211" t="s">
        <v>4605</v>
      </c>
      <c r="D26" s="212" t="s">
        <v>1620</v>
      </c>
      <c r="E26" s="211" t="s">
        <v>1376</v>
      </c>
      <c r="F26" s="211" t="s">
        <v>1670</v>
      </c>
      <c r="G26" s="212">
        <v>6</v>
      </c>
      <c r="H26" s="213">
        <v>21.97</v>
      </c>
      <c r="I26" s="5">
        <f t="shared" ref="I26:I37" si="5">ROUND(H26*Курс_EUR,2)</f>
        <v>2087.15</v>
      </c>
      <c r="J26" s="66"/>
      <c r="K26" s="67">
        <f t="shared" ref="K26:K37" si="6">H26*(1-Скидка_U_POL)</f>
        <v>21.97</v>
      </c>
      <c r="L26" s="67">
        <f t="shared" ref="L26:L37" si="7">K26*J26</f>
        <v>0</v>
      </c>
      <c r="M26" s="67">
        <f t="shared" ref="M26:M37" si="8">I26*(1-Скидка_U_POL)</f>
        <v>2087.15</v>
      </c>
      <c r="N26" s="67">
        <f t="shared" si="4"/>
        <v>0</v>
      </c>
    </row>
    <row r="27" spans="1:14" outlineLevel="1">
      <c r="A27" s="125">
        <v>0</v>
      </c>
      <c r="B27" s="211" t="s">
        <v>4606</v>
      </c>
      <c r="C27" s="211" t="s">
        <v>4605</v>
      </c>
      <c r="D27" s="212" t="s">
        <v>1671</v>
      </c>
      <c r="E27" s="211" t="s">
        <v>1376</v>
      </c>
      <c r="F27" s="211" t="s">
        <v>1670</v>
      </c>
      <c r="G27" s="212">
        <v>4</v>
      </c>
      <c r="H27" s="213">
        <v>63.55</v>
      </c>
      <c r="I27" s="5">
        <f t="shared" si="5"/>
        <v>6037.25</v>
      </c>
      <c r="J27" s="66"/>
      <c r="K27" s="67">
        <f t="shared" si="6"/>
        <v>63.55</v>
      </c>
      <c r="L27" s="67">
        <f t="shared" si="7"/>
        <v>0</v>
      </c>
      <c r="M27" s="67">
        <f t="shared" si="8"/>
        <v>6037.25</v>
      </c>
      <c r="N27" s="67">
        <f t="shared" si="4"/>
        <v>0</v>
      </c>
    </row>
    <row r="28" spans="1:14" outlineLevel="1">
      <c r="A28" s="125">
        <v>0</v>
      </c>
      <c r="B28" s="211" t="s">
        <v>1674</v>
      </c>
      <c r="C28" s="211" t="s">
        <v>1672</v>
      </c>
      <c r="D28" s="212" t="s">
        <v>1623</v>
      </c>
      <c r="E28" s="211" t="s">
        <v>1376</v>
      </c>
      <c r="F28" s="211" t="s">
        <v>1670</v>
      </c>
      <c r="G28" s="212">
        <v>2</v>
      </c>
      <c r="H28" s="213">
        <v>99.4</v>
      </c>
      <c r="I28" s="5">
        <f t="shared" si="5"/>
        <v>9443</v>
      </c>
      <c r="J28" s="66"/>
      <c r="K28" s="67">
        <f t="shared" si="6"/>
        <v>99.4</v>
      </c>
      <c r="L28" s="67">
        <f t="shared" si="7"/>
        <v>0</v>
      </c>
      <c r="M28" s="67">
        <f t="shared" si="8"/>
        <v>9443</v>
      </c>
      <c r="N28" s="67">
        <f t="shared" si="4"/>
        <v>0</v>
      </c>
    </row>
    <row r="29" spans="1:14" outlineLevel="1">
      <c r="A29" s="125">
        <v>0</v>
      </c>
      <c r="B29" s="211" t="s">
        <v>1675</v>
      </c>
      <c r="C29" s="211" t="s">
        <v>1676</v>
      </c>
      <c r="D29" s="212" t="s">
        <v>1620</v>
      </c>
      <c r="E29" s="211" t="s">
        <v>1376</v>
      </c>
      <c r="F29" s="211" t="s">
        <v>1677</v>
      </c>
      <c r="G29" s="212">
        <v>6</v>
      </c>
      <c r="H29" s="213">
        <v>16.52</v>
      </c>
      <c r="I29" s="5">
        <f t="shared" si="5"/>
        <v>1569.4</v>
      </c>
      <c r="J29" s="66"/>
      <c r="K29" s="67">
        <f t="shared" si="6"/>
        <v>16.52</v>
      </c>
      <c r="L29" s="67">
        <f t="shared" si="7"/>
        <v>0</v>
      </c>
      <c r="M29" s="67">
        <f t="shared" si="8"/>
        <v>1569.4</v>
      </c>
      <c r="N29" s="67">
        <f t="shared" si="4"/>
        <v>0</v>
      </c>
    </row>
    <row r="30" spans="1:14" outlineLevel="1">
      <c r="A30" s="125">
        <v>0</v>
      </c>
      <c r="B30" s="211" t="s">
        <v>1678</v>
      </c>
      <c r="C30" s="211" t="s">
        <v>1676</v>
      </c>
      <c r="D30" s="212" t="s">
        <v>1671</v>
      </c>
      <c r="E30" s="211" t="s">
        <v>1376</v>
      </c>
      <c r="F30" s="211" t="s">
        <v>1677</v>
      </c>
      <c r="G30" s="212">
        <v>4</v>
      </c>
      <c r="H30" s="213">
        <v>48.9</v>
      </c>
      <c r="I30" s="5">
        <f t="shared" si="5"/>
        <v>4645.5</v>
      </c>
      <c r="J30" s="66"/>
      <c r="K30" s="67">
        <f t="shared" si="6"/>
        <v>48.9</v>
      </c>
      <c r="L30" s="67">
        <f t="shared" si="7"/>
        <v>0</v>
      </c>
      <c r="M30" s="67">
        <f t="shared" si="8"/>
        <v>4645.5</v>
      </c>
      <c r="N30" s="67">
        <f t="shared" si="4"/>
        <v>0</v>
      </c>
    </row>
    <row r="31" spans="1:14" outlineLevel="1">
      <c r="A31" s="125">
        <v>0</v>
      </c>
      <c r="B31" s="211" t="s">
        <v>1679</v>
      </c>
      <c r="C31" s="211" t="s">
        <v>1676</v>
      </c>
      <c r="D31" s="212" t="s">
        <v>1664</v>
      </c>
      <c r="E31" s="211" t="s">
        <v>1376</v>
      </c>
      <c r="F31" s="211" t="s">
        <v>1677</v>
      </c>
      <c r="G31" s="212">
        <v>2</v>
      </c>
      <c r="H31" s="213">
        <v>62.58</v>
      </c>
      <c r="I31" s="5">
        <f t="shared" si="5"/>
        <v>5945.1</v>
      </c>
      <c r="J31" s="66"/>
      <c r="K31" s="67">
        <f t="shared" si="6"/>
        <v>62.58</v>
      </c>
      <c r="L31" s="67">
        <f t="shared" si="7"/>
        <v>0</v>
      </c>
      <c r="M31" s="67">
        <f t="shared" si="8"/>
        <v>5945.1</v>
      </c>
      <c r="N31" s="67">
        <f t="shared" si="4"/>
        <v>0</v>
      </c>
    </row>
    <row r="32" spans="1:14" outlineLevel="1">
      <c r="A32" s="125">
        <v>0</v>
      </c>
      <c r="B32" s="211" t="s">
        <v>1680</v>
      </c>
      <c r="C32" s="211" t="s">
        <v>1676</v>
      </c>
      <c r="D32" s="212" t="s">
        <v>1620</v>
      </c>
      <c r="E32" s="211" t="s">
        <v>1376</v>
      </c>
      <c r="F32" s="211" t="s">
        <v>1670</v>
      </c>
      <c r="G32" s="212">
        <v>6</v>
      </c>
      <c r="H32" s="213">
        <v>16.52</v>
      </c>
      <c r="I32" s="5">
        <f t="shared" si="5"/>
        <v>1569.4</v>
      </c>
      <c r="J32" s="66"/>
      <c r="K32" s="67">
        <f t="shared" si="6"/>
        <v>16.52</v>
      </c>
      <c r="L32" s="67">
        <f t="shared" si="7"/>
        <v>0</v>
      </c>
      <c r="M32" s="67">
        <f t="shared" si="8"/>
        <v>1569.4</v>
      </c>
      <c r="N32" s="67">
        <f t="shared" si="4"/>
        <v>0</v>
      </c>
    </row>
    <row r="33" spans="1:15" outlineLevel="1">
      <c r="A33" s="125">
        <v>0</v>
      </c>
      <c r="B33" s="211" t="s">
        <v>1681</v>
      </c>
      <c r="C33" s="211" t="s">
        <v>1676</v>
      </c>
      <c r="D33" s="212" t="s">
        <v>1671</v>
      </c>
      <c r="E33" s="211" t="s">
        <v>1376</v>
      </c>
      <c r="F33" s="211" t="s">
        <v>1670</v>
      </c>
      <c r="G33" s="212">
        <v>4</v>
      </c>
      <c r="H33" s="213">
        <v>48.9</v>
      </c>
      <c r="I33" s="5">
        <f t="shared" si="5"/>
        <v>4645.5</v>
      </c>
      <c r="J33" s="66"/>
      <c r="K33" s="67">
        <f t="shared" si="6"/>
        <v>48.9</v>
      </c>
      <c r="L33" s="67">
        <f t="shared" si="7"/>
        <v>0</v>
      </c>
      <c r="M33" s="67">
        <f t="shared" si="8"/>
        <v>4645.5</v>
      </c>
      <c r="N33" s="67">
        <f t="shared" si="4"/>
        <v>0</v>
      </c>
    </row>
    <row r="34" spans="1:15" outlineLevel="1">
      <c r="A34" s="125">
        <v>0</v>
      </c>
      <c r="B34" s="211" t="s">
        <v>1682</v>
      </c>
      <c r="C34" s="211" t="s">
        <v>1676</v>
      </c>
      <c r="D34" s="212" t="s">
        <v>1664</v>
      </c>
      <c r="E34" s="211" t="s">
        <v>1376</v>
      </c>
      <c r="F34" s="211" t="s">
        <v>1670</v>
      </c>
      <c r="G34" s="212">
        <v>2</v>
      </c>
      <c r="H34" s="213">
        <v>62.58</v>
      </c>
      <c r="I34" s="5">
        <f t="shared" si="5"/>
        <v>5945.1</v>
      </c>
      <c r="J34" s="66"/>
      <c r="K34" s="67">
        <f t="shared" si="6"/>
        <v>62.58</v>
      </c>
      <c r="L34" s="67">
        <f t="shared" si="7"/>
        <v>0</v>
      </c>
      <c r="M34" s="67">
        <f t="shared" si="8"/>
        <v>5945.1</v>
      </c>
      <c r="N34" s="67">
        <f t="shared" si="4"/>
        <v>0</v>
      </c>
    </row>
    <row r="35" spans="1:15" outlineLevel="1">
      <c r="A35" s="125">
        <v>0</v>
      </c>
      <c r="B35" s="211" t="s">
        <v>1683</v>
      </c>
      <c r="C35" s="211" t="s">
        <v>1676</v>
      </c>
      <c r="D35" s="212" t="s">
        <v>1620</v>
      </c>
      <c r="E35" s="211" t="s">
        <v>1376</v>
      </c>
      <c r="F35" s="211" t="s">
        <v>1684</v>
      </c>
      <c r="G35" s="212">
        <v>6</v>
      </c>
      <c r="H35" s="213">
        <v>16.52</v>
      </c>
      <c r="I35" s="5">
        <f t="shared" si="5"/>
        <v>1569.4</v>
      </c>
      <c r="J35" s="66"/>
      <c r="K35" s="67">
        <f t="shared" si="6"/>
        <v>16.52</v>
      </c>
      <c r="L35" s="67">
        <f t="shared" si="7"/>
        <v>0</v>
      </c>
      <c r="M35" s="67">
        <f t="shared" si="8"/>
        <v>1569.4</v>
      </c>
      <c r="N35" s="67">
        <f t="shared" si="4"/>
        <v>0</v>
      </c>
    </row>
    <row r="36" spans="1:15" outlineLevel="1">
      <c r="A36" s="125">
        <v>0</v>
      </c>
      <c r="B36" s="211" t="s">
        <v>3602</v>
      </c>
      <c r="C36" s="211" t="s">
        <v>1676</v>
      </c>
      <c r="D36" s="212" t="s">
        <v>1671</v>
      </c>
      <c r="E36" s="211" t="s">
        <v>1376</v>
      </c>
      <c r="F36" s="211" t="s">
        <v>1684</v>
      </c>
      <c r="G36" s="212">
        <v>4</v>
      </c>
      <c r="H36" s="213">
        <v>49.88</v>
      </c>
      <c r="I36" s="5">
        <f t="shared" si="5"/>
        <v>4738.6000000000004</v>
      </c>
      <c r="J36" s="66"/>
      <c r="K36" s="67">
        <f>H36*(1-Скидка_U_POL)</f>
        <v>49.88</v>
      </c>
      <c r="L36" s="67">
        <f t="shared" si="7"/>
        <v>0</v>
      </c>
      <c r="M36" s="67">
        <f t="shared" si="8"/>
        <v>4738.6000000000004</v>
      </c>
      <c r="N36" s="67">
        <f t="shared" si="4"/>
        <v>0</v>
      </c>
    </row>
    <row r="37" spans="1:15" outlineLevel="1">
      <c r="A37" s="125">
        <v>0</v>
      </c>
      <c r="B37" s="211" t="s">
        <v>1685</v>
      </c>
      <c r="C37" s="211" t="s">
        <v>1676</v>
      </c>
      <c r="D37" s="212" t="s">
        <v>1664</v>
      </c>
      <c r="E37" s="211" t="s">
        <v>1376</v>
      </c>
      <c r="F37" s="211" t="s">
        <v>1684</v>
      </c>
      <c r="G37" s="212">
        <v>2</v>
      </c>
      <c r="H37" s="213">
        <v>62.58</v>
      </c>
      <c r="I37" s="5">
        <f t="shared" si="5"/>
        <v>5945.1</v>
      </c>
      <c r="J37" s="66"/>
      <c r="K37" s="67">
        <f t="shared" si="6"/>
        <v>62.58</v>
      </c>
      <c r="L37" s="67">
        <f t="shared" si="7"/>
        <v>0</v>
      </c>
      <c r="M37" s="67">
        <f t="shared" si="8"/>
        <v>5945.1</v>
      </c>
      <c r="N37" s="67">
        <f t="shared" si="4"/>
        <v>0</v>
      </c>
    </row>
    <row r="38" spans="1:15" outlineLevel="1">
      <c r="A38" s="125"/>
      <c r="B38" s="214" t="s">
        <v>1692</v>
      </c>
      <c r="C38" s="211"/>
      <c r="D38" s="212"/>
      <c r="E38" s="211"/>
      <c r="F38" s="211"/>
      <c r="G38" s="212"/>
      <c r="H38" s="213"/>
      <c r="I38" s="213"/>
      <c r="J38" s="66"/>
      <c r="K38" s="67"/>
      <c r="L38" s="67"/>
      <c r="M38" s="67"/>
      <c r="N38" s="67"/>
    </row>
    <row r="39" spans="1:15" outlineLevel="1">
      <c r="A39" s="125">
        <v>0</v>
      </c>
      <c r="B39" s="211" t="s">
        <v>1693</v>
      </c>
      <c r="C39" s="211" t="s">
        <v>1694</v>
      </c>
      <c r="D39" s="212" t="s">
        <v>1620</v>
      </c>
      <c r="E39" s="211" t="s">
        <v>1376</v>
      </c>
      <c r="F39" s="211" t="s">
        <v>1695</v>
      </c>
      <c r="G39" s="212">
        <v>6</v>
      </c>
      <c r="H39" s="213">
        <v>41.14</v>
      </c>
      <c r="I39" s="5">
        <f>ROUND(H39*Курс_EUR,2)</f>
        <v>3908.3</v>
      </c>
      <c r="J39" s="66"/>
      <c r="K39" s="67">
        <f>H39*(1-Скидка_U_POL)</f>
        <v>41.14</v>
      </c>
      <c r="L39" s="67">
        <f>K39*J39</f>
        <v>0</v>
      </c>
      <c r="M39" s="67">
        <f>I39*(1-Скидка_U_POL)</f>
        <v>3908.3</v>
      </c>
      <c r="N39" s="67">
        <f t="shared" si="4"/>
        <v>0</v>
      </c>
    </row>
    <row r="40" spans="1:15" outlineLevel="1">
      <c r="A40" s="125">
        <v>0</v>
      </c>
      <c r="B40" s="211" t="s">
        <v>1696</v>
      </c>
      <c r="C40" s="211" t="s">
        <v>1697</v>
      </c>
      <c r="D40" s="212" t="s">
        <v>1620</v>
      </c>
      <c r="E40" s="211" t="s">
        <v>1376</v>
      </c>
      <c r="F40" s="211" t="s">
        <v>1670</v>
      </c>
      <c r="G40" s="212">
        <v>6</v>
      </c>
      <c r="H40" s="213">
        <v>36.36</v>
      </c>
      <c r="I40" s="5">
        <f>ROUND(H40*Курс_EUR,2)</f>
        <v>3454.2</v>
      </c>
      <c r="J40" s="66"/>
      <c r="K40" s="67">
        <f>H40*(1-Скидка_U_POL)</f>
        <v>36.36</v>
      </c>
      <c r="L40" s="67">
        <f>K40*J40</f>
        <v>0</v>
      </c>
      <c r="M40" s="67">
        <f>I40*(1-Скидка_U_POL)</f>
        <v>3454.2</v>
      </c>
      <c r="N40" s="67">
        <f t="shared" si="4"/>
        <v>0</v>
      </c>
    </row>
    <row r="41" spans="1:15" outlineLevel="1">
      <c r="A41" s="125">
        <v>0</v>
      </c>
      <c r="B41" s="211" t="s">
        <v>1701</v>
      </c>
      <c r="C41" s="211" t="s">
        <v>1702</v>
      </c>
      <c r="D41" s="212" t="s">
        <v>1620</v>
      </c>
      <c r="E41" s="211" t="s">
        <v>1376</v>
      </c>
      <c r="F41" s="211" t="s">
        <v>1621</v>
      </c>
      <c r="G41" s="212">
        <v>6</v>
      </c>
      <c r="H41" s="213">
        <v>34.43</v>
      </c>
      <c r="I41" s="5">
        <f>ROUND(H41*Курс_EUR,2)</f>
        <v>3270.85</v>
      </c>
      <c r="J41" s="66"/>
      <c r="K41" s="67">
        <f>H41*(1-Скидка_U_POL)</f>
        <v>34.43</v>
      </c>
      <c r="L41" s="67">
        <f>K41*J41</f>
        <v>0</v>
      </c>
      <c r="M41" s="67">
        <f>I41*(1-Скидка_U_POL)</f>
        <v>3270.85</v>
      </c>
      <c r="N41" s="67">
        <f t="shared" si="4"/>
        <v>0</v>
      </c>
    </row>
    <row r="42" spans="1:15" outlineLevel="1">
      <c r="A42" s="125">
        <v>0</v>
      </c>
      <c r="B42" s="211" t="s">
        <v>3759</v>
      </c>
      <c r="C42" s="211" t="s">
        <v>3760</v>
      </c>
      <c r="D42" s="212" t="s">
        <v>3761</v>
      </c>
      <c r="E42" s="211" t="s">
        <v>1376</v>
      </c>
      <c r="F42" s="211" t="s">
        <v>1648</v>
      </c>
      <c r="G42" s="212">
        <v>6</v>
      </c>
      <c r="H42" s="213">
        <v>15</v>
      </c>
      <c r="I42" s="5">
        <f>ROUND(H42*Курс_EUR,2)</f>
        <v>1425</v>
      </c>
      <c r="J42" s="66"/>
      <c r="K42" s="67">
        <f>H42*(1-Скидка_U_POL)</f>
        <v>15</v>
      </c>
      <c r="L42" s="67">
        <f>K42*J42</f>
        <v>0</v>
      </c>
      <c r="M42" s="67">
        <f>I42*(1-Скидка_U_POL)</f>
        <v>1425</v>
      </c>
      <c r="N42" s="67">
        <f t="shared" si="4"/>
        <v>0</v>
      </c>
      <c r="O42" s="89"/>
    </row>
    <row r="43" spans="1:15" outlineLevel="1">
      <c r="A43" s="125">
        <v>0</v>
      </c>
      <c r="B43" s="211" t="s">
        <v>3762</v>
      </c>
      <c r="C43" s="211" t="s">
        <v>3763</v>
      </c>
      <c r="D43" s="212" t="s">
        <v>1711</v>
      </c>
      <c r="E43" s="211" t="s">
        <v>1376</v>
      </c>
      <c r="F43" s="211" t="s">
        <v>1621</v>
      </c>
      <c r="G43" s="212">
        <v>6</v>
      </c>
      <c r="H43" s="213">
        <v>9.69</v>
      </c>
      <c r="I43" s="5">
        <f>ROUND(H43*Курс_EUR,2)</f>
        <v>920.55</v>
      </c>
      <c r="J43" s="66"/>
      <c r="K43" s="67">
        <f>H43*(1-Скидка_U_POL)</f>
        <v>9.69</v>
      </c>
      <c r="L43" s="67">
        <f>K43*J43</f>
        <v>0</v>
      </c>
      <c r="M43" s="67">
        <f>I43*(1-Скидка_U_POL)</f>
        <v>920.55</v>
      </c>
      <c r="N43" s="67">
        <f t="shared" si="4"/>
        <v>0</v>
      </c>
      <c r="O43" s="89"/>
    </row>
    <row r="44" spans="1:15">
      <c r="A44" s="125"/>
      <c r="B44" s="428" t="s">
        <v>1708</v>
      </c>
      <c r="C44" s="428"/>
      <c r="D44" s="428"/>
      <c r="E44" s="428"/>
      <c r="F44" s="428"/>
      <c r="G44" s="428"/>
      <c r="H44" s="428"/>
      <c r="I44" s="282"/>
      <c r="J44" s="66"/>
      <c r="K44" s="67"/>
      <c r="L44" s="67"/>
      <c r="M44" s="67"/>
      <c r="N44" s="67"/>
    </row>
    <row r="45" spans="1:15" outlineLevel="1">
      <c r="A45" s="125">
        <v>0</v>
      </c>
      <c r="B45" s="211" t="s">
        <v>1710</v>
      </c>
      <c r="C45" s="211" t="s">
        <v>1709</v>
      </c>
      <c r="D45" s="212" t="s">
        <v>1711</v>
      </c>
      <c r="E45" s="211" t="s">
        <v>1376</v>
      </c>
      <c r="F45" s="211" t="s">
        <v>1621</v>
      </c>
      <c r="G45" s="212">
        <v>12</v>
      </c>
      <c r="H45" s="213">
        <v>9.18</v>
      </c>
      <c r="I45" s="5">
        <f t="shared" ref="I45:I57" si="9">ROUND(H45*Курс_EUR,2)</f>
        <v>872.1</v>
      </c>
      <c r="J45" s="66"/>
      <c r="K45" s="67">
        <f t="shared" ref="K45:K56" si="10">H45*(1-Скидка_U_POL)</f>
        <v>9.18</v>
      </c>
      <c r="L45" s="67">
        <f t="shared" ref="L45:L57" si="11">K45*J45</f>
        <v>0</v>
      </c>
      <c r="M45" s="67">
        <f t="shared" ref="M45:M57" si="12">I45*(1-Скидка_U_POL)</f>
        <v>872.1</v>
      </c>
      <c r="N45" s="67">
        <f t="shared" si="4"/>
        <v>0</v>
      </c>
    </row>
    <row r="46" spans="1:15" outlineLevel="1">
      <c r="A46" s="125">
        <v>0</v>
      </c>
      <c r="B46" s="211" t="s">
        <v>1712</v>
      </c>
      <c r="C46" s="211" t="s">
        <v>1709</v>
      </c>
      <c r="D46" s="212" t="s">
        <v>1713</v>
      </c>
      <c r="E46" s="211" t="s">
        <v>1376</v>
      </c>
      <c r="F46" s="211" t="s">
        <v>1621</v>
      </c>
      <c r="G46" s="212">
        <v>6</v>
      </c>
      <c r="H46" s="213">
        <v>11.47</v>
      </c>
      <c r="I46" s="5">
        <f t="shared" si="9"/>
        <v>1089.6500000000001</v>
      </c>
      <c r="J46" s="66"/>
      <c r="K46" s="67">
        <f t="shared" si="10"/>
        <v>11.47</v>
      </c>
      <c r="L46" s="67">
        <f t="shared" si="11"/>
        <v>0</v>
      </c>
      <c r="M46" s="67">
        <f t="shared" si="12"/>
        <v>1089.6500000000001</v>
      </c>
      <c r="N46" s="67">
        <f t="shared" si="4"/>
        <v>0</v>
      </c>
    </row>
    <row r="47" spans="1:15" outlineLevel="1">
      <c r="A47" s="125">
        <v>0</v>
      </c>
      <c r="B47" s="211" t="s">
        <v>1714</v>
      </c>
      <c r="C47" s="211" t="s">
        <v>1709</v>
      </c>
      <c r="D47" s="212" t="s">
        <v>1645</v>
      </c>
      <c r="E47" s="211" t="s">
        <v>1376</v>
      </c>
      <c r="F47" s="211" t="s">
        <v>1621</v>
      </c>
      <c r="G47" s="212">
        <v>6</v>
      </c>
      <c r="H47" s="213">
        <v>16.63</v>
      </c>
      <c r="I47" s="5">
        <f t="shared" si="9"/>
        <v>1579.85</v>
      </c>
      <c r="J47" s="66"/>
      <c r="K47" s="67">
        <f t="shared" si="10"/>
        <v>16.63</v>
      </c>
      <c r="L47" s="67">
        <f t="shared" si="11"/>
        <v>0</v>
      </c>
      <c r="M47" s="67">
        <f t="shared" si="12"/>
        <v>1579.85</v>
      </c>
      <c r="N47" s="67">
        <f t="shared" si="4"/>
        <v>0</v>
      </c>
    </row>
    <row r="48" spans="1:15" outlineLevel="1">
      <c r="A48" s="125">
        <v>0</v>
      </c>
      <c r="B48" s="211" t="s">
        <v>1715</v>
      </c>
      <c r="C48" s="211" t="s">
        <v>1709</v>
      </c>
      <c r="D48" s="212" t="s">
        <v>1620</v>
      </c>
      <c r="E48" s="211" t="s">
        <v>1376</v>
      </c>
      <c r="F48" s="211" t="s">
        <v>1621</v>
      </c>
      <c r="G48" s="212">
        <v>6</v>
      </c>
      <c r="H48" s="213">
        <v>32.96</v>
      </c>
      <c r="I48" s="5">
        <f t="shared" si="9"/>
        <v>3131.2</v>
      </c>
      <c r="J48" s="66"/>
      <c r="K48" s="67">
        <f t="shared" si="10"/>
        <v>32.96</v>
      </c>
      <c r="L48" s="67">
        <f t="shared" si="11"/>
        <v>0</v>
      </c>
      <c r="M48" s="67">
        <f t="shared" si="12"/>
        <v>3131.2</v>
      </c>
      <c r="N48" s="67">
        <f t="shared" si="4"/>
        <v>0</v>
      </c>
    </row>
    <row r="49" spans="1:14" outlineLevel="1">
      <c r="A49" s="125">
        <v>0</v>
      </c>
      <c r="B49" s="211" t="s">
        <v>1716</v>
      </c>
      <c r="C49" s="211" t="s">
        <v>1709</v>
      </c>
      <c r="D49" s="212" t="s">
        <v>1673</v>
      </c>
      <c r="E49" s="211" t="s">
        <v>1376</v>
      </c>
      <c r="F49" s="211" t="s">
        <v>1621</v>
      </c>
      <c r="G49" s="212">
        <v>4</v>
      </c>
      <c r="H49" s="213">
        <v>69.709999999999994</v>
      </c>
      <c r="I49" s="5">
        <f t="shared" si="9"/>
        <v>6622.45</v>
      </c>
      <c r="J49" s="66"/>
      <c r="K49" s="67">
        <f t="shared" si="10"/>
        <v>69.709999999999994</v>
      </c>
      <c r="L49" s="67">
        <f t="shared" si="11"/>
        <v>0</v>
      </c>
      <c r="M49" s="67">
        <f t="shared" si="12"/>
        <v>6622.45</v>
      </c>
      <c r="N49" s="67">
        <f t="shared" si="4"/>
        <v>0</v>
      </c>
    </row>
    <row r="50" spans="1:14" outlineLevel="1">
      <c r="A50" s="125">
        <v>0</v>
      </c>
      <c r="B50" s="211" t="s">
        <v>1717</v>
      </c>
      <c r="C50" s="211" t="s">
        <v>1709</v>
      </c>
      <c r="D50" s="212" t="s">
        <v>1623</v>
      </c>
      <c r="E50" s="211" t="s">
        <v>1376</v>
      </c>
      <c r="F50" s="211" t="s">
        <v>1621</v>
      </c>
      <c r="G50" s="212">
        <v>2</v>
      </c>
      <c r="H50" s="213">
        <v>135.43</v>
      </c>
      <c r="I50" s="5">
        <f t="shared" si="9"/>
        <v>12865.85</v>
      </c>
      <c r="J50" s="66"/>
      <c r="K50" s="67">
        <f t="shared" si="10"/>
        <v>135.43</v>
      </c>
      <c r="L50" s="67">
        <f t="shared" si="11"/>
        <v>0</v>
      </c>
      <c r="M50" s="67">
        <f t="shared" si="12"/>
        <v>12865.85</v>
      </c>
      <c r="N50" s="67">
        <f t="shared" si="4"/>
        <v>0</v>
      </c>
    </row>
    <row r="51" spans="1:14" outlineLevel="1">
      <c r="A51" s="125">
        <v>0</v>
      </c>
      <c r="B51" s="211" t="s">
        <v>1718</v>
      </c>
      <c r="C51" s="211" t="s">
        <v>1719</v>
      </c>
      <c r="D51" s="212" t="s">
        <v>1711</v>
      </c>
      <c r="E51" s="211" t="s">
        <v>1376</v>
      </c>
      <c r="F51" s="211" t="s">
        <v>1621</v>
      </c>
      <c r="G51" s="212">
        <v>12</v>
      </c>
      <c r="H51" s="213">
        <v>9.3699999999999992</v>
      </c>
      <c r="I51" s="5">
        <f t="shared" si="9"/>
        <v>890.15</v>
      </c>
      <c r="J51" s="66"/>
      <c r="K51" s="67">
        <f t="shared" si="10"/>
        <v>9.3699999999999992</v>
      </c>
      <c r="L51" s="67">
        <f t="shared" si="11"/>
        <v>0</v>
      </c>
      <c r="M51" s="67">
        <f t="shared" si="12"/>
        <v>890.15</v>
      </c>
      <c r="N51" s="67">
        <f t="shared" si="4"/>
        <v>0</v>
      </c>
    </row>
    <row r="52" spans="1:14" outlineLevel="1">
      <c r="A52" s="125">
        <v>0</v>
      </c>
      <c r="B52" s="211" t="s">
        <v>1720</v>
      </c>
      <c r="C52" s="211" t="s">
        <v>1719</v>
      </c>
      <c r="D52" s="212" t="s">
        <v>1713</v>
      </c>
      <c r="E52" s="211" t="s">
        <v>1376</v>
      </c>
      <c r="F52" s="211" t="s">
        <v>1621</v>
      </c>
      <c r="G52" s="212">
        <v>6</v>
      </c>
      <c r="H52" s="213">
        <v>13.2</v>
      </c>
      <c r="I52" s="5">
        <f t="shared" si="9"/>
        <v>1254</v>
      </c>
      <c r="J52" s="66"/>
      <c r="K52" s="67">
        <f t="shared" si="10"/>
        <v>13.2</v>
      </c>
      <c r="L52" s="67">
        <f t="shared" si="11"/>
        <v>0</v>
      </c>
      <c r="M52" s="67">
        <f t="shared" si="12"/>
        <v>1254</v>
      </c>
      <c r="N52" s="67">
        <f t="shared" si="4"/>
        <v>0</v>
      </c>
    </row>
    <row r="53" spans="1:14" outlineLevel="1">
      <c r="A53" s="125">
        <v>0</v>
      </c>
      <c r="B53" s="211" t="s">
        <v>1721</v>
      </c>
      <c r="C53" s="211" t="s">
        <v>1719</v>
      </c>
      <c r="D53" s="212" t="s">
        <v>1645</v>
      </c>
      <c r="E53" s="211" t="s">
        <v>1376</v>
      </c>
      <c r="F53" s="211" t="s">
        <v>1621</v>
      </c>
      <c r="G53" s="212">
        <v>6</v>
      </c>
      <c r="H53" s="213">
        <v>18.489999999999998</v>
      </c>
      <c r="I53" s="5">
        <f t="shared" si="9"/>
        <v>1756.55</v>
      </c>
      <c r="J53" s="66"/>
      <c r="K53" s="67">
        <f t="shared" si="10"/>
        <v>18.489999999999998</v>
      </c>
      <c r="L53" s="67">
        <f t="shared" si="11"/>
        <v>0</v>
      </c>
      <c r="M53" s="67">
        <f t="shared" si="12"/>
        <v>1756.55</v>
      </c>
      <c r="N53" s="67">
        <f t="shared" si="4"/>
        <v>0</v>
      </c>
    </row>
    <row r="54" spans="1:14" outlineLevel="1">
      <c r="A54" s="125">
        <v>0</v>
      </c>
      <c r="B54" s="211" t="s">
        <v>1722</v>
      </c>
      <c r="C54" s="211" t="s">
        <v>1719</v>
      </c>
      <c r="D54" s="212" t="s">
        <v>1620</v>
      </c>
      <c r="E54" s="211" t="s">
        <v>1376</v>
      </c>
      <c r="F54" s="211" t="s">
        <v>1621</v>
      </c>
      <c r="G54" s="212">
        <v>6</v>
      </c>
      <c r="H54" s="213">
        <v>36.39</v>
      </c>
      <c r="I54" s="5">
        <f t="shared" si="9"/>
        <v>3457.05</v>
      </c>
      <c r="J54" s="66"/>
      <c r="K54" s="67">
        <f t="shared" si="10"/>
        <v>36.39</v>
      </c>
      <c r="L54" s="67">
        <f t="shared" si="11"/>
        <v>0</v>
      </c>
      <c r="M54" s="67">
        <f t="shared" si="12"/>
        <v>3457.05</v>
      </c>
      <c r="N54" s="67">
        <f t="shared" si="4"/>
        <v>0</v>
      </c>
    </row>
    <row r="55" spans="1:14" outlineLevel="1">
      <c r="A55" s="125">
        <v>0</v>
      </c>
      <c r="B55" s="211" t="s">
        <v>1723</v>
      </c>
      <c r="C55" s="211" t="s">
        <v>1719</v>
      </c>
      <c r="D55" s="212" t="s">
        <v>1673</v>
      </c>
      <c r="E55" s="211" t="s">
        <v>1376</v>
      </c>
      <c r="F55" s="211" t="s">
        <v>1621</v>
      </c>
      <c r="G55" s="212">
        <v>4</v>
      </c>
      <c r="H55" s="213">
        <v>69.709999999999994</v>
      </c>
      <c r="I55" s="5">
        <f t="shared" si="9"/>
        <v>6622.45</v>
      </c>
      <c r="J55" s="66"/>
      <c r="K55" s="67">
        <f t="shared" si="10"/>
        <v>69.709999999999994</v>
      </c>
      <c r="L55" s="67">
        <f t="shared" si="11"/>
        <v>0</v>
      </c>
      <c r="M55" s="67">
        <f t="shared" si="12"/>
        <v>6622.45</v>
      </c>
      <c r="N55" s="67">
        <f t="shared" si="4"/>
        <v>0</v>
      </c>
    </row>
    <row r="56" spans="1:14" outlineLevel="1">
      <c r="A56" s="125">
        <v>0</v>
      </c>
      <c r="B56" s="211" t="s">
        <v>1724</v>
      </c>
      <c r="C56" s="211" t="s">
        <v>1719</v>
      </c>
      <c r="D56" s="212" t="s">
        <v>1623</v>
      </c>
      <c r="E56" s="211" t="s">
        <v>1376</v>
      </c>
      <c r="F56" s="211" t="s">
        <v>1621</v>
      </c>
      <c r="G56" s="212">
        <v>2</v>
      </c>
      <c r="H56" s="213">
        <v>135.43</v>
      </c>
      <c r="I56" s="5">
        <f t="shared" si="9"/>
        <v>12865.85</v>
      </c>
      <c r="J56" s="66"/>
      <c r="K56" s="67">
        <f t="shared" si="10"/>
        <v>135.43</v>
      </c>
      <c r="L56" s="67">
        <f t="shared" si="11"/>
        <v>0</v>
      </c>
      <c r="M56" s="67">
        <f t="shared" si="12"/>
        <v>12865.85</v>
      </c>
      <c r="N56" s="67">
        <f t="shared" si="4"/>
        <v>0</v>
      </c>
    </row>
    <row r="57" spans="1:14" outlineLevel="1">
      <c r="A57" s="125">
        <v>0</v>
      </c>
      <c r="B57" s="211" t="s">
        <v>3603</v>
      </c>
      <c r="C57" s="211" t="s">
        <v>3604</v>
      </c>
      <c r="D57" s="212" t="s">
        <v>1713</v>
      </c>
      <c r="E57" s="211" t="s">
        <v>1376</v>
      </c>
      <c r="F57" s="211" t="s">
        <v>1621</v>
      </c>
      <c r="G57" s="212">
        <v>6</v>
      </c>
      <c r="H57" s="213">
        <v>23.18</v>
      </c>
      <c r="I57" s="5">
        <f t="shared" si="9"/>
        <v>2202.1</v>
      </c>
      <c r="J57" s="66"/>
      <c r="K57" s="67">
        <f>H57*(1-Скидка_U_POL)</f>
        <v>23.18</v>
      </c>
      <c r="L57" s="67">
        <f t="shared" si="11"/>
        <v>0</v>
      </c>
      <c r="M57" s="67">
        <f t="shared" si="12"/>
        <v>2202.1</v>
      </c>
      <c r="N57" s="67">
        <f t="shared" si="4"/>
        <v>0</v>
      </c>
    </row>
    <row r="58" spans="1:14">
      <c r="A58" s="125"/>
      <c r="B58" s="428" t="s">
        <v>1726</v>
      </c>
      <c r="C58" s="428"/>
      <c r="D58" s="428"/>
      <c r="E58" s="428"/>
      <c r="F58" s="428"/>
      <c r="G58" s="428"/>
      <c r="H58" s="428"/>
      <c r="I58" s="282"/>
      <c r="J58" s="66"/>
      <c r="K58" s="67"/>
      <c r="L58" s="67"/>
      <c r="M58" s="67"/>
      <c r="N58" s="67"/>
    </row>
    <row r="59" spans="1:14" outlineLevel="1">
      <c r="A59" s="125">
        <v>0</v>
      </c>
      <c r="B59" s="211" t="s">
        <v>1727</v>
      </c>
      <c r="C59" s="211" t="s">
        <v>1728</v>
      </c>
      <c r="D59" s="212" t="s">
        <v>1620</v>
      </c>
      <c r="E59" s="211" t="s">
        <v>1376</v>
      </c>
      <c r="F59" s="211" t="s">
        <v>1621</v>
      </c>
      <c r="G59" s="212">
        <v>5</v>
      </c>
      <c r="H59" s="213">
        <v>9.0871387077966119</v>
      </c>
      <c r="I59" s="5">
        <f t="shared" ref="I59:I64" si="13">ROUND(H59*Курс_EUR,2)</f>
        <v>863.28</v>
      </c>
      <c r="J59" s="66"/>
      <c r="K59" s="67">
        <f t="shared" ref="K59:K64" si="14">H59*(1-Скидка_U_POL)</f>
        <v>9.0871387077966119</v>
      </c>
      <c r="L59" s="67">
        <f t="shared" ref="L59:L64" si="15">K59*J59</f>
        <v>0</v>
      </c>
      <c r="M59" s="67">
        <f t="shared" ref="M59:M64" si="16">I59*(1-Скидка_U_POL)</f>
        <v>863.28</v>
      </c>
      <c r="N59" s="67">
        <f t="shared" si="4"/>
        <v>0</v>
      </c>
    </row>
    <row r="60" spans="1:14" outlineLevel="1">
      <c r="A60" s="125">
        <v>0</v>
      </c>
      <c r="B60" s="211" t="s">
        <v>1729</v>
      </c>
      <c r="C60" s="211" t="s">
        <v>1728</v>
      </c>
      <c r="D60" s="212" t="s">
        <v>1623</v>
      </c>
      <c r="E60" s="211" t="s">
        <v>1376</v>
      </c>
      <c r="F60" s="211" t="s">
        <v>1621</v>
      </c>
      <c r="G60" s="212">
        <v>2</v>
      </c>
      <c r="H60" s="213">
        <v>33.829203875338983</v>
      </c>
      <c r="I60" s="5">
        <f t="shared" si="13"/>
        <v>3213.77</v>
      </c>
      <c r="J60" s="66"/>
      <c r="K60" s="67">
        <f t="shared" si="14"/>
        <v>33.829203875338983</v>
      </c>
      <c r="L60" s="67">
        <f t="shared" si="15"/>
        <v>0</v>
      </c>
      <c r="M60" s="67">
        <f t="shared" si="16"/>
        <v>3213.77</v>
      </c>
      <c r="N60" s="67">
        <f t="shared" si="4"/>
        <v>0</v>
      </c>
    </row>
    <row r="61" spans="1:14" outlineLevel="1">
      <c r="A61" s="125">
        <v>0</v>
      </c>
      <c r="B61" s="211" t="s">
        <v>1730</v>
      </c>
      <c r="C61" s="211" t="s">
        <v>1731</v>
      </c>
      <c r="D61" s="212" t="s">
        <v>1620</v>
      </c>
      <c r="E61" s="211" t="s">
        <v>1376</v>
      </c>
      <c r="F61" s="211" t="s">
        <v>1621</v>
      </c>
      <c r="G61" s="212">
        <v>5</v>
      </c>
      <c r="H61" s="213">
        <v>14.03</v>
      </c>
      <c r="I61" s="5">
        <f t="shared" si="13"/>
        <v>1332.85</v>
      </c>
      <c r="J61" s="66"/>
      <c r="K61" s="67">
        <f t="shared" si="14"/>
        <v>14.03</v>
      </c>
      <c r="L61" s="67">
        <f t="shared" si="15"/>
        <v>0</v>
      </c>
      <c r="M61" s="67">
        <f t="shared" si="16"/>
        <v>1332.85</v>
      </c>
      <c r="N61" s="67">
        <f t="shared" si="4"/>
        <v>0</v>
      </c>
    </row>
    <row r="62" spans="1:14" outlineLevel="1">
      <c r="A62" s="125">
        <v>0</v>
      </c>
      <c r="B62" s="211" t="s">
        <v>1732</v>
      </c>
      <c r="C62" s="211" t="s">
        <v>1733</v>
      </c>
      <c r="D62" s="212" t="s">
        <v>1620</v>
      </c>
      <c r="E62" s="211" t="s">
        <v>1376</v>
      </c>
      <c r="F62" s="211" t="s">
        <v>1621</v>
      </c>
      <c r="G62" s="212">
        <v>5</v>
      </c>
      <c r="H62" s="213">
        <v>11.1</v>
      </c>
      <c r="I62" s="5">
        <f t="shared" si="13"/>
        <v>1054.5</v>
      </c>
      <c r="J62" s="66"/>
      <c r="K62" s="67">
        <f t="shared" si="14"/>
        <v>11.1</v>
      </c>
      <c r="L62" s="67">
        <f t="shared" si="15"/>
        <v>0</v>
      </c>
      <c r="M62" s="67">
        <f t="shared" si="16"/>
        <v>1054.5</v>
      </c>
      <c r="N62" s="67">
        <f t="shared" si="4"/>
        <v>0</v>
      </c>
    </row>
    <row r="63" spans="1:14" outlineLevel="1">
      <c r="A63" s="125">
        <v>0</v>
      </c>
      <c r="B63" s="211" t="s">
        <v>1734</v>
      </c>
      <c r="C63" s="211" t="s">
        <v>1733</v>
      </c>
      <c r="D63" s="212" t="s">
        <v>1623</v>
      </c>
      <c r="E63" s="211" t="s">
        <v>1376</v>
      </c>
      <c r="F63" s="211" t="s">
        <v>1621</v>
      </c>
      <c r="G63" s="212">
        <v>2</v>
      </c>
      <c r="H63" s="213">
        <v>44.78</v>
      </c>
      <c r="I63" s="5">
        <f t="shared" si="13"/>
        <v>4254.1000000000004</v>
      </c>
      <c r="J63" s="66"/>
      <c r="K63" s="67">
        <f t="shared" si="14"/>
        <v>44.78</v>
      </c>
      <c r="L63" s="67">
        <f t="shared" si="15"/>
        <v>0</v>
      </c>
      <c r="M63" s="67">
        <f t="shared" si="16"/>
        <v>4254.1000000000004</v>
      </c>
      <c r="N63" s="67">
        <f t="shared" si="4"/>
        <v>0</v>
      </c>
    </row>
    <row r="64" spans="1:14" outlineLevel="1">
      <c r="A64" s="125">
        <v>0</v>
      </c>
      <c r="B64" s="211" t="s">
        <v>1736</v>
      </c>
      <c r="C64" s="211" t="s">
        <v>1735</v>
      </c>
      <c r="D64" s="212" t="s">
        <v>1623</v>
      </c>
      <c r="E64" s="211" t="s">
        <v>1376</v>
      </c>
      <c r="F64" s="211" t="s">
        <v>1621</v>
      </c>
      <c r="G64" s="212">
        <v>2</v>
      </c>
      <c r="H64" s="213">
        <v>44.78</v>
      </c>
      <c r="I64" s="5">
        <f t="shared" si="13"/>
        <v>4254.1000000000004</v>
      </c>
      <c r="J64" s="66"/>
      <c r="K64" s="67">
        <f t="shared" si="14"/>
        <v>44.78</v>
      </c>
      <c r="L64" s="67">
        <f t="shared" si="15"/>
        <v>0</v>
      </c>
      <c r="M64" s="67">
        <f t="shared" si="16"/>
        <v>4254.1000000000004</v>
      </c>
      <c r="N64" s="67">
        <f t="shared" si="4"/>
        <v>0</v>
      </c>
    </row>
    <row r="65" spans="1:14">
      <c r="A65" s="125"/>
      <c r="B65" s="428" t="s">
        <v>1737</v>
      </c>
      <c r="C65" s="428"/>
      <c r="D65" s="428"/>
      <c r="E65" s="428"/>
      <c r="F65" s="428"/>
      <c r="G65" s="428"/>
      <c r="H65" s="428"/>
      <c r="I65" s="282"/>
      <c r="J65" s="66"/>
      <c r="K65" s="67"/>
      <c r="L65" s="67"/>
      <c r="M65" s="67"/>
      <c r="N65" s="67"/>
    </row>
    <row r="66" spans="1:14" outlineLevel="1">
      <c r="A66" s="125">
        <v>0</v>
      </c>
      <c r="B66" s="211" t="s">
        <v>1738</v>
      </c>
      <c r="C66" s="211" t="s">
        <v>1739</v>
      </c>
      <c r="D66" s="212" t="s">
        <v>1623</v>
      </c>
      <c r="E66" s="211" t="s">
        <v>1376</v>
      </c>
      <c r="F66" s="211" t="s">
        <v>1621</v>
      </c>
      <c r="G66" s="212">
        <v>2</v>
      </c>
      <c r="H66" s="213">
        <v>33.79</v>
      </c>
      <c r="I66" s="5">
        <f t="shared" ref="I66:I71" si="17">ROUND(H66*Курс_EUR,2)</f>
        <v>3210.05</v>
      </c>
      <c r="J66" s="66"/>
      <c r="K66" s="67">
        <f t="shared" ref="K66:K71" si="18">H66*(1-Скидка_U_POL)</f>
        <v>33.79</v>
      </c>
      <c r="L66" s="67">
        <f t="shared" ref="L66:L71" si="19">K66*J66</f>
        <v>0</v>
      </c>
      <c r="M66" s="67">
        <f t="shared" ref="M66:M71" si="20">I66*(1-Скидка_U_POL)</f>
        <v>3210.05</v>
      </c>
      <c r="N66" s="67">
        <f t="shared" si="4"/>
        <v>0</v>
      </c>
    </row>
    <row r="67" spans="1:14" outlineLevel="1">
      <c r="A67" s="125">
        <v>0</v>
      </c>
      <c r="B67" s="211" t="s">
        <v>1740</v>
      </c>
      <c r="C67" s="211" t="s">
        <v>1741</v>
      </c>
      <c r="D67" s="212" t="s">
        <v>1623</v>
      </c>
      <c r="E67" s="211" t="s">
        <v>1376</v>
      </c>
      <c r="F67" s="211" t="s">
        <v>1621</v>
      </c>
      <c r="G67" s="212">
        <v>2</v>
      </c>
      <c r="H67" s="213">
        <v>31.42</v>
      </c>
      <c r="I67" s="5">
        <f t="shared" si="17"/>
        <v>2984.9</v>
      </c>
      <c r="J67" s="66"/>
      <c r="K67" s="67">
        <f t="shared" si="18"/>
        <v>31.42</v>
      </c>
      <c r="L67" s="67">
        <f t="shared" si="19"/>
        <v>0</v>
      </c>
      <c r="M67" s="67">
        <f t="shared" si="20"/>
        <v>2984.9</v>
      </c>
      <c r="N67" s="67">
        <f t="shared" si="4"/>
        <v>0</v>
      </c>
    </row>
    <row r="68" spans="1:14" outlineLevel="1">
      <c r="A68" s="125">
        <v>0</v>
      </c>
      <c r="B68" s="211" t="s">
        <v>1742</v>
      </c>
      <c r="C68" s="211" t="s">
        <v>1743</v>
      </c>
      <c r="D68" s="212" t="s">
        <v>1620</v>
      </c>
      <c r="E68" s="211" t="s">
        <v>1376</v>
      </c>
      <c r="F68" s="211" t="s">
        <v>1621</v>
      </c>
      <c r="G68" s="212">
        <v>6</v>
      </c>
      <c r="H68" s="213">
        <v>8.15</v>
      </c>
      <c r="I68" s="5">
        <f t="shared" si="17"/>
        <v>774.25</v>
      </c>
      <c r="J68" s="66"/>
      <c r="K68" s="67">
        <f t="shared" si="18"/>
        <v>8.15</v>
      </c>
      <c r="L68" s="67">
        <f t="shared" si="19"/>
        <v>0</v>
      </c>
      <c r="M68" s="67">
        <f t="shared" si="20"/>
        <v>774.25</v>
      </c>
      <c r="N68" s="67">
        <f t="shared" si="4"/>
        <v>0</v>
      </c>
    </row>
    <row r="69" spans="1:14" outlineLevel="1">
      <c r="A69" s="125">
        <v>0</v>
      </c>
      <c r="B69" s="211" t="s">
        <v>1744</v>
      </c>
      <c r="C69" s="211" t="s">
        <v>1743</v>
      </c>
      <c r="D69" s="212" t="s">
        <v>1623</v>
      </c>
      <c r="E69" s="211" t="s">
        <v>1376</v>
      </c>
      <c r="F69" s="211" t="s">
        <v>1621</v>
      </c>
      <c r="G69" s="212">
        <v>2</v>
      </c>
      <c r="H69" s="213">
        <v>31.42</v>
      </c>
      <c r="I69" s="5">
        <f t="shared" si="17"/>
        <v>2984.9</v>
      </c>
      <c r="J69" s="66"/>
      <c r="K69" s="67">
        <f t="shared" si="18"/>
        <v>31.42</v>
      </c>
      <c r="L69" s="67">
        <f t="shared" si="19"/>
        <v>0</v>
      </c>
      <c r="M69" s="67">
        <f t="shared" si="20"/>
        <v>2984.9</v>
      </c>
      <c r="N69" s="67">
        <f t="shared" si="4"/>
        <v>0</v>
      </c>
    </row>
    <row r="70" spans="1:14" outlineLevel="1">
      <c r="A70" s="125">
        <v>0</v>
      </c>
      <c r="B70" s="211" t="s">
        <v>1745</v>
      </c>
      <c r="C70" s="211" t="s">
        <v>3605</v>
      </c>
      <c r="D70" s="212" t="s">
        <v>1711</v>
      </c>
      <c r="E70" s="211" t="s">
        <v>1725</v>
      </c>
      <c r="F70" s="211" t="s">
        <v>1621</v>
      </c>
      <c r="G70" s="212">
        <v>10</v>
      </c>
      <c r="H70" s="213">
        <v>13.9</v>
      </c>
      <c r="I70" s="5">
        <f t="shared" si="17"/>
        <v>1320.5</v>
      </c>
      <c r="J70" s="66"/>
      <c r="K70" s="67">
        <f t="shared" si="18"/>
        <v>13.9</v>
      </c>
      <c r="L70" s="67">
        <f t="shared" si="19"/>
        <v>0</v>
      </c>
      <c r="M70" s="67">
        <f t="shared" si="20"/>
        <v>1320.5</v>
      </c>
      <c r="N70" s="67">
        <f t="shared" si="4"/>
        <v>0</v>
      </c>
    </row>
    <row r="71" spans="1:14" outlineLevel="1">
      <c r="A71" s="125">
        <v>0</v>
      </c>
      <c r="B71" s="211" t="s">
        <v>3606</v>
      </c>
      <c r="C71" s="211" t="s">
        <v>3607</v>
      </c>
      <c r="D71" s="212" t="s">
        <v>1711</v>
      </c>
      <c r="E71" s="211" t="s">
        <v>1725</v>
      </c>
      <c r="F71" s="211" t="s">
        <v>1621</v>
      </c>
      <c r="G71" s="212">
        <v>10</v>
      </c>
      <c r="H71" s="213">
        <v>6.98</v>
      </c>
      <c r="I71" s="5">
        <f t="shared" si="17"/>
        <v>663.1</v>
      </c>
      <c r="J71" s="66"/>
      <c r="K71" s="67">
        <f t="shared" si="18"/>
        <v>6.98</v>
      </c>
      <c r="L71" s="67">
        <f t="shared" si="19"/>
        <v>0</v>
      </c>
      <c r="M71" s="67">
        <f t="shared" si="20"/>
        <v>663.1</v>
      </c>
      <c r="N71" s="67">
        <f t="shared" si="4"/>
        <v>0</v>
      </c>
    </row>
    <row r="72" spans="1:14">
      <c r="A72" s="125"/>
      <c r="B72" s="428" t="s">
        <v>1746</v>
      </c>
      <c r="C72" s="428"/>
      <c r="D72" s="428"/>
      <c r="E72" s="428"/>
      <c r="F72" s="428"/>
      <c r="G72" s="428"/>
      <c r="H72" s="428"/>
      <c r="I72" s="282"/>
      <c r="J72" s="66"/>
      <c r="K72" s="67"/>
      <c r="L72" s="67"/>
      <c r="M72" s="67"/>
      <c r="N72" s="67"/>
    </row>
    <row r="73" spans="1:14" outlineLevel="1">
      <c r="A73" s="125">
        <v>0</v>
      </c>
      <c r="B73" s="211" t="s">
        <v>1749</v>
      </c>
      <c r="C73" s="211" t="s">
        <v>1750</v>
      </c>
      <c r="D73" s="212" t="s">
        <v>1620</v>
      </c>
      <c r="E73" s="211" t="s">
        <v>1725</v>
      </c>
      <c r="F73" s="211" t="s">
        <v>1684</v>
      </c>
      <c r="G73" s="212">
        <v>12</v>
      </c>
      <c r="H73" s="213">
        <v>12.1</v>
      </c>
      <c r="I73" s="5">
        <f t="shared" ref="I73:I79" si="21">ROUND(H73*Курс_EUR,2)</f>
        <v>1149.5</v>
      </c>
      <c r="J73" s="66"/>
      <c r="K73" s="67">
        <f t="shared" ref="K73:K79" si="22">H73*(1-Скидка_U_POL)</f>
        <v>12.1</v>
      </c>
      <c r="L73" s="67">
        <f t="shared" ref="L73:L79" si="23">K73*J73</f>
        <v>0</v>
      </c>
      <c r="M73" s="67">
        <f t="shared" ref="M73:M79" si="24">I73*(1-Скидка_U_POL)</f>
        <v>1149.5</v>
      </c>
      <c r="N73" s="67">
        <f t="shared" ref="N73:N136" si="25">J73*M73</f>
        <v>0</v>
      </c>
    </row>
    <row r="74" spans="1:14" outlineLevel="1">
      <c r="A74" s="125">
        <v>0</v>
      </c>
      <c r="B74" s="211" t="s">
        <v>1751</v>
      </c>
      <c r="C74" s="211" t="s">
        <v>1750</v>
      </c>
      <c r="D74" s="212" t="s">
        <v>1620</v>
      </c>
      <c r="E74" s="211" t="s">
        <v>1725</v>
      </c>
      <c r="F74" s="211" t="s">
        <v>1670</v>
      </c>
      <c r="G74" s="212">
        <v>12</v>
      </c>
      <c r="H74" s="213">
        <v>12.4</v>
      </c>
      <c r="I74" s="5">
        <f t="shared" si="21"/>
        <v>1178</v>
      </c>
      <c r="J74" s="66"/>
      <c r="K74" s="67">
        <f t="shared" si="22"/>
        <v>12.4</v>
      </c>
      <c r="L74" s="67">
        <f t="shared" si="23"/>
        <v>0</v>
      </c>
      <c r="M74" s="67">
        <f t="shared" si="24"/>
        <v>1178</v>
      </c>
      <c r="N74" s="67">
        <f t="shared" si="25"/>
        <v>0</v>
      </c>
    </row>
    <row r="75" spans="1:14" outlineLevel="1">
      <c r="A75" s="125">
        <v>0</v>
      </c>
      <c r="B75" s="211" t="s">
        <v>1752</v>
      </c>
      <c r="C75" s="211" t="s">
        <v>1750</v>
      </c>
      <c r="D75" s="212" t="s">
        <v>1620</v>
      </c>
      <c r="E75" s="211" t="s">
        <v>1725</v>
      </c>
      <c r="F75" s="211" t="s">
        <v>1677</v>
      </c>
      <c r="G75" s="212">
        <v>12</v>
      </c>
      <c r="H75" s="213">
        <v>12.4</v>
      </c>
      <c r="I75" s="5">
        <f t="shared" si="21"/>
        <v>1178</v>
      </c>
      <c r="J75" s="66"/>
      <c r="K75" s="67">
        <f t="shared" si="22"/>
        <v>12.4</v>
      </c>
      <c r="L75" s="67">
        <f t="shared" si="23"/>
        <v>0</v>
      </c>
      <c r="M75" s="67">
        <f t="shared" si="24"/>
        <v>1178</v>
      </c>
      <c r="N75" s="67">
        <f t="shared" si="25"/>
        <v>0</v>
      </c>
    </row>
    <row r="76" spans="1:14" outlineLevel="1">
      <c r="A76" s="125">
        <v>0</v>
      </c>
      <c r="B76" s="211" t="s">
        <v>2363</v>
      </c>
      <c r="C76" s="211" t="s">
        <v>2364</v>
      </c>
      <c r="D76" s="212" t="s">
        <v>1762</v>
      </c>
      <c r="E76" s="211" t="s">
        <v>1071</v>
      </c>
      <c r="F76" s="211" t="s">
        <v>1670</v>
      </c>
      <c r="G76" s="212">
        <v>12</v>
      </c>
      <c r="H76" s="213">
        <v>11.83</v>
      </c>
      <c r="I76" s="5">
        <f t="shared" si="21"/>
        <v>1123.8499999999999</v>
      </c>
      <c r="J76" s="66"/>
      <c r="K76" s="67">
        <f t="shared" si="22"/>
        <v>11.83</v>
      </c>
      <c r="L76" s="67">
        <f t="shared" si="23"/>
        <v>0</v>
      </c>
      <c r="M76" s="67">
        <f t="shared" si="24"/>
        <v>1123.8499999999999</v>
      </c>
      <c r="N76" s="67">
        <f t="shared" si="25"/>
        <v>0</v>
      </c>
    </row>
    <row r="77" spans="1:14" outlineLevel="1">
      <c r="A77" s="125">
        <v>0</v>
      </c>
      <c r="B77" s="211" t="s">
        <v>2365</v>
      </c>
      <c r="C77" s="211" t="s">
        <v>2364</v>
      </c>
      <c r="D77" s="212" t="s">
        <v>1762</v>
      </c>
      <c r="E77" s="211" t="s">
        <v>1071</v>
      </c>
      <c r="F77" s="211" t="s">
        <v>1684</v>
      </c>
      <c r="G77" s="212">
        <v>12</v>
      </c>
      <c r="H77" s="213">
        <v>11.83</v>
      </c>
      <c r="I77" s="5">
        <f t="shared" si="21"/>
        <v>1123.8499999999999</v>
      </c>
      <c r="J77" s="66"/>
      <c r="K77" s="67">
        <f t="shared" si="22"/>
        <v>11.83</v>
      </c>
      <c r="L77" s="67">
        <f t="shared" si="23"/>
        <v>0</v>
      </c>
      <c r="M77" s="67">
        <f t="shared" si="24"/>
        <v>1123.8499999999999</v>
      </c>
      <c r="N77" s="67">
        <f t="shared" si="25"/>
        <v>0</v>
      </c>
    </row>
    <row r="78" spans="1:14" outlineLevel="1">
      <c r="A78" s="125">
        <v>0</v>
      </c>
      <c r="B78" s="211" t="s">
        <v>1763</v>
      </c>
      <c r="C78" s="211" t="s">
        <v>1761</v>
      </c>
      <c r="D78" s="212" t="s">
        <v>1762</v>
      </c>
      <c r="E78" s="211" t="s">
        <v>1071</v>
      </c>
      <c r="F78" s="211" t="s">
        <v>1677</v>
      </c>
      <c r="G78" s="212">
        <v>12</v>
      </c>
      <c r="H78" s="213">
        <v>11.83</v>
      </c>
      <c r="I78" s="5">
        <f t="shared" si="21"/>
        <v>1123.8499999999999</v>
      </c>
      <c r="J78" s="66"/>
      <c r="K78" s="67">
        <f t="shared" si="22"/>
        <v>11.83</v>
      </c>
      <c r="L78" s="67">
        <f t="shared" si="23"/>
        <v>0</v>
      </c>
      <c r="M78" s="67">
        <f t="shared" si="24"/>
        <v>1123.8499999999999</v>
      </c>
      <c r="N78" s="67">
        <f t="shared" si="25"/>
        <v>0</v>
      </c>
    </row>
    <row r="79" spans="1:14" outlineLevel="1">
      <c r="A79" s="125">
        <v>0</v>
      </c>
      <c r="B79" s="211" t="s">
        <v>1764</v>
      </c>
      <c r="C79" s="211" t="s">
        <v>1765</v>
      </c>
      <c r="D79" s="212" t="s">
        <v>1620</v>
      </c>
      <c r="E79" s="211" t="s">
        <v>1376</v>
      </c>
      <c r="F79" s="211" t="s">
        <v>1670</v>
      </c>
      <c r="G79" s="212">
        <v>6</v>
      </c>
      <c r="H79" s="213">
        <v>30.88</v>
      </c>
      <c r="I79" s="5">
        <f t="shared" si="21"/>
        <v>2933.6</v>
      </c>
      <c r="J79" s="66"/>
      <c r="K79" s="67">
        <f t="shared" si="22"/>
        <v>30.88</v>
      </c>
      <c r="L79" s="67">
        <f t="shared" si="23"/>
        <v>0</v>
      </c>
      <c r="M79" s="67">
        <f t="shared" si="24"/>
        <v>2933.6</v>
      </c>
      <c r="N79" s="67">
        <f t="shared" si="25"/>
        <v>0</v>
      </c>
    </row>
    <row r="80" spans="1:14" outlineLevel="1">
      <c r="A80" s="125"/>
      <c r="B80" s="428" t="s">
        <v>3294</v>
      </c>
      <c r="C80" s="428"/>
      <c r="D80" s="428"/>
      <c r="E80" s="428"/>
      <c r="F80" s="428"/>
      <c r="G80" s="428"/>
      <c r="H80" s="428"/>
      <c r="I80" s="282"/>
      <c r="J80" s="66"/>
      <c r="K80" s="67"/>
      <c r="L80" s="67"/>
      <c r="M80" s="67"/>
      <c r="N80" s="67"/>
    </row>
    <row r="81" spans="1:14" outlineLevel="1">
      <c r="A81" s="125">
        <v>0</v>
      </c>
      <c r="B81" s="211" t="s">
        <v>2152</v>
      </c>
      <c r="C81" s="211" t="s">
        <v>2153</v>
      </c>
      <c r="D81" s="212" t="s">
        <v>2173</v>
      </c>
      <c r="E81" s="211" t="s">
        <v>2154</v>
      </c>
      <c r="F81" s="211" t="s">
        <v>1684</v>
      </c>
      <c r="G81" s="212">
        <v>6</v>
      </c>
      <c r="H81" s="213">
        <v>34.64</v>
      </c>
      <c r="I81" s="5">
        <f t="shared" ref="I81:I100" si="26">ROUND(H81*Курс_EUR,2)</f>
        <v>3290.8</v>
      </c>
      <c r="J81" s="66"/>
      <c r="K81" s="67">
        <f t="shared" ref="K81:K100" si="27">H81*(1-Скидка_U_POL)</f>
        <v>34.64</v>
      </c>
      <c r="L81" s="67">
        <f t="shared" ref="L81:L100" si="28">K81*J81</f>
        <v>0</v>
      </c>
      <c r="M81" s="67">
        <f t="shared" ref="M81:M100" si="29">I81*(1-Скидка_U_POL)</f>
        <v>3290.8</v>
      </c>
      <c r="N81" s="67">
        <f t="shared" si="25"/>
        <v>0</v>
      </c>
    </row>
    <row r="82" spans="1:14" outlineLevel="1">
      <c r="A82" s="125">
        <v>0</v>
      </c>
      <c r="B82" s="211" t="s">
        <v>2155</v>
      </c>
      <c r="C82" s="211" t="s">
        <v>2153</v>
      </c>
      <c r="D82" s="212" t="s">
        <v>2173</v>
      </c>
      <c r="E82" s="211" t="s">
        <v>2154</v>
      </c>
      <c r="F82" s="211" t="s">
        <v>1757</v>
      </c>
      <c r="G82" s="212">
        <v>6</v>
      </c>
      <c r="H82" s="213">
        <v>34.64</v>
      </c>
      <c r="I82" s="5">
        <f t="shared" si="26"/>
        <v>3290.8</v>
      </c>
      <c r="J82" s="66"/>
      <c r="K82" s="67">
        <f t="shared" si="27"/>
        <v>34.64</v>
      </c>
      <c r="L82" s="67">
        <f t="shared" si="28"/>
        <v>0</v>
      </c>
      <c r="M82" s="67">
        <f t="shared" si="29"/>
        <v>3290.8</v>
      </c>
      <c r="N82" s="67">
        <f t="shared" si="25"/>
        <v>0</v>
      </c>
    </row>
    <row r="83" spans="1:14" outlineLevel="1">
      <c r="A83" s="125">
        <v>0</v>
      </c>
      <c r="B83" s="211" t="s">
        <v>1753</v>
      </c>
      <c r="C83" s="211" t="s">
        <v>2163</v>
      </c>
      <c r="D83" s="212" t="s">
        <v>2164</v>
      </c>
      <c r="E83" s="211" t="s">
        <v>2154</v>
      </c>
      <c r="F83" s="211" t="s">
        <v>1684</v>
      </c>
      <c r="G83" s="212" t="s">
        <v>1754</v>
      </c>
      <c r="H83" s="213">
        <v>119.99</v>
      </c>
      <c r="I83" s="5">
        <f t="shared" si="26"/>
        <v>11399.05</v>
      </c>
      <c r="J83" s="66"/>
      <c r="K83" s="67">
        <f t="shared" si="27"/>
        <v>119.99</v>
      </c>
      <c r="L83" s="67">
        <f t="shared" si="28"/>
        <v>0</v>
      </c>
      <c r="M83" s="67">
        <f t="shared" si="29"/>
        <v>11399.05</v>
      </c>
      <c r="N83" s="67">
        <f t="shared" si="25"/>
        <v>0</v>
      </c>
    </row>
    <row r="84" spans="1:14" outlineLevel="1">
      <c r="A84" s="125">
        <v>0</v>
      </c>
      <c r="B84" s="211" t="s">
        <v>1756</v>
      </c>
      <c r="C84" s="211" t="s">
        <v>2163</v>
      </c>
      <c r="D84" s="212" t="s">
        <v>2164</v>
      </c>
      <c r="E84" s="211" t="s">
        <v>2154</v>
      </c>
      <c r="F84" s="211" t="s">
        <v>1757</v>
      </c>
      <c r="G84" s="212" t="s">
        <v>1754</v>
      </c>
      <c r="H84" s="213">
        <v>119.99</v>
      </c>
      <c r="I84" s="5">
        <f t="shared" si="26"/>
        <v>11399.05</v>
      </c>
      <c r="J84" s="66"/>
      <c r="K84" s="67">
        <f t="shared" si="27"/>
        <v>119.99</v>
      </c>
      <c r="L84" s="67">
        <f t="shared" si="28"/>
        <v>0</v>
      </c>
      <c r="M84" s="67">
        <f t="shared" si="29"/>
        <v>11399.05</v>
      </c>
      <c r="N84" s="67">
        <f t="shared" si="25"/>
        <v>0</v>
      </c>
    </row>
    <row r="85" spans="1:14" outlineLevel="1">
      <c r="A85" s="125">
        <v>0</v>
      </c>
      <c r="B85" s="211" t="s">
        <v>3295</v>
      </c>
      <c r="C85" s="211" t="s">
        <v>3296</v>
      </c>
      <c r="D85" s="212" t="s">
        <v>3297</v>
      </c>
      <c r="E85" s="211" t="s">
        <v>2154</v>
      </c>
      <c r="F85" s="211" t="s">
        <v>1684</v>
      </c>
      <c r="G85" s="212" t="s">
        <v>1754</v>
      </c>
      <c r="H85" s="213">
        <v>121.46</v>
      </c>
      <c r="I85" s="5">
        <f t="shared" si="26"/>
        <v>11538.7</v>
      </c>
      <c r="J85" s="66"/>
      <c r="K85" s="67">
        <f t="shared" si="27"/>
        <v>121.46</v>
      </c>
      <c r="L85" s="67">
        <f t="shared" si="28"/>
        <v>0</v>
      </c>
      <c r="M85" s="67">
        <f t="shared" si="29"/>
        <v>11538.7</v>
      </c>
      <c r="N85" s="67">
        <f t="shared" si="25"/>
        <v>0</v>
      </c>
    </row>
    <row r="86" spans="1:14" outlineLevel="1">
      <c r="A86" s="125">
        <v>0</v>
      </c>
      <c r="B86" s="211" t="s">
        <v>3298</v>
      </c>
      <c r="C86" s="211" t="s">
        <v>3296</v>
      </c>
      <c r="D86" s="212" t="s">
        <v>3297</v>
      </c>
      <c r="E86" s="211" t="s">
        <v>2154</v>
      </c>
      <c r="F86" s="211" t="s">
        <v>1757</v>
      </c>
      <c r="G86" s="212" t="s">
        <v>1754</v>
      </c>
      <c r="H86" s="213">
        <v>121.46</v>
      </c>
      <c r="I86" s="5">
        <f t="shared" si="26"/>
        <v>11538.7</v>
      </c>
      <c r="J86" s="66"/>
      <c r="K86" s="67">
        <f t="shared" si="27"/>
        <v>121.46</v>
      </c>
      <c r="L86" s="67">
        <f t="shared" si="28"/>
        <v>0</v>
      </c>
      <c r="M86" s="67">
        <f t="shared" si="29"/>
        <v>11538.7</v>
      </c>
      <c r="N86" s="67">
        <f t="shared" si="25"/>
        <v>0</v>
      </c>
    </row>
    <row r="87" spans="1:14" outlineLevel="1">
      <c r="A87" s="125">
        <v>0</v>
      </c>
      <c r="B87" s="211" t="s">
        <v>2353</v>
      </c>
      <c r="C87" s="211" t="s">
        <v>2163</v>
      </c>
      <c r="D87" s="212" t="s">
        <v>2164</v>
      </c>
      <c r="E87" s="211" t="s">
        <v>2154</v>
      </c>
      <c r="F87" s="211" t="s">
        <v>2354</v>
      </c>
      <c r="G87" s="212" t="s">
        <v>1754</v>
      </c>
      <c r="H87" s="213">
        <v>131.99</v>
      </c>
      <c r="I87" s="5">
        <f t="shared" si="26"/>
        <v>12539.05</v>
      </c>
      <c r="J87" s="66"/>
      <c r="K87" s="67">
        <f t="shared" si="27"/>
        <v>131.99</v>
      </c>
      <c r="L87" s="67">
        <f t="shared" si="28"/>
        <v>0</v>
      </c>
      <c r="M87" s="67">
        <f t="shared" si="29"/>
        <v>12539.05</v>
      </c>
      <c r="N87" s="67">
        <f t="shared" si="25"/>
        <v>0</v>
      </c>
    </row>
    <row r="88" spans="1:14" outlineLevel="1">
      <c r="A88" s="125">
        <v>0</v>
      </c>
      <c r="B88" s="211" t="s">
        <v>2156</v>
      </c>
      <c r="C88" s="211" t="s">
        <v>1755</v>
      </c>
      <c r="D88" s="212" t="s">
        <v>1623</v>
      </c>
      <c r="E88" s="211" t="s">
        <v>1376</v>
      </c>
      <c r="F88" s="211" t="s">
        <v>1684</v>
      </c>
      <c r="G88" s="212">
        <v>2</v>
      </c>
      <c r="H88" s="213">
        <v>130.34</v>
      </c>
      <c r="I88" s="5">
        <f t="shared" si="26"/>
        <v>12382.3</v>
      </c>
      <c r="J88" s="66"/>
      <c r="K88" s="67">
        <f t="shared" si="27"/>
        <v>130.34</v>
      </c>
      <c r="L88" s="67">
        <f t="shared" si="28"/>
        <v>0</v>
      </c>
      <c r="M88" s="67">
        <f t="shared" si="29"/>
        <v>12382.3</v>
      </c>
      <c r="N88" s="67">
        <f t="shared" si="25"/>
        <v>0</v>
      </c>
    </row>
    <row r="89" spans="1:14" outlineLevel="1">
      <c r="A89" s="125">
        <v>0</v>
      </c>
      <c r="B89" s="211" t="s">
        <v>2157</v>
      </c>
      <c r="C89" s="211" t="s">
        <v>1755</v>
      </c>
      <c r="D89" s="212" t="s">
        <v>1623</v>
      </c>
      <c r="E89" s="211" t="s">
        <v>1376</v>
      </c>
      <c r="F89" s="211" t="s">
        <v>1757</v>
      </c>
      <c r="G89" s="212">
        <v>2</v>
      </c>
      <c r="H89" s="213">
        <v>130.34</v>
      </c>
      <c r="I89" s="5">
        <f t="shared" si="26"/>
        <v>12382.3</v>
      </c>
      <c r="J89" s="66"/>
      <c r="K89" s="67">
        <f t="shared" si="27"/>
        <v>130.34</v>
      </c>
      <c r="L89" s="67">
        <f t="shared" si="28"/>
        <v>0</v>
      </c>
      <c r="M89" s="67">
        <f t="shared" si="29"/>
        <v>12382.3</v>
      </c>
      <c r="N89" s="67">
        <f t="shared" si="25"/>
        <v>0</v>
      </c>
    </row>
    <row r="90" spans="1:14">
      <c r="A90" s="125">
        <v>0</v>
      </c>
      <c r="B90" s="211" t="s">
        <v>3175</v>
      </c>
      <c r="C90" s="211" t="s">
        <v>3176</v>
      </c>
      <c r="D90" s="212" t="s">
        <v>1802</v>
      </c>
      <c r="E90" s="211" t="s">
        <v>1244</v>
      </c>
      <c r="F90" s="211" t="s">
        <v>1684</v>
      </c>
      <c r="G90" s="212">
        <v>6</v>
      </c>
      <c r="H90" s="213">
        <v>31.18</v>
      </c>
      <c r="I90" s="5">
        <f t="shared" si="26"/>
        <v>2962.1</v>
      </c>
      <c r="J90" s="66"/>
      <c r="K90" s="67">
        <f t="shared" si="27"/>
        <v>31.18</v>
      </c>
      <c r="L90" s="67">
        <f t="shared" si="28"/>
        <v>0</v>
      </c>
      <c r="M90" s="67">
        <f t="shared" si="29"/>
        <v>2962.1</v>
      </c>
      <c r="N90" s="67">
        <f t="shared" si="25"/>
        <v>0</v>
      </c>
    </row>
    <row r="91" spans="1:14" outlineLevel="1">
      <c r="A91" s="125">
        <v>0</v>
      </c>
      <c r="B91" s="211" t="s">
        <v>3608</v>
      </c>
      <c r="C91" s="211" t="s">
        <v>3609</v>
      </c>
      <c r="D91" s="212" t="s">
        <v>1802</v>
      </c>
      <c r="E91" s="211" t="s">
        <v>1244</v>
      </c>
      <c r="F91" s="211" t="s">
        <v>1677</v>
      </c>
      <c r="G91" s="212">
        <v>6</v>
      </c>
      <c r="H91" s="213">
        <v>34.299999999999997</v>
      </c>
      <c r="I91" s="5">
        <f t="shared" si="26"/>
        <v>3258.5</v>
      </c>
      <c r="J91" s="66"/>
      <c r="K91" s="67">
        <f>H91*(1-Скидка_U_POL)</f>
        <v>34.299999999999997</v>
      </c>
      <c r="L91" s="67">
        <f t="shared" si="28"/>
        <v>0</v>
      </c>
      <c r="M91" s="67">
        <f t="shared" si="29"/>
        <v>3258.5</v>
      </c>
      <c r="N91" s="67">
        <f t="shared" si="25"/>
        <v>0</v>
      </c>
    </row>
    <row r="92" spans="1:14" outlineLevel="1">
      <c r="A92" s="125">
        <v>0</v>
      </c>
      <c r="B92" s="211" t="s">
        <v>1758</v>
      </c>
      <c r="C92" s="211" t="s">
        <v>1759</v>
      </c>
      <c r="D92" s="212" t="s">
        <v>1760</v>
      </c>
      <c r="E92" s="211" t="s">
        <v>8</v>
      </c>
      <c r="F92" s="211" t="s">
        <v>1760</v>
      </c>
      <c r="G92" s="212">
        <v>5</v>
      </c>
      <c r="H92" s="213">
        <v>34.26</v>
      </c>
      <c r="I92" s="5">
        <f t="shared" si="26"/>
        <v>3254.7</v>
      </c>
      <c r="J92" s="66"/>
      <c r="K92" s="67">
        <f t="shared" si="27"/>
        <v>34.26</v>
      </c>
      <c r="L92" s="67">
        <f t="shared" si="28"/>
        <v>0</v>
      </c>
      <c r="M92" s="67">
        <f t="shared" si="29"/>
        <v>3254.7</v>
      </c>
      <c r="N92" s="67">
        <f t="shared" si="25"/>
        <v>0</v>
      </c>
    </row>
    <row r="93" spans="1:14" outlineLevel="1">
      <c r="A93" s="125">
        <v>0</v>
      </c>
      <c r="B93" s="211" t="s">
        <v>2355</v>
      </c>
      <c r="C93" s="211" t="s">
        <v>2356</v>
      </c>
      <c r="D93" s="212" t="s">
        <v>1760</v>
      </c>
      <c r="E93" s="211" t="s">
        <v>8</v>
      </c>
      <c r="F93" s="211" t="s">
        <v>1760</v>
      </c>
      <c r="G93" s="212">
        <v>6</v>
      </c>
      <c r="H93" s="213">
        <v>98.9</v>
      </c>
      <c r="I93" s="5">
        <f t="shared" si="26"/>
        <v>9395.5</v>
      </c>
      <c r="J93" s="66"/>
      <c r="K93" s="67">
        <f t="shared" si="27"/>
        <v>98.9</v>
      </c>
      <c r="L93" s="67">
        <f t="shared" si="28"/>
        <v>0</v>
      </c>
      <c r="M93" s="67">
        <f t="shared" si="29"/>
        <v>9395.5</v>
      </c>
      <c r="N93" s="67">
        <f t="shared" si="25"/>
        <v>0</v>
      </c>
    </row>
    <row r="94" spans="1:14" outlineLevel="1">
      <c r="A94" s="125">
        <v>0</v>
      </c>
      <c r="B94" s="211" t="s">
        <v>2159</v>
      </c>
      <c r="C94" s="211" t="s">
        <v>2158</v>
      </c>
      <c r="D94" s="212" t="s">
        <v>1623</v>
      </c>
      <c r="E94" s="211" t="s">
        <v>1376</v>
      </c>
      <c r="F94" s="211" t="s">
        <v>1621</v>
      </c>
      <c r="G94" s="212">
        <v>2</v>
      </c>
      <c r="H94" s="213">
        <v>148.97</v>
      </c>
      <c r="I94" s="5">
        <f t="shared" si="26"/>
        <v>14152.15</v>
      </c>
      <c r="J94" s="66"/>
      <c r="K94" s="67">
        <f t="shared" si="27"/>
        <v>148.97</v>
      </c>
      <c r="L94" s="67">
        <f t="shared" si="28"/>
        <v>0</v>
      </c>
      <c r="M94" s="67">
        <f t="shared" si="29"/>
        <v>14152.15</v>
      </c>
      <c r="N94" s="67">
        <f t="shared" si="25"/>
        <v>0</v>
      </c>
    </row>
    <row r="95" spans="1:14" outlineLevel="1">
      <c r="A95" s="125">
        <v>0</v>
      </c>
      <c r="B95" s="211" t="s">
        <v>2357</v>
      </c>
      <c r="C95" s="211" t="s">
        <v>2358</v>
      </c>
      <c r="D95" s="212" t="s">
        <v>2359</v>
      </c>
      <c r="E95" s="211" t="s">
        <v>2154</v>
      </c>
      <c r="F95" s="211" t="s">
        <v>1670</v>
      </c>
      <c r="G95" s="212">
        <v>8</v>
      </c>
      <c r="H95" s="213">
        <v>51.36</v>
      </c>
      <c r="I95" s="5">
        <f t="shared" si="26"/>
        <v>4879.2</v>
      </c>
      <c r="J95" s="66"/>
      <c r="K95" s="67">
        <f t="shared" si="27"/>
        <v>51.36</v>
      </c>
      <c r="L95" s="67">
        <f t="shared" si="28"/>
        <v>0</v>
      </c>
      <c r="M95" s="67">
        <f t="shared" si="29"/>
        <v>4879.2</v>
      </c>
      <c r="N95" s="67">
        <f t="shared" si="25"/>
        <v>0</v>
      </c>
    </row>
    <row r="96" spans="1:14" outlineLevel="1">
      <c r="A96" s="125">
        <v>0</v>
      </c>
      <c r="B96" s="211" t="s">
        <v>2360</v>
      </c>
      <c r="C96" s="211" t="s">
        <v>2361</v>
      </c>
      <c r="D96" s="212" t="s">
        <v>2362</v>
      </c>
      <c r="E96" s="211" t="s">
        <v>2154</v>
      </c>
      <c r="F96" s="211" t="s">
        <v>1670</v>
      </c>
      <c r="G96" s="212">
        <v>1</v>
      </c>
      <c r="H96" s="213">
        <v>155.12</v>
      </c>
      <c r="I96" s="5">
        <f t="shared" si="26"/>
        <v>14736.4</v>
      </c>
      <c r="J96" s="66"/>
      <c r="K96" s="67">
        <f t="shared" si="27"/>
        <v>155.12</v>
      </c>
      <c r="L96" s="67">
        <f t="shared" si="28"/>
        <v>0</v>
      </c>
      <c r="M96" s="67">
        <f t="shared" si="29"/>
        <v>14736.4</v>
      </c>
      <c r="N96" s="67">
        <f t="shared" si="25"/>
        <v>0</v>
      </c>
    </row>
    <row r="97" spans="1:14" outlineLevel="1">
      <c r="A97" s="125">
        <v>0</v>
      </c>
      <c r="B97" s="211" t="s">
        <v>3299</v>
      </c>
      <c r="C97" s="211" t="s">
        <v>3300</v>
      </c>
      <c r="D97" s="212" t="s">
        <v>1802</v>
      </c>
      <c r="E97" s="211" t="s">
        <v>1244</v>
      </c>
      <c r="F97" s="211" t="s">
        <v>1774</v>
      </c>
      <c r="G97" s="212">
        <v>6</v>
      </c>
      <c r="H97" s="213">
        <v>28.06</v>
      </c>
      <c r="I97" s="5">
        <f t="shared" si="26"/>
        <v>2665.7</v>
      </c>
      <c r="J97" s="66"/>
      <c r="K97" s="67">
        <f t="shared" si="27"/>
        <v>28.06</v>
      </c>
      <c r="L97" s="67">
        <f t="shared" si="28"/>
        <v>0</v>
      </c>
      <c r="M97" s="67">
        <f t="shared" si="29"/>
        <v>2665.7</v>
      </c>
      <c r="N97" s="67">
        <f t="shared" si="25"/>
        <v>0</v>
      </c>
    </row>
    <row r="98" spans="1:14" outlineLevel="1">
      <c r="A98" s="125">
        <v>0</v>
      </c>
      <c r="B98" s="211" t="s">
        <v>3150</v>
      </c>
      <c r="C98" s="211" t="s">
        <v>3151</v>
      </c>
      <c r="D98" s="212" t="s">
        <v>1642</v>
      </c>
      <c r="E98" s="211" t="s">
        <v>1244</v>
      </c>
      <c r="F98" s="211" t="s">
        <v>1684</v>
      </c>
      <c r="G98" s="212">
        <v>6</v>
      </c>
      <c r="H98" s="213">
        <v>18.489999999999998</v>
      </c>
      <c r="I98" s="5">
        <f t="shared" si="26"/>
        <v>1756.55</v>
      </c>
      <c r="J98" s="66"/>
      <c r="K98" s="67">
        <f t="shared" si="27"/>
        <v>18.489999999999998</v>
      </c>
      <c r="L98" s="67">
        <f t="shared" si="28"/>
        <v>0</v>
      </c>
      <c r="M98" s="67">
        <f t="shared" si="29"/>
        <v>1756.55</v>
      </c>
      <c r="N98" s="67">
        <f t="shared" si="25"/>
        <v>0</v>
      </c>
    </row>
    <row r="99" spans="1:14" outlineLevel="1">
      <c r="A99" s="125">
        <v>0</v>
      </c>
      <c r="B99" s="211" t="s">
        <v>3152</v>
      </c>
      <c r="C99" s="211" t="s">
        <v>3153</v>
      </c>
      <c r="D99" s="212" t="s">
        <v>1642</v>
      </c>
      <c r="E99" s="211" t="s">
        <v>1244</v>
      </c>
      <c r="F99" s="211" t="s">
        <v>1684</v>
      </c>
      <c r="G99" s="212">
        <v>6</v>
      </c>
      <c r="H99" s="213">
        <v>15.58</v>
      </c>
      <c r="I99" s="5">
        <f t="shared" si="26"/>
        <v>1480.1</v>
      </c>
      <c r="J99" s="66"/>
      <c r="K99" s="67">
        <f t="shared" si="27"/>
        <v>15.58</v>
      </c>
      <c r="L99" s="67">
        <f t="shared" si="28"/>
        <v>0</v>
      </c>
      <c r="M99" s="67">
        <f t="shared" si="29"/>
        <v>1480.1</v>
      </c>
      <c r="N99" s="67">
        <f t="shared" si="25"/>
        <v>0</v>
      </c>
    </row>
    <row r="100" spans="1:14" outlineLevel="1">
      <c r="A100" s="125">
        <v>0</v>
      </c>
      <c r="B100" s="211" t="s">
        <v>2160</v>
      </c>
      <c r="C100" s="211" t="s">
        <v>2161</v>
      </c>
      <c r="D100" s="212" t="s">
        <v>2162</v>
      </c>
      <c r="E100" s="211" t="s">
        <v>4</v>
      </c>
      <c r="F100" s="211" t="s">
        <v>1670</v>
      </c>
      <c r="G100" s="212">
        <v>20</v>
      </c>
      <c r="H100" s="213">
        <v>10.88</v>
      </c>
      <c r="I100" s="5">
        <f t="shared" si="26"/>
        <v>1033.5999999999999</v>
      </c>
      <c r="J100" s="66"/>
      <c r="K100" s="67">
        <f t="shared" si="27"/>
        <v>10.88</v>
      </c>
      <c r="L100" s="67">
        <f t="shared" si="28"/>
        <v>0</v>
      </c>
      <c r="M100" s="67">
        <f t="shared" si="29"/>
        <v>1033.5999999999999</v>
      </c>
      <c r="N100" s="67">
        <f t="shared" si="25"/>
        <v>0</v>
      </c>
    </row>
    <row r="101" spans="1:14">
      <c r="A101" s="125"/>
      <c r="B101" s="428" t="s">
        <v>1766</v>
      </c>
      <c r="C101" s="428"/>
      <c r="D101" s="428"/>
      <c r="E101" s="428"/>
      <c r="F101" s="428"/>
      <c r="G101" s="428"/>
      <c r="H101" s="428"/>
      <c r="I101" s="282"/>
      <c r="J101" s="66"/>
      <c r="K101" s="67"/>
      <c r="L101" s="67"/>
      <c r="M101" s="67"/>
      <c r="N101" s="67"/>
    </row>
    <row r="102" spans="1:14" outlineLevel="1">
      <c r="A102" s="125">
        <v>0</v>
      </c>
      <c r="B102" s="211" t="s">
        <v>3301</v>
      </c>
      <c r="C102" s="211" t="s">
        <v>3302</v>
      </c>
      <c r="D102" s="212" t="s">
        <v>1781</v>
      </c>
      <c r="E102" s="211" t="s">
        <v>1376</v>
      </c>
      <c r="F102" s="211" t="s">
        <v>3303</v>
      </c>
      <c r="G102" s="212">
        <v>8</v>
      </c>
      <c r="H102" s="213">
        <v>24.41</v>
      </c>
      <c r="I102" s="5">
        <f t="shared" ref="I102:I128" si="30">ROUND(H102*Курс_EUR,2)</f>
        <v>2318.9499999999998</v>
      </c>
      <c r="J102" s="66"/>
      <c r="K102" s="67">
        <f>H102*(1-Скидка_U_POL)</f>
        <v>24.41</v>
      </c>
      <c r="L102" s="67">
        <f t="shared" ref="L102:L128" si="31">K102*J102</f>
        <v>0</v>
      </c>
      <c r="M102" s="67">
        <f t="shared" ref="M102:M128" si="32">I102*(1-Скидка_U_POL)</f>
        <v>2318.9499999999998</v>
      </c>
      <c r="N102" s="67">
        <f t="shared" si="25"/>
        <v>0</v>
      </c>
    </row>
    <row r="103" spans="1:14" outlineLevel="1">
      <c r="A103" s="125">
        <v>0</v>
      </c>
      <c r="B103" s="211" t="s">
        <v>2175</v>
      </c>
      <c r="C103" s="211" t="s">
        <v>2176</v>
      </c>
      <c r="D103" s="212" t="s">
        <v>1671</v>
      </c>
      <c r="E103" s="211" t="s">
        <v>1376</v>
      </c>
      <c r="F103" s="211" t="s">
        <v>1670</v>
      </c>
      <c r="G103" s="212">
        <v>4</v>
      </c>
      <c r="H103" s="213">
        <v>38.479999999999997</v>
      </c>
      <c r="I103" s="5">
        <f t="shared" si="30"/>
        <v>3655.6</v>
      </c>
      <c r="J103" s="66"/>
      <c r="K103" s="67">
        <f>H103*(1-Скидка_U_POL)</f>
        <v>38.479999999999997</v>
      </c>
      <c r="L103" s="67">
        <f t="shared" si="31"/>
        <v>0</v>
      </c>
      <c r="M103" s="67">
        <f t="shared" si="32"/>
        <v>3655.6</v>
      </c>
      <c r="N103" s="67">
        <f t="shared" si="25"/>
        <v>0</v>
      </c>
    </row>
    <row r="104" spans="1:14" outlineLevel="1">
      <c r="A104" s="125">
        <v>0</v>
      </c>
      <c r="B104" s="211" t="s">
        <v>2177</v>
      </c>
      <c r="C104" s="211" t="s">
        <v>2176</v>
      </c>
      <c r="D104" s="212" t="s">
        <v>1781</v>
      </c>
      <c r="E104" s="211" t="s">
        <v>1376</v>
      </c>
      <c r="F104" s="211" t="s">
        <v>1670</v>
      </c>
      <c r="G104" s="212">
        <v>6</v>
      </c>
      <c r="H104" s="213">
        <v>15.52</v>
      </c>
      <c r="I104" s="5">
        <f t="shared" si="30"/>
        <v>1474.4</v>
      </c>
      <c r="J104" s="66"/>
      <c r="K104" s="67">
        <f>H104*(1-Скидка_U_POL)</f>
        <v>15.52</v>
      </c>
      <c r="L104" s="67">
        <f t="shared" si="31"/>
        <v>0</v>
      </c>
      <c r="M104" s="67">
        <f t="shared" si="32"/>
        <v>1474.4</v>
      </c>
      <c r="N104" s="67">
        <f t="shared" si="25"/>
        <v>0</v>
      </c>
    </row>
    <row r="105" spans="1:14" outlineLevel="1">
      <c r="A105" s="125">
        <v>0</v>
      </c>
      <c r="B105" s="211" t="s">
        <v>2366</v>
      </c>
      <c r="C105" s="211" t="s">
        <v>2367</v>
      </c>
      <c r="D105" s="212" t="s">
        <v>2368</v>
      </c>
      <c r="E105" s="211" t="s">
        <v>1773</v>
      </c>
      <c r="F105" s="211" t="s">
        <v>2369</v>
      </c>
      <c r="G105" s="212">
        <v>6</v>
      </c>
      <c r="H105" s="213">
        <v>19.309999999999999</v>
      </c>
      <c r="I105" s="5">
        <f t="shared" si="30"/>
        <v>1834.45</v>
      </c>
      <c r="J105" s="66"/>
      <c r="K105" s="67">
        <f>H105*(1-Скидка_U_POL)</f>
        <v>19.309999999999999</v>
      </c>
      <c r="L105" s="67">
        <f t="shared" si="31"/>
        <v>0</v>
      </c>
      <c r="M105" s="67">
        <f t="shared" si="32"/>
        <v>1834.45</v>
      </c>
      <c r="N105" s="67">
        <f t="shared" si="25"/>
        <v>0</v>
      </c>
    </row>
    <row r="106" spans="1:14" outlineLevel="1">
      <c r="A106" s="125">
        <v>0</v>
      </c>
      <c r="B106" s="211" t="s">
        <v>1767</v>
      </c>
      <c r="C106" s="211" t="s">
        <v>1768</v>
      </c>
      <c r="D106" s="212" t="s">
        <v>1671</v>
      </c>
      <c r="E106" s="211" t="s">
        <v>1376</v>
      </c>
      <c r="F106" s="211" t="s">
        <v>1769</v>
      </c>
      <c r="G106" s="212">
        <v>4</v>
      </c>
      <c r="H106" s="213">
        <v>46.49</v>
      </c>
      <c r="I106" s="5">
        <f t="shared" si="30"/>
        <v>4416.55</v>
      </c>
      <c r="J106" s="66"/>
      <c r="K106" s="67">
        <f t="shared" ref="K106:K128" si="33">H106*(1-Скидка_U_POL)</f>
        <v>46.49</v>
      </c>
      <c r="L106" s="67">
        <f t="shared" si="31"/>
        <v>0</v>
      </c>
      <c r="M106" s="67">
        <f t="shared" si="32"/>
        <v>4416.55</v>
      </c>
      <c r="N106" s="67">
        <f t="shared" si="25"/>
        <v>0</v>
      </c>
    </row>
    <row r="107" spans="1:14" outlineLevel="1">
      <c r="A107" s="125">
        <v>0</v>
      </c>
      <c r="B107" s="211" t="s">
        <v>1770</v>
      </c>
      <c r="C107" s="211" t="s">
        <v>1768</v>
      </c>
      <c r="D107" s="212" t="s">
        <v>1771</v>
      </c>
      <c r="E107" s="211" t="s">
        <v>1376</v>
      </c>
      <c r="F107" s="211" t="s">
        <v>1769</v>
      </c>
      <c r="G107" s="212">
        <v>8</v>
      </c>
      <c r="H107" s="213">
        <v>23.24</v>
      </c>
      <c r="I107" s="5">
        <f t="shared" si="30"/>
        <v>2207.8000000000002</v>
      </c>
      <c r="J107" s="66"/>
      <c r="K107" s="67">
        <f t="shared" si="33"/>
        <v>23.24</v>
      </c>
      <c r="L107" s="67">
        <f t="shared" si="31"/>
        <v>0</v>
      </c>
      <c r="M107" s="67">
        <f t="shared" si="32"/>
        <v>2207.8000000000002</v>
      </c>
      <c r="N107" s="67">
        <f t="shared" si="25"/>
        <v>0</v>
      </c>
    </row>
    <row r="108" spans="1:14" outlineLevel="1">
      <c r="A108" s="125">
        <v>0</v>
      </c>
      <c r="B108" s="211" t="s">
        <v>1772</v>
      </c>
      <c r="C108" s="211" t="s">
        <v>1768</v>
      </c>
      <c r="D108" s="212" t="s">
        <v>1620</v>
      </c>
      <c r="E108" s="211" t="s">
        <v>1773</v>
      </c>
      <c r="F108" s="211" t="s">
        <v>1769</v>
      </c>
      <c r="G108" s="212">
        <v>6</v>
      </c>
      <c r="H108" s="213">
        <v>16.57</v>
      </c>
      <c r="I108" s="5">
        <f t="shared" si="30"/>
        <v>1574.15</v>
      </c>
      <c r="J108" s="66"/>
      <c r="K108" s="67">
        <f t="shared" si="33"/>
        <v>16.57</v>
      </c>
      <c r="L108" s="67">
        <f t="shared" si="31"/>
        <v>0</v>
      </c>
      <c r="M108" s="67">
        <f t="shared" si="32"/>
        <v>1574.15</v>
      </c>
      <c r="N108" s="67">
        <f t="shared" si="25"/>
        <v>0</v>
      </c>
    </row>
    <row r="109" spans="1:14" outlineLevel="1">
      <c r="A109" s="125">
        <v>0</v>
      </c>
      <c r="B109" s="211" t="s">
        <v>1772</v>
      </c>
      <c r="C109" s="211" t="s">
        <v>1768</v>
      </c>
      <c r="D109" s="212" t="s">
        <v>2368</v>
      </c>
      <c r="E109" s="211" t="s">
        <v>1773</v>
      </c>
      <c r="F109" s="211" t="s">
        <v>1769</v>
      </c>
      <c r="G109" s="212">
        <v>6</v>
      </c>
      <c r="H109" s="213">
        <v>14.92</v>
      </c>
      <c r="I109" s="5">
        <f t="shared" si="30"/>
        <v>1417.4</v>
      </c>
      <c r="J109" s="66"/>
      <c r="K109" s="67">
        <f>H109*(1-Скидка_U_POL)</f>
        <v>14.92</v>
      </c>
      <c r="L109" s="67">
        <f t="shared" si="31"/>
        <v>0</v>
      </c>
      <c r="M109" s="67">
        <f t="shared" si="32"/>
        <v>1417.4</v>
      </c>
      <c r="N109" s="67">
        <f t="shared" si="25"/>
        <v>0</v>
      </c>
    </row>
    <row r="110" spans="1:14" outlineLevel="1">
      <c r="A110" s="125">
        <v>0</v>
      </c>
      <c r="B110" s="211" t="s">
        <v>1777</v>
      </c>
      <c r="C110" s="211" t="s">
        <v>1776</v>
      </c>
      <c r="D110" s="212" t="s">
        <v>1704</v>
      </c>
      <c r="E110" s="211" t="s">
        <v>1773</v>
      </c>
      <c r="F110" s="211" t="s">
        <v>1769</v>
      </c>
      <c r="G110" s="212">
        <v>10</v>
      </c>
      <c r="H110" s="213">
        <v>9.44</v>
      </c>
      <c r="I110" s="5">
        <f t="shared" si="30"/>
        <v>896.8</v>
      </c>
      <c r="J110" s="66"/>
      <c r="K110" s="67">
        <f t="shared" si="33"/>
        <v>9.44</v>
      </c>
      <c r="L110" s="67">
        <f t="shared" si="31"/>
        <v>0</v>
      </c>
      <c r="M110" s="67">
        <f t="shared" si="32"/>
        <v>896.8</v>
      </c>
      <c r="N110" s="67">
        <f t="shared" si="25"/>
        <v>0</v>
      </c>
    </row>
    <row r="111" spans="1:14" outlineLevel="1">
      <c r="A111" s="125">
        <v>0</v>
      </c>
      <c r="B111" s="211" t="s">
        <v>1778</v>
      </c>
      <c r="C111" s="211" t="s">
        <v>1776</v>
      </c>
      <c r="D111" s="212" t="s">
        <v>1620</v>
      </c>
      <c r="E111" s="211" t="s">
        <v>1773</v>
      </c>
      <c r="F111" s="211" t="s">
        <v>1769</v>
      </c>
      <c r="G111" s="212">
        <v>6</v>
      </c>
      <c r="H111" s="213">
        <v>14.87</v>
      </c>
      <c r="I111" s="5">
        <f t="shared" si="30"/>
        <v>1412.65</v>
      </c>
      <c r="J111" s="66"/>
      <c r="K111" s="67">
        <f t="shared" si="33"/>
        <v>14.87</v>
      </c>
      <c r="L111" s="67">
        <f t="shared" si="31"/>
        <v>0</v>
      </c>
      <c r="M111" s="67">
        <f t="shared" si="32"/>
        <v>1412.65</v>
      </c>
      <c r="N111" s="67">
        <f t="shared" si="25"/>
        <v>0</v>
      </c>
    </row>
    <row r="112" spans="1:14" outlineLevel="1">
      <c r="A112" s="125">
        <v>0</v>
      </c>
      <c r="B112" s="211" t="s">
        <v>4662</v>
      </c>
      <c r="C112" s="211" t="s">
        <v>1776</v>
      </c>
      <c r="D112" s="212" t="s">
        <v>2368</v>
      </c>
      <c r="E112" s="211" t="s">
        <v>1773</v>
      </c>
      <c r="F112" s="211" t="s">
        <v>1769</v>
      </c>
      <c r="G112" s="212">
        <v>6</v>
      </c>
      <c r="H112" s="213">
        <v>13.38</v>
      </c>
      <c r="I112" s="5">
        <f t="shared" si="30"/>
        <v>1271.0999999999999</v>
      </c>
      <c r="J112" s="66"/>
      <c r="K112" s="67">
        <f>H112*(1-Скидка_U_POL)</f>
        <v>13.38</v>
      </c>
      <c r="L112" s="67">
        <f t="shared" si="31"/>
        <v>0</v>
      </c>
      <c r="M112" s="67">
        <f t="shared" si="32"/>
        <v>1271.0999999999999</v>
      </c>
      <c r="N112" s="67">
        <f t="shared" si="25"/>
        <v>0</v>
      </c>
    </row>
    <row r="113" spans="1:14" outlineLevel="1">
      <c r="A113" s="125">
        <v>0</v>
      </c>
      <c r="B113" s="211" t="s">
        <v>1779</v>
      </c>
      <c r="C113" s="211" t="s">
        <v>1780</v>
      </c>
      <c r="D113" s="212" t="s">
        <v>1781</v>
      </c>
      <c r="E113" s="211" t="s">
        <v>1376</v>
      </c>
      <c r="F113" s="211" t="s">
        <v>1684</v>
      </c>
      <c r="G113" s="212">
        <v>8</v>
      </c>
      <c r="H113" s="213">
        <v>22.84</v>
      </c>
      <c r="I113" s="5">
        <f t="shared" si="30"/>
        <v>2169.8000000000002</v>
      </c>
      <c r="J113" s="66"/>
      <c r="K113" s="67">
        <f t="shared" si="33"/>
        <v>22.84</v>
      </c>
      <c r="L113" s="67">
        <f t="shared" si="31"/>
        <v>0</v>
      </c>
      <c r="M113" s="67">
        <f t="shared" si="32"/>
        <v>2169.8000000000002</v>
      </c>
      <c r="N113" s="67">
        <f t="shared" si="25"/>
        <v>0</v>
      </c>
    </row>
    <row r="114" spans="1:14" outlineLevel="1">
      <c r="A114" s="125">
        <v>0</v>
      </c>
      <c r="B114" s="211" t="s">
        <v>1782</v>
      </c>
      <c r="C114" s="211" t="s">
        <v>1780</v>
      </c>
      <c r="D114" s="212" t="s">
        <v>1781</v>
      </c>
      <c r="E114" s="211" t="s">
        <v>1376</v>
      </c>
      <c r="F114" s="211" t="s">
        <v>1677</v>
      </c>
      <c r="G114" s="212">
        <v>8</v>
      </c>
      <c r="H114" s="213">
        <v>22.84</v>
      </c>
      <c r="I114" s="5">
        <f t="shared" si="30"/>
        <v>2169.8000000000002</v>
      </c>
      <c r="J114" s="66"/>
      <c r="K114" s="67">
        <f t="shared" si="33"/>
        <v>22.84</v>
      </c>
      <c r="L114" s="67">
        <f t="shared" si="31"/>
        <v>0</v>
      </c>
      <c r="M114" s="67">
        <f t="shared" si="32"/>
        <v>2169.8000000000002</v>
      </c>
      <c r="N114" s="67">
        <f t="shared" si="25"/>
        <v>0</v>
      </c>
    </row>
    <row r="115" spans="1:14" outlineLevel="1">
      <c r="A115" s="125">
        <v>0</v>
      </c>
      <c r="B115" s="211" t="s">
        <v>1784</v>
      </c>
      <c r="C115" s="211" t="s">
        <v>1783</v>
      </c>
      <c r="D115" s="212" t="s">
        <v>1704</v>
      </c>
      <c r="E115" s="211" t="s">
        <v>1773</v>
      </c>
      <c r="F115" s="211" t="s">
        <v>1695</v>
      </c>
      <c r="G115" s="212">
        <v>3</v>
      </c>
      <c r="H115" s="213">
        <v>10.73</v>
      </c>
      <c r="I115" s="5">
        <f t="shared" si="30"/>
        <v>1019.35</v>
      </c>
      <c r="J115" s="66"/>
      <c r="K115" s="67">
        <f t="shared" si="33"/>
        <v>10.73</v>
      </c>
      <c r="L115" s="67">
        <f t="shared" si="31"/>
        <v>0</v>
      </c>
      <c r="M115" s="67">
        <f t="shared" si="32"/>
        <v>1019.35</v>
      </c>
      <c r="N115" s="67">
        <f t="shared" si="25"/>
        <v>0</v>
      </c>
    </row>
    <row r="116" spans="1:14" outlineLevel="1">
      <c r="A116" s="125">
        <v>0</v>
      </c>
      <c r="B116" s="211" t="s">
        <v>1784</v>
      </c>
      <c r="C116" s="211" t="s">
        <v>1783</v>
      </c>
      <c r="D116" s="212" t="s">
        <v>1792</v>
      </c>
      <c r="E116" s="211" t="s">
        <v>1773</v>
      </c>
      <c r="F116" s="211" t="s">
        <v>1695</v>
      </c>
      <c r="G116" s="212">
        <v>6</v>
      </c>
      <c r="H116" s="213">
        <v>8.59</v>
      </c>
      <c r="I116" s="5">
        <f t="shared" si="30"/>
        <v>816.05</v>
      </c>
      <c r="J116" s="66"/>
      <c r="K116" s="67">
        <f>H116*(1-Скидка_U_POL)</f>
        <v>8.59</v>
      </c>
      <c r="L116" s="67">
        <f t="shared" si="31"/>
        <v>0</v>
      </c>
      <c r="M116" s="67">
        <f t="shared" si="32"/>
        <v>816.05</v>
      </c>
      <c r="N116" s="67">
        <f t="shared" si="25"/>
        <v>0</v>
      </c>
    </row>
    <row r="117" spans="1:14" outlineLevel="1">
      <c r="A117" s="125">
        <v>0</v>
      </c>
      <c r="B117" s="211" t="s">
        <v>1785</v>
      </c>
      <c r="C117" s="211" t="s">
        <v>1783</v>
      </c>
      <c r="D117" s="212" t="s">
        <v>1620</v>
      </c>
      <c r="E117" s="211" t="s">
        <v>1773</v>
      </c>
      <c r="F117" s="211" t="s">
        <v>1695</v>
      </c>
      <c r="G117" s="212">
        <v>6</v>
      </c>
      <c r="H117" s="213">
        <v>16.86</v>
      </c>
      <c r="I117" s="5">
        <f t="shared" si="30"/>
        <v>1601.7</v>
      </c>
      <c r="J117" s="66"/>
      <c r="K117" s="67">
        <f t="shared" si="33"/>
        <v>16.86</v>
      </c>
      <c r="L117" s="67">
        <f t="shared" si="31"/>
        <v>0</v>
      </c>
      <c r="M117" s="67">
        <f t="shared" si="32"/>
        <v>1601.7</v>
      </c>
      <c r="N117" s="67">
        <f t="shared" si="25"/>
        <v>0</v>
      </c>
    </row>
    <row r="118" spans="1:14" outlineLevel="1">
      <c r="A118" s="125">
        <v>0</v>
      </c>
      <c r="B118" s="211" t="s">
        <v>1785</v>
      </c>
      <c r="C118" s="211" t="s">
        <v>1783</v>
      </c>
      <c r="D118" s="212" t="s">
        <v>2368</v>
      </c>
      <c r="E118" s="211" t="s">
        <v>1773</v>
      </c>
      <c r="F118" s="211" t="s">
        <v>1695</v>
      </c>
      <c r="G118" s="212">
        <v>6</v>
      </c>
      <c r="H118" s="213">
        <v>15.16</v>
      </c>
      <c r="I118" s="5">
        <f t="shared" si="30"/>
        <v>1440.2</v>
      </c>
      <c r="J118" s="66"/>
      <c r="K118" s="67">
        <f>H118*(1-Скидка_U_POL)</f>
        <v>15.16</v>
      </c>
      <c r="L118" s="67">
        <f t="shared" si="31"/>
        <v>0</v>
      </c>
      <c r="M118" s="67">
        <f t="shared" si="32"/>
        <v>1440.2</v>
      </c>
      <c r="N118" s="67">
        <f t="shared" si="25"/>
        <v>0</v>
      </c>
    </row>
    <row r="119" spans="1:14" outlineLevel="1">
      <c r="A119" s="125">
        <v>0</v>
      </c>
      <c r="B119" s="211" t="s">
        <v>1786</v>
      </c>
      <c r="C119" s="211" t="s">
        <v>1787</v>
      </c>
      <c r="D119" s="212" t="s">
        <v>1781</v>
      </c>
      <c r="E119" s="211" t="s">
        <v>1376</v>
      </c>
      <c r="F119" s="211" t="s">
        <v>1788</v>
      </c>
      <c r="G119" s="212">
        <v>8</v>
      </c>
      <c r="H119" s="213">
        <v>22.88</v>
      </c>
      <c r="I119" s="5">
        <f t="shared" si="30"/>
        <v>2173.6</v>
      </c>
      <c r="J119" s="66"/>
      <c r="K119" s="67">
        <f t="shared" si="33"/>
        <v>22.88</v>
      </c>
      <c r="L119" s="67">
        <f t="shared" si="31"/>
        <v>0</v>
      </c>
      <c r="M119" s="67">
        <f t="shared" si="32"/>
        <v>2173.6</v>
      </c>
      <c r="N119" s="67">
        <f t="shared" si="25"/>
        <v>0</v>
      </c>
    </row>
    <row r="120" spans="1:14" outlineLevel="1">
      <c r="A120" s="125">
        <v>0</v>
      </c>
      <c r="B120" s="211" t="s">
        <v>1789</v>
      </c>
      <c r="C120" s="211" t="s">
        <v>1790</v>
      </c>
      <c r="D120" s="212" t="s">
        <v>1704</v>
      </c>
      <c r="E120" s="211" t="s">
        <v>1376</v>
      </c>
      <c r="F120" s="211" t="s">
        <v>1788</v>
      </c>
      <c r="G120" s="212">
        <v>6</v>
      </c>
      <c r="H120" s="213">
        <v>18.75</v>
      </c>
      <c r="I120" s="5">
        <f t="shared" si="30"/>
        <v>1781.25</v>
      </c>
      <c r="J120" s="66"/>
      <c r="K120" s="67">
        <f t="shared" si="33"/>
        <v>18.75</v>
      </c>
      <c r="L120" s="67">
        <f t="shared" si="31"/>
        <v>0</v>
      </c>
      <c r="M120" s="67">
        <f t="shared" si="32"/>
        <v>1781.25</v>
      </c>
      <c r="N120" s="67">
        <f t="shared" si="25"/>
        <v>0</v>
      </c>
    </row>
    <row r="121" spans="1:14" outlineLevel="1">
      <c r="A121" s="125">
        <v>0</v>
      </c>
      <c r="B121" s="211" t="s">
        <v>1791</v>
      </c>
      <c r="C121" s="211" t="s">
        <v>4607</v>
      </c>
      <c r="D121" s="212" t="s">
        <v>1792</v>
      </c>
      <c r="E121" s="211" t="s">
        <v>1773</v>
      </c>
      <c r="F121" s="211" t="s">
        <v>1793</v>
      </c>
      <c r="G121" s="212">
        <v>10</v>
      </c>
      <c r="H121" s="213">
        <v>8.7799999999999994</v>
      </c>
      <c r="I121" s="5">
        <f t="shared" si="30"/>
        <v>834.1</v>
      </c>
      <c r="J121" s="66"/>
      <c r="K121" s="67">
        <f t="shared" si="33"/>
        <v>8.7799999999999994</v>
      </c>
      <c r="L121" s="67">
        <f t="shared" si="31"/>
        <v>0</v>
      </c>
      <c r="M121" s="67">
        <f t="shared" si="32"/>
        <v>834.1</v>
      </c>
      <c r="N121" s="67">
        <f t="shared" si="25"/>
        <v>0</v>
      </c>
    </row>
    <row r="122" spans="1:14" outlineLevel="1">
      <c r="A122" s="125">
        <v>0</v>
      </c>
      <c r="B122" s="211" t="s">
        <v>1794</v>
      </c>
      <c r="C122" s="211" t="s">
        <v>4608</v>
      </c>
      <c r="D122" s="212" t="s">
        <v>1792</v>
      </c>
      <c r="E122" s="211" t="s">
        <v>1773</v>
      </c>
      <c r="F122" s="211" t="s">
        <v>1793</v>
      </c>
      <c r="G122" s="212">
        <v>10</v>
      </c>
      <c r="H122" s="213">
        <v>9.2899999999999991</v>
      </c>
      <c r="I122" s="5">
        <f t="shared" si="30"/>
        <v>882.55</v>
      </c>
      <c r="J122" s="66"/>
      <c r="K122" s="67">
        <f t="shared" si="33"/>
        <v>9.2899999999999991</v>
      </c>
      <c r="L122" s="67">
        <f t="shared" si="31"/>
        <v>0</v>
      </c>
      <c r="M122" s="67">
        <f t="shared" si="32"/>
        <v>882.55</v>
      </c>
      <c r="N122" s="67">
        <f t="shared" si="25"/>
        <v>0</v>
      </c>
    </row>
    <row r="123" spans="1:14" outlineLevel="1">
      <c r="A123" s="125">
        <v>0</v>
      </c>
      <c r="B123" s="211" t="s">
        <v>4609</v>
      </c>
      <c r="C123" s="211" t="s">
        <v>4610</v>
      </c>
      <c r="D123" s="212" t="s">
        <v>1792</v>
      </c>
      <c r="E123" s="211" t="s">
        <v>1773</v>
      </c>
      <c r="F123" s="211" t="s">
        <v>1793</v>
      </c>
      <c r="G123" s="212">
        <v>10</v>
      </c>
      <c r="H123" s="213">
        <v>11.59</v>
      </c>
      <c r="I123" s="5">
        <f t="shared" si="30"/>
        <v>1101.05</v>
      </c>
      <c r="J123" s="66"/>
      <c r="K123" s="67">
        <f>H123*(1-Скидка_U_POL)</f>
        <v>11.59</v>
      </c>
      <c r="L123" s="67">
        <f t="shared" si="31"/>
        <v>0</v>
      </c>
      <c r="M123" s="67">
        <f t="shared" si="32"/>
        <v>1101.05</v>
      </c>
      <c r="N123" s="67">
        <f t="shared" si="25"/>
        <v>0</v>
      </c>
    </row>
    <row r="124" spans="1:14" outlineLevel="1">
      <c r="A124" s="125">
        <v>0</v>
      </c>
      <c r="B124" s="211" t="s">
        <v>1795</v>
      </c>
      <c r="C124" s="211" t="s">
        <v>1796</v>
      </c>
      <c r="D124" s="212" t="s">
        <v>1704</v>
      </c>
      <c r="E124" s="211" t="s">
        <v>1773</v>
      </c>
      <c r="F124" s="211" t="s">
        <v>1670</v>
      </c>
      <c r="G124" s="212">
        <v>10</v>
      </c>
      <c r="H124" s="213">
        <v>8.08</v>
      </c>
      <c r="I124" s="5">
        <f t="shared" si="30"/>
        <v>767.6</v>
      </c>
      <c r="J124" s="66"/>
      <c r="K124" s="67">
        <f t="shared" si="33"/>
        <v>8.08</v>
      </c>
      <c r="L124" s="67">
        <f t="shared" si="31"/>
        <v>0</v>
      </c>
      <c r="M124" s="67">
        <f t="shared" si="32"/>
        <v>767.6</v>
      </c>
      <c r="N124" s="67">
        <f t="shared" si="25"/>
        <v>0</v>
      </c>
    </row>
    <row r="125" spans="1:14" outlineLevel="1">
      <c r="A125" s="125">
        <v>0</v>
      </c>
      <c r="B125" s="211" t="s">
        <v>1795</v>
      </c>
      <c r="C125" s="211" t="s">
        <v>1796</v>
      </c>
      <c r="D125" s="212" t="s">
        <v>1792</v>
      </c>
      <c r="E125" s="211" t="s">
        <v>1773</v>
      </c>
      <c r="F125" s="211" t="s">
        <v>1670</v>
      </c>
      <c r="G125" s="212">
        <v>10</v>
      </c>
      <c r="H125" s="213">
        <v>6.88</v>
      </c>
      <c r="I125" s="5">
        <f t="shared" si="30"/>
        <v>653.6</v>
      </c>
      <c r="J125" s="66"/>
      <c r="K125" s="67">
        <f>H125*(1-Скидка_U_POL)</f>
        <v>6.88</v>
      </c>
      <c r="L125" s="67">
        <f t="shared" si="31"/>
        <v>0</v>
      </c>
      <c r="M125" s="67">
        <f t="shared" si="32"/>
        <v>653.6</v>
      </c>
      <c r="N125" s="67">
        <f t="shared" si="25"/>
        <v>0</v>
      </c>
    </row>
    <row r="126" spans="1:14" outlineLevel="1">
      <c r="A126" s="125">
        <v>0</v>
      </c>
      <c r="B126" s="211" t="s">
        <v>3154</v>
      </c>
      <c r="C126" s="211" t="s">
        <v>3155</v>
      </c>
      <c r="D126" s="212" t="s">
        <v>3156</v>
      </c>
      <c r="E126" s="211" t="s">
        <v>1376</v>
      </c>
      <c r="F126" s="211" t="s">
        <v>1775</v>
      </c>
      <c r="G126" s="212">
        <v>6</v>
      </c>
      <c r="H126" s="213">
        <v>18.809999999999999</v>
      </c>
      <c r="I126" s="5">
        <f t="shared" si="30"/>
        <v>1786.95</v>
      </c>
      <c r="J126" s="66"/>
      <c r="K126" s="67">
        <f>H126*(1-Скидка_U_POL)</f>
        <v>18.809999999999999</v>
      </c>
      <c r="L126" s="67">
        <f t="shared" si="31"/>
        <v>0</v>
      </c>
      <c r="M126" s="67">
        <f t="shared" si="32"/>
        <v>1786.95</v>
      </c>
      <c r="N126" s="67">
        <f t="shared" si="25"/>
        <v>0</v>
      </c>
    </row>
    <row r="127" spans="1:14" outlineLevel="1">
      <c r="A127" s="125">
        <v>0</v>
      </c>
      <c r="B127" s="211" t="s">
        <v>1798</v>
      </c>
      <c r="C127" s="211" t="s">
        <v>1797</v>
      </c>
      <c r="D127" s="212" t="s">
        <v>1671</v>
      </c>
      <c r="E127" s="211" t="s">
        <v>1376</v>
      </c>
      <c r="F127" s="211" t="s">
        <v>1648</v>
      </c>
      <c r="G127" s="212">
        <v>4</v>
      </c>
      <c r="H127" s="213">
        <v>28.95</v>
      </c>
      <c r="I127" s="5">
        <f t="shared" si="30"/>
        <v>2750.25</v>
      </c>
      <c r="J127" s="66"/>
      <c r="K127" s="67">
        <f t="shared" si="33"/>
        <v>28.95</v>
      </c>
      <c r="L127" s="67">
        <f t="shared" si="31"/>
        <v>0</v>
      </c>
      <c r="M127" s="67">
        <f t="shared" si="32"/>
        <v>2750.25</v>
      </c>
      <c r="N127" s="67">
        <f t="shared" si="25"/>
        <v>0</v>
      </c>
    </row>
    <row r="128" spans="1:14" outlineLevel="1">
      <c r="A128" s="125">
        <v>0</v>
      </c>
      <c r="B128" s="211" t="s">
        <v>1747</v>
      </c>
      <c r="C128" s="211" t="s">
        <v>1748</v>
      </c>
      <c r="D128" s="212" t="s">
        <v>1620</v>
      </c>
      <c r="E128" s="211" t="s">
        <v>1376</v>
      </c>
      <c r="F128" s="211" t="s">
        <v>1677</v>
      </c>
      <c r="G128" s="212">
        <v>6</v>
      </c>
      <c r="H128" s="213">
        <v>22.46</v>
      </c>
      <c r="I128" s="5">
        <f t="shared" si="30"/>
        <v>2133.6999999999998</v>
      </c>
      <c r="J128" s="66"/>
      <c r="K128" s="67">
        <f t="shared" si="33"/>
        <v>22.46</v>
      </c>
      <c r="L128" s="67">
        <f t="shared" si="31"/>
        <v>0</v>
      </c>
      <c r="M128" s="67">
        <f t="shared" si="32"/>
        <v>2133.6999999999998</v>
      </c>
      <c r="N128" s="67">
        <f t="shared" si="25"/>
        <v>0</v>
      </c>
    </row>
    <row r="129" spans="1:14">
      <c r="A129" s="125"/>
      <c r="B129" s="428" t="s">
        <v>1799</v>
      </c>
      <c r="C129" s="428"/>
      <c r="D129" s="428"/>
      <c r="E129" s="428"/>
      <c r="F129" s="428"/>
      <c r="G129" s="428"/>
      <c r="H129" s="428"/>
      <c r="I129" s="282"/>
      <c r="J129" s="66"/>
      <c r="K129" s="67"/>
      <c r="L129" s="67"/>
      <c r="M129" s="67"/>
      <c r="N129" s="67"/>
    </row>
    <row r="130" spans="1:14" outlineLevel="1">
      <c r="A130" s="125">
        <v>0</v>
      </c>
      <c r="B130" s="214" t="s">
        <v>3610</v>
      </c>
      <c r="C130" s="211"/>
      <c r="D130" s="212"/>
      <c r="E130" s="211"/>
      <c r="F130" s="211"/>
      <c r="G130" s="212"/>
      <c r="H130" s="213"/>
      <c r="I130" s="213"/>
      <c r="J130" s="66"/>
      <c r="K130" s="67"/>
      <c r="L130" s="67"/>
      <c r="M130" s="67"/>
      <c r="N130" s="67"/>
    </row>
    <row r="131" spans="1:14" outlineLevel="1">
      <c r="A131" s="125">
        <v>0</v>
      </c>
      <c r="B131" s="211" t="s">
        <v>1640</v>
      </c>
      <c r="C131" s="211" t="s">
        <v>1641</v>
      </c>
      <c r="D131" s="212" t="s">
        <v>1642</v>
      </c>
      <c r="E131" s="211" t="s">
        <v>1244</v>
      </c>
      <c r="F131" s="211" t="s">
        <v>1621</v>
      </c>
      <c r="G131" s="212">
        <v>6</v>
      </c>
      <c r="H131" s="213">
        <v>18.489999999999998</v>
      </c>
      <c r="I131" s="5">
        <f t="shared" ref="I131:I146" si="34">ROUND(H131*Курс_EUR,2)</f>
        <v>1756.55</v>
      </c>
      <c r="J131" s="66"/>
      <c r="K131" s="67">
        <f t="shared" ref="K131:K140" si="35">H131*(1-Скидка_U_POL)</f>
        <v>18.489999999999998</v>
      </c>
      <c r="L131" s="67">
        <f t="shared" ref="L131:L146" si="36">K131*J131</f>
        <v>0</v>
      </c>
      <c r="M131" s="67">
        <f t="shared" ref="M131:M146" si="37">I131*(1-Скидка_U_POL)</f>
        <v>1756.55</v>
      </c>
      <c r="N131" s="67">
        <f t="shared" si="25"/>
        <v>0</v>
      </c>
    </row>
    <row r="132" spans="1:14" outlineLevel="1">
      <c r="A132" s="125">
        <v>0</v>
      </c>
      <c r="B132" s="211" t="s">
        <v>2370</v>
      </c>
      <c r="C132" s="211" t="s">
        <v>2371</v>
      </c>
      <c r="D132" s="212" t="s">
        <v>1642</v>
      </c>
      <c r="E132" s="211" t="s">
        <v>1244</v>
      </c>
      <c r="F132" s="211" t="s">
        <v>1684</v>
      </c>
      <c r="G132" s="212">
        <v>6</v>
      </c>
      <c r="H132" s="213">
        <v>18.489999999999998</v>
      </c>
      <c r="I132" s="5">
        <f t="shared" si="34"/>
        <v>1756.55</v>
      </c>
      <c r="J132" s="66"/>
      <c r="K132" s="67">
        <f>H132*(1-Скидка_U_POL)</f>
        <v>18.489999999999998</v>
      </c>
      <c r="L132" s="67">
        <f t="shared" si="36"/>
        <v>0</v>
      </c>
      <c r="M132" s="67">
        <f t="shared" si="37"/>
        <v>1756.55</v>
      </c>
      <c r="N132" s="67">
        <f t="shared" si="25"/>
        <v>0</v>
      </c>
    </row>
    <row r="133" spans="1:14" outlineLevel="1">
      <c r="A133" s="125">
        <v>0</v>
      </c>
      <c r="B133" s="211" t="s">
        <v>1686</v>
      </c>
      <c r="C133" s="211" t="s">
        <v>1687</v>
      </c>
      <c r="D133" s="212" t="s">
        <v>1642</v>
      </c>
      <c r="E133" s="211" t="s">
        <v>1244</v>
      </c>
      <c r="F133" s="211" t="s">
        <v>1670</v>
      </c>
      <c r="G133" s="212">
        <v>6</v>
      </c>
      <c r="H133" s="213">
        <v>18.489999999999998</v>
      </c>
      <c r="I133" s="5">
        <f t="shared" si="34"/>
        <v>1756.55</v>
      </c>
      <c r="J133" s="66"/>
      <c r="K133" s="67">
        <f t="shared" si="35"/>
        <v>18.489999999999998</v>
      </c>
      <c r="L133" s="67">
        <f t="shared" si="36"/>
        <v>0</v>
      </c>
      <c r="M133" s="67">
        <f t="shared" si="37"/>
        <v>1756.55</v>
      </c>
      <c r="N133" s="67">
        <f t="shared" si="25"/>
        <v>0</v>
      </c>
    </row>
    <row r="134" spans="1:14" outlineLevel="1">
      <c r="A134" s="125">
        <v>0</v>
      </c>
      <c r="B134" s="211" t="s">
        <v>1688</v>
      </c>
      <c r="C134" s="211" t="s">
        <v>1687</v>
      </c>
      <c r="D134" s="212" t="s">
        <v>1642</v>
      </c>
      <c r="E134" s="211" t="s">
        <v>1244</v>
      </c>
      <c r="F134" s="211" t="s">
        <v>1651</v>
      </c>
      <c r="G134" s="212">
        <v>6</v>
      </c>
      <c r="H134" s="213">
        <v>18.489999999999998</v>
      </c>
      <c r="I134" s="5">
        <f t="shared" si="34"/>
        <v>1756.55</v>
      </c>
      <c r="J134" s="66"/>
      <c r="K134" s="67">
        <f t="shared" si="35"/>
        <v>18.489999999999998</v>
      </c>
      <c r="L134" s="67">
        <f t="shared" si="36"/>
        <v>0</v>
      </c>
      <c r="M134" s="67">
        <f t="shared" si="37"/>
        <v>1756.55</v>
      </c>
      <c r="N134" s="67">
        <f t="shared" si="25"/>
        <v>0</v>
      </c>
    </row>
    <row r="135" spans="1:14" outlineLevel="1">
      <c r="A135" s="125">
        <v>0</v>
      </c>
      <c r="B135" s="211" t="s">
        <v>1699</v>
      </c>
      <c r="C135" s="211" t="s">
        <v>1700</v>
      </c>
      <c r="D135" s="212" t="s">
        <v>1642</v>
      </c>
      <c r="E135" s="211" t="s">
        <v>1244</v>
      </c>
      <c r="F135" s="211" t="s">
        <v>1621</v>
      </c>
      <c r="G135" s="212">
        <v>6</v>
      </c>
      <c r="H135" s="213">
        <v>18.489999999999998</v>
      </c>
      <c r="I135" s="5">
        <f t="shared" si="34"/>
        <v>1756.55</v>
      </c>
      <c r="J135" s="66"/>
      <c r="K135" s="67">
        <f t="shared" si="35"/>
        <v>18.489999999999998</v>
      </c>
      <c r="L135" s="67">
        <f t="shared" si="36"/>
        <v>0</v>
      </c>
      <c r="M135" s="67">
        <f t="shared" si="37"/>
        <v>1756.55</v>
      </c>
      <c r="N135" s="67">
        <f t="shared" si="25"/>
        <v>0</v>
      </c>
    </row>
    <row r="136" spans="1:14" outlineLevel="1">
      <c r="A136" s="125">
        <v>0</v>
      </c>
      <c r="B136" s="211" t="s">
        <v>1698</v>
      </c>
      <c r="C136" s="211" t="s">
        <v>1697</v>
      </c>
      <c r="D136" s="212" t="s">
        <v>1642</v>
      </c>
      <c r="E136" s="211" t="s">
        <v>1244</v>
      </c>
      <c r="F136" s="211" t="s">
        <v>1670</v>
      </c>
      <c r="G136" s="212">
        <v>6</v>
      </c>
      <c r="H136" s="213">
        <v>15.58</v>
      </c>
      <c r="I136" s="5">
        <f t="shared" si="34"/>
        <v>1480.1</v>
      </c>
      <c r="J136" s="66"/>
      <c r="K136" s="67">
        <f t="shared" si="35"/>
        <v>15.58</v>
      </c>
      <c r="L136" s="67">
        <f t="shared" si="36"/>
        <v>0</v>
      </c>
      <c r="M136" s="67">
        <f t="shared" si="37"/>
        <v>1480.1</v>
      </c>
      <c r="N136" s="67">
        <f t="shared" si="25"/>
        <v>0</v>
      </c>
    </row>
    <row r="137" spans="1:14" outlineLevel="1">
      <c r="A137" s="125">
        <v>0</v>
      </c>
      <c r="B137" s="211" t="s">
        <v>2372</v>
      </c>
      <c r="C137" s="211" t="s">
        <v>2373</v>
      </c>
      <c r="D137" s="212" t="s">
        <v>1642</v>
      </c>
      <c r="E137" s="211" t="s">
        <v>1244</v>
      </c>
      <c r="F137" s="211" t="s">
        <v>1621</v>
      </c>
      <c r="G137" s="212">
        <v>6</v>
      </c>
      <c r="H137" s="213">
        <v>18.489999999999998</v>
      </c>
      <c r="I137" s="5">
        <f t="shared" si="34"/>
        <v>1756.55</v>
      </c>
      <c r="J137" s="66"/>
      <c r="K137" s="67">
        <f>H137*(1-Скидка_U_POL)</f>
        <v>18.489999999999998</v>
      </c>
      <c r="L137" s="67">
        <f t="shared" si="36"/>
        <v>0</v>
      </c>
      <c r="M137" s="67">
        <f t="shared" si="37"/>
        <v>1756.55</v>
      </c>
      <c r="N137" s="67">
        <f t="shared" ref="N137:N174" si="38">J137*M137</f>
        <v>0</v>
      </c>
    </row>
    <row r="138" spans="1:14" outlineLevel="1">
      <c r="A138" s="125">
        <v>0</v>
      </c>
      <c r="B138" s="211" t="s">
        <v>2350</v>
      </c>
      <c r="C138" s="211" t="s">
        <v>2374</v>
      </c>
      <c r="D138" s="212" t="s">
        <v>1642</v>
      </c>
      <c r="E138" s="211" t="s">
        <v>1244</v>
      </c>
      <c r="F138" s="211" t="s">
        <v>1684</v>
      </c>
      <c r="G138" s="212">
        <v>6</v>
      </c>
      <c r="H138" s="213">
        <v>10.69</v>
      </c>
      <c r="I138" s="5">
        <f t="shared" si="34"/>
        <v>1015.55</v>
      </c>
      <c r="J138" s="66"/>
      <c r="K138" s="67">
        <f>H138*(1-Скидка_U_POL)</f>
        <v>10.69</v>
      </c>
      <c r="L138" s="67">
        <f t="shared" si="36"/>
        <v>0</v>
      </c>
      <c r="M138" s="67">
        <f t="shared" si="37"/>
        <v>1015.55</v>
      </c>
      <c r="N138" s="67">
        <f t="shared" si="38"/>
        <v>0</v>
      </c>
    </row>
    <row r="139" spans="1:14" outlineLevel="1">
      <c r="A139" s="125">
        <v>0</v>
      </c>
      <c r="B139" s="211" t="s">
        <v>1705</v>
      </c>
      <c r="C139" s="211" t="s">
        <v>1706</v>
      </c>
      <c r="D139" s="212" t="s">
        <v>1642</v>
      </c>
      <c r="E139" s="211" t="s">
        <v>1244</v>
      </c>
      <c r="F139" s="211" t="s">
        <v>1707</v>
      </c>
      <c r="G139" s="212">
        <v>6</v>
      </c>
      <c r="H139" s="213">
        <v>18.489999999999998</v>
      </c>
      <c r="I139" s="5">
        <f t="shared" si="34"/>
        <v>1756.55</v>
      </c>
      <c r="J139" s="66"/>
      <c r="K139" s="67">
        <f t="shared" si="35"/>
        <v>18.489999999999998</v>
      </c>
      <c r="L139" s="67">
        <f t="shared" si="36"/>
        <v>0</v>
      </c>
      <c r="M139" s="67">
        <f t="shared" si="37"/>
        <v>1756.55</v>
      </c>
      <c r="N139" s="67">
        <f t="shared" si="38"/>
        <v>0</v>
      </c>
    </row>
    <row r="140" spans="1:14" outlineLevel="1">
      <c r="A140" s="125">
        <v>0</v>
      </c>
      <c r="B140" s="211" t="s">
        <v>4572</v>
      </c>
      <c r="C140" s="211" t="s">
        <v>4573</v>
      </c>
      <c r="D140" s="212" t="s">
        <v>1642</v>
      </c>
      <c r="E140" s="211" t="s">
        <v>1244</v>
      </c>
      <c r="F140" s="211" t="s">
        <v>4574</v>
      </c>
      <c r="G140" s="212">
        <v>6</v>
      </c>
      <c r="H140" s="213">
        <v>18.489999999999998</v>
      </c>
      <c r="I140" s="5">
        <f t="shared" si="34"/>
        <v>1756.55</v>
      </c>
      <c r="J140" s="66"/>
      <c r="K140" s="67">
        <f t="shared" si="35"/>
        <v>18.489999999999998</v>
      </c>
      <c r="L140" s="67">
        <f t="shared" si="36"/>
        <v>0</v>
      </c>
      <c r="M140" s="67">
        <f t="shared" si="37"/>
        <v>1756.55</v>
      </c>
      <c r="N140" s="67">
        <f t="shared" si="38"/>
        <v>0</v>
      </c>
    </row>
    <row r="141" spans="1:14" outlineLevel="1">
      <c r="A141" s="125">
        <v>0</v>
      </c>
      <c r="B141" s="211" t="s">
        <v>2375</v>
      </c>
      <c r="C141" s="211" t="s">
        <v>2376</v>
      </c>
      <c r="D141" s="212" t="s">
        <v>1642</v>
      </c>
      <c r="E141" s="211" t="s">
        <v>1244</v>
      </c>
      <c r="F141" s="211" t="s">
        <v>1654</v>
      </c>
      <c r="G141" s="212">
        <v>6</v>
      </c>
      <c r="H141" s="213">
        <v>12.07</v>
      </c>
      <c r="I141" s="5">
        <f t="shared" si="34"/>
        <v>1146.6500000000001</v>
      </c>
      <c r="J141" s="66"/>
      <c r="K141" s="67">
        <f t="shared" ref="K141:K146" si="39">H141*(1-Скидка_U_POL)</f>
        <v>12.07</v>
      </c>
      <c r="L141" s="67">
        <f t="shared" si="36"/>
        <v>0</v>
      </c>
      <c r="M141" s="67">
        <f t="shared" si="37"/>
        <v>1146.6500000000001</v>
      </c>
      <c r="N141" s="67">
        <f t="shared" si="38"/>
        <v>0</v>
      </c>
    </row>
    <row r="142" spans="1:14" outlineLevel="1">
      <c r="A142" s="125">
        <v>0</v>
      </c>
      <c r="B142" s="211" t="s">
        <v>2377</v>
      </c>
      <c r="C142" s="211" t="s">
        <v>2376</v>
      </c>
      <c r="D142" s="212" t="s">
        <v>1642</v>
      </c>
      <c r="E142" s="211" t="s">
        <v>1244</v>
      </c>
      <c r="F142" s="211" t="s">
        <v>2378</v>
      </c>
      <c r="G142" s="212">
        <v>6</v>
      </c>
      <c r="H142" s="213">
        <v>12.07</v>
      </c>
      <c r="I142" s="5">
        <f t="shared" si="34"/>
        <v>1146.6500000000001</v>
      </c>
      <c r="J142" s="66"/>
      <c r="K142" s="67">
        <f t="shared" si="39"/>
        <v>12.07</v>
      </c>
      <c r="L142" s="67">
        <f t="shared" si="36"/>
        <v>0</v>
      </c>
      <c r="M142" s="67">
        <f t="shared" si="37"/>
        <v>1146.6500000000001</v>
      </c>
      <c r="N142" s="67">
        <f t="shared" si="38"/>
        <v>0</v>
      </c>
    </row>
    <row r="143" spans="1:14" outlineLevel="1">
      <c r="A143" s="125">
        <v>0</v>
      </c>
      <c r="B143" s="211" t="s">
        <v>2379</v>
      </c>
      <c r="C143" s="211" t="s">
        <v>2376</v>
      </c>
      <c r="D143" s="212" t="s">
        <v>1642</v>
      </c>
      <c r="E143" s="211" t="s">
        <v>1244</v>
      </c>
      <c r="F143" s="211" t="s">
        <v>1657</v>
      </c>
      <c r="G143" s="212">
        <v>6</v>
      </c>
      <c r="H143" s="213">
        <v>12.07</v>
      </c>
      <c r="I143" s="5">
        <f t="shared" si="34"/>
        <v>1146.6500000000001</v>
      </c>
      <c r="J143" s="66"/>
      <c r="K143" s="67">
        <f t="shared" si="39"/>
        <v>12.07</v>
      </c>
      <c r="L143" s="67">
        <f t="shared" si="36"/>
        <v>0</v>
      </c>
      <c r="M143" s="67">
        <f t="shared" si="37"/>
        <v>1146.6500000000001</v>
      </c>
      <c r="N143" s="67">
        <f t="shared" si="38"/>
        <v>0</v>
      </c>
    </row>
    <row r="144" spans="1:14" outlineLevel="1">
      <c r="A144" s="125">
        <v>0</v>
      </c>
      <c r="B144" s="211" t="s">
        <v>2380</v>
      </c>
      <c r="C144" s="211" t="s">
        <v>2376</v>
      </c>
      <c r="D144" s="212" t="s">
        <v>1642</v>
      </c>
      <c r="E144" s="211" t="s">
        <v>1244</v>
      </c>
      <c r="F144" s="211" t="s">
        <v>1660</v>
      </c>
      <c r="G144" s="212">
        <v>6</v>
      </c>
      <c r="H144" s="213">
        <v>12.07</v>
      </c>
      <c r="I144" s="5">
        <f t="shared" si="34"/>
        <v>1146.6500000000001</v>
      </c>
      <c r="J144" s="66"/>
      <c r="K144" s="67">
        <f t="shared" si="39"/>
        <v>12.07</v>
      </c>
      <c r="L144" s="67">
        <f t="shared" si="36"/>
        <v>0</v>
      </c>
      <c r="M144" s="67">
        <f t="shared" si="37"/>
        <v>1146.6500000000001</v>
      </c>
      <c r="N144" s="67">
        <f t="shared" si="38"/>
        <v>0</v>
      </c>
    </row>
    <row r="145" spans="1:14" outlineLevel="1">
      <c r="A145" s="125">
        <v>0</v>
      </c>
      <c r="B145" s="211" t="s">
        <v>2381</v>
      </c>
      <c r="C145" s="211" t="s">
        <v>2376</v>
      </c>
      <c r="D145" s="212" t="s">
        <v>1642</v>
      </c>
      <c r="E145" s="211" t="s">
        <v>1244</v>
      </c>
      <c r="F145" s="211" t="s">
        <v>1788</v>
      </c>
      <c r="G145" s="212">
        <v>6</v>
      </c>
      <c r="H145" s="213">
        <v>12.07</v>
      </c>
      <c r="I145" s="5">
        <f t="shared" si="34"/>
        <v>1146.6500000000001</v>
      </c>
      <c r="J145" s="66"/>
      <c r="K145" s="67">
        <f t="shared" si="39"/>
        <v>12.07</v>
      </c>
      <c r="L145" s="67">
        <f t="shared" si="36"/>
        <v>0</v>
      </c>
      <c r="M145" s="67">
        <f t="shared" si="37"/>
        <v>1146.6500000000001</v>
      </c>
      <c r="N145" s="67">
        <f t="shared" si="38"/>
        <v>0</v>
      </c>
    </row>
    <row r="146" spans="1:14" outlineLevel="1">
      <c r="A146" s="125">
        <v>0</v>
      </c>
      <c r="B146" s="211" t="s">
        <v>2382</v>
      </c>
      <c r="C146" s="211" t="s">
        <v>2376</v>
      </c>
      <c r="D146" s="212" t="s">
        <v>1642</v>
      </c>
      <c r="E146" s="211" t="s">
        <v>1244</v>
      </c>
      <c r="F146" s="211" t="s">
        <v>2383</v>
      </c>
      <c r="G146" s="212">
        <v>6</v>
      </c>
      <c r="H146" s="213">
        <v>12.07</v>
      </c>
      <c r="I146" s="5">
        <f t="shared" si="34"/>
        <v>1146.6500000000001</v>
      </c>
      <c r="J146" s="66"/>
      <c r="K146" s="67">
        <f t="shared" si="39"/>
        <v>12.07</v>
      </c>
      <c r="L146" s="67">
        <f t="shared" si="36"/>
        <v>0</v>
      </c>
      <c r="M146" s="67">
        <f t="shared" si="37"/>
        <v>1146.6500000000001</v>
      </c>
      <c r="N146" s="67">
        <f t="shared" si="38"/>
        <v>0</v>
      </c>
    </row>
    <row r="147" spans="1:14" outlineLevel="1">
      <c r="A147" s="125"/>
      <c r="B147" s="214" t="s">
        <v>1800</v>
      </c>
      <c r="C147" s="211"/>
      <c r="D147" s="212"/>
      <c r="E147" s="211"/>
      <c r="F147" s="211"/>
      <c r="G147" s="212"/>
      <c r="H147" s="213"/>
      <c r="I147" s="213"/>
      <c r="J147" s="66"/>
      <c r="K147" s="67"/>
      <c r="L147" s="67"/>
      <c r="M147" s="67"/>
      <c r="N147" s="67"/>
    </row>
    <row r="148" spans="1:14" outlineLevel="1">
      <c r="A148" s="125">
        <v>0</v>
      </c>
      <c r="B148" s="211" t="s">
        <v>1703</v>
      </c>
      <c r="C148" s="211" t="s">
        <v>1702</v>
      </c>
      <c r="D148" s="212" t="s">
        <v>1704</v>
      </c>
      <c r="E148" s="211" t="s">
        <v>1244</v>
      </c>
      <c r="F148" s="211" t="s">
        <v>1621</v>
      </c>
      <c r="G148" s="212">
        <v>12</v>
      </c>
      <c r="H148" s="213">
        <v>14.04</v>
      </c>
      <c r="I148" s="5">
        <f>ROUND(H148*Курс_EUR,2)</f>
        <v>1333.8</v>
      </c>
      <c r="J148" s="66"/>
      <c r="K148" s="67">
        <f>H148*(1-Скидка_U_POL)</f>
        <v>14.04</v>
      </c>
      <c r="L148" s="67">
        <f>K148*J148</f>
        <v>0</v>
      </c>
      <c r="M148" s="67">
        <f>I148*(1-Скидка_U_POL)</f>
        <v>1333.8</v>
      </c>
      <c r="N148" s="67">
        <f t="shared" si="38"/>
        <v>0</v>
      </c>
    </row>
    <row r="149" spans="1:14" outlineLevel="1">
      <c r="A149" s="125">
        <v>0</v>
      </c>
      <c r="B149" s="211" t="s">
        <v>1703</v>
      </c>
      <c r="C149" s="211" t="s">
        <v>1702</v>
      </c>
      <c r="D149" s="212" t="s">
        <v>1642</v>
      </c>
      <c r="E149" s="211" t="s">
        <v>1244</v>
      </c>
      <c r="F149" s="211" t="s">
        <v>1621</v>
      </c>
      <c r="G149" s="212">
        <v>12</v>
      </c>
      <c r="H149" s="213">
        <v>12.63</v>
      </c>
      <c r="I149" s="5">
        <f>ROUND(H149*Курс_EUR,2)</f>
        <v>1199.8499999999999</v>
      </c>
      <c r="J149" s="66"/>
      <c r="K149" s="67">
        <f>H149*(1-Скидка_U_POL)</f>
        <v>12.63</v>
      </c>
      <c r="L149" s="67">
        <f>K149*J149</f>
        <v>0</v>
      </c>
      <c r="M149" s="67">
        <f>I149*(1-Скидка_U_POL)</f>
        <v>1199.8499999999999</v>
      </c>
      <c r="N149" s="67">
        <f t="shared" si="38"/>
        <v>0</v>
      </c>
    </row>
    <row r="150" spans="1:14" outlineLevel="1">
      <c r="A150" s="125"/>
      <c r="B150" s="214" t="s">
        <v>1801</v>
      </c>
      <c r="C150" s="211"/>
      <c r="D150" s="212"/>
      <c r="E150" s="211"/>
      <c r="F150" s="211"/>
      <c r="G150" s="212"/>
      <c r="H150" s="213"/>
      <c r="I150" s="213"/>
      <c r="J150" s="66"/>
      <c r="K150" s="67"/>
      <c r="L150" s="67"/>
      <c r="M150" s="67"/>
      <c r="N150" s="67"/>
    </row>
    <row r="151" spans="1:14" outlineLevel="1">
      <c r="A151" s="125">
        <v>0</v>
      </c>
      <c r="B151" s="211" t="s">
        <v>3611</v>
      </c>
      <c r="C151" s="211" t="s">
        <v>3612</v>
      </c>
      <c r="D151" s="212" t="s">
        <v>1802</v>
      </c>
      <c r="E151" s="211" t="s">
        <v>1244</v>
      </c>
      <c r="F151" s="211" t="s">
        <v>1621</v>
      </c>
      <c r="G151" s="212">
        <v>9</v>
      </c>
      <c r="H151" s="213">
        <v>11.69</v>
      </c>
      <c r="I151" s="5">
        <f>ROUND(H151*Курс_EUR,2)</f>
        <v>1110.55</v>
      </c>
      <c r="J151" s="66"/>
      <c r="K151" s="67">
        <f>H151*(1-Скидка_U_POL)</f>
        <v>11.69</v>
      </c>
      <c r="L151" s="67">
        <f>K151*J151</f>
        <v>0</v>
      </c>
      <c r="M151" s="67">
        <f>I151*(1-Скидка_U_POL)</f>
        <v>1110.55</v>
      </c>
      <c r="N151" s="67">
        <f t="shared" si="38"/>
        <v>0</v>
      </c>
    </row>
    <row r="152" spans="1:14" outlineLevel="1">
      <c r="A152" s="125">
        <v>0</v>
      </c>
      <c r="B152" s="211" t="s">
        <v>1803</v>
      </c>
      <c r="C152" s="211" t="s">
        <v>1804</v>
      </c>
      <c r="D152" s="212" t="s">
        <v>1802</v>
      </c>
      <c r="E152" s="211" t="s">
        <v>1244</v>
      </c>
      <c r="F152" s="211" t="s">
        <v>1621</v>
      </c>
      <c r="G152" s="212">
        <v>9</v>
      </c>
      <c r="H152" s="213">
        <v>11.69</v>
      </c>
      <c r="I152" s="5">
        <f>ROUND(H152*Курс_EUR,2)</f>
        <v>1110.55</v>
      </c>
      <c r="J152" s="66"/>
      <c r="K152" s="67">
        <f>H152*(1-Скидка_U_POL)</f>
        <v>11.69</v>
      </c>
      <c r="L152" s="67">
        <f>K152*J152</f>
        <v>0</v>
      </c>
      <c r="M152" s="67">
        <f>I152*(1-Скидка_U_POL)</f>
        <v>1110.55</v>
      </c>
      <c r="N152" s="67">
        <f t="shared" si="38"/>
        <v>0</v>
      </c>
    </row>
    <row r="153" spans="1:14" outlineLevel="1">
      <c r="A153" s="125">
        <v>0</v>
      </c>
      <c r="B153" s="211" t="s">
        <v>1805</v>
      </c>
      <c r="C153" s="211" t="s">
        <v>1806</v>
      </c>
      <c r="D153" s="212" t="s">
        <v>1802</v>
      </c>
      <c r="E153" s="211" t="s">
        <v>1244</v>
      </c>
      <c r="F153" s="211" t="s">
        <v>1670</v>
      </c>
      <c r="G153" s="212">
        <v>9</v>
      </c>
      <c r="H153" s="213">
        <v>11.69</v>
      </c>
      <c r="I153" s="5">
        <f>ROUND(H153*Курс_EUR,2)</f>
        <v>1110.55</v>
      </c>
      <c r="J153" s="66"/>
      <c r="K153" s="67">
        <f>H153*(1-Скидка_U_POL)</f>
        <v>11.69</v>
      </c>
      <c r="L153" s="67">
        <f>K153*J153</f>
        <v>0</v>
      </c>
      <c r="M153" s="67">
        <f>I153*(1-Скидка_U_POL)</f>
        <v>1110.55</v>
      </c>
      <c r="N153" s="67">
        <f t="shared" si="38"/>
        <v>0</v>
      </c>
    </row>
    <row r="154" spans="1:14" outlineLevel="1">
      <c r="A154" s="125">
        <v>0</v>
      </c>
      <c r="B154" s="211" t="s">
        <v>1807</v>
      </c>
      <c r="C154" s="211" t="s">
        <v>1808</v>
      </c>
      <c r="D154" s="212" t="s">
        <v>1802</v>
      </c>
      <c r="E154" s="211" t="s">
        <v>1244</v>
      </c>
      <c r="F154" s="211" t="s">
        <v>1809</v>
      </c>
      <c r="G154" s="212">
        <v>9</v>
      </c>
      <c r="H154" s="213">
        <v>11.69</v>
      </c>
      <c r="I154" s="5">
        <f>ROUND(H154*Курс_EUR,2)</f>
        <v>1110.55</v>
      </c>
      <c r="J154" s="66"/>
      <c r="K154" s="67">
        <f>H154*(1-Скидка_U_POL)</f>
        <v>11.69</v>
      </c>
      <c r="L154" s="67">
        <f>K154*J154</f>
        <v>0</v>
      </c>
      <c r="M154" s="67">
        <f>I154*(1-Скидка_U_POL)</f>
        <v>1110.55</v>
      </c>
      <c r="N154" s="67">
        <f t="shared" si="38"/>
        <v>0</v>
      </c>
    </row>
    <row r="155" spans="1:14" outlineLevel="1">
      <c r="A155" s="125">
        <v>0</v>
      </c>
      <c r="B155" s="211" t="s">
        <v>1810</v>
      </c>
      <c r="C155" s="211" t="s">
        <v>1811</v>
      </c>
      <c r="D155" s="212" t="s">
        <v>1802</v>
      </c>
      <c r="E155" s="211" t="s">
        <v>1244</v>
      </c>
      <c r="F155" s="211" t="s">
        <v>1812</v>
      </c>
      <c r="G155" s="212">
        <v>9</v>
      </c>
      <c r="H155" s="213">
        <v>11.69</v>
      </c>
      <c r="I155" s="5">
        <f>ROUND(H155*Курс_EUR,2)</f>
        <v>1110.55</v>
      </c>
      <c r="J155" s="66"/>
      <c r="K155" s="67">
        <f>H155*(1-Скидка_U_POL)</f>
        <v>11.69</v>
      </c>
      <c r="L155" s="67">
        <f>K155*J155</f>
        <v>0</v>
      </c>
      <c r="M155" s="67">
        <f>I155*(1-Скидка_U_POL)</f>
        <v>1110.55</v>
      </c>
      <c r="N155" s="67">
        <f t="shared" si="38"/>
        <v>0</v>
      </c>
    </row>
    <row r="156" spans="1:14" outlineLevel="1">
      <c r="A156" s="125"/>
      <c r="B156" s="214" t="s">
        <v>1813</v>
      </c>
      <c r="C156" s="211"/>
      <c r="D156" s="212"/>
      <c r="E156" s="211"/>
      <c r="F156" s="211"/>
      <c r="G156" s="212"/>
      <c r="H156" s="213"/>
      <c r="I156" s="213"/>
      <c r="J156" s="66"/>
      <c r="K156" s="67"/>
      <c r="L156" s="67"/>
      <c r="M156" s="67"/>
      <c r="N156" s="67"/>
    </row>
    <row r="157" spans="1:14" outlineLevel="1">
      <c r="A157" s="125">
        <v>0</v>
      </c>
      <c r="B157" s="211" t="s">
        <v>1646</v>
      </c>
      <c r="C157" s="211" t="s">
        <v>1647</v>
      </c>
      <c r="D157" s="212" t="s">
        <v>1645</v>
      </c>
      <c r="E157" s="211" t="s">
        <v>1244</v>
      </c>
      <c r="F157" s="211" t="s">
        <v>1648</v>
      </c>
      <c r="G157" s="212">
        <v>12</v>
      </c>
      <c r="H157" s="213">
        <v>7.81</v>
      </c>
      <c r="I157" s="5">
        <f t="shared" ref="I157:I165" si="40">ROUND(H157*Курс_EUR,2)</f>
        <v>741.95</v>
      </c>
      <c r="J157" s="66"/>
      <c r="K157" s="67">
        <f t="shared" ref="K157:K165" si="41">H157*(1-Скидка_U_POL)</f>
        <v>7.81</v>
      </c>
      <c r="L157" s="67">
        <f t="shared" ref="L157:L165" si="42">K157*J157</f>
        <v>0</v>
      </c>
      <c r="M157" s="67">
        <f t="shared" ref="M157:M165" si="43">I157*(1-Скидка_U_POL)</f>
        <v>741.95</v>
      </c>
      <c r="N157" s="67">
        <f t="shared" si="38"/>
        <v>0</v>
      </c>
    </row>
    <row r="158" spans="1:14" outlineLevel="1">
      <c r="A158" s="125">
        <v>0</v>
      </c>
      <c r="B158" s="211" t="s">
        <v>1649</v>
      </c>
      <c r="C158" s="211" t="s">
        <v>1650</v>
      </c>
      <c r="D158" s="212" t="s">
        <v>1645</v>
      </c>
      <c r="E158" s="211" t="s">
        <v>1244</v>
      </c>
      <c r="F158" s="211" t="s">
        <v>1651</v>
      </c>
      <c r="G158" s="212">
        <v>12</v>
      </c>
      <c r="H158" s="213">
        <v>7.81</v>
      </c>
      <c r="I158" s="5">
        <f t="shared" si="40"/>
        <v>741.95</v>
      </c>
      <c r="J158" s="66"/>
      <c r="K158" s="67">
        <f t="shared" si="41"/>
        <v>7.81</v>
      </c>
      <c r="L158" s="67">
        <f t="shared" si="42"/>
        <v>0</v>
      </c>
      <c r="M158" s="67">
        <f t="shared" si="43"/>
        <v>741.95</v>
      </c>
      <c r="N158" s="67">
        <f t="shared" si="38"/>
        <v>0</v>
      </c>
    </row>
    <row r="159" spans="1:14" outlineLevel="1">
      <c r="A159" s="125">
        <v>0</v>
      </c>
      <c r="B159" s="211" t="s">
        <v>1652</v>
      </c>
      <c r="C159" s="211" t="s">
        <v>1653</v>
      </c>
      <c r="D159" s="212" t="s">
        <v>1645</v>
      </c>
      <c r="E159" s="211" t="s">
        <v>1244</v>
      </c>
      <c r="F159" s="211" t="s">
        <v>1654</v>
      </c>
      <c r="G159" s="212">
        <v>12</v>
      </c>
      <c r="H159" s="213">
        <v>7.81</v>
      </c>
      <c r="I159" s="5">
        <f t="shared" si="40"/>
        <v>741.95</v>
      </c>
      <c r="J159" s="66"/>
      <c r="K159" s="67">
        <f t="shared" si="41"/>
        <v>7.81</v>
      </c>
      <c r="L159" s="67">
        <f t="shared" si="42"/>
        <v>0</v>
      </c>
      <c r="M159" s="67">
        <f t="shared" si="43"/>
        <v>741.95</v>
      </c>
      <c r="N159" s="67">
        <f t="shared" si="38"/>
        <v>0</v>
      </c>
    </row>
    <row r="160" spans="1:14" outlineLevel="1">
      <c r="A160" s="125">
        <v>0</v>
      </c>
      <c r="B160" s="211" t="s">
        <v>1655</v>
      </c>
      <c r="C160" s="211" t="s">
        <v>1656</v>
      </c>
      <c r="D160" s="212" t="s">
        <v>1645</v>
      </c>
      <c r="E160" s="211" t="s">
        <v>1244</v>
      </c>
      <c r="F160" s="211" t="s">
        <v>1657</v>
      </c>
      <c r="G160" s="212">
        <v>12</v>
      </c>
      <c r="H160" s="213">
        <v>7.81</v>
      </c>
      <c r="I160" s="5">
        <f t="shared" si="40"/>
        <v>741.95</v>
      </c>
      <c r="J160" s="66"/>
      <c r="K160" s="67">
        <f t="shared" si="41"/>
        <v>7.81</v>
      </c>
      <c r="L160" s="67">
        <f t="shared" si="42"/>
        <v>0</v>
      </c>
      <c r="M160" s="67">
        <f t="shared" si="43"/>
        <v>741.95</v>
      </c>
      <c r="N160" s="67">
        <f t="shared" si="38"/>
        <v>0</v>
      </c>
    </row>
    <row r="161" spans="1:14" outlineLevel="1">
      <c r="A161" s="125">
        <v>0</v>
      </c>
      <c r="B161" s="211" t="s">
        <v>3218</v>
      </c>
      <c r="C161" s="211" t="s">
        <v>3219</v>
      </c>
      <c r="D161" s="212" t="s">
        <v>1645</v>
      </c>
      <c r="E161" s="211" t="s">
        <v>1244</v>
      </c>
      <c r="F161" s="211" t="s">
        <v>3220</v>
      </c>
      <c r="G161" s="212">
        <v>12</v>
      </c>
      <c r="H161" s="213">
        <v>7.81</v>
      </c>
      <c r="I161" s="5">
        <f t="shared" si="40"/>
        <v>741.95</v>
      </c>
      <c r="J161" s="66"/>
      <c r="K161" s="67">
        <f>H161*(1-Скидка_U_POL)</f>
        <v>7.81</v>
      </c>
      <c r="L161" s="67">
        <f t="shared" si="42"/>
        <v>0</v>
      </c>
      <c r="M161" s="67">
        <f t="shared" si="43"/>
        <v>741.95</v>
      </c>
      <c r="N161" s="67">
        <f t="shared" si="38"/>
        <v>0</v>
      </c>
    </row>
    <row r="162" spans="1:14" outlineLevel="1">
      <c r="A162" s="125">
        <v>0</v>
      </c>
      <c r="B162" s="211" t="s">
        <v>1658</v>
      </c>
      <c r="C162" s="211" t="s">
        <v>1659</v>
      </c>
      <c r="D162" s="212" t="s">
        <v>1645</v>
      </c>
      <c r="E162" s="211" t="s">
        <v>1244</v>
      </c>
      <c r="F162" s="211" t="s">
        <v>1660</v>
      </c>
      <c r="G162" s="212">
        <v>12</v>
      </c>
      <c r="H162" s="213">
        <v>7.81</v>
      </c>
      <c r="I162" s="5">
        <f t="shared" si="40"/>
        <v>741.95</v>
      </c>
      <c r="J162" s="66"/>
      <c r="K162" s="67">
        <f t="shared" si="41"/>
        <v>7.81</v>
      </c>
      <c r="L162" s="67">
        <f t="shared" si="42"/>
        <v>0</v>
      </c>
      <c r="M162" s="67">
        <f t="shared" si="43"/>
        <v>741.95</v>
      </c>
      <c r="N162" s="67">
        <f t="shared" si="38"/>
        <v>0</v>
      </c>
    </row>
    <row r="163" spans="1:14" outlineLevel="1">
      <c r="A163" s="125">
        <v>0</v>
      </c>
      <c r="B163" s="211" t="s">
        <v>1643</v>
      </c>
      <c r="C163" s="211" t="s">
        <v>1644</v>
      </c>
      <c r="D163" s="212" t="s">
        <v>1645</v>
      </c>
      <c r="E163" s="211" t="s">
        <v>1244</v>
      </c>
      <c r="F163" s="211" t="s">
        <v>1621</v>
      </c>
      <c r="G163" s="212">
        <v>12</v>
      </c>
      <c r="H163" s="213">
        <v>7.93</v>
      </c>
      <c r="I163" s="5">
        <f t="shared" si="40"/>
        <v>753.35</v>
      </c>
      <c r="J163" s="66"/>
      <c r="K163" s="67">
        <f t="shared" si="41"/>
        <v>7.93</v>
      </c>
      <c r="L163" s="67">
        <f t="shared" si="42"/>
        <v>0</v>
      </c>
      <c r="M163" s="67">
        <f t="shared" si="43"/>
        <v>753.35</v>
      </c>
      <c r="N163" s="67">
        <f t="shared" si="38"/>
        <v>0</v>
      </c>
    </row>
    <row r="164" spans="1:14" outlineLevel="1">
      <c r="A164" s="125">
        <v>0</v>
      </c>
      <c r="B164" s="211" t="s">
        <v>1690</v>
      </c>
      <c r="C164" s="211" t="s">
        <v>1691</v>
      </c>
      <c r="D164" s="212" t="s">
        <v>1645</v>
      </c>
      <c r="E164" s="211" t="s">
        <v>1244</v>
      </c>
      <c r="F164" s="211" t="s">
        <v>1670</v>
      </c>
      <c r="G164" s="212">
        <v>12</v>
      </c>
      <c r="H164" s="213">
        <v>7.81</v>
      </c>
      <c r="I164" s="5">
        <f t="shared" si="40"/>
        <v>741.95</v>
      </c>
      <c r="J164" s="66"/>
      <c r="K164" s="67">
        <f t="shared" si="41"/>
        <v>7.81</v>
      </c>
      <c r="L164" s="67">
        <f t="shared" si="42"/>
        <v>0</v>
      </c>
      <c r="M164" s="67">
        <f t="shared" si="43"/>
        <v>741.95</v>
      </c>
      <c r="N164" s="67">
        <f t="shared" si="38"/>
        <v>0</v>
      </c>
    </row>
    <row r="165" spans="1:14" outlineLevel="1">
      <c r="A165" s="125">
        <v>0</v>
      </c>
      <c r="B165" s="211" t="s">
        <v>1814</v>
      </c>
      <c r="C165" s="211" t="s">
        <v>1815</v>
      </c>
      <c r="D165" s="212" t="s">
        <v>1645</v>
      </c>
      <c r="E165" s="211" t="s">
        <v>1244</v>
      </c>
      <c r="F165" s="211" t="s">
        <v>1651</v>
      </c>
      <c r="G165" s="212">
        <v>12</v>
      </c>
      <c r="H165" s="213">
        <v>7.81</v>
      </c>
      <c r="I165" s="5">
        <f t="shared" si="40"/>
        <v>741.95</v>
      </c>
      <c r="J165" s="66"/>
      <c r="K165" s="67">
        <f t="shared" si="41"/>
        <v>7.81</v>
      </c>
      <c r="L165" s="67">
        <f t="shared" si="42"/>
        <v>0</v>
      </c>
      <c r="M165" s="67">
        <f t="shared" si="43"/>
        <v>741.95</v>
      </c>
      <c r="N165" s="67">
        <f t="shared" si="38"/>
        <v>0</v>
      </c>
    </row>
    <row r="166" spans="1:14" outlineLevel="1">
      <c r="A166" s="125"/>
      <c r="B166" s="214" t="s">
        <v>1816</v>
      </c>
      <c r="C166" s="211"/>
      <c r="D166" s="212"/>
      <c r="E166" s="211"/>
      <c r="F166" s="211"/>
      <c r="G166" s="212"/>
      <c r="H166" s="213"/>
      <c r="I166" s="213"/>
      <c r="J166" s="66"/>
      <c r="K166" s="67"/>
      <c r="L166" s="67"/>
      <c r="M166" s="67"/>
      <c r="N166" s="67"/>
    </row>
    <row r="167" spans="1:14" outlineLevel="1">
      <c r="A167" s="125">
        <v>0</v>
      </c>
      <c r="B167" s="211" t="s">
        <v>1817</v>
      </c>
      <c r="C167" s="211" t="s">
        <v>1818</v>
      </c>
      <c r="D167" s="212" t="s">
        <v>1802</v>
      </c>
      <c r="E167" s="211" t="s">
        <v>1244</v>
      </c>
      <c r="F167" s="211" t="s">
        <v>1760</v>
      </c>
      <c r="G167" s="212">
        <v>12</v>
      </c>
      <c r="H167" s="213">
        <v>5.99</v>
      </c>
      <c r="I167" s="5">
        <f>ROUND(H167*Курс_EUR,2)</f>
        <v>569.04999999999995</v>
      </c>
      <c r="J167" s="66"/>
      <c r="K167" s="67">
        <f>H167*(1-Скидка_U_POL)</f>
        <v>5.99</v>
      </c>
      <c r="L167" s="67">
        <f>K167*J167</f>
        <v>0</v>
      </c>
      <c r="M167" s="67">
        <f>I167*(1-Скидка_U_POL)</f>
        <v>569.04999999999995</v>
      </c>
      <c r="N167" s="67">
        <f t="shared" si="38"/>
        <v>0</v>
      </c>
    </row>
    <row r="168" spans="1:14" outlineLevel="1">
      <c r="A168" s="125">
        <v>0</v>
      </c>
      <c r="B168" s="211" t="s">
        <v>1819</v>
      </c>
      <c r="C168" s="211" t="s">
        <v>1820</v>
      </c>
      <c r="D168" s="212" t="s">
        <v>1760</v>
      </c>
      <c r="E168" s="211" t="s">
        <v>8</v>
      </c>
      <c r="F168" s="211" t="s">
        <v>1760</v>
      </c>
      <c r="G168" s="212">
        <v>1</v>
      </c>
      <c r="H168" s="213">
        <v>3671.92</v>
      </c>
      <c r="I168" s="5">
        <f>ROUND(H168*Курс_EUR,2)</f>
        <v>348832.4</v>
      </c>
      <c r="J168" s="66"/>
      <c r="K168" s="67">
        <f>H168*(1-Скидка_U_POL)</f>
        <v>3671.92</v>
      </c>
      <c r="L168" s="67">
        <f>K168*J168</f>
        <v>0</v>
      </c>
      <c r="M168" s="67">
        <f>I168*(1-Скидка_U_POL)</f>
        <v>348832.4</v>
      </c>
      <c r="N168" s="67">
        <f t="shared" si="38"/>
        <v>0</v>
      </c>
    </row>
    <row r="169" spans="1:14">
      <c r="A169" s="125"/>
      <c r="B169" s="428" t="s">
        <v>1821</v>
      </c>
      <c r="C169" s="428"/>
      <c r="D169" s="428"/>
      <c r="E169" s="428"/>
      <c r="F169" s="428"/>
      <c r="G169" s="428"/>
      <c r="H169" s="428"/>
      <c r="I169" s="282"/>
      <c r="J169" s="66"/>
      <c r="K169" s="67"/>
      <c r="L169" s="67"/>
      <c r="M169" s="67"/>
      <c r="N169" s="67"/>
    </row>
    <row r="170" spans="1:14" outlineLevel="1">
      <c r="A170" s="125">
        <v>0</v>
      </c>
      <c r="B170" s="211" t="s">
        <v>1822</v>
      </c>
      <c r="C170" s="211" t="s">
        <v>1823</v>
      </c>
      <c r="D170" s="212" t="s">
        <v>1824</v>
      </c>
      <c r="E170" s="211" t="s">
        <v>8</v>
      </c>
      <c r="F170" s="211" t="s">
        <v>1677</v>
      </c>
      <c r="G170" s="212">
        <v>10</v>
      </c>
      <c r="H170" s="213">
        <v>11.47</v>
      </c>
      <c r="I170" s="5">
        <f>ROUND(H170*Курс_EUR,2)</f>
        <v>1089.6500000000001</v>
      </c>
      <c r="J170" s="66"/>
      <c r="K170" s="67">
        <f>H170*(1-Скидка_U_POL)</f>
        <v>11.47</v>
      </c>
      <c r="L170" s="67">
        <f>K170*J170</f>
        <v>0</v>
      </c>
      <c r="M170" s="67">
        <f>I170*(1-Скидка_U_POL)</f>
        <v>1089.6500000000001</v>
      </c>
      <c r="N170" s="67">
        <f t="shared" si="38"/>
        <v>0</v>
      </c>
    </row>
    <row r="171" spans="1:14">
      <c r="A171" s="125"/>
      <c r="B171" s="428" t="s">
        <v>99</v>
      </c>
      <c r="C171" s="428"/>
      <c r="D171" s="428"/>
      <c r="E171" s="428"/>
      <c r="F171" s="428"/>
      <c r="G171" s="428"/>
      <c r="H171" s="428"/>
      <c r="I171" s="282"/>
      <c r="J171" s="66"/>
      <c r="K171" s="67"/>
      <c r="L171" s="67"/>
      <c r="M171" s="67"/>
      <c r="N171" s="67"/>
    </row>
    <row r="172" spans="1:14" outlineLevel="1">
      <c r="A172" s="125">
        <v>0</v>
      </c>
      <c r="B172" s="211" t="s">
        <v>1825</v>
      </c>
      <c r="C172" s="211" t="s">
        <v>1826</v>
      </c>
      <c r="D172" s="212" t="s">
        <v>1760</v>
      </c>
      <c r="E172" s="211" t="s">
        <v>1066</v>
      </c>
      <c r="F172" s="211" t="s">
        <v>1760</v>
      </c>
      <c r="G172" s="212">
        <v>10</v>
      </c>
      <c r="H172" s="213">
        <v>11.65</v>
      </c>
      <c r="I172" s="5">
        <f>ROUND(H172*Курс_EUR,2)</f>
        <v>1106.75</v>
      </c>
      <c r="J172" s="66"/>
      <c r="K172" s="67">
        <f>H172*(1-Скидка_U_POL)</f>
        <v>11.65</v>
      </c>
      <c r="L172" s="67">
        <f>K172*J172</f>
        <v>0</v>
      </c>
      <c r="M172" s="67">
        <f>I172*(1-Скидка_U_POL)</f>
        <v>1106.75</v>
      </c>
      <c r="N172" s="67">
        <f t="shared" si="38"/>
        <v>0</v>
      </c>
    </row>
    <row r="173" spans="1:14" outlineLevel="1">
      <c r="A173" s="125">
        <v>0</v>
      </c>
      <c r="B173" s="211" t="s">
        <v>1827</v>
      </c>
      <c r="C173" s="211" t="s">
        <v>1828</v>
      </c>
      <c r="D173" s="212" t="s">
        <v>1829</v>
      </c>
      <c r="E173" s="211" t="s">
        <v>1773</v>
      </c>
      <c r="F173" s="211" t="s">
        <v>1689</v>
      </c>
      <c r="G173" s="212">
        <v>20</v>
      </c>
      <c r="H173" s="213">
        <v>1.63</v>
      </c>
      <c r="I173" s="5">
        <f>ROUND(H173*Курс_EUR,2)</f>
        <v>154.85</v>
      </c>
      <c r="J173" s="66"/>
      <c r="K173" s="67">
        <f>H173*(1-Скидка_U_POL)</f>
        <v>1.63</v>
      </c>
      <c r="L173" s="67">
        <f>K173*J173</f>
        <v>0</v>
      </c>
      <c r="M173" s="67">
        <f>I173*(1-Скидка_U_POL)</f>
        <v>154.85</v>
      </c>
      <c r="N173" s="67">
        <f t="shared" si="38"/>
        <v>0</v>
      </c>
    </row>
    <row r="174" spans="1:14" outlineLevel="1">
      <c r="A174" s="125">
        <v>0</v>
      </c>
      <c r="B174" s="211" t="s">
        <v>1830</v>
      </c>
      <c r="C174" s="211" t="s">
        <v>1831</v>
      </c>
      <c r="D174" s="212" t="s">
        <v>1832</v>
      </c>
      <c r="E174" s="211" t="s">
        <v>8</v>
      </c>
      <c r="F174" s="211" t="s">
        <v>1833</v>
      </c>
      <c r="G174" s="212">
        <v>50</v>
      </c>
      <c r="H174" s="213">
        <v>2.77</v>
      </c>
      <c r="I174" s="5">
        <f>ROUND(H174*Курс_EUR,2)</f>
        <v>263.14999999999998</v>
      </c>
      <c r="J174" s="66"/>
      <c r="K174" s="67">
        <f>H174*(1-Скидка_U_POL)</f>
        <v>2.77</v>
      </c>
      <c r="L174" s="67">
        <f>K174*J174</f>
        <v>0</v>
      </c>
      <c r="M174" s="67">
        <f>I174*(1-Скидка_U_POL)</f>
        <v>263.14999999999998</v>
      </c>
      <c r="N174" s="67">
        <f t="shared" si="38"/>
        <v>0</v>
      </c>
    </row>
    <row r="175" spans="1:14">
      <c r="K175" s="1"/>
    </row>
    <row r="176" spans="1:14">
      <c r="B176" s="12" t="s">
        <v>109</v>
      </c>
      <c r="K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A6:N174" xr:uid="{00000000-0001-0000-0900-000000000000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9921875" defaultRowHeight="11.65" outlineLevelCol="1"/>
  <cols>
    <col min="1" max="1" width="7.19921875" style="29" hidden="1" customWidth="1" outlineLevel="1"/>
    <col min="2" max="2" width="10" style="29" customWidth="1" collapsed="1"/>
    <col min="3" max="3" width="67.19921875" style="29" customWidth="1"/>
    <col min="4" max="4" width="8.19921875" style="29" customWidth="1"/>
    <col min="5" max="6" width="9.265625" style="29" customWidth="1"/>
    <col min="7" max="10" width="8.59765625" style="29" customWidth="1" outlineLevel="1"/>
    <col min="11" max="11" width="9.59765625" style="29" customWidth="1" outlineLevel="1"/>
    <col min="12" max="16384" width="9.1992187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51" t="s">
        <v>0</v>
      </c>
      <c r="C2" s="351"/>
      <c r="D2" s="351"/>
      <c r="E2" s="351"/>
      <c r="F2" s="267"/>
      <c r="G2" s="267"/>
    </row>
    <row r="3" spans="1:11" ht="15.75">
      <c r="B3" s="351" t="s">
        <v>1838</v>
      </c>
      <c r="C3" s="351"/>
      <c r="D3" s="351"/>
      <c r="E3" s="351"/>
      <c r="F3" s="267"/>
      <c r="G3" s="267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3625</v>
      </c>
      <c r="C5" s="1"/>
      <c r="D5" s="1"/>
      <c r="E5" s="2"/>
      <c r="F5" s="2"/>
      <c r="G5" s="2"/>
      <c r="H5" s="49" t="s">
        <v>1881</v>
      </c>
      <c r="I5" s="50">
        <v>0</v>
      </c>
      <c r="J5" s="301"/>
      <c r="K5" s="301"/>
    </row>
    <row r="6" spans="1:11" ht="14.65" thickBot="1">
      <c r="B6" s="29" t="s">
        <v>1</v>
      </c>
      <c r="D6" s="45" t="s">
        <v>2003</v>
      </c>
      <c r="E6" s="1"/>
      <c r="F6" s="1"/>
      <c r="G6" s="1"/>
      <c r="H6" s="49" t="s">
        <v>1882</v>
      </c>
      <c r="I6" s="7">
        <f>SUM(I9:I24)</f>
        <v>0</v>
      </c>
      <c r="J6" s="49" t="s">
        <v>5220</v>
      </c>
      <c r="K6" s="7">
        <f>SUM(K9:K24)</f>
        <v>0</v>
      </c>
    </row>
    <row r="7" spans="1:11" ht="23.65" thickBot="1">
      <c r="A7" s="15" t="s">
        <v>3127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5100</v>
      </c>
      <c r="G7" s="300" t="s">
        <v>1884</v>
      </c>
      <c r="H7" s="61" t="s">
        <v>1883</v>
      </c>
      <c r="I7" s="61" t="s">
        <v>5218</v>
      </c>
      <c r="J7" s="61" t="s">
        <v>1883</v>
      </c>
      <c r="K7" s="62" t="s">
        <v>5219</v>
      </c>
    </row>
    <row r="8" spans="1:11">
      <c r="A8" s="41"/>
      <c r="B8" s="58"/>
      <c r="C8" s="58"/>
      <c r="D8" s="58"/>
      <c r="E8" s="58"/>
      <c r="F8" s="58"/>
      <c r="G8" s="73"/>
      <c r="H8" s="73"/>
      <c r="I8" s="73"/>
      <c r="J8" s="82"/>
      <c r="K8" s="82"/>
    </row>
    <row r="9" spans="1:11">
      <c r="A9" s="205">
        <v>0</v>
      </c>
      <c r="B9" s="30" t="s">
        <v>1839</v>
      </c>
      <c r="C9" s="30" t="s">
        <v>1840</v>
      </c>
      <c r="D9" s="30">
        <v>1</v>
      </c>
      <c r="E9" s="7">
        <v>31.71</v>
      </c>
      <c r="F9" s="5">
        <f t="shared" ref="F9:F15" si="0">ROUND(E9*Курс_EUR,2)</f>
        <v>3012.45</v>
      </c>
      <c r="G9" s="66"/>
      <c r="H9" s="72">
        <f t="shared" ref="H9:H15" si="1">E9*(1-Скидка_JTAPE)</f>
        <v>31.71</v>
      </c>
      <c r="I9" s="67">
        <f t="shared" ref="I9:I15" si="2">H9*G9</f>
        <v>0</v>
      </c>
      <c r="J9" s="67">
        <f t="shared" ref="J9:J15" si="3">F9*(1-Скидка_JTAPE)</f>
        <v>3012.45</v>
      </c>
      <c r="K9" s="67">
        <f>G9*J9</f>
        <v>0</v>
      </c>
    </row>
    <row r="10" spans="1:11">
      <c r="A10" s="205">
        <v>0</v>
      </c>
      <c r="B10" s="30" t="s">
        <v>1841</v>
      </c>
      <c r="C10" s="30" t="s">
        <v>1842</v>
      </c>
      <c r="D10" s="30">
        <v>10</v>
      </c>
      <c r="E10" s="7">
        <v>11.46</v>
      </c>
      <c r="F10" s="5">
        <f t="shared" si="0"/>
        <v>1088.7</v>
      </c>
      <c r="G10" s="66"/>
      <c r="H10" s="72">
        <f t="shared" si="1"/>
        <v>11.46</v>
      </c>
      <c r="I10" s="67">
        <f t="shared" si="2"/>
        <v>0</v>
      </c>
      <c r="J10" s="67">
        <f t="shared" si="3"/>
        <v>1088.7</v>
      </c>
      <c r="K10" s="67">
        <f t="shared" ref="K10:K24" si="4">G10*J10</f>
        <v>0</v>
      </c>
    </row>
    <row r="11" spans="1:11">
      <c r="A11" s="205">
        <v>0</v>
      </c>
      <c r="B11" s="41" t="s">
        <v>3293</v>
      </c>
      <c r="C11" s="41" t="s">
        <v>1843</v>
      </c>
      <c r="D11" s="41">
        <v>1</v>
      </c>
      <c r="E11" s="5">
        <v>22.74</v>
      </c>
      <c r="F11" s="5">
        <f t="shared" si="0"/>
        <v>2160.3000000000002</v>
      </c>
      <c r="G11" s="66"/>
      <c r="H11" s="72">
        <f t="shared" si="1"/>
        <v>22.74</v>
      </c>
      <c r="I11" s="67">
        <f t="shared" si="2"/>
        <v>0</v>
      </c>
      <c r="J11" s="67">
        <f t="shared" si="3"/>
        <v>2160.3000000000002</v>
      </c>
      <c r="K11" s="67">
        <f t="shared" si="4"/>
        <v>0</v>
      </c>
    </row>
    <row r="12" spans="1:11">
      <c r="A12" s="205">
        <v>0</v>
      </c>
      <c r="B12" s="41" t="s">
        <v>1844</v>
      </c>
      <c r="C12" s="41" t="s">
        <v>1845</v>
      </c>
      <c r="D12" s="41">
        <v>1</v>
      </c>
      <c r="E12" s="5">
        <v>27.75</v>
      </c>
      <c r="F12" s="5">
        <f t="shared" si="0"/>
        <v>2636.25</v>
      </c>
      <c r="G12" s="66"/>
      <c r="H12" s="72">
        <f t="shared" si="1"/>
        <v>27.75</v>
      </c>
      <c r="I12" s="67">
        <f t="shared" si="2"/>
        <v>0</v>
      </c>
      <c r="J12" s="67">
        <f t="shared" si="3"/>
        <v>2636.25</v>
      </c>
      <c r="K12" s="67">
        <f t="shared" si="4"/>
        <v>0</v>
      </c>
    </row>
    <row r="13" spans="1:11">
      <c r="A13" s="205">
        <v>0</v>
      </c>
      <c r="B13" s="41" t="s">
        <v>1846</v>
      </c>
      <c r="C13" s="41" t="s">
        <v>1847</v>
      </c>
      <c r="D13" s="41">
        <v>1</v>
      </c>
      <c r="E13" s="5">
        <v>27.75</v>
      </c>
      <c r="F13" s="5">
        <f t="shared" si="0"/>
        <v>2636.25</v>
      </c>
      <c r="G13" s="66"/>
      <c r="H13" s="72">
        <f t="shared" si="1"/>
        <v>27.75</v>
      </c>
      <c r="I13" s="67">
        <f t="shared" si="2"/>
        <v>0</v>
      </c>
      <c r="J13" s="67">
        <f t="shared" si="3"/>
        <v>2636.25</v>
      </c>
      <c r="K13" s="67">
        <f t="shared" si="4"/>
        <v>0</v>
      </c>
    </row>
    <row r="14" spans="1:11">
      <c r="A14" s="205">
        <v>0</v>
      </c>
      <c r="B14" s="41" t="s">
        <v>1848</v>
      </c>
      <c r="C14" s="41" t="s">
        <v>1849</v>
      </c>
      <c r="D14" s="41">
        <v>1</v>
      </c>
      <c r="E14" s="5">
        <v>34.86</v>
      </c>
      <c r="F14" s="5">
        <f t="shared" si="0"/>
        <v>3311.7</v>
      </c>
      <c r="G14" s="66"/>
      <c r="H14" s="72">
        <f t="shared" si="1"/>
        <v>34.86</v>
      </c>
      <c r="I14" s="67">
        <f t="shared" si="2"/>
        <v>0</v>
      </c>
      <c r="J14" s="67">
        <f t="shared" si="3"/>
        <v>3311.7</v>
      </c>
      <c r="K14" s="67">
        <f t="shared" si="4"/>
        <v>0</v>
      </c>
    </row>
    <row r="15" spans="1:11">
      <c r="A15" s="205">
        <v>0</v>
      </c>
      <c r="B15" s="41" t="s">
        <v>1850</v>
      </c>
      <c r="C15" s="41" t="s">
        <v>1851</v>
      </c>
      <c r="D15" s="41">
        <v>10</v>
      </c>
      <c r="E15" s="5">
        <v>16.68</v>
      </c>
      <c r="F15" s="5">
        <f t="shared" si="0"/>
        <v>1584.6</v>
      </c>
      <c r="G15" s="66"/>
      <c r="H15" s="72">
        <f t="shared" si="1"/>
        <v>16.68</v>
      </c>
      <c r="I15" s="67">
        <f t="shared" si="2"/>
        <v>0</v>
      </c>
      <c r="J15" s="67">
        <f t="shared" si="3"/>
        <v>1584.6</v>
      </c>
      <c r="K15" s="67">
        <f t="shared" si="4"/>
        <v>0</v>
      </c>
    </row>
    <row r="16" spans="1:11">
      <c r="A16" s="205"/>
      <c r="B16" s="41"/>
      <c r="C16" s="41"/>
      <c r="D16" s="41"/>
      <c r="E16" s="5"/>
      <c r="F16" s="5"/>
      <c r="G16" s="66"/>
      <c r="H16" s="72"/>
      <c r="I16" s="67"/>
      <c r="J16" s="67"/>
      <c r="K16" s="67"/>
    </row>
    <row r="17" spans="1:11">
      <c r="A17" s="205">
        <v>0</v>
      </c>
      <c r="B17" s="41" t="s">
        <v>1852</v>
      </c>
      <c r="C17" s="41" t="s">
        <v>1853</v>
      </c>
      <c r="D17" s="41">
        <v>10</v>
      </c>
      <c r="E17" s="5">
        <v>4.3499999999999996</v>
      </c>
      <c r="F17" s="5">
        <f t="shared" ref="F17:F24" si="5">ROUND(E17*Курс_EUR,2)</f>
        <v>413.25</v>
      </c>
      <c r="G17" s="66"/>
      <c r="H17" s="72">
        <f t="shared" ref="H17:H24" si="6">E17*(1-Скидка_JTAPE)</f>
        <v>4.3499999999999996</v>
      </c>
      <c r="I17" s="67">
        <f t="shared" ref="I17:I24" si="7">H17*G17</f>
        <v>0</v>
      </c>
      <c r="J17" s="67">
        <f t="shared" ref="J17:J24" si="8">F17*(1-Скидка_JTAPE)</f>
        <v>413.25</v>
      </c>
      <c r="K17" s="67">
        <f t="shared" si="4"/>
        <v>0</v>
      </c>
    </row>
    <row r="18" spans="1:11">
      <c r="A18" s="205">
        <v>0</v>
      </c>
      <c r="B18" s="41" t="s">
        <v>1854</v>
      </c>
      <c r="C18" s="41" t="s">
        <v>1855</v>
      </c>
      <c r="D18" s="41">
        <v>10</v>
      </c>
      <c r="E18" s="5">
        <v>5.37</v>
      </c>
      <c r="F18" s="5">
        <f t="shared" si="5"/>
        <v>510.15</v>
      </c>
      <c r="G18" s="66"/>
      <c r="H18" s="72">
        <f t="shared" si="6"/>
        <v>5.37</v>
      </c>
      <c r="I18" s="67">
        <f t="shared" si="7"/>
        <v>0</v>
      </c>
      <c r="J18" s="67">
        <f t="shared" si="8"/>
        <v>510.15</v>
      </c>
      <c r="K18" s="67">
        <f t="shared" si="4"/>
        <v>0</v>
      </c>
    </row>
    <row r="19" spans="1:11">
      <c r="A19" s="205">
        <v>0</v>
      </c>
      <c r="B19" s="41" t="s">
        <v>1856</v>
      </c>
      <c r="C19" s="41" t="s">
        <v>1857</v>
      </c>
      <c r="D19" s="41">
        <v>10</v>
      </c>
      <c r="E19" s="5">
        <v>7.2</v>
      </c>
      <c r="F19" s="5">
        <f t="shared" si="5"/>
        <v>684</v>
      </c>
      <c r="G19" s="66"/>
      <c r="H19" s="72">
        <f t="shared" si="6"/>
        <v>7.2</v>
      </c>
      <c r="I19" s="67">
        <f t="shared" si="7"/>
        <v>0</v>
      </c>
      <c r="J19" s="67">
        <f t="shared" si="8"/>
        <v>684</v>
      </c>
      <c r="K19" s="67">
        <f t="shared" si="4"/>
        <v>0</v>
      </c>
    </row>
    <row r="20" spans="1:11">
      <c r="A20" s="205">
        <v>0</v>
      </c>
      <c r="B20" s="41" t="s">
        <v>1858</v>
      </c>
      <c r="C20" s="41" t="s">
        <v>1859</v>
      </c>
      <c r="D20" s="41">
        <v>10</v>
      </c>
      <c r="E20" s="5">
        <v>9.48</v>
      </c>
      <c r="F20" s="5">
        <f t="shared" si="5"/>
        <v>900.6</v>
      </c>
      <c r="G20" s="66"/>
      <c r="H20" s="72">
        <f t="shared" si="6"/>
        <v>9.48</v>
      </c>
      <c r="I20" s="67">
        <f t="shared" si="7"/>
        <v>0</v>
      </c>
      <c r="J20" s="67">
        <f t="shared" si="8"/>
        <v>900.6</v>
      </c>
      <c r="K20" s="67">
        <f t="shared" si="4"/>
        <v>0</v>
      </c>
    </row>
    <row r="21" spans="1:11">
      <c r="A21" s="205">
        <v>0</v>
      </c>
      <c r="B21" s="41" t="s">
        <v>1860</v>
      </c>
      <c r="C21" s="41" t="s">
        <v>1861</v>
      </c>
      <c r="D21" s="41">
        <v>10</v>
      </c>
      <c r="E21" s="5">
        <v>14.94</v>
      </c>
      <c r="F21" s="5">
        <f t="shared" si="5"/>
        <v>1419.3</v>
      </c>
      <c r="G21" s="66"/>
      <c r="H21" s="72">
        <f t="shared" si="6"/>
        <v>14.94</v>
      </c>
      <c r="I21" s="67">
        <f t="shared" si="7"/>
        <v>0</v>
      </c>
      <c r="J21" s="67">
        <f t="shared" si="8"/>
        <v>1419.3</v>
      </c>
      <c r="K21" s="67">
        <f t="shared" si="4"/>
        <v>0</v>
      </c>
    </row>
    <row r="22" spans="1:11">
      <c r="A22" s="205">
        <v>0</v>
      </c>
      <c r="B22" s="41" t="s">
        <v>1862</v>
      </c>
      <c r="C22" s="41" t="s">
        <v>1863</v>
      </c>
      <c r="D22" s="41">
        <v>10</v>
      </c>
      <c r="E22" s="5">
        <v>19.260000000000002</v>
      </c>
      <c r="F22" s="5">
        <f t="shared" si="5"/>
        <v>1829.7</v>
      </c>
      <c r="G22" s="66"/>
      <c r="H22" s="72">
        <f t="shared" si="6"/>
        <v>19.260000000000002</v>
      </c>
      <c r="I22" s="67">
        <f t="shared" si="7"/>
        <v>0</v>
      </c>
      <c r="J22" s="67">
        <f t="shared" si="8"/>
        <v>1829.7</v>
      </c>
      <c r="K22" s="67">
        <f t="shared" si="4"/>
        <v>0</v>
      </c>
    </row>
    <row r="23" spans="1:11">
      <c r="A23" s="205">
        <v>0</v>
      </c>
      <c r="B23" s="41" t="s">
        <v>1864</v>
      </c>
      <c r="C23" s="41" t="s">
        <v>1865</v>
      </c>
      <c r="D23" s="41">
        <v>10</v>
      </c>
      <c r="E23" s="5">
        <v>25.65</v>
      </c>
      <c r="F23" s="5">
        <f t="shared" si="5"/>
        <v>2436.75</v>
      </c>
      <c r="G23" s="66"/>
      <c r="H23" s="72">
        <f t="shared" si="6"/>
        <v>25.65</v>
      </c>
      <c r="I23" s="67">
        <f t="shared" si="7"/>
        <v>0</v>
      </c>
      <c r="J23" s="67">
        <f t="shared" si="8"/>
        <v>2436.75</v>
      </c>
      <c r="K23" s="67">
        <f t="shared" si="4"/>
        <v>0</v>
      </c>
    </row>
    <row r="24" spans="1:11">
      <c r="A24" s="205">
        <v>0</v>
      </c>
      <c r="B24" s="41" t="s">
        <v>1866</v>
      </c>
      <c r="C24" s="41" t="s">
        <v>1867</v>
      </c>
      <c r="D24" s="41">
        <v>10</v>
      </c>
      <c r="E24" s="5">
        <v>40.049999999999997</v>
      </c>
      <c r="F24" s="5">
        <f t="shared" si="5"/>
        <v>3804.75</v>
      </c>
      <c r="G24" s="66"/>
      <c r="H24" s="72">
        <f t="shared" si="6"/>
        <v>40.049999999999997</v>
      </c>
      <c r="I24" s="67">
        <f t="shared" si="7"/>
        <v>0</v>
      </c>
      <c r="J24" s="67">
        <f t="shared" si="8"/>
        <v>3804.75</v>
      </c>
      <c r="K24" s="67">
        <f t="shared" si="4"/>
        <v>0</v>
      </c>
    </row>
    <row r="26" spans="1:11">
      <c r="B26" s="42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9921875" defaultRowHeight="11.65" outlineLevelCol="1"/>
  <cols>
    <col min="1" max="1" width="7.53125" style="1" hidden="1" customWidth="1" outlineLevel="1"/>
    <col min="2" max="2" width="12.19921875" style="1" customWidth="1" collapsed="1"/>
    <col min="3" max="3" width="62" style="1" customWidth="1"/>
    <col min="4" max="5" width="8.265625" style="1" customWidth="1"/>
    <col min="6" max="7" width="9.19921875" style="1" customWidth="1"/>
    <col min="8" max="12" width="9.19921875" style="1" customWidth="1" outlineLevel="1"/>
    <col min="13" max="13" width="1.796875" style="1" customWidth="1"/>
    <col min="14" max="16384" width="9.19921875" style="1"/>
  </cols>
  <sheetData>
    <row r="2" spans="1:14" ht="15.75">
      <c r="B2" s="351" t="s">
        <v>0</v>
      </c>
      <c r="C2" s="351"/>
      <c r="D2" s="351"/>
      <c r="E2" s="351"/>
      <c r="F2" s="351"/>
      <c r="G2" s="267"/>
      <c r="H2" s="267"/>
    </row>
    <row r="3" spans="1:14" ht="15.75">
      <c r="B3" s="351" t="s">
        <v>1892</v>
      </c>
      <c r="C3" s="351"/>
      <c r="D3" s="351"/>
      <c r="E3" s="351"/>
      <c r="F3" s="351"/>
      <c r="G3" s="267"/>
      <c r="H3" s="267"/>
    </row>
    <row r="4" spans="1:14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4" ht="14.65" thickBot="1">
      <c r="B5" s="1" t="s">
        <v>1</v>
      </c>
      <c r="D5" s="45" t="s">
        <v>2003</v>
      </c>
      <c r="I5" s="49" t="s">
        <v>1882</v>
      </c>
      <c r="J5" s="7">
        <f>SUM(J8:J30)</f>
        <v>0</v>
      </c>
      <c r="K5" s="49" t="s">
        <v>5220</v>
      </c>
      <c r="L5" s="7">
        <f>SUM(L8:L30)</f>
        <v>0</v>
      </c>
    </row>
    <row r="6" spans="1:14" ht="23.65" thickBot="1">
      <c r="A6" s="15" t="s">
        <v>3127</v>
      </c>
      <c r="B6" s="123" t="s">
        <v>110</v>
      </c>
      <c r="C6" s="28" t="s">
        <v>111</v>
      </c>
      <c r="D6" s="219" t="s">
        <v>4</v>
      </c>
      <c r="E6" s="219" t="s">
        <v>5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4" ht="12" thickBot="1">
      <c r="A7" s="20"/>
      <c r="B7" s="431" t="s">
        <v>4697</v>
      </c>
      <c r="C7" s="364"/>
      <c r="D7" s="364"/>
      <c r="E7" s="364"/>
      <c r="F7" s="365"/>
      <c r="G7" s="285"/>
      <c r="H7" s="66"/>
      <c r="I7" s="72"/>
      <c r="J7" s="67"/>
      <c r="K7" s="82"/>
      <c r="L7" s="82"/>
    </row>
    <row r="8" spans="1:14" ht="23.25">
      <c r="A8" s="308">
        <v>0</v>
      </c>
      <c r="B8" s="138" t="s">
        <v>4698</v>
      </c>
      <c r="C8" s="9" t="s">
        <v>5011</v>
      </c>
      <c r="D8" s="4" t="s">
        <v>2451</v>
      </c>
      <c r="E8" s="4" t="s">
        <v>8</v>
      </c>
      <c r="F8" s="87">
        <v>27</v>
      </c>
      <c r="G8" s="98">
        <f>ROUND(F8*Курс_EUR,2)</f>
        <v>2565</v>
      </c>
      <c r="H8" s="95"/>
      <c r="I8" s="94">
        <f t="shared" ref="I8:I12" si="0">F8*(1-Скидка_ABREX)</f>
        <v>27</v>
      </c>
      <c r="J8" s="96">
        <f>I8*H8</f>
        <v>0</v>
      </c>
      <c r="K8" s="96">
        <f>G8*(1-Скидка_ABREX)</f>
        <v>2565</v>
      </c>
      <c r="L8" s="96">
        <f>H8*K8</f>
        <v>0</v>
      </c>
    </row>
    <row r="9" spans="1:14" ht="23.25">
      <c r="A9" s="308">
        <v>0</v>
      </c>
      <c r="B9" s="138" t="s">
        <v>4699</v>
      </c>
      <c r="C9" s="9" t="s">
        <v>5012</v>
      </c>
      <c r="D9" s="4" t="s">
        <v>2451</v>
      </c>
      <c r="E9" s="4" t="s">
        <v>8</v>
      </c>
      <c r="F9" s="87">
        <v>27</v>
      </c>
      <c r="G9" s="98">
        <f>ROUND(F9*Курс_EUR,2)</f>
        <v>2565</v>
      </c>
      <c r="H9" s="95"/>
      <c r="I9" s="94">
        <f t="shared" si="0"/>
        <v>27</v>
      </c>
      <c r="J9" s="96">
        <f>I9*H9</f>
        <v>0</v>
      </c>
      <c r="K9" s="96">
        <f>G9*(1-Скидка_ABREX)</f>
        <v>2565</v>
      </c>
      <c r="L9" s="96">
        <f t="shared" ref="L9:L30" si="1">H9*K9</f>
        <v>0</v>
      </c>
    </row>
    <row r="10" spans="1:14">
      <c r="A10" s="308">
        <v>0</v>
      </c>
      <c r="B10" s="92" t="s">
        <v>4700</v>
      </c>
      <c r="C10" s="6" t="s">
        <v>4701</v>
      </c>
      <c r="D10" s="4" t="s">
        <v>2451</v>
      </c>
      <c r="E10" s="4" t="s">
        <v>8</v>
      </c>
      <c r="F10" s="43">
        <v>22</v>
      </c>
      <c r="G10" s="98">
        <f>ROUND(F10*Курс_EUR,2)</f>
        <v>2090</v>
      </c>
      <c r="H10" s="66"/>
      <c r="I10" s="72">
        <f t="shared" si="0"/>
        <v>22</v>
      </c>
      <c r="J10" s="67">
        <f>I10*H10</f>
        <v>0</v>
      </c>
      <c r="K10" s="96">
        <f>G10*(1-Скидка_ABREX)</f>
        <v>2090</v>
      </c>
      <c r="L10" s="96">
        <f t="shared" si="1"/>
        <v>0</v>
      </c>
    </row>
    <row r="11" spans="1:14">
      <c r="A11" s="308">
        <v>0</v>
      </c>
      <c r="B11" s="92" t="s">
        <v>4702</v>
      </c>
      <c r="C11" s="6" t="s">
        <v>4703</v>
      </c>
      <c r="D11" s="4" t="s">
        <v>2451</v>
      </c>
      <c r="E11" s="4" t="s">
        <v>8</v>
      </c>
      <c r="F11" s="43">
        <v>26</v>
      </c>
      <c r="G11" s="98">
        <f>ROUND(F11*Курс_EUR,2)</f>
        <v>2470</v>
      </c>
      <c r="H11" s="66"/>
      <c r="I11" s="72">
        <f t="shared" si="0"/>
        <v>26</v>
      </c>
      <c r="J11" s="67">
        <f>I11*H11</f>
        <v>0</v>
      </c>
      <c r="K11" s="96">
        <f>G11*(1-Скидка_ABREX)</f>
        <v>2470</v>
      </c>
      <c r="L11" s="96">
        <f t="shared" si="1"/>
        <v>0</v>
      </c>
    </row>
    <row r="12" spans="1:14" ht="12" thickBot="1">
      <c r="A12" s="308">
        <v>0</v>
      </c>
      <c r="B12" s="92" t="s">
        <v>4704</v>
      </c>
      <c r="C12" s="6" t="s">
        <v>4705</v>
      </c>
      <c r="D12" s="4" t="s">
        <v>2451</v>
      </c>
      <c r="E12" s="4" t="s">
        <v>8</v>
      </c>
      <c r="F12" s="43">
        <v>22</v>
      </c>
      <c r="G12" s="98">
        <f>ROUND(F12*Курс_EUR,2)</f>
        <v>2090</v>
      </c>
      <c r="H12" s="66"/>
      <c r="I12" s="72">
        <f t="shared" si="0"/>
        <v>22</v>
      </c>
      <c r="J12" s="67">
        <f>I12*H12</f>
        <v>0</v>
      </c>
      <c r="K12" s="96">
        <f>G12*(1-Скидка_ABREX)</f>
        <v>2090</v>
      </c>
      <c r="L12" s="96">
        <f t="shared" si="1"/>
        <v>0</v>
      </c>
    </row>
    <row r="13" spans="1:14" ht="12" thickBot="1">
      <c r="A13" s="308"/>
      <c r="B13" s="431" t="s">
        <v>4706</v>
      </c>
      <c r="C13" s="364"/>
      <c r="D13" s="364"/>
      <c r="E13" s="364"/>
      <c r="F13" s="365"/>
      <c r="G13" s="285"/>
      <c r="H13" s="66"/>
      <c r="I13" s="72"/>
      <c r="J13" s="67"/>
      <c r="K13" s="96"/>
      <c r="L13" s="96"/>
    </row>
    <row r="14" spans="1:14">
      <c r="A14" s="308">
        <v>0</v>
      </c>
      <c r="B14" s="138" t="s">
        <v>4707</v>
      </c>
      <c r="C14" s="9" t="s">
        <v>4708</v>
      </c>
      <c r="D14" s="11" t="s">
        <v>2451</v>
      </c>
      <c r="E14" s="11" t="s">
        <v>8</v>
      </c>
      <c r="F14" s="87">
        <v>31</v>
      </c>
      <c r="G14" s="98">
        <f>ROUND(F14*Курс_EUR,2)</f>
        <v>2945</v>
      </c>
      <c r="H14" s="95"/>
      <c r="I14" s="94">
        <f>F14*(1-Скидка_ABREX)</f>
        <v>31</v>
      </c>
      <c r="J14" s="96">
        <f>I14*H14</f>
        <v>0</v>
      </c>
      <c r="K14" s="96">
        <f>G14*(1-Скидка_ABREX)</f>
        <v>2945</v>
      </c>
      <c r="L14" s="96">
        <f t="shared" si="1"/>
        <v>0</v>
      </c>
      <c r="N14" s="120"/>
    </row>
    <row r="15" spans="1:14">
      <c r="A15" s="308">
        <v>0</v>
      </c>
      <c r="B15" s="138" t="s">
        <v>4709</v>
      </c>
      <c r="C15" s="9" t="s">
        <v>4710</v>
      </c>
      <c r="D15" s="11" t="s">
        <v>2451</v>
      </c>
      <c r="E15" s="11" t="s">
        <v>8</v>
      </c>
      <c r="F15" s="87">
        <v>37</v>
      </c>
      <c r="G15" s="98">
        <f>ROUND(F15*Курс_EUR,2)</f>
        <v>3515</v>
      </c>
      <c r="H15" s="95"/>
      <c r="I15" s="94">
        <f>F15*(1-Скидка_ABREX)</f>
        <v>37</v>
      </c>
      <c r="J15" s="96">
        <f>I15*H15</f>
        <v>0</v>
      </c>
      <c r="K15" s="96">
        <f>G15*(1-Скидка_ABREX)</f>
        <v>3515</v>
      </c>
      <c r="L15" s="96">
        <f t="shared" si="1"/>
        <v>0</v>
      </c>
      <c r="N15" s="120"/>
    </row>
    <row r="16" spans="1:14" ht="12" thickBot="1">
      <c r="A16" s="308">
        <v>0</v>
      </c>
      <c r="B16" s="138" t="s">
        <v>4711</v>
      </c>
      <c r="C16" s="9" t="s">
        <v>4712</v>
      </c>
      <c r="D16" s="11" t="s">
        <v>2451</v>
      </c>
      <c r="E16" s="11" t="s">
        <v>8</v>
      </c>
      <c r="F16" s="87">
        <v>37</v>
      </c>
      <c r="G16" s="98">
        <f>ROUND(F16*Курс_EUR,2)</f>
        <v>3515</v>
      </c>
      <c r="H16" s="95"/>
      <c r="I16" s="94">
        <f>F16*(1-Скидка_ABREX)</f>
        <v>37</v>
      </c>
      <c r="J16" s="96">
        <f>I16*H16</f>
        <v>0</v>
      </c>
      <c r="K16" s="96">
        <f>G16*(1-Скидка_ABREX)</f>
        <v>3515</v>
      </c>
      <c r="L16" s="96">
        <f t="shared" si="1"/>
        <v>0</v>
      </c>
      <c r="N16" s="120"/>
    </row>
    <row r="17" spans="1:12" ht="12" thickBot="1">
      <c r="A17" s="308"/>
      <c r="B17" s="431" t="s">
        <v>4713</v>
      </c>
      <c r="C17" s="364"/>
      <c r="D17" s="364"/>
      <c r="E17" s="364"/>
      <c r="F17" s="365"/>
      <c r="G17" s="285"/>
      <c r="H17" s="66"/>
      <c r="I17" s="72"/>
      <c r="J17" s="67"/>
      <c r="K17" s="96"/>
      <c r="L17" s="96"/>
    </row>
    <row r="18" spans="1:12">
      <c r="A18" s="308">
        <v>0</v>
      </c>
      <c r="B18" s="92" t="s">
        <v>5056</v>
      </c>
      <c r="C18" s="6" t="s">
        <v>5057</v>
      </c>
      <c r="D18" s="4" t="s">
        <v>1834</v>
      </c>
      <c r="E18" s="4" t="s">
        <v>8</v>
      </c>
      <c r="F18" s="5">
        <v>7.12</v>
      </c>
      <c r="G18" s="98">
        <f t="shared" ref="G18:G24" si="2">ROUND(F18*Курс_EUR,2)</f>
        <v>676.4</v>
      </c>
      <c r="H18" s="66"/>
      <c r="I18" s="72">
        <f t="shared" ref="I18:I23" si="3">F18*(1-Скидка_ABREX)</f>
        <v>7.12</v>
      </c>
      <c r="J18" s="67">
        <f t="shared" ref="J18:J24" si="4">I18*H18</f>
        <v>0</v>
      </c>
      <c r="K18" s="96">
        <f t="shared" ref="K18:K24" si="5">G18*(1-Скидка_ABREX)</f>
        <v>676.4</v>
      </c>
      <c r="L18" s="96">
        <f t="shared" si="1"/>
        <v>0</v>
      </c>
    </row>
    <row r="19" spans="1:12">
      <c r="A19" s="308">
        <v>0</v>
      </c>
      <c r="B19" s="92" t="s">
        <v>4714</v>
      </c>
      <c r="C19" s="6" t="s">
        <v>4715</v>
      </c>
      <c r="D19" s="4" t="s">
        <v>1834</v>
      </c>
      <c r="E19" s="4" t="s">
        <v>8</v>
      </c>
      <c r="F19" s="5">
        <v>8.58</v>
      </c>
      <c r="G19" s="98">
        <f t="shared" si="2"/>
        <v>815.1</v>
      </c>
      <c r="H19" s="66"/>
      <c r="I19" s="72">
        <f t="shared" si="3"/>
        <v>8.58</v>
      </c>
      <c r="J19" s="67">
        <f t="shared" si="4"/>
        <v>0</v>
      </c>
      <c r="K19" s="96">
        <f t="shared" si="5"/>
        <v>815.1</v>
      </c>
      <c r="L19" s="96">
        <f t="shared" si="1"/>
        <v>0</v>
      </c>
    </row>
    <row r="20" spans="1:12">
      <c r="A20" s="308">
        <v>0</v>
      </c>
      <c r="B20" s="92" t="s">
        <v>4716</v>
      </c>
      <c r="C20" s="6" t="s">
        <v>4717</v>
      </c>
      <c r="D20" s="4" t="s">
        <v>1834</v>
      </c>
      <c r="E20" s="4" t="s">
        <v>8</v>
      </c>
      <c r="F20" s="5">
        <v>6.84</v>
      </c>
      <c r="G20" s="98">
        <f t="shared" si="2"/>
        <v>649.79999999999995</v>
      </c>
      <c r="H20" s="66"/>
      <c r="I20" s="72">
        <f t="shared" si="3"/>
        <v>6.84</v>
      </c>
      <c r="J20" s="67">
        <f t="shared" si="4"/>
        <v>0</v>
      </c>
      <c r="K20" s="96">
        <f t="shared" si="5"/>
        <v>649.79999999999995</v>
      </c>
      <c r="L20" s="96">
        <f t="shared" si="1"/>
        <v>0</v>
      </c>
    </row>
    <row r="21" spans="1:12">
      <c r="A21" s="308">
        <v>0</v>
      </c>
      <c r="B21" s="92" t="s">
        <v>4718</v>
      </c>
      <c r="C21" s="6" t="s">
        <v>4719</v>
      </c>
      <c r="D21" s="4" t="s">
        <v>1834</v>
      </c>
      <c r="E21" s="4" t="s">
        <v>8</v>
      </c>
      <c r="F21" s="5">
        <v>8.58</v>
      </c>
      <c r="G21" s="98">
        <f t="shared" si="2"/>
        <v>815.1</v>
      </c>
      <c r="H21" s="66"/>
      <c r="I21" s="72">
        <f t="shared" si="3"/>
        <v>8.58</v>
      </c>
      <c r="J21" s="67">
        <f t="shared" si="4"/>
        <v>0</v>
      </c>
      <c r="K21" s="96">
        <f t="shared" si="5"/>
        <v>815.1</v>
      </c>
      <c r="L21" s="96">
        <f t="shared" si="1"/>
        <v>0</v>
      </c>
    </row>
    <row r="22" spans="1:12">
      <c r="A22" s="308">
        <v>0</v>
      </c>
      <c r="B22" s="92" t="s">
        <v>5058</v>
      </c>
      <c r="C22" s="6" t="s">
        <v>5059</v>
      </c>
      <c r="D22" s="4" t="s">
        <v>1834</v>
      </c>
      <c r="E22" s="4" t="s">
        <v>8</v>
      </c>
      <c r="F22" s="5">
        <v>6.4</v>
      </c>
      <c r="G22" s="98">
        <f t="shared" si="2"/>
        <v>608</v>
      </c>
      <c r="H22" s="66"/>
      <c r="I22" s="72">
        <f t="shared" si="3"/>
        <v>6.4</v>
      </c>
      <c r="J22" s="67">
        <f t="shared" si="4"/>
        <v>0</v>
      </c>
      <c r="K22" s="96">
        <f t="shared" si="5"/>
        <v>608</v>
      </c>
      <c r="L22" s="96">
        <f t="shared" si="1"/>
        <v>0</v>
      </c>
    </row>
    <row r="23" spans="1:12">
      <c r="A23" s="308">
        <v>0</v>
      </c>
      <c r="B23" s="92" t="s">
        <v>5060</v>
      </c>
      <c r="C23" s="6" t="s">
        <v>5061</v>
      </c>
      <c r="D23" s="4" t="s">
        <v>1834</v>
      </c>
      <c r="E23" s="4" t="s">
        <v>8</v>
      </c>
      <c r="F23" s="5">
        <v>6.4</v>
      </c>
      <c r="G23" s="98">
        <f t="shared" si="2"/>
        <v>608</v>
      </c>
      <c r="H23" s="66"/>
      <c r="I23" s="72">
        <f t="shared" si="3"/>
        <v>6.4</v>
      </c>
      <c r="J23" s="67">
        <f t="shared" si="4"/>
        <v>0</v>
      </c>
      <c r="K23" s="96">
        <f t="shared" si="5"/>
        <v>608</v>
      </c>
      <c r="L23" s="96">
        <f t="shared" si="1"/>
        <v>0</v>
      </c>
    </row>
    <row r="24" spans="1:12" ht="12" thickBot="1">
      <c r="A24" s="308">
        <v>0</v>
      </c>
      <c r="B24" s="92" t="s">
        <v>4720</v>
      </c>
      <c r="C24" s="6" t="s">
        <v>4721</v>
      </c>
      <c r="D24" s="4" t="s">
        <v>4722</v>
      </c>
      <c r="E24" s="4" t="s">
        <v>8</v>
      </c>
      <c r="F24" s="5">
        <v>7.14</v>
      </c>
      <c r="G24" s="98">
        <f t="shared" si="2"/>
        <v>678.3</v>
      </c>
      <c r="H24" s="66"/>
      <c r="I24" s="72">
        <f t="shared" ref="I24" si="6">F24*(1-Скидка_ABREX)</f>
        <v>7.14</v>
      </c>
      <c r="J24" s="67">
        <f t="shared" si="4"/>
        <v>0</v>
      </c>
      <c r="K24" s="96">
        <f t="shared" si="5"/>
        <v>678.3</v>
      </c>
      <c r="L24" s="96">
        <f t="shared" si="1"/>
        <v>0</v>
      </c>
    </row>
    <row r="25" spans="1:12" ht="12" thickBot="1">
      <c r="A25" s="308"/>
      <c r="B25" s="431" t="s">
        <v>1870</v>
      </c>
      <c r="C25" s="364"/>
      <c r="D25" s="364"/>
      <c r="E25" s="364"/>
      <c r="F25" s="365"/>
      <c r="G25" s="285"/>
      <c r="H25" s="66"/>
      <c r="I25" s="72"/>
      <c r="J25" s="67"/>
      <c r="K25" s="96"/>
      <c r="L25" s="96"/>
    </row>
    <row r="26" spans="1:12">
      <c r="A26" s="308">
        <v>0</v>
      </c>
      <c r="B26" s="92" t="s">
        <v>4723</v>
      </c>
      <c r="C26" s="6" t="s">
        <v>4724</v>
      </c>
      <c r="D26" s="4" t="s">
        <v>2451</v>
      </c>
      <c r="E26" s="4" t="s">
        <v>8</v>
      </c>
      <c r="F26" s="43">
        <v>55</v>
      </c>
      <c r="G26" s="98">
        <f>ROUND(F26*Курс_EUR,2)</f>
        <v>5225</v>
      </c>
      <c r="H26" s="66"/>
      <c r="I26" s="72">
        <f>F26*(1-Скидка_ABREX)</f>
        <v>55</v>
      </c>
      <c r="J26" s="67">
        <f>I26*H26</f>
        <v>0</v>
      </c>
      <c r="K26" s="96">
        <f>G26*(1-Скидка_ABREX)</f>
        <v>5225</v>
      </c>
      <c r="L26" s="96">
        <f t="shared" si="1"/>
        <v>0</v>
      </c>
    </row>
    <row r="27" spans="1:12">
      <c r="A27" s="308">
        <v>0</v>
      </c>
      <c r="B27" s="92" t="s">
        <v>5062</v>
      </c>
      <c r="C27" s="6" t="s">
        <v>5063</v>
      </c>
      <c r="D27" s="4" t="s">
        <v>2451</v>
      </c>
      <c r="E27" s="4" t="s">
        <v>8</v>
      </c>
      <c r="F27" s="43">
        <v>38</v>
      </c>
      <c r="G27" s="98">
        <f>ROUND(F27*Курс_EUR,2)</f>
        <v>3610</v>
      </c>
      <c r="H27" s="66"/>
      <c r="I27" s="72">
        <f>F27*(1-Скидка_ABREX)</f>
        <v>38</v>
      </c>
      <c r="J27" s="67">
        <f>I27*H27</f>
        <v>0</v>
      </c>
      <c r="K27" s="96">
        <f>G27*(1-Скидка_ABREX)</f>
        <v>3610</v>
      </c>
      <c r="L27" s="96">
        <f t="shared" si="1"/>
        <v>0</v>
      </c>
    </row>
    <row r="28" spans="1:12">
      <c r="A28" s="308">
        <v>0</v>
      </c>
      <c r="B28" s="92" t="s">
        <v>5064</v>
      </c>
      <c r="C28" s="6" t="s">
        <v>5065</v>
      </c>
      <c r="D28" s="4" t="s">
        <v>2451</v>
      </c>
      <c r="E28" s="4" t="s">
        <v>8</v>
      </c>
      <c r="F28" s="43">
        <v>38</v>
      </c>
      <c r="G28" s="98">
        <f>ROUND(F28*Курс_EUR,2)</f>
        <v>3610</v>
      </c>
      <c r="H28" s="66"/>
      <c r="I28" s="72">
        <f>F28*(1-Скидка_ABREX)</f>
        <v>38</v>
      </c>
      <c r="J28" s="67">
        <f>I28*H28</f>
        <v>0</v>
      </c>
      <c r="K28" s="96">
        <f>G28*(1-Скидка_ABREX)</f>
        <v>3610</v>
      </c>
      <c r="L28" s="96">
        <f t="shared" si="1"/>
        <v>0</v>
      </c>
    </row>
    <row r="29" spans="1:12">
      <c r="A29" s="308">
        <v>0</v>
      </c>
      <c r="B29" s="92" t="s">
        <v>5133</v>
      </c>
      <c r="C29" s="6" t="s">
        <v>5134</v>
      </c>
      <c r="D29" s="4" t="s">
        <v>2451</v>
      </c>
      <c r="E29" s="4" t="s">
        <v>8</v>
      </c>
      <c r="F29" s="43">
        <v>19</v>
      </c>
      <c r="G29" s="98">
        <f>ROUND(F29*Курс_EUR,2)</f>
        <v>1805</v>
      </c>
      <c r="H29" s="66"/>
      <c r="I29" s="72">
        <f>F29*(1-Скидка_ABREX)</f>
        <v>19</v>
      </c>
      <c r="J29" s="67">
        <f>I29*H29</f>
        <v>0</v>
      </c>
      <c r="K29" s="96">
        <f>G29*(1-Скидка_ABREX)</f>
        <v>1805</v>
      </c>
      <c r="L29" s="96">
        <f t="shared" si="1"/>
        <v>0</v>
      </c>
    </row>
    <row r="30" spans="1:12">
      <c r="A30" s="308">
        <v>0</v>
      </c>
      <c r="B30" s="139" t="s">
        <v>1871</v>
      </c>
      <c r="C30" s="6" t="s">
        <v>4725</v>
      </c>
      <c r="D30" s="4" t="s">
        <v>2451</v>
      </c>
      <c r="E30" s="4" t="s">
        <v>8</v>
      </c>
      <c r="F30" s="43">
        <v>45</v>
      </c>
      <c r="G30" s="98">
        <f>ROUND(F30*Курс_EUR,2)</f>
        <v>4275</v>
      </c>
      <c r="H30" s="66"/>
      <c r="I30" s="72">
        <f>F30*(1-Скидка_ABREX)</f>
        <v>45</v>
      </c>
      <c r="J30" s="67">
        <f>I30*H30</f>
        <v>0</v>
      </c>
      <c r="K30" s="96">
        <f>G30*(1-Скидка_ABREX)</f>
        <v>4275</v>
      </c>
      <c r="L30" s="96">
        <f t="shared" si="1"/>
        <v>0</v>
      </c>
    </row>
    <row r="32" spans="1:12">
      <c r="B32" s="12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9921875" defaultRowHeight="11.65" outlineLevelCol="1"/>
  <cols>
    <col min="1" max="1" width="11.33203125" style="29" customWidth="1"/>
    <col min="2" max="2" width="78.33203125" style="29" customWidth="1"/>
    <col min="3" max="3" width="7.796875" style="29" customWidth="1"/>
    <col min="4" max="5" width="8.796875" style="29" customWidth="1"/>
    <col min="6" max="7" width="8.59765625" style="29" customWidth="1" outlineLevel="1"/>
    <col min="8" max="8" width="9.59765625" style="29" customWidth="1" outlineLevel="1"/>
    <col min="9" max="9" width="11" style="29" customWidth="1"/>
    <col min="10" max="10" width="10.796875" style="29" customWidth="1"/>
    <col min="11" max="16384" width="9.19921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51" t="s">
        <v>0</v>
      </c>
      <c r="B2" s="351"/>
      <c r="C2" s="351"/>
      <c r="D2" s="351"/>
      <c r="E2" s="267"/>
      <c r="F2" s="1"/>
      <c r="G2" s="1"/>
    </row>
    <row r="3" spans="1:8" ht="15.75">
      <c r="A3" s="351" t="s">
        <v>2882</v>
      </c>
      <c r="B3" s="351"/>
      <c r="C3" s="351"/>
      <c r="D3" s="351"/>
      <c r="E3" s="267"/>
      <c r="F3" s="1"/>
      <c r="G3" s="1"/>
    </row>
    <row r="4" spans="1:8">
      <c r="A4" s="1"/>
      <c r="B4" s="1"/>
      <c r="C4" s="1"/>
      <c r="D4" s="49"/>
      <c r="E4" s="49"/>
    </row>
    <row r="5" spans="1:8">
      <c r="A5" s="1" t="s">
        <v>3625</v>
      </c>
      <c r="B5" s="1"/>
      <c r="C5" s="1"/>
      <c r="D5" s="49"/>
      <c r="E5" s="49"/>
    </row>
    <row r="6" spans="1:8" ht="14.65" thickBot="1">
      <c r="A6" s="1" t="s">
        <v>1</v>
      </c>
      <c r="B6" s="1"/>
      <c r="C6" s="86" t="s">
        <v>2003</v>
      </c>
      <c r="D6" s="49"/>
      <c r="E6" s="49"/>
      <c r="F6" s="49" t="s">
        <v>1882</v>
      </c>
      <c r="G6" s="7">
        <f>SUM(G19:G296)</f>
        <v>0</v>
      </c>
      <c r="H6" s="7">
        <f>SUM(H19:H296)</f>
        <v>0</v>
      </c>
    </row>
    <row r="7" spans="1:8" ht="42" customHeight="1" thickBot="1">
      <c r="A7" s="109" t="s">
        <v>2</v>
      </c>
      <c r="B7" s="28" t="s">
        <v>111</v>
      </c>
      <c r="C7" s="110" t="s">
        <v>5</v>
      </c>
      <c r="D7" s="28" t="s">
        <v>5101</v>
      </c>
      <c r="E7" s="16" t="s">
        <v>5102</v>
      </c>
      <c r="F7" s="61" t="s">
        <v>1884</v>
      </c>
      <c r="G7" s="61" t="s">
        <v>5218</v>
      </c>
      <c r="H7" s="62" t="s">
        <v>5219</v>
      </c>
    </row>
    <row r="8" spans="1:8" ht="12" customHeight="1" thickBot="1">
      <c r="A8" s="432" t="s">
        <v>2458</v>
      </c>
      <c r="B8" s="433"/>
      <c r="C8" s="433"/>
      <c r="D8" s="434"/>
      <c r="E8" s="289"/>
      <c r="F8" s="111"/>
      <c r="G8" s="112"/>
      <c r="H8" s="112"/>
    </row>
    <row r="9" spans="1:8">
      <c r="A9" s="103" t="s">
        <v>1048</v>
      </c>
      <c r="B9" s="104" t="s">
        <v>2461</v>
      </c>
      <c r="C9" s="6" t="s">
        <v>8</v>
      </c>
      <c r="D9" s="105">
        <v>2</v>
      </c>
      <c r="E9" s="5">
        <f t="shared" ref="E9:E14" si="0">ROUND(D9*Курс_EUR,2)</f>
        <v>190</v>
      </c>
      <c r="F9" s="113"/>
      <c r="G9" s="114">
        <f t="shared" ref="G9:G14" si="1">D9*F9</f>
        <v>0</v>
      </c>
      <c r="H9" s="114">
        <f>E9*F9</f>
        <v>0</v>
      </c>
    </row>
    <row r="10" spans="1:8">
      <c r="A10" s="116" t="s">
        <v>1007</v>
      </c>
      <c r="B10" s="104" t="s">
        <v>3330</v>
      </c>
      <c r="C10" s="6" t="s">
        <v>8</v>
      </c>
      <c r="D10" s="105">
        <v>6.55</v>
      </c>
      <c r="E10" s="5">
        <f t="shared" si="0"/>
        <v>622.25</v>
      </c>
      <c r="F10" s="113"/>
      <c r="G10" s="114">
        <f t="shared" si="1"/>
        <v>0</v>
      </c>
      <c r="H10" s="114">
        <f t="shared" ref="H10:H73" si="2">E10*F10</f>
        <v>0</v>
      </c>
    </row>
    <row r="11" spans="1:8">
      <c r="A11" s="103" t="s">
        <v>2462</v>
      </c>
      <c r="B11" s="104" t="s">
        <v>2463</v>
      </c>
      <c r="C11" s="6" t="s">
        <v>8</v>
      </c>
      <c r="D11" s="105">
        <v>2</v>
      </c>
      <c r="E11" s="5">
        <f t="shared" si="0"/>
        <v>190</v>
      </c>
      <c r="F11" s="113"/>
      <c r="G11" s="114">
        <f t="shared" si="1"/>
        <v>0</v>
      </c>
      <c r="H11" s="114">
        <f t="shared" si="2"/>
        <v>0</v>
      </c>
    </row>
    <row r="12" spans="1:8">
      <c r="A12" s="103" t="s">
        <v>1034</v>
      </c>
      <c r="B12" s="104" t="s">
        <v>2464</v>
      </c>
      <c r="C12" s="6" t="s">
        <v>8</v>
      </c>
      <c r="D12" s="105">
        <v>8</v>
      </c>
      <c r="E12" s="5">
        <f t="shared" si="0"/>
        <v>760</v>
      </c>
      <c r="F12" s="113"/>
      <c r="G12" s="114">
        <f t="shared" si="1"/>
        <v>0</v>
      </c>
      <c r="H12" s="114">
        <f t="shared" si="2"/>
        <v>0</v>
      </c>
    </row>
    <row r="13" spans="1:8">
      <c r="A13" s="103" t="s">
        <v>2465</v>
      </c>
      <c r="B13" s="104" t="s">
        <v>2466</v>
      </c>
      <c r="C13" s="6" t="s">
        <v>8</v>
      </c>
      <c r="D13" s="105">
        <v>0.4</v>
      </c>
      <c r="E13" s="5">
        <f t="shared" si="0"/>
        <v>38</v>
      </c>
      <c r="F13" s="113"/>
      <c r="G13" s="114">
        <f t="shared" si="1"/>
        <v>0</v>
      </c>
      <c r="H13" s="114">
        <f t="shared" si="2"/>
        <v>0</v>
      </c>
    </row>
    <row r="14" spans="1:8" ht="12" thickBot="1">
      <c r="A14" s="100" t="s">
        <v>2467</v>
      </c>
      <c r="B14" s="102" t="s">
        <v>2468</v>
      </c>
      <c r="C14" s="37" t="s">
        <v>8</v>
      </c>
      <c r="D14" s="101">
        <v>0.4</v>
      </c>
      <c r="E14" s="5">
        <f t="shared" si="0"/>
        <v>38</v>
      </c>
      <c r="F14" s="113"/>
      <c r="G14" s="114">
        <f t="shared" si="1"/>
        <v>0</v>
      </c>
      <c r="H14" s="114">
        <f t="shared" si="2"/>
        <v>0</v>
      </c>
    </row>
    <row r="15" spans="1:8" ht="12" customHeight="1" thickBot="1">
      <c r="A15" s="432" t="s">
        <v>2469</v>
      </c>
      <c r="B15" s="433"/>
      <c r="C15" s="433"/>
      <c r="D15" s="434"/>
      <c r="E15" s="291"/>
      <c r="F15" s="113"/>
      <c r="G15" s="114"/>
      <c r="H15" s="114"/>
    </row>
    <row r="16" spans="1:8">
      <c r="A16" s="106" t="s">
        <v>2470</v>
      </c>
      <c r="B16" s="107" t="s">
        <v>2471</v>
      </c>
      <c r="C16" s="4" t="s">
        <v>8</v>
      </c>
      <c r="D16" s="108">
        <v>0.2</v>
      </c>
      <c r="E16" s="5">
        <f>ROUND(D16*Курс_EUR,2)</f>
        <v>19</v>
      </c>
      <c r="F16" s="113"/>
      <c r="G16" s="114">
        <f>D16*F16</f>
        <v>0</v>
      </c>
      <c r="H16" s="114">
        <f t="shared" si="2"/>
        <v>0</v>
      </c>
    </row>
    <row r="17" spans="1:8">
      <c r="A17" s="103" t="s">
        <v>2472</v>
      </c>
      <c r="B17" s="104" t="s">
        <v>2473</v>
      </c>
      <c r="C17" s="6" t="s">
        <v>8</v>
      </c>
      <c r="D17" s="105">
        <v>0.2</v>
      </c>
      <c r="E17" s="5">
        <f>ROUND(D17*Курс_EUR,2)</f>
        <v>19</v>
      </c>
      <c r="F17" s="113"/>
      <c r="G17" s="114">
        <f>D17*F17</f>
        <v>0</v>
      </c>
      <c r="H17" s="114">
        <f t="shared" si="2"/>
        <v>0</v>
      </c>
    </row>
    <row r="18" spans="1:8">
      <c r="A18" s="103" t="s">
        <v>2474</v>
      </c>
      <c r="B18" s="104" t="s">
        <v>2475</v>
      </c>
      <c r="C18" s="6" t="s">
        <v>8</v>
      </c>
      <c r="D18" s="105">
        <v>0.26</v>
      </c>
      <c r="E18" s="5">
        <f>ROUND(D18*Курс_EUR,2)</f>
        <v>24.7</v>
      </c>
      <c r="F18" s="113"/>
      <c r="G18" s="114">
        <f>D18*F18</f>
        <v>0</v>
      </c>
      <c r="H18" s="114">
        <f t="shared" si="2"/>
        <v>0</v>
      </c>
    </row>
    <row r="19" spans="1:8" ht="12" thickBot="1">
      <c r="A19" s="106" t="s">
        <v>2459</v>
      </c>
      <c r="B19" s="106" t="s">
        <v>2460</v>
      </c>
      <c r="C19" s="4" t="s">
        <v>8</v>
      </c>
      <c r="D19" s="175">
        <v>1.3</v>
      </c>
      <c r="E19" s="5">
        <f>ROUND(D19*Курс_EUR,2)</f>
        <v>123.5</v>
      </c>
      <c r="F19" s="113"/>
      <c r="G19" s="114">
        <f>D19*F19</f>
        <v>0</v>
      </c>
      <c r="H19" s="114">
        <f t="shared" si="2"/>
        <v>0</v>
      </c>
    </row>
    <row r="20" spans="1:8" ht="12" customHeight="1" thickBot="1">
      <c r="A20" s="432" t="s">
        <v>2476</v>
      </c>
      <c r="B20" s="433"/>
      <c r="C20" s="433"/>
      <c r="D20" s="434"/>
      <c r="E20" s="291"/>
      <c r="F20" s="113"/>
      <c r="G20" s="114"/>
      <c r="H20" s="114"/>
    </row>
    <row r="21" spans="1:8">
      <c r="A21" s="103" t="s">
        <v>2477</v>
      </c>
      <c r="B21" s="104" t="s">
        <v>2478</v>
      </c>
      <c r="C21" s="6" t="s">
        <v>8</v>
      </c>
      <c r="D21" s="105">
        <v>10</v>
      </c>
      <c r="E21" s="5">
        <f t="shared" ref="E21:E33" si="3">ROUND(D21*Курс_EUR,2)</f>
        <v>950</v>
      </c>
      <c r="F21" s="113"/>
      <c r="G21" s="114">
        <f t="shared" ref="G21:G33" si="4">D21*F21</f>
        <v>0</v>
      </c>
      <c r="H21" s="114">
        <f t="shared" si="2"/>
        <v>0</v>
      </c>
    </row>
    <row r="22" spans="1:8">
      <c r="A22" s="103" t="s">
        <v>2479</v>
      </c>
      <c r="B22" s="104" t="s">
        <v>2480</v>
      </c>
      <c r="C22" s="6" t="s">
        <v>8</v>
      </c>
      <c r="D22" s="105">
        <v>6</v>
      </c>
      <c r="E22" s="5">
        <f t="shared" si="3"/>
        <v>570</v>
      </c>
      <c r="F22" s="113"/>
      <c r="G22" s="114">
        <f t="shared" si="4"/>
        <v>0</v>
      </c>
      <c r="H22" s="114">
        <f t="shared" si="2"/>
        <v>0</v>
      </c>
    </row>
    <row r="23" spans="1:8">
      <c r="A23" s="103" t="s">
        <v>2481</v>
      </c>
      <c r="B23" s="104" t="s">
        <v>2482</v>
      </c>
      <c r="C23" s="6" t="s">
        <v>8</v>
      </c>
      <c r="D23" s="105">
        <v>5</v>
      </c>
      <c r="E23" s="5">
        <f t="shared" si="3"/>
        <v>475</v>
      </c>
      <c r="F23" s="113"/>
      <c r="G23" s="114">
        <f t="shared" si="4"/>
        <v>0</v>
      </c>
      <c r="H23" s="114">
        <f t="shared" si="2"/>
        <v>0</v>
      </c>
    </row>
    <row r="24" spans="1:8">
      <c r="A24" s="103" t="s">
        <v>1561</v>
      </c>
      <c r="B24" s="104" t="s">
        <v>2483</v>
      </c>
      <c r="C24" s="6" t="s">
        <v>8</v>
      </c>
      <c r="D24" s="105">
        <v>40</v>
      </c>
      <c r="E24" s="5">
        <f t="shared" si="3"/>
        <v>3800</v>
      </c>
      <c r="F24" s="113"/>
      <c r="G24" s="114">
        <f t="shared" si="4"/>
        <v>0</v>
      </c>
      <c r="H24" s="114">
        <f t="shared" si="2"/>
        <v>0</v>
      </c>
    </row>
    <row r="25" spans="1:8">
      <c r="A25" s="103" t="s">
        <v>2484</v>
      </c>
      <c r="B25" s="104" t="s">
        <v>2485</v>
      </c>
      <c r="C25" s="6" t="s">
        <v>8</v>
      </c>
      <c r="D25" s="105">
        <v>15</v>
      </c>
      <c r="E25" s="5">
        <f t="shared" si="3"/>
        <v>1425</v>
      </c>
      <c r="F25" s="113"/>
      <c r="G25" s="114">
        <f t="shared" si="4"/>
        <v>0</v>
      </c>
      <c r="H25" s="114">
        <f t="shared" si="2"/>
        <v>0</v>
      </c>
    </row>
    <row r="26" spans="1:8">
      <c r="A26" s="103" t="s">
        <v>2486</v>
      </c>
      <c r="B26" s="104" t="s">
        <v>2487</v>
      </c>
      <c r="C26" s="6" t="s">
        <v>8</v>
      </c>
      <c r="D26" s="105">
        <v>1</v>
      </c>
      <c r="E26" s="5">
        <f t="shared" si="3"/>
        <v>95</v>
      </c>
      <c r="F26" s="113"/>
      <c r="G26" s="114">
        <f t="shared" si="4"/>
        <v>0</v>
      </c>
      <c r="H26" s="114">
        <f t="shared" si="2"/>
        <v>0</v>
      </c>
    </row>
    <row r="27" spans="1:8">
      <c r="A27" s="103" t="s">
        <v>1119</v>
      </c>
      <c r="B27" s="104" t="s">
        <v>2488</v>
      </c>
      <c r="C27" s="6" t="s">
        <v>8</v>
      </c>
      <c r="D27" s="105">
        <v>10</v>
      </c>
      <c r="E27" s="5">
        <f t="shared" si="3"/>
        <v>950</v>
      </c>
      <c r="F27" s="113"/>
      <c r="G27" s="114">
        <f t="shared" si="4"/>
        <v>0</v>
      </c>
      <c r="H27" s="114">
        <f t="shared" si="2"/>
        <v>0</v>
      </c>
    </row>
    <row r="28" spans="1:8">
      <c r="A28" s="103" t="s">
        <v>2489</v>
      </c>
      <c r="B28" s="104" t="s">
        <v>2490</v>
      </c>
      <c r="C28" s="6" t="s">
        <v>8</v>
      </c>
      <c r="D28" s="105">
        <v>180</v>
      </c>
      <c r="E28" s="5">
        <f t="shared" si="3"/>
        <v>17100</v>
      </c>
      <c r="F28" s="113"/>
      <c r="G28" s="114">
        <f t="shared" si="4"/>
        <v>0</v>
      </c>
      <c r="H28" s="114">
        <f t="shared" si="2"/>
        <v>0</v>
      </c>
    </row>
    <row r="29" spans="1:8">
      <c r="A29" s="103" t="s">
        <v>2491</v>
      </c>
      <c r="B29" s="104" t="s">
        <v>2492</v>
      </c>
      <c r="C29" s="6" t="s">
        <v>8</v>
      </c>
      <c r="D29" s="105">
        <v>20</v>
      </c>
      <c r="E29" s="5">
        <f t="shared" si="3"/>
        <v>1900</v>
      </c>
      <c r="F29" s="113"/>
      <c r="G29" s="114">
        <f t="shared" si="4"/>
        <v>0</v>
      </c>
      <c r="H29" s="114">
        <f t="shared" si="2"/>
        <v>0</v>
      </c>
    </row>
    <row r="30" spans="1:8">
      <c r="A30" s="103" t="s">
        <v>2493</v>
      </c>
      <c r="B30" s="104" t="s">
        <v>2494</v>
      </c>
      <c r="C30" s="6" t="s">
        <v>8</v>
      </c>
      <c r="D30" s="105">
        <v>20</v>
      </c>
      <c r="E30" s="5">
        <f t="shared" si="3"/>
        <v>1900</v>
      </c>
      <c r="F30" s="113"/>
      <c r="G30" s="114">
        <f t="shared" si="4"/>
        <v>0</v>
      </c>
      <c r="H30" s="114">
        <f t="shared" si="2"/>
        <v>0</v>
      </c>
    </row>
    <row r="31" spans="1:8">
      <c r="A31" s="103" t="s">
        <v>2495</v>
      </c>
      <c r="B31" s="104" t="s">
        <v>2496</v>
      </c>
      <c r="C31" s="6" t="s">
        <v>8</v>
      </c>
      <c r="D31" s="105">
        <v>20</v>
      </c>
      <c r="E31" s="5">
        <f t="shared" si="3"/>
        <v>1900</v>
      </c>
      <c r="F31" s="113"/>
      <c r="G31" s="114">
        <f t="shared" si="4"/>
        <v>0</v>
      </c>
      <c r="H31" s="114">
        <f t="shared" si="2"/>
        <v>0</v>
      </c>
    </row>
    <row r="32" spans="1:8">
      <c r="A32" s="103" t="s">
        <v>2497</v>
      </c>
      <c r="B32" s="104" t="s">
        <v>2498</v>
      </c>
      <c r="C32" s="6" t="s">
        <v>8</v>
      </c>
      <c r="D32" s="105">
        <v>20</v>
      </c>
      <c r="E32" s="5">
        <f t="shared" si="3"/>
        <v>1900</v>
      </c>
      <c r="F32" s="113"/>
      <c r="G32" s="114">
        <f t="shared" si="4"/>
        <v>0</v>
      </c>
      <c r="H32" s="114">
        <f t="shared" si="2"/>
        <v>0</v>
      </c>
    </row>
    <row r="33" spans="1:8" ht="12" thickBot="1">
      <c r="A33" s="103" t="s">
        <v>2499</v>
      </c>
      <c r="B33" s="104" t="s">
        <v>2500</v>
      </c>
      <c r="C33" s="6" t="s">
        <v>8</v>
      </c>
      <c r="D33" s="105">
        <v>0.5</v>
      </c>
      <c r="E33" s="5">
        <f t="shared" si="3"/>
        <v>47.5</v>
      </c>
      <c r="F33" s="113"/>
      <c r="G33" s="114">
        <f t="shared" si="4"/>
        <v>0</v>
      </c>
      <c r="H33" s="114">
        <f t="shared" si="2"/>
        <v>0</v>
      </c>
    </row>
    <row r="34" spans="1:8" ht="12" customHeight="1" thickBot="1">
      <c r="A34" s="432" t="s">
        <v>2501</v>
      </c>
      <c r="B34" s="433"/>
      <c r="C34" s="433"/>
      <c r="D34" s="434"/>
      <c r="E34" s="291"/>
      <c r="F34" s="113"/>
      <c r="G34" s="114"/>
      <c r="H34" s="114"/>
    </row>
    <row r="35" spans="1:8" ht="12" thickBot="1">
      <c r="A35" s="103" t="s">
        <v>2502</v>
      </c>
      <c r="B35" s="104" t="s">
        <v>2503</v>
      </c>
      <c r="C35" s="6" t="s">
        <v>8</v>
      </c>
      <c r="D35" s="105">
        <v>15</v>
      </c>
      <c r="E35" s="5">
        <f>ROUND(D35*Курс_EUR,2)</f>
        <v>1425</v>
      </c>
      <c r="F35" s="113"/>
      <c r="G35" s="114">
        <f>D35*F35</f>
        <v>0</v>
      </c>
      <c r="H35" s="114">
        <f t="shared" si="2"/>
        <v>0</v>
      </c>
    </row>
    <row r="36" spans="1:8" ht="12" customHeight="1" thickBot="1">
      <c r="A36" s="432" t="s">
        <v>2504</v>
      </c>
      <c r="B36" s="433"/>
      <c r="C36" s="433"/>
      <c r="D36" s="434"/>
      <c r="E36" s="291"/>
      <c r="F36" s="113"/>
      <c r="G36" s="114"/>
      <c r="H36" s="114"/>
    </row>
    <row r="37" spans="1:8">
      <c r="A37" s="103" t="s">
        <v>2505</v>
      </c>
      <c r="B37" s="104" t="s">
        <v>2506</v>
      </c>
      <c r="C37" s="6" t="s">
        <v>8</v>
      </c>
      <c r="D37" s="105">
        <v>0.25</v>
      </c>
      <c r="E37" s="5">
        <f t="shared" ref="E37:E67" si="5">ROUND(D37*Курс_EUR,2)</f>
        <v>23.75</v>
      </c>
      <c r="F37" s="113"/>
      <c r="G37" s="114">
        <f t="shared" ref="G37:G67" si="6">D37*F37</f>
        <v>0</v>
      </c>
      <c r="H37" s="114">
        <f t="shared" si="2"/>
        <v>0</v>
      </c>
    </row>
    <row r="38" spans="1:8">
      <c r="A38" s="103" t="s">
        <v>2507</v>
      </c>
      <c r="B38" s="104" t="s">
        <v>2508</v>
      </c>
      <c r="C38" s="6" t="s">
        <v>8</v>
      </c>
      <c r="D38" s="105">
        <v>20</v>
      </c>
      <c r="E38" s="5">
        <f t="shared" si="5"/>
        <v>1900</v>
      </c>
      <c r="F38" s="113"/>
      <c r="G38" s="114">
        <f t="shared" si="6"/>
        <v>0</v>
      </c>
      <c r="H38" s="114">
        <f t="shared" si="2"/>
        <v>0</v>
      </c>
    </row>
    <row r="39" spans="1:8">
      <c r="A39" s="103" t="s">
        <v>2509</v>
      </c>
      <c r="B39" s="104" t="s">
        <v>2510</v>
      </c>
      <c r="C39" s="6" t="s">
        <v>8</v>
      </c>
      <c r="D39" s="105">
        <v>20</v>
      </c>
      <c r="E39" s="5">
        <f t="shared" si="5"/>
        <v>1900</v>
      </c>
      <c r="F39" s="113"/>
      <c r="G39" s="114">
        <f t="shared" si="6"/>
        <v>0</v>
      </c>
      <c r="H39" s="114">
        <f t="shared" si="2"/>
        <v>0</v>
      </c>
    </row>
    <row r="40" spans="1:8">
      <c r="A40" s="103" t="s">
        <v>2511</v>
      </c>
      <c r="B40" s="104" t="s">
        <v>2512</v>
      </c>
      <c r="C40" s="6" t="s">
        <v>8</v>
      </c>
      <c r="D40" s="105">
        <v>25</v>
      </c>
      <c r="E40" s="5">
        <f t="shared" si="5"/>
        <v>2375</v>
      </c>
      <c r="F40" s="113"/>
      <c r="G40" s="114">
        <f t="shared" si="6"/>
        <v>0</v>
      </c>
      <c r="H40" s="114">
        <f t="shared" si="2"/>
        <v>0</v>
      </c>
    </row>
    <row r="41" spans="1:8">
      <c r="A41" s="103" t="s">
        <v>2513</v>
      </c>
      <c r="B41" s="104" t="s">
        <v>2514</v>
      </c>
      <c r="C41" s="6" t="s">
        <v>8</v>
      </c>
      <c r="D41" s="105">
        <v>12</v>
      </c>
      <c r="E41" s="5">
        <f t="shared" si="5"/>
        <v>1140</v>
      </c>
      <c r="F41" s="113"/>
      <c r="G41" s="114">
        <f t="shared" si="6"/>
        <v>0</v>
      </c>
      <c r="H41" s="114">
        <f t="shared" si="2"/>
        <v>0</v>
      </c>
    </row>
    <row r="42" spans="1:8">
      <c r="A42" s="103" t="s">
        <v>2515</v>
      </c>
      <c r="B42" s="104" t="s">
        <v>2516</v>
      </c>
      <c r="C42" s="6" t="s">
        <v>8</v>
      </c>
      <c r="D42" s="105">
        <v>6</v>
      </c>
      <c r="E42" s="5">
        <f t="shared" si="5"/>
        <v>570</v>
      </c>
      <c r="F42" s="113"/>
      <c r="G42" s="114">
        <f t="shared" si="6"/>
        <v>0</v>
      </c>
      <c r="H42" s="114">
        <f t="shared" si="2"/>
        <v>0</v>
      </c>
    </row>
    <row r="43" spans="1:8">
      <c r="A43" s="103" t="s">
        <v>979</v>
      </c>
      <c r="B43" s="104" t="s">
        <v>2517</v>
      </c>
      <c r="C43" s="6" t="s">
        <v>8</v>
      </c>
      <c r="D43" s="105">
        <v>2</v>
      </c>
      <c r="E43" s="5">
        <f t="shared" si="5"/>
        <v>190</v>
      </c>
      <c r="F43" s="113"/>
      <c r="G43" s="114">
        <f t="shared" si="6"/>
        <v>0</v>
      </c>
      <c r="H43" s="114">
        <f t="shared" si="2"/>
        <v>0</v>
      </c>
    </row>
    <row r="44" spans="1:8">
      <c r="A44" s="103" t="s">
        <v>2518</v>
      </c>
      <c r="B44" s="104" t="s">
        <v>2519</v>
      </c>
      <c r="C44" s="6" t="s">
        <v>8</v>
      </c>
      <c r="D44" s="105">
        <v>8.5</v>
      </c>
      <c r="E44" s="5">
        <f t="shared" si="5"/>
        <v>807.5</v>
      </c>
      <c r="F44" s="113"/>
      <c r="G44" s="114">
        <f t="shared" si="6"/>
        <v>0</v>
      </c>
      <c r="H44" s="114">
        <f t="shared" si="2"/>
        <v>0</v>
      </c>
    </row>
    <row r="45" spans="1:8">
      <c r="A45" s="103" t="s">
        <v>2520</v>
      </c>
      <c r="B45" s="104" t="s">
        <v>2521</v>
      </c>
      <c r="C45" s="6" t="s">
        <v>8</v>
      </c>
      <c r="D45" s="105">
        <v>45</v>
      </c>
      <c r="E45" s="5">
        <f t="shared" si="5"/>
        <v>4275</v>
      </c>
      <c r="F45" s="113"/>
      <c r="G45" s="114">
        <f t="shared" si="6"/>
        <v>0</v>
      </c>
      <c r="H45" s="114">
        <f t="shared" si="2"/>
        <v>0</v>
      </c>
    </row>
    <row r="46" spans="1:8">
      <c r="A46" s="103" t="s">
        <v>2522</v>
      </c>
      <c r="B46" s="104" t="s">
        <v>2523</v>
      </c>
      <c r="C46" s="6" t="s">
        <v>8</v>
      </c>
      <c r="D46" s="105">
        <v>0.5</v>
      </c>
      <c r="E46" s="5">
        <f t="shared" si="5"/>
        <v>47.5</v>
      </c>
      <c r="F46" s="113"/>
      <c r="G46" s="114">
        <f t="shared" si="6"/>
        <v>0</v>
      </c>
      <c r="H46" s="114">
        <f t="shared" si="2"/>
        <v>0</v>
      </c>
    </row>
    <row r="47" spans="1:8">
      <c r="A47" s="103" t="s">
        <v>2524</v>
      </c>
      <c r="B47" s="104" t="s">
        <v>2525</v>
      </c>
      <c r="C47" s="6" t="s">
        <v>8</v>
      </c>
      <c r="D47" s="105">
        <v>0.5</v>
      </c>
      <c r="E47" s="5">
        <f t="shared" si="5"/>
        <v>47.5</v>
      </c>
      <c r="F47" s="113"/>
      <c r="G47" s="114">
        <f t="shared" si="6"/>
        <v>0</v>
      </c>
      <c r="H47" s="114">
        <f t="shared" si="2"/>
        <v>0</v>
      </c>
    </row>
    <row r="48" spans="1:8">
      <c r="A48" s="103" t="s">
        <v>2526</v>
      </c>
      <c r="B48" s="104" t="s">
        <v>2527</v>
      </c>
      <c r="C48" s="6" t="s">
        <v>8</v>
      </c>
      <c r="D48" s="105">
        <v>0.5</v>
      </c>
      <c r="E48" s="5">
        <f t="shared" si="5"/>
        <v>47.5</v>
      </c>
      <c r="F48" s="113"/>
      <c r="G48" s="114">
        <f t="shared" si="6"/>
        <v>0</v>
      </c>
      <c r="H48" s="114">
        <f t="shared" si="2"/>
        <v>0</v>
      </c>
    </row>
    <row r="49" spans="1:8">
      <c r="A49" s="103" t="s">
        <v>2528</v>
      </c>
      <c r="B49" s="104" t="s">
        <v>2529</v>
      </c>
      <c r="C49" s="6" t="s">
        <v>8</v>
      </c>
      <c r="D49" s="105">
        <v>0.5</v>
      </c>
      <c r="E49" s="5">
        <f t="shared" si="5"/>
        <v>47.5</v>
      </c>
      <c r="F49" s="113"/>
      <c r="G49" s="114">
        <f t="shared" si="6"/>
        <v>0</v>
      </c>
      <c r="H49" s="114">
        <f t="shared" si="2"/>
        <v>0</v>
      </c>
    </row>
    <row r="50" spans="1:8">
      <c r="A50" s="103" t="s">
        <v>2530</v>
      </c>
      <c r="B50" s="104" t="s">
        <v>2531</v>
      </c>
      <c r="C50" s="6" t="s">
        <v>8</v>
      </c>
      <c r="D50" s="105">
        <v>0.2</v>
      </c>
      <c r="E50" s="5">
        <f t="shared" si="5"/>
        <v>19</v>
      </c>
      <c r="F50" s="113"/>
      <c r="G50" s="114">
        <f t="shared" si="6"/>
        <v>0</v>
      </c>
      <c r="H50" s="114">
        <f t="shared" si="2"/>
        <v>0</v>
      </c>
    </row>
    <row r="51" spans="1:8">
      <c r="A51" s="103" t="s">
        <v>2532</v>
      </c>
      <c r="B51" s="104" t="s">
        <v>2533</v>
      </c>
      <c r="C51" s="6" t="s">
        <v>8</v>
      </c>
      <c r="D51" s="105">
        <v>0.2</v>
      </c>
      <c r="E51" s="5">
        <f t="shared" si="5"/>
        <v>19</v>
      </c>
      <c r="F51" s="113"/>
      <c r="G51" s="114">
        <f t="shared" si="6"/>
        <v>0</v>
      </c>
      <c r="H51" s="114">
        <f t="shared" si="2"/>
        <v>0</v>
      </c>
    </row>
    <row r="52" spans="1:8">
      <c r="A52" s="103" t="s">
        <v>2534</v>
      </c>
      <c r="B52" s="104" t="s">
        <v>2535</v>
      </c>
      <c r="C52" s="6" t="s">
        <v>8</v>
      </c>
      <c r="D52" s="105">
        <v>0.2</v>
      </c>
      <c r="E52" s="5">
        <f t="shared" si="5"/>
        <v>19</v>
      </c>
      <c r="F52" s="113"/>
      <c r="G52" s="114">
        <f t="shared" si="6"/>
        <v>0</v>
      </c>
      <c r="H52" s="114">
        <f t="shared" si="2"/>
        <v>0</v>
      </c>
    </row>
    <row r="53" spans="1:8">
      <c r="A53" s="103" t="s">
        <v>2536</v>
      </c>
      <c r="B53" s="104" t="s">
        <v>2537</v>
      </c>
      <c r="C53" s="6" t="s">
        <v>8</v>
      </c>
      <c r="D53" s="105">
        <v>1</v>
      </c>
      <c r="E53" s="5">
        <f t="shared" si="5"/>
        <v>95</v>
      </c>
      <c r="F53" s="113"/>
      <c r="G53" s="114">
        <f t="shared" si="6"/>
        <v>0</v>
      </c>
      <c r="H53" s="114">
        <f t="shared" si="2"/>
        <v>0</v>
      </c>
    </row>
    <row r="54" spans="1:8">
      <c r="A54" s="103" t="s">
        <v>2538</v>
      </c>
      <c r="B54" s="104" t="s">
        <v>2539</v>
      </c>
      <c r="C54" s="6" t="s">
        <v>8</v>
      </c>
      <c r="D54" s="105">
        <v>0.3</v>
      </c>
      <c r="E54" s="5">
        <f t="shared" si="5"/>
        <v>28.5</v>
      </c>
      <c r="F54" s="113"/>
      <c r="G54" s="114">
        <f t="shared" si="6"/>
        <v>0</v>
      </c>
      <c r="H54" s="114">
        <f t="shared" si="2"/>
        <v>0</v>
      </c>
    </row>
    <row r="55" spans="1:8">
      <c r="A55" s="103" t="s">
        <v>2540</v>
      </c>
      <c r="B55" s="104" t="s">
        <v>2541</v>
      </c>
      <c r="C55" s="6" t="s">
        <v>8</v>
      </c>
      <c r="D55" s="105">
        <v>0.3</v>
      </c>
      <c r="E55" s="5">
        <f t="shared" si="5"/>
        <v>28.5</v>
      </c>
      <c r="F55" s="113"/>
      <c r="G55" s="114">
        <f t="shared" si="6"/>
        <v>0</v>
      </c>
      <c r="H55" s="114">
        <f t="shared" si="2"/>
        <v>0</v>
      </c>
    </row>
    <row r="56" spans="1:8">
      <c r="A56" s="103" t="s">
        <v>2542</v>
      </c>
      <c r="B56" s="104" t="s">
        <v>2543</v>
      </c>
      <c r="C56" s="6" t="s">
        <v>8</v>
      </c>
      <c r="D56" s="105">
        <v>0.3</v>
      </c>
      <c r="E56" s="5">
        <f t="shared" si="5"/>
        <v>28.5</v>
      </c>
      <c r="F56" s="113"/>
      <c r="G56" s="114">
        <f t="shared" si="6"/>
        <v>0</v>
      </c>
      <c r="H56" s="114">
        <f t="shared" si="2"/>
        <v>0</v>
      </c>
    </row>
    <row r="57" spans="1:8">
      <c r="A57" s="103" t="s">
        <v>2544</v>
      </c>
      <c r="B57" s="104" t="s">
        <v>2545</v>
      </c>
      <c r="C57" s="6" t="s">
        <v>8</v>
      </c>
      <c r="D57" s="105">
        <v>0.3</v>
      </c>
      <c r="E57" s="5">
        <f t="shared" si="5"/>
        <v>28.5</v>
      </c>
      <c r="F57" s="113"/>
      <c r="G57" s="114">
        <f t="shared" si="6"/>
        <v>0</v>
      </c>
      <c r="H57" s="114">
        <f t="shared" si="2"/>
        <v>0</v>
      </c>
    </row>
    <row r="58" spans="1:8">
      <c r="A58" s="103" t="s">
        <v>2546</v>
      </c>
      <c r="B58" s="104" t="s">
        <v>2547</v>
      </c>
      <c r="C58" s="6" t="s">
        <v>8</v>
      </c>
      <c r="D58" s="105">
        <v>0.3</v>
      </c>
      <c r="E58" s="5">
        <f t="shared" si="5"/>
        <v>28.5</v>
      </c>
      <c r="F58" s="113"/>
      <c r="G58" s="114">
        <f t="shared" si="6"/>
        <v>0</v>
      </c>
      <c r="H58" s="114">
        <f t="shared" si="2"/>
        <v>0</v>
      </c>
    </row>
    <row r="59" spans="1:8">
      <c r="A59" s="103" t="s">
        <v>2548</v>
      </c>
      <c r="B59" s="104" t="s">
        <v>2549</v>
      </c>
      <c r="C59" s="6" t="s">
        <v>8</v>
      </c>
      <c r="D59" s="105">
        <v>0.25</v>
      </c>
      <c r="E59" s="5">
        <f t="shared" si="5"/>
        <v>23.75</v>
      </c>
      <c r="F59" s="113"/>
      <c r="G59" s="114">
        <f t="shared" si="6"/>
        <v>0</v>
      </c>
      <c r="H59" s="114">
        <f t="shared" si="2"/>
        <v>0</v>
      </c>
    </row>
    <row r="60" spans="1:8">
      <c r="A60" s="103" t="s">
        <v>2550</v>
      </c>
      <c r="B60" s="104" t="s">
        <v>2551</v>
      </c>
      <c r="C60" s="6" t="s">
        <v>8</v>
      </c>
      <c r="D60" s="105">
        <v>1.9</v>
      </c>
      <c r="E60" s="5">
        <f t="shared" si="5"/>
        <v>180.5</v>
      </c>
      <c r="F60" s="113"/>
      <c r="G60" s="114">
        <f t="shared" si="6"/>
        <v>0</v>
      </c>
      <c r="H60" s="114">
        <f t="shared" si="2"/>
        <v>0</v>
      </c>
    </row>
    <row r="61" spans="1:8">
      <c r="A61" s="103" t="s">
        <v>2552</v>
      </c>
      <c r="B61" s="104" t="s">
        <v>2553</v>
      </c>
      <c r="C61" s="6" t="s">
        <v>8</v>
      </c>
      <c r="D61" s="105">
        <v>0.28000000000000003</v>
      </c>
      <c r="E61" s="5">
        <f t="shared" si="5"/>
        <v>26.6</v>
      </c>
      <c r="F61" s="113"/>
      <c r="G61" s="114">
        <f t="shared" si="6"/>
        <v>0</v>
      </c>
      <c r="H61" s="114">
        <f t="shared" si="2"/>
        <v>0</v>
      </c>
    </row>
    <row r="62" spans="1:8">
      <c r="A62" s="103" t="s">
        <v>2554</v>
      </c>
      <c r="B62" s="104" t="s">
        <v>2555</v>
      </c>
      <c r="C62" s="6" t="s">
        <v>8</v>
      </c>
      <c r="D62" s="105">
        <v>0.28000000000000003</v>
      </c>
      <c r="E62" s="5">
        <f t="shared" si="5"/>
        <v>26.6</v>
      </c>
      <c r="F62" s="113"/>
      <c r="G62" s="114">
        <f t="shared" si="6"/>
        <v>0</v>
      </c>
      <c r="H62" s="114">
        <f t="shared" si="2"/>
        <v>0</v>
      </c>
    </row>
    <row r="63" spans="1:8">
      <c r="A63" s="103" t="s">
        <v>1509</v>
      </c>
      <c r="B63" s="104" t="s">
        <v>2556</v>
      </c>
      <c r="C63" s="6" t="s">
        <v>8</v>
      </c>
      <c r="D63" s="105">
        <v>3</v>
      </c>
      <c r="E63" s="5">
        <f t="shared" si="5"/>
        <v>285</v>
      </c>
      <c r="F63" s="113"/>
      <c r="G63" s="114">
        <f t="shared" si="6"/>
        <v>0</v>
      </c>
      <c r="H63" s="114">
        <f t="shared" si="2"/>
        <v>0</v>
      </c>
    </row>
    <row r="64" spans="1:8">
      <c r="A64" s="103" t="s">
        <v>1513</v>
      </c>
      <c r="B64" s="104" t="s">
        <v>2557</v>
      </c>
      <c r="C64" s="6" t="s">
        <v>8</v>
      </c>
      <c r="D64" s="105">
        <v>4</v>
      </c>
      <c r="E64" s="5">
        <f t="shared" si="5"/>
        <v>380</v>
      </c>
      <c r="F64" s="113"/>
      <c r="G64" s="114">
        <f t="shared" si="6"/>
        <v>0</v>
      </c>
      <c r="H64" s="114">
        <f t="shared" si="2"/>
        <v>0</v>
      </c>
    </row>
    <row r="65" spans="1:13">
      <c r="A65" s="103" t="s">
        <v>1512</v>
      </c>
      <c r="B65" s="104" t="s">
        <v>2558</v>
      </c>
      <c r="C65" s="6" t="s">
        <v>8</v>
      </c>
      <c r="D65" s="105">
        <v>4</v>
      </c>
      <c r="E65" s="5">
        <f t="shared" si="5"/>
        <v>380</v>
      </c>
      <c r="F65" s="113"/>
      <c r="G65" s="114">
        <f t="shared" si="6"/>
        <v>0</v>
      </c>
      <c r="H65" s="114">
        <f t="shared" si="2"/>
        <v>0</v>
      </c>
    </row>
    <row r="66" spans="1:13">
      <c r="A66" s="103" t="s">
        <v>1222</v>
      </c>
      <c r="B66" s="104" t="s">
        <v>2559</v>
      </c>
      <c r="C66" s="6" t="s">
        <v>8</v>
      </c>
      <c r="D66" s="105">
        <v>22</v>
      </c>
      <c r="E66" s="5">
        <f t="shared" si="5"/>
        <v>2090</v>
      </c>
      <c r="F66" s="113"/>
      <c r="G66" s="114">
        <f t="shared" si="6"/>
        <v>0</v>
      </c>
      <c r="H66" s="114">
        <f t="shared" si="2"/>
        <v>0</v>
      </c>
    </row>
    <row r="67" spans="1:13" ht="12" thickBot="1">
      <c r="A67" s="103" t="s">
        <v>1226</v>
      </c>
      <c r="B67" s="104" t="s">
        <v>2560</v>
      </c>
      <c r="C67" s="6" t="s">
        <v>8</v>
      </c>
      <c r="D67" s="105">
        <v>45</v>
      </c>
      <c r="E67" s="5">
        <f t="shared" si="5"/>
        <v>4275</v>
      </c>
      <c r="F67" s="113"/>
      <c r="G67" s="114">
        <f t="shared" si="6"/>
        <v>0</v>
      </c>
      <c r="H67" s="114">
        <f t="shared" si="2"/>
        <v>0</v>
      </c>
    </row>
    <row r="68" spans="1:13" ht="12" customHeight="1" thickBot="1">
      <c r="A68" s="432" t="s">
        <v>2561</v>
      </c>
      <c r="B68" s="433"/>
      <c r="C68" s="433"/>
      <c r="D68" s="434"/>
      <c r="E68" s="291"/>
      <c r="F68" s="113"/>
      <c r="G68" s="114"/>
      <c r="H68" s="114"/>
    </row>
    <row r="69" spans="1:13">
      <c r="A69" s="103" t="s">
        <v>2562</v>
      </c>
      <c r="B69" s="104" t="s">
        <v>2563</v>
      </c>
      <c r="C69" s="6" t="s">
        <v>8</v>
      </c>
      <c r="D69" s="105">
        <v>2</v>
      </c>
      <c r="E69" s="5">
        <f>ROUND(D69*Курс_EUR,2)</f>
        <v>190</v>
      </c>
      <c r="F69" s="113"/>
      <c r="G69" s="114">
        <f>D69*F69</f>
        <v>0</v>
      </c>
      <c r="H69" s="114">
        <f t="shared" si="2"/>
        <v>0</v>
      </c>
    </row>
    <row r="70" spans="1:13">
      <c r="A70" s="103" t="s">
        <v>2564</v>
      </c>
      <c r="B70" s="104" t="s">
        <v>2565</v>
      </c>
      <c r="C70" s="6" t="s">
        <v>8</v>
      </c>
      <c r="D70" s="105">
        <v>8</v>
      </c>
      <c r="E70" s="5">
        <f>ROUND(D70*Курс_EUR,2)</f>
        <v>760</v>
      </c>
      <c r="F70" s="113"/>
      <c r="G70" s="114">
        <f>D70*F70</f>
        <v>0</v>
      </c>
      <c r="H70" s="114">
        <f t="shared" si="2"/>
        <v>0</v>
      </c>
    </row>
    <row r="71" spans="1:13" ht="12" customHeight="1">
      <c r="A71" s="103" t="s">
        <v>2566</v>
      </c>
      <c r="B71" s="104" t="s">
        <v>2567</v>
      </c>
      <c r="C71" s="6" t="s">
        <v>8</v>
      </c>
      <c r="D71" s="105">
        <v>0.15</v>
      </c>
      <c r="E71" s="5">
        <f>ROUND(D71*Курс_EUR,2)</f>
        <v>14.25</v>
      </c>
      <c r="F71" s="113"/>
      <c r="G71" s="114">
        <f>D71*F71</f>
        <v>0</v>
      </c>
      <c r="H71" s="114">
        <f t="shared" si="2"/>
        <v>0</v>
      </c>
    </row>
    <row r="72" spans="1:13">
      <c r="A72" s="103" t="s">
        <v>2568</v>
      </c>
      <c r="B72" s="104" t="s">
        <v>2569</v>
      </c>
      <c r="C72" s="6" t="s">
        <v>8</v>
      </c>
      <c r="D72" s="105">
        <v>0.15</v>
      </c>
      <c r="E72" s="5">
        <f>ROUND(D72*Курс_EUR,2)</f>
        <v>14.25</v>
      </c>
      <c r="F72" s="113"/>
      <c r="G72" s="114">
        <f>D72*F72</f>
        <v>0</v>
      </c>
      <c r="H72" s="114">
        <f t="shared" si="2"/>
        <v>0</v>
      </c>
    </row>
    <row r="73" spans="1:13" ht="12" thickBot="1">
      <c r="A73" s="103" t="s">
        <v>2570</v>
      </c>
      <c r="B73" s="104" t="s">
        <v>2571</v>
      </c>
      <c r="C73" s="6" t="s">
        <v>8</v>
      </c>
      <c r="D73" s="105">
        <v>0.15</v>
      </c>
      <c r="E73" s="5">
        <f>ROUND(D73*Курс_EUR,2)</f>
        <v>14.25</v>
      </c>
      <c r="F73" s="113"/>
      <c r="G73" s="114">
        <f>D73*F73</f>
        <v>0</v>
      </c>
      <c r="H73" s="114">
        <f t="shared" si="2"/>
        <v>0</v>
      </c>
    </row>
    <row r="74" spans="1:13" ht="12" thickBot="1">
      <c r="A74" s="432" t="s">
        <v>2572</v>
      </c>
      <c r="B74" s="433"/>
      <c r="C74" s="433"/>
      <c r="D74" s="434"/>
      <c r="E74" s="291"/>
      <c r="F74" s="113"/>
      <c r="G74" s="114"/>
      <c r="H74" s="114"/>
    </row>
    <row r="75" spans="1:13">
      <c r="A75" s="103" t="s">
        <v>1871</v>
      </c>
      <c r="B75" s="103" t="s">
        <v>2573</v>
      </c>
      <c r="C75" s="6" t="s">
        <v>8</v>
      </c>
      <c r="D75" s="166">
        <v>15</v>
      </c>
      <c r="E75" s="5">
        <f>ROUND(D75*Курс_EUR,2)</f>
        <v>1425</v>
      </c>
      <c r="F75" s="113"/>
      <c r="G75" s="114">
        <f>D75*F75</f>
        <v>0</v>
      </c>
      <c r="H75" s="114">
        <f t="shared" ref="H75:H137" si="7">E75*F75</f>
        <v>0</v>
      </c>
      <c r="J75" s="140"/>
    </row>
    <row r="76" spans="1:13">
      <c r="A76" s="103" t="s">
        <v>3283</v>
      </c>
      <c r="B76" s="103" t="s">
        <v>3284</v>
      </c>
      <c r="C76" s="6" t="s">
        <v>8</v>
      </c>
      <c r="D76" s="166">
        <v>1</v>
      </c>
      <c r="E76" s="5">
        <f>ROUND(D76*Курс_EUR,2)</f>
        <v>95</v>
      </c>
      <c r="F76" s="113"/>
      <c r="G76" s="114">
        <f>D76*F76</f>
        <v>0</v>
      </c>
      <c r="H76" s="114">
        <f t="shared" si="7"/>
        <v>0</v>
      </c>
      <c r="J76" s="140"/>
      <c r="L76" s="141"/>
    </row>
    <row r="77" spans="1:13">
      <c r="A77" s="103" t="s">
        <v>3285</v>
      </c>
      <c r="B77" s="103" t="s">
        <v>3286</v>
      </c>
      <c r="C77" s="6" t="s">
        <v>8</v>
      </c>
      <c r="D77" s="166">
        <v>1.5</v>
      </c>
      <c r="E77" s="5">
        <f>ROUND(D77*Курс_EUR,2)</f>
        <v>142.5</v>
      </c>
      <c r="F77" s="113"/>
      <c r="G77" s="114">
        <f>D77*F77</f>
        <v>0</v>
      </c>
      <c r="H77" s="114">
        <f t="shared" si="7"/>
        <v>0</v>
      </c>
      <c r="J77" s="140"/>
      <c r="L77" s="141"/>
    </row>
    <row r="78" spans="1:13">
      <c r="A78" s="103" t="s">
        <v>3287</v>
      </c>
      <c r="B78" s="103" t="s">
        <v>3288</v>
      </c>
      <c r="C78" s="6" t="s">
        <v>8</v>
      </c>
      <c r="D78" s="166">
        <v>15</v>
      </c>
      <c r="E78" s="5">
        <f>ROUND(D78*Курс_EUR,2)</f>
        <v>1425</v>
      </c>
      <c r="F78" s="113"/>
      <c r="G78" s="114">
        <f>D78*F78</f>
        <v>0</v>
      </c>
      <c r="H78" s="114">
        <f t="shared" si="7"/>
        <v>0</v>
      </c>
      <c r="J78" s="140"/>
      <c r="L78" s="141"/>
    </row>
    <row r="79" spans="1:13" ht="12" thickBot="1">
      <c r="A79" s="103" t="s">
        <v>3289</v>
      </c>
      <c r="B79" s="103" t="s">
        <v>3290</v>
      </c>
      <c r="C79" s="6" t="s">
        <v>8</v>
      </c>
      <c r="D79" s="166">
        <v>15</v>
      </c>
      <c r="E79" s="5">
        <f>ROUND(D79*Курс_EUR,2)</f>
        <v>1425</v>
      </c>
      <c r="F79" s="113"/>
      <c r="G79" s="114">
        <f>D79*F79</f>
        <v>0</v>
      </c>
      <c r="H79" s="114">
        <f t="shared" si="7"/>
        <v>0</v>
      </c>
      <c r="J79" s="140"/>
      <c r="L79" s="141"/>
    </row>
    <row r="80" spans="1:13" ht="12" thickBot="1">
      <c r="A80" s="432" t="s">
        <v>2574</v>
      </c>
      <c r="B80" s="433"/>
      <c r="C80" s="433"/>
      <c r="D80" s="434"/>
      <c r="E80" s="291"/>
      <c r="F80" s="113"/>
      <c r="G80" s="114"/>
      <c r="H80" s="114"/>
      <c r="J80" s="140"/>
      <c r="K80" s="140"/>
      <c r="M80" s="140"/>
    </row>
    <row r="81" spans="1:8" ht="12" customHeight="1">
      <c r="A81" s="103" t="s">
        <v>2575</v>
      </c>
      <c r="B81" s="104" t="s">
        <v>2576</v>
      </c>
      <c r="C81" s="6" t="s">
        <v>8</v>
      </c>
      <c r="D81" s="105">
        <v>130</v>
      </c>
      <c r="E81" s="5">
        <f t="shared" ref="E81:E97" si="8">ROUND(D81*Курс_EUR,2)</f>
        <v>12350</v>
      </c>
      <c r="F81" s="113"/>
      <c r="G81" s="114">
        <f t="shared" ref="G81:G97" si="9">D81*F81</f>
        <v>0</v>
      </c>
      <c r="H81" s="114">
        <f t="shared" si="7"/>
        <v>0</v>
      </c>
    </row>
    <row r="82" spans="1:8">
      <c r="A82" s="103" t="s">
        <v>2577</v>
      </c>
      <c r="B82" s="104" t="s">
        <v>2578</v>
      </c>
      <c r="C82" s="6" t="s">
        <v>8</v>
      </c>
      <c r="D82" s="105">
        <v>85</v>
      </c>
      <c r="E82" s="5">
        <f t="shared" si="8"/>
        <v>8075</v>
      </c>
      <c r="F82" s="113"/>
      <c r="G82" s="114">
        <f t="shared" si="9"/>
        <v>0</v>
      </c>
      <c r="H82" s="114">
        <f t="shared" si="7"/>
        <v>0</v>
      </c>
    </row>
    <row r="83" spans="1:8" ht="12" customHeight="1">
      <c r="A83" s="103" t="s">
        <v>2579</v>
      </c>
      <c r="B83" s="104" t="s">
        <v>2580</v>
      </c>
      <c r="C83" s="6" t="s">
        <v>8</v>
      </c>
      <c r="D83" s="105">
        <v>20</v>
      </c>
      <c r="E83" s="5">
        <f t="shared" si="8"/>
        <v>1900</v>
      </c>
      <c r="F83" s="113"/>
      <c r="G83" s="114">
        <f t="shared" si="9"/>
        <v>0</v>
      </c>
      <c r="H83" s="114">
        <f t="shared" si="7"/>
        <v>0</v>
      </c>
    </row>
    <row r="84" spans="1:8">
      <c r="A84" s="103" t="s">
        <v>2581</v>
      </c>
      <c r="B84" s="104" t="s">
        <v>2582</v>
      </c>
      <c r="C84" s="6" t="s">
        <v>8</v>
      </c>
      <c r="D84" s="105">
        <v>10</v>
      </c>
      <c r="E84" s="5">
        <f t="shared" si="8"/>
        <v>950</v>
      </c>
      <c r="F84" s="113"/>
      <c r="G84" s="114">
        <f t="shared" si="9"/>
        <v>0</v>
      </c>
      <c r="H84" s="114">
        <f t="shared" si="7"/>
        <v>0</v>
      </c>
    </row>
    <row r="85" spans="1:8">
      <c r="A85" s="103" t="s">
        <v>2583</v>
      </c>
      <c r="B85" s="104" t="s">
        <v>2584</v>
      </c>
      <c r="C85" s="6" t="s">
        <v>8</v>
      </c>
      <c r="D85" s="105">
        <v>300</v>
      </c>
      <c r="E85" s="5">
        <f t="shared" si="8"/>
        <v>28500</v>
      </c>
      <c r="F85" s="113"/>
      <c r="G85" s="114">
        <f t="shared" si="9"/>
        <v>0</v>
      </c>
      <c r="H85" s="114">
        <f t="shared" si="7"/>
        <v>0</v>
      </c>
    </row>
    <row r="86" spans="1:8" ht="12" customHeight="1">
      <c r="A86" s="103" t="s">
        <v>2585</v>
      </c>
      <c r="B86" s="104" t="s">
        <v>2586</v>
      </c>
      <c r="C86" s="6" t="s">
        <v>8</v>
      </c>
      <c r="D86" s="105">
        <v>175</v>
      </c>
      <c r="E86" s="5">
        <f t="shared" si="8"/>
        <v>16625</v>
      </c>
      <c r="F86" s="113"/>
      <c r="G86" s="114">
        <f t="shared" si="9"/>
        <v>0</v>
      </c>
      <c r="H86" s="114">
        <f t="shared" si="7"/>
        <v>0</v>
      </c>
    </row>
    <row r="87" spans="1:8">
      <c r="A87" s="103" t="s">
        <v>2587</v>
      </c>
      <c r="B87" s="104" t="s">
        <v>2588</v>
      </c>
      <c r="C87" s="6" t="s">
        <v>8</v>
      </c>
      <c r="D87" s="105">
        <v>110</v>
      </c>
      <c r="E87" s="5">
        <f t="shared" si="8"/>
        <v>10450</v>
      </c>
      <c r="F87" s="113"/>
      <c r="G87" s="114">
        <f t="shared" si="9"/>
        <v>0</v>
      </c>
      <c r="H87" s="114">
        <f t="shared" si="7"/>
        <v>0</v>
      </c>
    </row>
    <row r="88" spans="1:8">
      <c r="A88" s="103" t="s">
        <v>2589</v>
      </c>
      <c r="B88" s="104" t="s">
        <v>2590</v>
      </c>
      <c r="C88" s="6" t="s">
        <v>8</v>
      </c>
      <c r="D88" s="105">
        <v>120</v>
      </c>
      <c r="E88" s="5">
        <f t="shared" si="8"/>
        <v>11400</v>
      </c>
      <c r="F88" s="113"/>
      <c r="G88" s="114">
        <f t="shared" si="9"/>
        <v>0</v>
      </c>
      <c r="H88" s="114">
        <f t="shared" si="7"/>
        <v>0</v>
      </c>
    </row>
    <row r="89" spans="1:8">
      <c r="A89" s="103" t="s">
        <v>2591</v>
      </c>
      <c r="B89" s="104" t="s">
        <v>2592</v>
      </c>
      <c r="C89" s="6" t="s">
        <v>8</v>
      </c>
      <c r="D89" s="105">
        <v>6</v>
      </c>
      <c r="E89" s="5">
        <f t="shared" si="8"/>
        <v>570</v>
      </c>
      <c r="F89" s="113"/>
      <c r="G89" s="114">
        <f t="shared" si="9"/>
        <v>0</v>
      </c>
      <c r="H89" s="114">
        <f t="shared" si="7"/>
        <v>0</v>
      </c>
    </row>
    <row r="90" spans="1:8">
      <c r="A90" s="103" t="s">
        <v>2593</v>
      </c>
      <c r="B90" s="104" t="s">
        <v>2594</v>
      </c>
      <c r="C90" s="6" t="s">
        <v>8</v>
      </c>
      <c r="D90" s="105">
        <v>20</v>
      </c>
      <c r="E90" s="5">
        <f t="shared" si="8"/>
        <v>1900</v>
      </c>
      <c r="F90" s="113"/>
      <c r="G90" s="114">
        <f t="shared" si="9"/>
        <v>0</v>
      </c>
      <c r="H90" s="114">
        <f t="shared" si="7"/>
        <v>0</v>
      </c>
    </row>
    <row r="91" spans="1:8" ht="12" customHeight="1">
      <c r="A91" s="103" t="s">
        <v>2595</v>
      </c>
      <c r="B91" s="104" t="s">
        <v>2596</v>
      </c>
      <c r="C91" s="6" t="s">
        <v>8</v>
      </c>
      <c r="D91" s="105">
        <v>10</v>
      </c>
      <c r="E91" s="5">
        <f t="shared" si="8"/>
        <v>950</v>
      </c>
      <c r="F91" s="113"/>
      <c r="G91" s="114">
        <f t="shared" si="9"/>
        <v>0</v>
      </c>
      <c r="H91" s="114">
        <f t="shared" si="7"/>
        <v>0</v>
      </c>
    </row>
    <row r="92" spans="1:8" ht="12" customHeight="1">
      <c r="A92" s="103" t="s">
        <v>2597</v>
      </c>
      <c r="B92" s="104" t="s">
        <v>2598</v>
      </c>
      <c r="C92" s="6" t="s">
        <v>8</v>
      </c>
      <c r="D92" s="105">
        <v>1.5</v>
      </c>
      <c r="E92" s="5">
        <f t="shared" si="8"/>
        <v>142.5</v>
      </c>
      <c r="F92" s="113"/>
      <c r="G92" s="114">
        <f t="shared" si="9"/>
        <v>0</v>
      </c>
      <c r="H92" s="114">
        <f t="shared" si="7"/>
        <v>0</v>
      </c>
    </row>
    <row r="93" spans="1:8" ht="12" customHeight="1">
      <c r="A93" s="103" t="s">
        <v>2599</v>
      </c>
      <c r="B93" s="104" t="s">
        <v>2600</v>
      </c>
      <c r="C93" s="6" t="s">
        <v>8</v>
      </c>
      <c r="D93" s="105">
        <v>30</v>
      </c>
      <c r="E93" s="5">
        <f t="shared" si="8"/>
        <v>2850</v>
      </c>
      <c r="F93" s="113"/>
      <c r="G93" s="114">
        <f t="shared" si="9"/>
        <v>0</v>
      </c>
      <c r="H93" s="114">
        <f t="shared" si="7"/>
        <v>0</v>
      </c>
    </row>
    <row r="94" spans="1:8" ht="12" customHeight="1">
      <c r="A94" s="103" t="s">
        <v>2601</v>
      </c>
      <c r="B94" s="104" t="s">
        <v>2602</v>
      </c>
      <c r="C94" s="6" t="s">
        <v>8</v>
      </c>
      <c r="D94" s="105">
        <v>5</v>
      </c>
      <c r="E94" s="5">
        <f t="shared" si="8"/>
        <v>475</v>
      </c>
      <c r="F94" s="113"/>
      <c r="G94" s="114">
        <f t="shared" si="9"/>
        <v>0</v>
      </c>
      <c r="H94" s="114">
        <f t="shared" si="7"/>
        <v>0</v>
      </c>
    </row>
    <row r="95" spans="1:8" ht="12" customHeight="1">
      <c r="A95" s="103" t="s">
        <v>2603</v>
      </c>
      <c r="B95" s="104" t="s">
        <v>2604</v>
      </c>
      <c r="C95" s="6" t="s">
        <v>8</v>
      </c>
      <c r="D95" s="105">
        <v>8</v>
      </c>
      <c r="E95" s="5">
        <f t="shared" si="8"/>
        <v>760</v>
      </c>
      <c r="F95" s="113"/>
      <c r="G95" s="114">
        <f t="shared" si="9"/>
        <v>0</v>
      </c>
      <c r="H95" s="114">
        <f t="shared" si="7"/>
        <v>0</v>
      </c>
    </row>
    <row r="96" spans="1:8">
      <c r="A96" s="103" t="s">
        <v>2605</v>
      </c>
      <c r="B96" s="104" t="s">
        <v>2606</v>
      </c>
      <c r="C96" s="6" t="s">
        <v>8</v>
      </c>
      <c r="D96" s="105">
        <v>35</v>
      </c>
      <c r="E96" s="5">
        <f t="shared" si="8"/>
        <v>3325</v>
      </c>
      <c r="F96" s="113"/>
      <c r="G96" s="114">
        <f t="shared" si="9"/>
        <v>0</v>
      </c>
      <c r="H96" s="114">
        <f t="shared" si="7"/>
        <v>0</v>
      </c>
    </row>
    <row r="97" spans="1:8" ht="12" thickBot="1">
      <c r="A97" s="103" t="s">
        <v>2607</v>
      </c>
      <c r="B97" s="104" t="s">
        <v>2608</v>
      </c>
      <c r="C97" s="6" t="s">
        <v>8</v>
      </c>
      <c r="D97" s="105">
        <v>8</v>
      </c>
      <c r="E97" s="5">
        <f t="shared" si="8"/>
        <v>760</v>
      </c>
      <c r="F97" s="113"/>
      <c r="G97" s="114">
        <f t="shared" si="9"/>
        <v>0</v>
      </c>
      <c r="H97" s="114">
        <f t="shared" si="7"/>
        <v>0</v>
      </c>
    </row>
    <row r="98" spans="1:8" ht="12" thickBot="1">
      <c r="A98" s="432" t="s">
        <v>2609</v>
      </c>
      <c r="B98" s="433"/>
      <c r="C98" s="433"/>
      <c r="D98" s="434"/>
      <c r="E98" s="291"/>
      <c r="F98" s="113"/>
      <c r="G98" s="114"/>
      <c r="H98" s="114"/>
    </row>
    <row r="99" spans="1:8">
      <c r="A99" s="103" t="s">
        <v>1609</v>
      </c>
      <c r="B99" s="104" t="s">
        <v>2610</v>
      </c>
      <c r="C99" s="6" t="s">
        <v>8</v>
      </c>
      <c r="D99" s="105">
        <v>15</v>
      </c>
      <c r="E99" s="5">
        <f t="shared" ref="E99:E104" si="10">ROUND(D99*Курс_EUR,2)</f>
        <v>1425</v>
      </c>
      <c r="F99" s="113"/>
      <c r="G99" s="114">
        <f t="shared" ref="G99:G104" si="11">D99*F99</f>
        <v>0</v>
      </c>
      <c r="H99" s="114">
        <f t="shared" si="7"/>
        <v>0</v>
      </c>
    </row>
    <row r="100" spans="1:8">
      <c r="A100" s="103" t="s">
        <v>1607</v>
      </c>
      <c r="B100" s="104" t="s">
        <v>1608</v>
      </c>
      <c r="C100" s="6" t="s">
        <v>8</v>
      </c>
      <c r="D100" s="105">
        <v>11</v>
      </c>
      <c r="E100" s="5">
        <f t="shared" si="10"/>
        <v>1045</v>
      </c>
      <c r="F100" s="113"/>
      <c r="G100" s="114">
        <f t="shared" si="11"/>
        <v>0</v>
      </c>
      <c r="H100" s="114">
        <f t="shared" si="7"/>
        <v>0</v>
      </c>
    </row>
    <row r="101" spans="1:8">
      <c r="A101" s="103" t="s">
        <v>1612</v>
      </c>
      <c r="B101" s="104" t="s">
        <v>1613</v>
      </c>
      <c r="C101" s="6" t="s">
        <v>8</v>
      </c>
      <c r="D101" s="105">
        <v>12</v>
      </c>
      <c r="E101" s="5">
        <f t="shared" si="10"/>
        <v>1140</v>
      </c>
      <c r="F101" s="113"/>
      <c r="G101" s="114">
        <f t="shared" si="11"/>
        <v>0</v>
      </c>
      <c r="H101" s="114">
        <f t="shared" si="7"/>
        <v>0</v>
      </c>
    </row>
    <row r="102" spans="1:8">
      <c r="A102" s="103" t="s">
        <v>2611</v>
      </c>
      <c r="B102" s="104" t="s">
        <v>2612</v>
      </c>
      <c r="C102" s="6" t="s">
        <v>8</v>
      </c>
      <c r="D102" s="105">
        <v>7</v>
      </c>
      <c r="E102" s="5">
        <f t="shared" si="10"/>
        <v>665</v>
      </c>
      <c r="F102" s="113"/>
      <c r="G102" s="114">
        <f t="shared" si="11"/>
        <v>0</v>
      </c>
      <c r="H102" s="114">
        <f t="shared" si="7"/>
        <v>0</v>
      </c>
    </row>
    <row r="103" spans="1:8">
      <c r="A103" s="103" t="s">
        <v>2613</v>
      </c>
      <c r="B103" s="104" t="s">
        <v>2614</v>
      </c>
      <c r="C103" s="6" t="s">
        <v>8</v>
      </c>
      <c r="D103" s="105">
        <v>14</v>
      </c>
      <c r="E103" s="5">
        <f t="shared" si="10"/>
        <v>1330</v>
      </c>
      <c r="F103" s="113"/>
      <c r="G103" s="114">
        <f t="shared" si="11"/>
        <v>0</v>
      </c>
      <c r="H103" s="114">
        <f t="shared" si="7"/>
        <v>0</v>
      </c>
    </row>
    <row r="104" spans="1:8" ht="12" thickBot="1">
      <c r="A104" s="103" t="s">
        <v>1610</v>
      </c>
      <c r="B104" s="104" t="s">
        <v>1611</v>
      </c>
      <c r="C104" s="6" t="s">
        <v>8</v>
      </c>
      <c r="D104" s="105">
        <v>10</v>
      </c>
      <c r="E104" s="5">
        <f t="shared" si="10"/>
        <v>950</v>
      </c>
      <c r="F104" s="113"/>
      <c r="G104" s="114">
        <f t="shared" si="11"/>
        <v>0</v>
      </c>
      <c r="H104" s="114">
        <f t="shared" si="7"/>
        <v>0</v>
      </c>
    </row>
    <row r="105" spans="1:8" ht="12" thickBot="1">
      <c r="A105" s="432" t="s">
        <v>2615</v>
      </c>
      <c r="B105" s="433"/>
      <c r="C105" s="433"/>
      <c r="D105" s="434"/>
      <c r="E105" s="291"/>
      <c r="F105" s="113"/>
      <c r="G105" s="114"/>
      <c r="H105" s="114"/>
    </row>
    <row r="106" spans="1:8">
      <c r="A106" s="103" t="s">
        <v>2616</v>
      </c>
      <c r="B106" s="104" t="s">
        <v>2617</v>
      </c>
      <c r="C106" s="6" t="s">
        <v>8</v>
      </c>
      <c r="D106" s="105">
        <v>3.5</v>
      </c>
      <c r="E106" s="5">
        <f t="shared" ref="E106:E122" si="12">ROUND(D106*Курс_EUR,2)</f>
        <v>332.5</v>
      </c>
      <c r="F106" s="113"/>
      <c r="G106" s="114">
        <f t="shared" ref="G106:G122" si="13">D106*F106</f>
        <v>0</v>
      </c>
      <c r="H106" s="114">
        <f t="shared" si="7"/>
        <v>0</v>
      </c>
    </row>
    <row r="107" spans="1:8">
      <c r="A107" s="103" t="s">
        <v>2618</v>
      </c>
      <c r="B107" s="104" t="s">
        <v>2619</v>
      </c>
      <c r="C107" s="6" t="s">
        <v>8</v>
      </c>
      <c r="D107" s="105">
        <v>62</v>
      </c>
      <c r="E107" s="5">
        <f t="shared" si="12"/>
        <v>5890</v>
      </c>
      <c r="F107" s="113"/>
      <c r="G107" s="114">
        <f t="shared" si="13"/>
        <v>0</v>
      </c>
      <c r="H107" s="114">
        <f t="shared" si="7"/>
        <v>0</v>
      </c>
    </row>
    <row r="108" spans="1:8">
      <c r="A108" s="103" t="s">
        <v>2620</v>
      </c>
      <c r="B108" s="104" t="s">
        <v>2621</v>
      </c>
      <c r="C108" s="6" t="s">
        <v>8</v>
      </c>
      <c r="D108" s="105">
        <v>120</v>
      </c>
      <c r="E108" s="5">
        <f t="shared" si="12"/>
        <v>11400</v>
      </c>
      <c r="F108" s="113"/>
      <c r="G108" s="114">
        <f t="shared" si="13"/>
        <v>0</v>
      </c>
      <c r="H108" s="114">
        <f t="shared" si="7"/>
        <v>0</v>
      </c>
    </row>
    <row r="109" spans="1:8">
      <c r="A109" s="103" t="s">
        <v>2622</v>
      </c>
      <c r="B109" s="104" t="s">
        <v>2623</v>
      </c>
      <c r="C109" s="6" t="s">
        <v>8</v>
      </c>
      <c r="D109" s="105">
        <v>110</v>
      </c>
      <c r="E109" s="5">
        <f t="shared" si="12"/>
        <v>10450</v>
      </c>
      <c r="F109" s="113"/>
      <c r="G109" s="114">
        <f t="shared" si="13"/>
        <v>0</v>
      </c>
      <c r="H109" s="114">
        <f t="shared" si="7"/>
        <v>0</v>
      </c>
    </row>
    <row r="110" spans="1:8">
      <c r="A110" s="103" t="s">
        <v>2624</v>
      </c>
      <c r="B110" s="104" t="s">
        <v>2625</v>
      </c>
      <c r="C110" s="6" t="s">
        <v>8</v>
      </c>
      <c r="D110" s="105">
        <v>130</v>
      </c>
      <c r="E110" s="5">
        <f t="shared" si="12"/>
        <v>12350</v>
      </c>
      <c r="F110" s="113"/>
      <c r="G110" s="114">
        <f t="shared" si="13"/>
        <v>0</v>
      </c>
      <c r="H110" s="114">
        <f t="shared" si="7"/>
        <v>0</v>
      </c>
    </row>
    <row r="111" spans="1:8">
      <c r="A111" s="103" t="s">
        <v>2626</v>
      </c>
      <c r="B111" s="104" t="s">
        <v>2627</v>
      </c>
      <c r="C111" s="6" t="s">
        <v>8</v>
      </c>
      <c r="D111" s="105">
        <v>67</v>
      </c>
      <c r="E111" s="5">
        <f t="shared" si="12"/>
        <v>6365</v>
      </c>
      <c r="F111" s="113"/>
      <c r="G111" s="114">
        <f t="shared" si="13"/>
        <v>0</v>
      </c>
      <c r="H111" s="114">
        <f t="shared" si="7"/>
        <v>0</v>
      </c>
    </row>
    <row r="112" spans="1:8">
      <c r="A112" s="103" t="s">
        <v>2628</v>
      </c>
      <c r="B112" s="104" t="s">
        <v>2629</v>
      </c>
      <c r="C112" s="6" t="s">
        <v>8</v>
      </c>
      <c r="D112" s="105">
        <v>45</v>
      </c>
      <c r="E112" s="5">
        <f t="shared" si="12"/>
        <v>4275</v>
      </c>
      <c r="F112" s="113"/>
      <c r="G112" s="114">
        <f t="shared" si="13"/>
        <v>0</v>
      </c>
      <c r="H112" s="114">
        <f t="shared" si="7"/>
        <v>0</v>
      </c>
    </row>
    <row r="113" spans="1:8">
      <c r="A113" s="103" t="s">
        <v>2630</v>
      </c>
      <c r="B113" s="104" t="s">
        <v>2631</v>
      </c>
      <c r="C113" s="6" t="s">
        <v>8</v>
      </c>
      <c r="D113" s="105">
        <v>62</v>
      </c>
      <c r="E113" s="5">
        <f t="shared" si="12"/>
        <v>5890</v>
      </c>
      <c r="F113" s="113"/>
      <c r="G113" s="114">
        <f t="shared" si="13"/>
        <v>0</v>
      </c>
      <c r="H113" s="114">
        <f t="shared" si="7"/>
        <v>0</v>
      </c>
    </row>
    <row r="114" spans="1:8">
      <c r="A114" s="103" t="s">
        <v>2632</v>
      </c>
      <c r="B114" s="104" t="s">
        <v>2633</v>
      </c>
      <c r="C114" s="6" t="s">
        <v>8</v>
      </c>
      <c r="D114" s="105">
        <v>45</v>
      </c>
      <c r="E114" s="5">
        <f t="shared" si="12"/>
        <v>4275</v>
      </c>
      <c r="F114" s="113"/>
      <c r="G114" s="114">
        <f t="shared" si="13"/>
        <v>0</v>
      </c>
      <c r="H114" s="114">
        <f t="shared" si="7"/>
        <v>0</v>
      </c>
    </row>
    <row r="115" spans="1:8">
      <c r="A115" s="103" t="s">
        <v>2634</v>
      </c>
      <c r="B115" s="104" t="s">
        <v>2635</v>
      </c>
      <c r="C115" s="6" t="s">
        <v>8</v>
      </c>
      <c r="D115" s="105">
        <v>45</v>
      </c>
      <c r="E115" s="5">
        <f t="shared" si="12"/>
        <v>4275</v>
      </c>
      <c r="F115" s="113"/>
      <c r="G115" s="114">
        <f t="shared" si="13"/>
        <v>0</v>
      </c>
      <c r="H115" s="114">
        <f t="shared" si="7"/>
        <v>0</v>
      </c>
    </row>
    <row r="116" spans="1:8">
      <c r="A116" s="103" t="s">
        <v>2636</v>
      </c>
      <c r="B116" s="104" t="s">
        <v>2637</v>
      </c>
      <c r="C116" s="6" t="s">
        <v>8</v>
      </c>
      <c r="D116" s="105">
        <v>45</v>
      </c>
      <c r="E116" s="5">
        <f t="shared" si="12"/>
        <v>4275</v>
      </c>
      <c r="F116" s="113"/>
      <c r="G116" s="114">
        <f t="shared" si="13"/>
        <v>0</v>
      </c>
      <c r="H116" s="114">
        <f t="shared" si="7"/>
        <v>0</v>
      </c>
    </row>
    <row r="117" spans="1:8">
      <c r="A117" s="103" t="s">
        <v>2638</v>
      </c>
      <c r="B117" s="104" t="s">
        <v>2639</v>
      </c>
      <c r="C117" s="6" t="s">
        <v>8</v>
      </c>
      <c r="D117" s="105">
        <v>45</v>
      </c>
      <c r="E117" s="5">
        <f t="shared" si="12"/>
        <v>4275</v>
      </c>
      <c r="F117" s="113"/>
      <c r="G117" s="114">
        <f t="shared" si="13"/>
        <v>0</v>
      </c>
      <c r="H117" s="114">
        <f t="shared" si="7"/>
        <v>0</v>
      </c>
    </row>
    <row r="118" spans="1:8">
      <c r="A118" s="103" t="s">
        <v>2640</v>
      </c>
      <c r="B118" s="104" t="s">
        <v>2641</v>
      </c>
      <c r="C118" s="6" t="s">
        <v>8</v>
      </c>
      <c r="D118" s="105">
        <v>70</v>
      </c>
      <c r="E118" s="5">
        <f t="shared" si="12"/>
        <v>6650</v>
      </c>
      <c r="F118" s="113"/>
      <c r="G118" s="114">
        <f t="shared" si="13"/>
        <v>0</v>
      </c>
      <c r="H118" s="114">
        <f t="shared" si="7"/>
        <v>0</v>
      </c>
    </row>
    <row r="119" spans="1:8">
      <c r="A119" s="103" t="s">
        <v>2642</v>
      </c>
      <c r="B119" s="104" t="s">
        <v>2643</v>
      </c>
      <c r="C119" s="6" t="s">
        <v>8</v>
      </c>
      <c r="D119" s="105">
        <v>70</v>
      </c>
      <c r="E119" s="5">
        <f t="shared" si="12"/>
        <v>6650</v>
      </c>
      <c r="F119" s="113"/>
      <c r="G119" s="114">
        <f t="shared" si="13"/>
        <v>0</v>
      </c>
      <c r="H119" s="114">
        <f t="shared" si="7"/>
        <v>0</v>
      </c>
    </row>
    <row r="120" spans="1:8">
      <c r="A120" s="103" t="s">
        <v>2644</v>
      </c>
      <c r="B120" s="104" t="s">
        <v>2645</v>
      </c>
      <c r="C120" s="6" t="s">
        <v>8</v>
      </c>
      <c r="D120" s="105">
        <v>220</v>
      </c>
      <c r="E120" s="5">
        <f t="shared" si="12"/>
        <v>20900</v>
      </c>
      <c r="F120" s="113"/>
      <c r="G120" s="114">
        <f t="shared" si="13"/>
        <v>0</v>
      </c>
      <c r="H120" s="114">
        <f t="shared" si="7"/>
        <v>0</v>
      </c>
    </row>
    <row r="121" spans="1:8" ht="12" customHeight="1">
      <c r="A121" s="103" t="s">
        <v>2646</v>
      </c>
      <c r="B121" s="104" t="s">
        <v>2647</v>
      </c>
      <c r="C121" s="6" t="s">
        <v>8</v>
      </c>
      <c r="D121" s="105">
        <v>240</v>
      </c>
      <c r="E121" s="5">
        <f t="shared" si="12"/>
        <v>22800</v>
      </c>
      <c r="F121" s="113"/>
      <c r="G121" s="114">
        <f t="shared" si="13"/>
        <v>0</v>
      </c>
      <c r="H121" s="114">
        <f t="shared" si="7"/>
        <v>0</v>
      </c>
    </row>
    <row r="122" spans="1:8" ht="12" customHeight="1" thickBot="1">
      <c r="A122" s="103" t="s">
        <v>2648</v>
      </c>
      <c r="B122" s="104" t="s">
        <v>2649</v>
      </c>
      <c r="C122" s="6" t="s">
        <v>8</v>
      </c>
      <c r="D122" s="105">
        <v>465</v>
      </c>
      <c r="E122" s="5">
        <f t="shared" si="12"/>
        <v>44175</v>
      </c>
      <c r="F122" s="113"/>
      <c r="G122" s="114">
        <f t="shared" si="13"/>
        <v>0</v>
      </c>
      <c r="H122" s="114">
        <f t="shared" si="7"/>
        <v>0</v>
      </c>
    </row>
    <row r="123" spans="1:8" ht="12" thickBot="1">
      <c r="A123" s="432" t="s">
        <v>2650</v>
      </c>
      <c r="B123" s="433"/>
      <c r="C123" s="433"/>
      <c r="D123" s="434"/>
      <c r="E123" s="291"/>
      <c r="F123" s="113"/>
      <c r="G123" s="114"/>
      <c r="H123" s="114"/>
    </row>
    <row r="124" spans="1:8">
      <c r="A124" s="103" t="s">
        <v>2651</v>
      </c>
      <c r="B124" s="104" t="s">
        <v>2652</v>
      </c>
      <c r="C124" s="6" t="s">
        <v>8</v>
      </c>
      <c r="D124" s="105">
        <v>170</v>
      </c>
      <c r="E124" s="5">
        <f t="shared" ref="E124:E154" si="14">ROUND(D124*Курс_EUR,2)</f>
        <v>16150</v>
      </c>
      <c r="F124" s="113"/>
      <c r="G124" s="114">
        <f t="shared" ref="G124:G154" si="15">D124*F124</f>
        <v>0</v>
      </c>
      <c r="H124" s="114">
        <f t="shared" si="7"/>
        <v>0</v>
      </c>
    </row>
    <row r="125" spans="1:8">
      <c r="A125" s="103" t="s">
        <v>2653</v>
      </c>
      <c r="B125" s="104" t="s">
        <v>2654</v>
      </c>
      <c r="C125" s="6" t="s">
        <v>8</v>
      </c>
      <c r="D125" s="105">
        <v>100</v>
      </c>
      <c r="E125" s="5">
        <f t="shared" si="14"/>
        <v>9500</v>
      </c>
      <c r="F125" s="113"/>
      <c r="G125" s="114">
        <f t="shared" si="15"/>
        <v>0</v>
      </c>
      <c r="H125" s="114">
        <f t="shared" si="7"/>
        <v>0</v>
      </c>
    </row>
    <row r="126" spans="1:8">
      <c r="A126" s="103" t="s">
        <v>2655</v>
      </c>
      <c r="B126" s="104" t="s">
        <v>2656</v>
      </c>
      <c r="C126" s="6" t="s">
        <v>8</v>
      </c>
      <c r="D126" s="105">
        <v>300</v>
      </c>
      <c r="E126" s="5">
        <f t="shared" si="14"/>
        <v>28500</v>
      </c>
      <c r="F126" s="113"/>
      <c r="G126" s="114">
        <f t="shared" si="15"/>
        <v>0</v>
      </c>
      <c r="H126" s="114">
        <f t="shared" si="7"/>
        <v>0</v>
      </c>
    </row>
    <row r="127" spans="1:8">
      <c r="A127" s="103" t="s">
        <v>2657</v>
      </c>
      <c r="B127" s="104" t="s">
        <v>2658</v>
      </c>
      <c r="C127" s="6" t="s">
        <v>8</v>
      </c>
      <c r="D127" s="105">
        <v>5</v>
      </c>
      <c r="E127" s="5">
        <f t="shared" si="14"/>
        <v>475</v>
      </c>
      <c r="F127" s="113"/>
      <c r="G127" s="114">
        <f t="shared" si="15"/>
        <v>0</v>
      </c>
      <c r="H127" s="114">
        <f t="shared" si="7"/>
        <v>0</v>
      </c>
    </row>
    <row r="128" spans="1:8">
      <c r="A128" s="103" t="s">
        <v>2659</v>
      </c>
      <c r="B128" s="104" t="s">
        <v>2660</v>
      </c>
      <c r="C128" s="6" t="s">
        <v>8</v>
      </c>
      <c r="D128" s="105">
        <v>10</v>
      </c>
      <c r="E128" s="5">
        <f t="shared" si="14"/>
        <v>950</v>
      </c>
      <c r="F128" s="113"/>
      <c r="G128" s="114">
        <f t="shared" si="15"/>
        <v>0</v>
      </c>
      <c r="H128" s="114">
        <f t="shared" si="7"/>
        <v>0</v>
      </c>
    </row>
    <row r="129" spans="1:8">
      <c r="A129" s="103" t="s">
        <v>2661</v>
      </c>
      <c r="B129" s="104" t="s">
        <v>2662</v>
      </c>
      <c r="C129" s="6" t="s">
        <v>8</v>
      </c>
      <c r="D129" s="105">
        <v>22</v>
      </c>
      <c r="E129" s="5">
        <f t="shared" si="14"/>
        <v>2090</v>
      </c>
      <c r="F129" s="113"/>
      <c r="G129" s="114">
        <f t="shared" si="15"/>
        <v>0</v>
      </c>
      <c r="H129" s="114">
        <f t="shared" si="7"/>
        <v>0</v>
      </c>
    </row>
    <row r="130" spans="1:8">
      <c r="A130" s="103" t="s">
        <v>2663</v>
      </c>
      <c r="B130" s="104" t="s">
        <v>2664</v>
      </c>
      <c r="C130" s="6" t="s">
        <v>8</v>
      </c>
      <c r="D130" s="105">
        <v>6</v>
      </c>
      <c r="E130" s="5">
        <f t="shared" si="14"/>
        <v>570</v>
      </c>
      <c r="F130" s="113"/>
      <c r="G130" s="114">
        <f t="shared" si="15"/>
        <v>0</v>
      </c>
      <c r="H130" s="114">
        <f t="shared" si="7"/>
        <v>0</v>
      </c>
    </row>
    <row r="131" spans="1:8">
      <c r="A131" s="103" t="s">
        <v>2665</v>
      </c>
      <c r="B131" s="104" t="s">
        <v>2666</v>
      </c>
      <c r="C131" s="6" t="s">
        <v>8</v>
      </c>
      <c r="D131" s="105">
        <v>250</v>
      </c>
      <c r="E131" s="5">
        <f t="shared" si="14"/>
        <v>23750</v>
      </c>
      <c r="F131" s="113"/>
      <c r="G131" s="114">
        <f t="shared" si="15"/>
        <v>0</v>
      </c>
      <c r="H131" s="114">
        <f t="shared" si="7"/>
        <v>0</v>
      </c>
    </row>
    <row r="132" spans="1:8">
      <c r="A132" s="103" t="s">
        <v>2667</v>
      </c>
      <c r="B132" s="104" t="s">
        <v>2668</v>
      </c>
      <c r="C132" s="6" t="s">
        <v>8</v>
      </c>
      <c r="D132" s="105">
        <v>90</v>
      </c>
      <c r="E132" s="5">
        <f t="shared" si="14"/>
        <v>8550</v>
      </c>
      <c r="F132" s="113"/>
      <c r="G132" s="114">
        <f t="shared" si="15"/>
        <v>0</v>
      </c>
      <c r="H132" s="114">
        <f t="shared" si="7"/>
        <v>0</v>
      </c>
    </row>
    <row r="133" spans="1:8">
      <c r="A133" s="103" t="s">
        <v>2669</v>
      </c>
      <c r="B133" s="104" t="s">
        <v>2670</v>
      </c>
      <c r="C133" s="6" t="s">
        <v>8</v>
      </c>
      <c r="D133" s="105">
        <v>18</v>
      </c>
      <c r="E133" s="5">
        <f t="shared" si="14"/>
        <v>1710</v>
      </c>
      <c r="F133" s="113"/>
      <c r="G133" s="114">
        <f t="shared" si="15"/>
        <v>0</v>
      </c>
      <c r="H133" s="114">
        <f t="shared" si="7"/>
        <v>0</v>
      </c>
    </row>
    <row r="134" spans="1:8">
      <c r="A134" s="103" t="s">
        <v>2671</v>
      </c>
      <c r="B134" s="104" t="s">
        <v>2672</v>
      </c>
      <c r="C134" s="6" t="s">
        <v>8</v>
      </c>
      <c r="D134" s="105">
        <v>5</v>
      </c>
      <c r="E134" s="5">
        <f t="shared" si="14"/>
        <v>475</v>
      </c>
      <c r="F134" s="113"/>
      <c r="G134" s="114">
        <f t="shared" si="15"/>
        <v>0</v>
      </c>
      <c r="H134" s="114">
        <f t="shared" si="7"/>
        <v>0</v>
      </c>
    </row>
    <row r="135" spans="1:8">
      <c r="A135" s="103" t="s">
        <v>2673</v>
      </c>
      <c r="B135" s="104" t="s">
        <v>2674</v>
      </c>
      <c r="C135" s="6" t="s">
        <v>8</v>
      </c>
      <c r="D135" s="105">
        <v>0.8</v>
      </c>
      <c r="E135" s="5">
        <f t="shared" si="14"/>
        <v>76</v>
      </c>
      <c r="F135" s="113"/>
      <c r="G135" s="114">
        <f t="shared" si="15"/>
        <v>0</v>
      </c>
      <c r="H135" s="114">
        <f t="shared" si="7"/>
        <v>0</v>
      </c>
    </row>
    <row r="136" spans="1:8">
      <c r="A136" s="103" t="s">
        <v>2675</v>
      </c>
      <c r="B136" s="104" t="s">
        <v>2676</v>
      </c>
      <c r="C136" s="6" t="s">
        <v>8</v>
      </c>
      <c r="D136" s="105">
        <v>1</v>
      </c>
      <c r="E136" s="5">
        <f t="shared" si="14"/>
        <v>95</v>
      </c>
      <c r="F136" s="113"/>
      <c r="G136" s="114">
        <f t="shared" si="15"/>
        <v>0</v>
      </c>
      <c r="H136" s="114">
        <f t="shared" si="7"/>
        <v>0</v>
      </c>
    </row>
    <row r="137" spans="1:8">
      <c r="A137" s="103" t="s">
        <v>2677</v>
      </c>
      <c r="B137" s="104" t="s">
        <v>2678</v>
      </c>
      <c r="C137" s="6" t="s">
        <v>8</v>
      </c>
      <c r="D137" s="105">
        <v>0.44</v>
      </c>
      <c r="E137" s="5">
        <f t="shared" si="14"/>
        <v>41.8</v>
      </c>
      <c r="F137" s="113"/>
      <c r="G137" s="114">
        <f t="shared" si="15"/>
        <v>0</v>
      </c>
      <c r="H137" s="114">
        <f t="shared" si="7"/>
        <v>0</v>
      </c>
    </row>
    <row r="138" spans="1:8">
      <c r="A138" s="103" t="s">
        <v>2679</v>
      </c>
      <c r="B138" s="104" t="s">
        <v>2680</v>
      </c>
      <c r="C138" s="6" t="s">
        <v>8</v>
      </c>
      <c r="D138" s="105">
        <v>6.5</v>
      </c>
      <c r="E138" s="5">
        <f t="shared" si="14"/>
        <v>617.5</v>
      </c>
      <c r="F138" s="113"/>
      <c r="G138" s="114">
        <f t="shared" si="15"/>
        <v>0</v>
      </c>
      <c r="H138" s="114">
        <f t="shared" ref="H138:H201" si="16">E138*F138</f>
        <v>0</v>
      </c>
    </row>
    <row r="139" spans="1:8">
      <c r="A139" s="103" t="s">
        <v>2681</v>
      </c>
      <c r="B139" s="104" t="s">
        <v>2682</v>
      </c>
      <c r="C139" s="6" t="s">
        <v>8</v>
      </c>
      <c r="D139" s="105">
        <v>10</v>
      </c>
      <c r="E139" s="5">
        <f t="shared" si="14"/>
        <v>950</v>
      </c>
      <c r="F139" s="113"/>
      <c r="G139" s="114">
        <f t="shared" si="15"/>
        <v>0</v>
      </c>
      <c r="H139" s="114">
        <f t="shared" si="16"/>
        <v>0</v>
      </c>
    </row>
    <row r="140" spans="1:8">
      <c r="A140" s="103" t="s">
        <v>2683</v>
      </c>
      <c r="B140" s="104" t="s">
        <v>2684</v>
      </c>
      <c r="C140" s="6" t="s">
        <v>8</v>
      </c>
      <c r="D140" s="105">
        <v>1</v>
      </c>
      <c r="E140" s="5">
        <f t="shared" si="14"/>
        <v>95</v>
      </c>
      <c r="F140" s="113"/>
      <c r="G140" s="114">
        <f t="shared" si="15"/>
        <v>0</v>
      </c>
      <c r="H140" s="114">
        <f t="shared" si="16"/>
        <v>0</v>
      </c>
    </row>
    <row r="141" spans="1:8">
      <c r="A141" s="103" t="s">
        <v>2685</v>
      </c>
      <c r="B141" s="104" t="s">
        <v>2686</v>
      </c>
      <c r="C141" s="6" t="s">
        <v>8</v>
      </c>
      <c r="D141" s="105">
        <v>10</v>
      </c>
      <c r="E141" s="5">
        <f t="shared" si="14"/>
        <v>950</v>
      </c>
      <c r="F141" s="113"/>
      <c r="G141" s="114">
        <f t="shared" si="15"/>
        <v>0</v>
      </c>
      <c r="H141" s="114">
        <f t="shared" si="16"/>
        <v>0</v>
      </c>
    </row>
    <row r="142" spans="1:8">
      <c r="A142" s="103" t="s">
        <v>503</v>
      </c>
      <c r="B142" s="104" t="s">
        <v>2687</v>
      </c>
      <c r="C142" s="6" t="s">
        <v>8</v>
      </c>
      <c r="D142" s="105">
        <v>10</v>
      </c>
      <c r="E142" s="5">
        <f t="shared" si="14"/>
        <v>950</v>
      </c>
      <c r="F142" s="113"/>
      <c r="G142" s="114">
        <f t="shared" si="15"/>
        <v>0</v>
      </c>
      <c r="H142" s="114">
        <f t="shared" si="16"/>
        <v>0</v>
      </c>
    </row>
    <row r="143" spans="1:8">
      <c r="A143" s="103" t="s">
        <v>2688</v>
      </c>
      <c r="B143" s="104" t="s">
        <v>2689</v>
      </c>
      <c r="C143" s="6" t="s">
        <v>8</v>
      </c>
      <c r="D143" s="105">
        <v>12</v>
      </c>
      <c r="E143" s="5">
        <f t="shared" si="14"/>
        <v>1140</v>
      </c>
      <c r="F143" s="113"/>
      <c r="G143" s="114">
        <f t="shared" si="15"/>
        <v>0</v>
      </c>
      <c r="H143" s="114">
        <f t="shared" si="16"/>
        <v>0</v>
      </c>
    </row>
    <row r="144" spans="1:8">
      <c r="A144" s="103" t="s">
        <v>504</v>
      </c>
      <c r="B144" s="104" t="s">
        <v>2690</v>
      </c>
      <c r="C144" s="6" t="s">
        <v>8</v>
      </c>
      <c r="D144" s="105">
        <v>7</v>
      </c>
      <c r="E144" s="5">
        <f t="shared" si="14"/>
        <v>665</v>
      </c>
      <c r="F144" s="113"/>
      <c r="G144" s="114">
        <f t="shared" si="15"/>
        <v>0</v>
      </c>
      <c r="H144" s="114">
        <f t="shared" si="16"/>
        <v>0</v>
      </c>
    </row>
    <row r="145" spans="1:8">
      <c r="A145" s="103" t="s">
        <v>2691</v>
      </c>
      <c r="B145" s="104" t="s">
        <v>2692</v>
      </c>
      <c r="C145" s="6" t="s">
        <v>8</v>
      </c>
      <c r="D145" s="105">
        <v>5</v>
      </c>
      <c r="E145" s="5">
        <f t="shared" si="14"/>
        <v>475</v>
      </c>
      <c r="F145" s="113"/>
      <c r="G145" s="114">
        <f t="shared" si="15"/>
        <v>0</v>
      </c>
      <c r="H145" s="114">
        <f t="shared" si="16"/>
        <v>0</v>
      </c>
    </row>
    <row r="146" spans="1:8" ht="12" customHeight="1">
      <c r="A146" s="103" t="s">
        <v>2693</v>
      </c>
      <c r="B146" s="104" t="s">
        <v>2694</v>
      </c>
      <c r="C146" s="6" t="s">
        <v>8</v>
      </c>
      <c r="D146" s="105">
        <v>5</v>
      </c>
      <c r="E146" s="5">
        <f t="shared" si="14"/>
        <v>475</v>
      </c>
      <c r="F146" s="113"/>
      <c r="G146" s="114">
        <f t="shared" si="15"/>
        <v>0</v>
      </c>
      <c r="H146" s="114">
        <f t="shared" si="16"/>
        <v>0</v>
      </c>
    </row>
    <row r="147" spans="1:8" ht="12" customHeight="1">
      <c r="A147" s="103" t="s">
        <v>2695</v>
      </c>
      <c r="B147" s="104" t="s">
        <v>2696</v>
      </c>
      <c r="C147" s="6" t="s">
        <v>8</v>
      </c>
      <c r="D147" s="105">
        <v>5</v>
      </c>
      <c r="E147" s="5">
        <f t="shared" si="14"/>
        <v>475</v>
      </c>
      <c r="F147" s="113"/>
      <c r="G147" s="114">
        <f t="shared" si="15"/>
        <v>0</v>
      </c>
      <c r="H147" s="114">
        <f t="shared" si="16"/>
        <v>0</v>
      </c>
    </row>
    <row r="148" spans="1:8">
      <c r="A148" s="103" t="s">
        <v>2697</v>
      </c>
      <c r="B148" s="104" t="s">
        <v>2698</v>
      </c>
      <c r="C148" s="6" t="s">
        <v>8</v>
      </c>
      <c r="D148" s="105">
        <v>5</v>
      </c>
      <c r="E148" s="5">
        <f t="shared" si="14"/>
        <v>475</v>
      </c>
      <c r="F148" s="113"/>
      <c r="G148" s="114">
        <f t="shared" si="15"/>
        <v>0</v>
      </c>
      <c r="H148" s="114">
        <f t="shared" si="16"/>
        <v>0</v>
      </c>
    </row>
    <row r="149" spans="1:8">
      <c r="A149" s="103" t="s">
        <v>2699</v>
      </c>
      <c r="B149" s="104" t="s">
        <v>2700</v>
      </c>
      <c r="C149" s="6" t="s">
        <v>8</v>
      </c>
      <c r="D149" s="105">
        <v>5</v>
      </c>
      <c r="E149" s="5">
        <f t="shared" si="14"/>
        <v>475</v>
      </c>
      <c r="F149" s="113"/>
      <c r="G149" s="114">
        <f t="shared" si="15"/>
        <v>0</v>
      </c>
      <c r="H149" s="114">
        <f t="shared" si="16"/>
        <v>0</v>
      </c>
    </row>
    <row r="150" spans="1:8">
      <c r="A150" s="103" t="s">
        <v>2701</v>
      </c>
      <c r="B150" s="104" t="s">
        <v>2702</v>
      </c>
      <c r="C150" s="6" t="s">
        <v>8</v>
      </c>
      <c r="D150" s="105">
        <v>5</v>
      </c>
      <c r="E150" s="5">
        <f t="shared" si="14"/>
        <v>475</v>
      </c>
      <c r="F150" s="113"/>
      <c r="G150" s="114">
        <f t="shared" si="15"/>
        <v>0</v>
      </c>
      <c r="H150" s="114">
        <f t="shared" si="16"/>
        <v>0</v>
      </c>
    </row>
    <row r="151" spans="1:8">
      <c r="A151" s="103" t="s">
        <v>2703</v>
      </c>
      <c r="B151" s="104" t="s">
        <v>2704</v>
      </c>
      <c r="C151" s="6" t="s">
        <v>8</v>
      </c>
      <c r="D151" s="105">
        <v>2</v>
      </c>
      <c r="E151" s="5">
        <f t="shared" si="14"/>
        <v>190</v>
      </c>
      <c r="F151" s="113"/>
      <c r="G151" s="114">
        <f t="shared" si="15"/>
        <v>0</v>
      </c>
      <c r="H151" s="114">
        <f t="shared" si="16"/>
        <v>0</v>
      </c>
    </row>
    <row r="152" spans="1:8">
      <c r="A152" s="103" t="s">
        <v>2705</v>
      </c>
      <c r="B152" s="104" t="s">
        <v>2706</v>
      </c>
      <c r="C152" s="6" t="s">
        <v>8</v>
      </c>
      <c r="D152" s="105">
        <v>30</v>
      </c>
      <c r="E152" s="5">
        <f t="shared" si="14"/>
        <v>2850</v>
      </c>
      <c r="F152" s="113"/>
      <c r="G152" s="114">
        <f t="shared" si="15"/>
        <v>0</v>
      </c>
      <c r="H152" s="114">
        <f t="shared" si="16"/>
        <v>0</v>
      </c>
    </row>
    <row r="153" spans="1:8">
      <c r="A153" s="103" t="s">
        <v>2707</v>
      </c>
      <c r="B153" s="104" t="s">
        <v>2708</v>
      </c>
      <c r="C153" s="6" t="s">
        <v>8</v>
      </c>
      <c r="D153" s="105">
        <v>20</v>
      </c>
      <c r="E153" s="5">
        <f t="shared" si="14"/>
        <v>1900</v>
      </c>
      <c r="F153" s="113"/>
      <c r="G153" s="114">
        <f t="shared" si="15"/>
        <v>0</v>
      </c>
      <c r="H153" s="114">
        <f t="shared" si="16"/>
        <v>0</v>
      </c>
    </row>
    <row r="154" spans="1:8" ht="12" thickBot="1">
      <c r="A154" s="103" t="s">
        <v>2709</v>
      </c>
      <c r="B154" s="104" t="s">
        <v>2710</v>
      </c>
      <c r="C154" s="6" t="s">
        <v>8</v>
      </c>
      <c r="D154" s="105">
        <v>9</v>
      </c>
      <c r="E154" s="5">
        <f t="shared" si="14"/>
        <v>855</v>
      </c>
      <c r="F154" s="113"/>
      <c r="G154" s="114">
        <f t="shared" si="15"/>
        <v>0</v>
      </c>
      <c r="H154" s="114">
        <f t="shared" si="16"/>
        <v>0</v>
      </c>
    </row>
    <row r="155" spans="1:8" ht="12" thickBot="1">
      <c r="A155" s="432" t="s">
        <v>2711</v>
      </c>
      <c r="B155" s="433"/>
      <c r="C155" s="433"/>
      <c r="D155" s="434"/>
      <c r="E155" s="291"/>
      <c r="F155" s="113"/>
      <c r="G155" s="114"/>
      <c r="H155" s="114"/>
    </row>
    <row r="156" spans="1:8">
      <c r="A156" s="103" t="s">
        <v>1844</v>
      </c>
      <c r="B156" s="104" t="s">
        <v>1845</v>
      </c>
      <c r="C156" s="6" t="s">
        <v>8</v>
      </c>
      <c r="D156" s="105">
        <v>9.5</v>
      </c>
      <c r="E156" s="5">
        <f t="shared" ref="E156:E163" si="17">ROUND(D156*Курс_EUR,2)</f>
        <v>902.5</v>
      </c>
      <c r="F156" s="113"/>
      <c r="G156" s="114">
        <f t="shared" ref="G156:G163" si="18">D156*F156</f>
        <v>0</v>
      </c>
      <c r="H156" s="114">
        <f t="shared" si="16"/>
        <v>0</v>
      </c>
    </row>
    <row r="157" spans="1:8">
      <c r="A157" s="103" t="s">
        <v>1846</v>
      </c>
      <c r="B157" s="104" t="s">
        <v>1847</v>
      </c>
      <c r="C157" s="6" t="s">
        <v>8</v>
      </c>
      <c r="D157" s="105">
        <v>9.5</v>
      </c>
      <c r="E157" s="5">
        <f t="shared" si="17"/>
        <v>902.5</v>
      </c>
      <c r="F157" s="113"/>
      <c r="G157" s="114">
        <f t="shared" si="18"/>
        <v>0</v>
      </c>
      <c r="H157" s="114">
        <f t="shared" si="16"/>
        <v>0</v>
      </c>
    </row>
    <row r="158" spans="1:8">
      <c r="A158" s="103" t="s">
        <v>1862</v>
      </c>
      <c r="B158" s="104" t="s">
        <v>1863</v>
      </c>
      <c r="C158" s="6" t="s">
        <v>8</v>
      </c>
      <c r="D158" s="105">
        <v>7.5</v>
      </c>
      <c r="E158" s="5">
        <f t="shared" si="17"/>
        <v>712.5</v>
      </c>
      <c r="F158" s="113"/>
      <c r="G158" s="114">
        <f t="shared" si="18"/>
        <v>0</v>
      </c>
      <c r="H158" s="114">
        <f t="shared" si="16"/>
        <v>0</v>
      </c>
    </row>
    <row r="159" spans="1:8">
      <c r="A159" s="103" t="s">
        <v>1864</v>
      </c>
      <c r="B159" s="104" t="s">
        <v>1865</v>
      </c>
      <c r="C159" s="6" t="s">
        <v>8</v>
      </c>
      <c r="D159" s="105">
        <v>10</v>
      </c>
      <c r="E159" s="5">
        <f t="shared" si="17"/>
        <v>950</v>
      </c>
      <c r="F159" s="113"/>
      <c r="G159" s="114">
        <f t="shared" si="18"/>
        <v>0</v>
      </c>
      <c r="H159" s="114">
        <f t="shared" si="16"/>
        <v>0</v>
      </c>
    </row>
    <row r="160" spans="1:8">
      <c r="A160" s="103" t="s">
        <v>2712</v>
      </c>
      <c r="B160" s="104" t="s">
        <v>2713</v>
      </c>
      <c r="C160" s="6" t="s">
        <v>8</v>
      </c>
      <c r="D160" s="105">
        <v>0.95</v>
      </c>
      <c r="E160" s="5">
        <f t="shared" si="17"/>
        <v>90.25</v>
      </c>
      <c r="F160" s="113"/>
      <c r="G160" s="114">
        <f t="shared" si="18"/>
        <v>0</v>
      </c>
      <c r="H160" s="114">
        <f t="shared" si="16"/>
        <v>0</v>
      </c>
    </row>
    <row r="161" spans="1:8">
      <c r="A161" s="103" t="s">
        <v>2714</v>
      </c>
      <c r="B161" s="104" t="s">
        <v>2715</v>
      </c>
      <c r="C161" s="6" t="s">
        <v>8</v>
      </c>
      <c r="D161" s="105">
        <v>3.4</v>
      </c>
      <c r="E161" s="5">
        <f t="shared" si="17"/>
        <v>323</v>
      </c>
      <c r="F161" s="113"/>
      <c r="G161" s="114">
        <f t="shared" si="18"/>
        <v>0</v>
      </c>
      <c r="H161" s="114">
        <f t="shared" si="16"/>
        <v>0</v>
      </c>
    </row>
    <row r="162" spans="1:8">
      <c r="A162" s="103" t="s">
        <v>2716</v>
      </c>
      <c r="B162" s="104" t="s">
        <v>2717</v>
      </c>
      <c r="C162" s="6" t="s">
        <v>8</v>
      </c>
      <c r="D162" s="105">
        <v>4.5</v>
      </c>
      <c r="E162" s="5">
        <f t="shared" si="17"/>
        <v>427.5</v>
      </c>
      <c r="F162" s="113"/>
      <c r="G162" s="114">
        <f t="shared" si="18"/>
        <v>0</v>
      </c>
      <c r="H162" s="114">
        <f t="shared" si="16"/>
        <v>0</v>
      </c>
    </row>
    <row r="163" spans="1:8" ht="12" thickBot="1">
      <c r="A163" s="103" t="s">
        <v>2718</v>
      </c>
      <c r="B163" s="104" t="s">
        <v>2719</v>
      </c>
      <c r="C163" s="6" t="s">
        <v>8</v>
      </c>
      <c r="D163" s="105">
        <v>5.4</v>
      </c>
      <c r="E163" s="5">
        <f t="shared" si="17"/>
        <v>513</v>
      </c>
      <c r="F163" s="113"/>
      <c r="G163" s="114">
        <f t="shared" si="18"/>
        <v>0</v>
      </c>
      <c r="H163" s="114">
        <f t="shared" si="16"/>
        <v>0</v>
      </c>
    </row>
    <row r="164" spans="1:8" ht="12" thickBot="1">
      <c r="A164" s="432" t="s">
        <v>2720</v>
      </c>
      <c r="B164" s="433"/>
      <c r="C164" s="433"/>
      <c r="D164" s="434"/>
      <c r="E164" s="291"/>
      <c r="F164" s="113"/>
      <c r="G164" s="114"/>
      <c r="H164" s="114"/>
    </row>
    <row r="165" spans="1:8">
      <c r="A165" s="103" t="s">
        <v>2721</v>
      </c>
      <c r="B165" s="104" t="s">
        <v>2722</v>
      </c>
      <c r="C165" s="6" t="s">
        <v>8</v>
      </c>
      <c r="D165" s="105">
        <v>2.5</v>
      </c>
      <c r="E165" s="5">
        <f>ROUND(D165*Курс_EUR,2)</f>
        <v>237.5</v>
      </c>
      <c r="F165" s="113"/>
      <c r="G165" s="114">
        <f>D165*F165</f>
        <v>0</v>
      </c>
      <c r="H165" s="114">
        <f t="shared" si="16"/>
        <v>0</v>
      </c>
    </row>
    <row r="166" spans="1:8">
      <c r="A166" s="103" t="s">
        <v>2723</v>
      </c>
      <c r="B166" s="104" t="s">
        <v>2724</v>
      </c>
      <c r="C166" s="6" t="s">
        <v>8</v>
      </c>
      <c r="D166" s="105">
        <v>3</v>
      </c>
      <c r="E166" s="5">
        <f>ROUND(D166*Курс_EUR,2)</f>
        <v>285</v>
      </c>
      <c r="F166" s="113"/>
      <c r="G166" s="114">
        <f>D166*F166</f>
        <v>0</v>
      </c>
      <c r="H166" s="114">
        <f t="shared" si="16"/>
        <v>0</v>
      </c>
    </row>
    <row r="167" spans="1:8" ht="12" customHeight="1" thickBot="1">
      <c r="A167" s="103" t="s">
        <v>2318</v>
      </c>
      <c r="B167" s="104" t="s">
        <v>2725</v>
      </c>
      <c r="C167" s="6" t="s">
        <v>8</v>
      </c>
      <c r="D167" s="105">
        <v>10</v>
      </c>
      <c r="E167" s="5">
        <f>ROUND(D167*Курс_EUR,2)</f>
        <v>950</v>
      </c>
      <c r="F167" s="113"/>
      <c r="G167" s="114">
        <f>D167*F167</f>
        <v>0</v>
      </c>
      <c r="H167" s="114">
        <f t="shared" si="16"/>
        <v>0</v>
      </c>
    </row>
    <row r="168" spans="1:8" ht="12" thickBot="1">
      <c r="A168" s="432" t="s">
        <v>2726</v>
      </c>
      <c r="B168" s="433"/>
      <c r="C168" s="433"/>
      <c r="D168" s="434"/>
      <c r="E168" s="291"/>
      <c r="F168" s="113"/>
      <c r="G168" s="114"/>
      <c r="H168" s="114"/>
    </row>
    <row r="169" spans="1:8">
      <c r="A169" s="103" t="s">
        <v>2727</v>
      </c>
      <c r="B169" s="104" t="s">
        <v>27</v>
      </c>
      <c r="C169" s="6" t="s">
        <v>8</v>
      </c>
      <c r="D169" s="105">
        <v>6.5</v>
      </c>
      <c r="E169" s="5">
        <f>ROUND(D169*Курс_EUR,2)</f>
        <v>617.5</v>
      </c>
      <c r="F169" s="113"/>
      <c r="G169" s="114">
        <f>D169*F169</f>
        <v>0</v>
      </c>
      <c r="H169" s="114">
        <f t="shared" si="16"/>
        <v>0</v>
      </c>
    </row>
    <row r="170" spans="1:8">
      <c r="A170" s="116" t="s">
        <v>4763</v>
      </c>
      <c r="B170" s="104" t="s">
        <v>4762</v>
      </c>
      <c r="C170" s="6" t="s">
        <v>11</v>
      </c>
      <c r="D170" s="105">
        <v>25</v>
      </c>
      <c r="E170" s="5">
        <f>ROUND(D170*Курс_EUR,2)</f>
        <v>2375</v>
      </c>
      <c r="F170" s="113"/>
      <c r="G170" s="114">
        <f>D170*F170</f>
        <v>0</v>
      </c>
      <c r="H170" s="114">
        <f t="shared" si="16"/>
        <v>0</v>
      </c>
    </row>
    <row r="171" spans="1:8">
      <c r="A171" s="103" t="s">
        <v>4764</v>
      </c>
      <c r="B171" s="104" t="s">
        <v>4765</v>
      </c>
      <c r="C171" s="6" t="s">
        <v>8</v>
      </c>
      <c r="D171" s="105">
        <v>30</v>
      </c>
      <c r="E171" s="5">
        <f>ROUND(D171*Курс_EUR,2)</f>
        <v>2850</v>
      </c>
      <c r="F171" s="113"/>
      <c r="G171" s="114">
        <f>D171*F171</f>
        <v>0</v>
      </c>
      <c r="H171" s="114">
        <f t="shared" si="16"/>
        <v>0</v>
      </c>
    </row>
    <row r="172" spans="1:8" ht="12" thickBot="1">
      <c r="A172" s="116" t="s">
        <v>4766</v>
      </c>
      <c r="B172" s="104" t="s">
        <v>3532</v>
      </c>
      <c r="C172" s="6" t="s">
        <v>8</v>
      </c>
      <c r="D172" s="105">
        <v>0.45</v>
      </c>
      <c r="E172" s="5">
        <f>ROUND(D172*Курс_EUR,2)</f>
        <v>42.75</v>
      </c>
      <c r="F172" s="113"/>
      <c r="G172" s="114">
        <f>D172*F172</f>
        <v>0</v>
      </c>
      <c r="H172" s="114">
        <f t="shared" si="16"/>
        <v>0</v>
      </c>
    </row>
    <row r="173" spans="1:8" ht="12" thickBot="1">
      <c r="A173" s="432" t="s">
        <v>2728</v>
      </c>
      <c r="B173" s="433"/>
      <c r="C173" s="433"/>
      <c r="D173" s="434"/>
      <c r="E173" s="291"/>
      <c r="F173" s="113"/>
      <c r="G173" s="114"/>
      <c r="H173" s="114"/>
    </row>
    <row r="174" spans="1:8">
      <c r="A174" s="103" t="s">
        <v>2729</v>
      </c>
      <c r="B174" s="104" t="s">
        <v>2730</v>
      </c>
      <c r="C174" s="6" t="s">
        <v>8</v>
      </c>
      <c r="D174" s="105">
        <v>12</v>
      </c>
      <c r="E174" s="5">
        <f t="shared" ref="E174:E181" si="19">ROUND(D174*Курс_EUR,2)</f>
        <v>1140</v>
      </c>
      <c r="F174" s="113"/>
      <c r="G174" s="114">
        <f t="shared" ref="G174:G181" si="20">D174*F174</f>
        <v>0</v>
      </c>
      <c r="H174" s="114">
        <f t="shared" si="16"/>
        <v>0</v>
      </c>
    </row>
    <row r="175" spans="1:8">
      <c r="A175" s="103" t="s">
        <v>2731</v>
      </c>
      <c r="B175" s="104" t="s">
        <v>2732</v>
      </c>
      <c r="C175" s="6" t="s">
        <v>8</v>
      </c>
      <c r="D175" s="105">
        <v>16</v>
      </c>
      <c r="E175" s="5">
        <f t="shared" si="19"/>
        <v>1520</v>
      </c>
      <c r="F175" s="113"/>
      <c r="G175" s="114">
        <f t="shared" si="20"/>
        <v>0</v>
      </c>
      <c r="H175" s="114">
        <f t="shared" si="16"/>
        <v>0</v>
      </c>
    </row>
    <row r="176" spans="1:8">
      <c r="A176" s="103" t="s">
        <v>2733</v>
      </c>
      <c r="B176" s="104" t="s">
        <v>2734</v>
      </c>
      <c r="C176" s="6" t="s">
        <v>8</v>
      </c>
      <c r="D176" s="105">
        <v>75</v>
      </c>
      <c r="E176" s="5">
        <f t="shared" si="19"/>
        <v>7125</v>
      </c>
      <c r="F176" s="113"/>
      <c r="G176" s="114">
        <f t="shared" si="20"/>
        <v>0</v>
      </c>
      <c r="H176" s="114">
        <f t="shared" si="16"/>
        <v>0</v>
      </c>
    </row>
    <row r="177" spans="1:8">
      <c r="A177" s="103" t="s">
        <v>2735</v>
      </c>
      <c r="B177" s="104" t="s">
        <v>2736</v>
      </c>
      <c r="C177" s="6" t="s">
        <v>8</v>
      </c>
      <c r="D177" s="105">
        <v>78</v>
      </c>
      <c r="E177" s="5">
        <f t="shared" si="19"/>
        <v>7410</v>
      </c>
      <c r="F177" s="113"/>
      <c r="G177" s="114">
        <f t="shared" si="20"/>
        <v>0</v>
      </c>
      <c r="H177" s="114">
        <f t="shared" si="16"/>
        <v>0</v>
      </c>
    </row>
    <row r="178" spans="1:8" ht="12" customHeight="1">
      <c r="A178" s="103" t="s">
        <v>2737</v>
      </c>
      <c r="B178" s="104" t="s">
        <v>2738</v>
      </c>
      <c r="C178" s="6" t="s">
        <v>8</v>
      </c>
      <c r="D178" s="105">
        <v>120</v>
      </c>
      <c r="E178" s="5">
        <f t="shared" si="19"/>
        <v>11400</v>
      </c>
      <c r="F178" s="113"/>
      <c r="G178" s="114">
        <f t="shared" si="20"/>
        <v>0</v>
      </c>
      <c r="H178" s="114">
        <f t="shared" si="16"/>
        <v>0</v>
      </c>
    </row>
    <row r="179" spans="1:8">
      <c r="A179" s="103" t="s">
        <v>2739</v>
      </c>
      <c r="B179" s="104" t="s">
        <v>2740</v>
      </c>
      <c r="C179" s="6" t="s">
        <v>8</v>
      </c>
      <c r="D179" s="105">
        <v>170</v>
      </c>
      <c r="E179" s="5">
        <f t="shared" si="19"/>
        <v>16150</v>
      </c>
      <c r="F179" s="113"/>
      <c r="G179" s="114">
        <f t="shared" si="20"/>
        <v>0</v>
      </c>
      <c r="H179" s="114">
        <f t="shared" si="16"/>
        <v>0</v>
      </c>
    </row>
    <row r="180" spans="1:8">
      <c r="A180" s="103" t="s">
        <v>2741</v>
      </c>
      <c r="B180" s="104" t="s">
        <v>2742</v>
      </c>
      <c r="C180" s="6" t="s">
        <v>8</v>
      </c>
      <c r="D180" s="105">
        <v>85</v>
      </c>
      <c r="E180" s="5">
        <f t="shared" si="19"/>
        <v>8075</v>
      </c>
      <c r="F180" s="113"/>
      <c r="G180" s="114">
        <f t="shared" si="20"/>
        <v>0</v>
      </c>
      <c r="H180" s="114">
        <f t="shared" si="16"/>
        <v>0</v>
      </c>
    </row>
    <row r="181" spans="1:8" ht="12" thickBot="1">
      <c r="A181" s="103" t="s">
        <v>2743</v>
      </c>
      <c r="B181" s="104" t="s">
        <v>2744</v>
      </c>
      <c r="C181" s="6" t="s">
        <v>8</v>
      </c>
      <c r="D181" s="105">
        <v>140</v>
      </c>
      <c r="E181" s="5">
        <f t="shared" si="19"/>
        <v>13300</v>
      </c>
      <c r="F181" s="113"/>
      <c r="G181" s="114">
        <f t="shared" si="20"/>
        <v>0</v>
      </c>
      <c r="H181" s="114">
        <f t="shared" si="16"/>
        <v>0</v>
      </c>
    </row>
    <row r="182" spans="1:8" ht="12" thickBot="1">
      <c r="A182" s="432" t="s">
        <v>2745</v>
      </c>
      <c r="B182" s="433"/>
      <c r="C182" s="433"/>
      <c r="D182" s="434"/>
      <c r="E182" s="291"/>
      <c r="F182" s="113"/>
      <c r="G182" s="114"/>
      <c r="H182" s="114"/>
    </row>
    <row r="183" spans="1:8">
      <c r="A183" s="103" t="s">
        <v>2746</v>
      </c>
      <c r="B183" s="104" t="s">
        <v>2747</v>
      </c>
      <c r="C183" s="6" t="s">
        <v>8</v>
      </c>
      <c r="D183" s="105">
        <v>80</v>
      </c>
      <c r="E183" s="5">
        <f t="shared" ref="E183:E198" si="21">ROUND(D183*Курс_EUR,2)</f>
        <v>7600</v>
      </c>
      <c r="F183" s="113"/>
      <c r="G183" s="114">
        <f t="shared" ref="G183:G198" si="22">D183*F183</f>
        <v>0</v>
      </c>
      <c r="H183" s="114">
        <f t="shared" si="16"/>
        <v>0</v>
      </c>
    </row>
    <row r="184" spans="1:8">
      <c r="A184" s="103" t="s">
        <v>2748</v>
      </c>
      <c r="B184" s="104" t="s">
        <v>2749</v>
      </c>
      <c r="C184" s="6" t="s">
        <v>8</v>
      </c>
      <c r="D184" s="105">
        <v>80</v>
      </c>
      <c r="E184" s="5">
        <f t="shared" si="21"/>
        <v>7600</v>
      </c>
      <c r="F184" s="113"/>
      <c r="G184" s="114">
        <f t="shared" si="22"/>
        <v>0</v>
      </c>
      <c r="H184" s="114">
        <f t="shared" si="16"/>
        <v>0</v>
      </c>
    </row>
    <row r="185" spans="1:8">
      <c r="A185" s="103" t="s">
        <v>2750</v>
      </c>
      <c r="B185" s="104" t="s">
        <v>2751</v>
      </c>
      <c r="C185" s="6" t="s">
        <v>8</v>
      </c>
      <c r="D185" s="105">
        <v>80</v>
      </c>
      <c r="E185" s="5">
        <f t="shared" si="21"/>
        <v>7600</v>
      </c>
      <c r="F185" s="113"/>
      <c r="G185" s="114">
        <f t="shared" si="22"/>
        <v>0</v>
      </c>
      <c r="H185" s="114">
        <f t="shared" si="16"/>
        <v>0</v>
      </c>
    </row>
    <row r="186" spans="1:8">
      <c r="A186" s="103" t="s">
        <v>2752</v>
      </c>
      <c r="B186" s="104" t="s">
        <v>2753</v>
      </c>
      <c r="C186" s="6" t="s">
        <v>8</v>
      </c>
      <c r="D186" s="105">
        <v>80</v>
      </c>
      <c r="E186" s="5">
        <f t="shared" si="21"/>
        <v>7600</v>
      </c>
      <c r="F186" s="113"/>
      <c r="G186" s="114">
        <f t="shared" si="22"/>
        <v>0</v>
      </c>
      <c r="H186" s="114">
        <f t="shared" si="16"/>
        <v>0</v>
      </c>
    </row>
    <row r="187" spans="1:8">
      <c r="A187" s="103" t="s">
        <v>2754</v>
      </c>
      <c r="B187" s="104" t="s">
        <v>2755</v>
      </c>
      <c r="C187" s="6" t="s">
        <v>8</v>
      </c>
      <c r="D187" s="105">
        <v>500</v>
      </c>
      <c r="E187" s="5">
        <f t="shared" si="21"/>
        <v>47500</v>
      </c>
      <c r="F187" s="113"/>
      <c r="G187" s="114">
        <f t="shared" si="22"/>
        <v>0</v>
      </c>
      <c r="H187" s="114">
        <f t="shared" si="16"/>
        <v>0</v>
      </c>
    </row>
    <row r="188" spans="1:8">
      <c r="A188" s="116" t="s">
        <v>4767</v>
      </c>
      <c r="B188" s="104" t="s">
        <v>4768</v>
      </c>
      <c r="C188" s="6" t="s">
        <v>8</v>
      </c>
      <c r="D188" s="105">
        <v>195</v>
      </c>
      <c r="E188" s="5">
        <f t="shared" si="21"/>
        <v>18525</v>
      </c>
      <c r="F188" s="113"/>
      <c r="G188" s="114">
        <f t="shared" si="22"/>
        <v>0</v>
      </c>
      <c r="H188" s="114">
        <f t="shared" si="16"/>
        <v>0</v>
      </c>
    </row>
    <row r="189" spans="1:8">
      <c r="A189" s="116" t="s">
        <v>4769</v>
      </c>
      <c r="B189" s="104" t="s">
        <v>4543</v>
      </c>
      <c r="C189" s="6" t="s">
        <v>8</v>
      </c>
      <c r="D189" s="105">
        <v>60</v>
      </c>
      <c r="E189" s="5">
        <f t="shared" si="21"/>
        <v>5700</v>
      </c>
      <c r="F189" s="113"/>
      <c r="G189" s="114">
        <f t="shared" si="22"/>
        <v>0</v>
      </c>
      <c r="H189" s="114">
        <f t="shared" si="16"/>
        <v>0</v>
      </c>
    </row>
    <row r="190" spans="1:8">
      <c r="A190" s="116" t="s">
        <v>4770</v>
      </c>
      <c r="B190" s="104" t="s">
        <v>4544</v>
      </c>
      <c r="C190" s="6" t="s">
        <v>8</v>
      </c>
      <c r="D190" s="105">
        <v>60</v>
      </c>
      <c r="E190" s="5">
        <f t="shared" si="21"/>
        <v>5700</v>
      </c>
      <c r="F190" s="113"/>
      <c r="G190" s="114">
        <f t="shared" si="22"/>
        <v>0</v>
      </c>
      <c r="H190" s="114">
        <f t="shared" si="16"/>
        <v>0</v>
      </c>
    </row>
    <row r="191" spans="1:8">
      <c r="A191" s="116" t="s">
        <v>4771</v>
      </c>
      <c r="B191" s="104" t="s">
        <v>4545</v>
      </c>
      <c r="C191" s="6" t="s">
        <v>8</v>
      </c>
      <c r="D191" s="105">
        <v>60</v>
      </c>
      <c r="E191" s="5">
        <f t="shared" si="21"/>
        <v>5700</v>
      </c>
      <c r="F191" s="113"/>
      <c r="G191" s="114">
        <f t="shared" si="22"/>
        <v>0</v>
      </c>
      <c r="H191" s="114">
        <f t="shared" si="16"/>
        <v>0</v>
      </c>
    </row>
    <row r="192" spans="1:8">
      <c r="A192" s="103" t="s">
        <v>2756</v>
      </c>
      <c r="B192" s="104" t="s">
        <v>2757</v>
      </c>
      <c r="C192" s="6" t="s">
        <v>8</v>
      </c>
      <c r="D192" s="105">
        <v>120</v>
      </c>
      <c r="E192" s="5">
        <f t="shared" si="21"/>
        <v>11400</v>
      </c>
      <c r="F192" s="113"/>
      <c r="G192" s="114">
        <f t="shared" si="22"/>
        <v>0</v>
      </c>
      <c r="H192" s="114">
        <f t="shared" si="16"/>
        <v>0</v>
      </c>
    </row>
    <row r="193" spans="1:8">
      <c r="A193" s="103" t="s">
        <v>2758</v>
      </c>
      <c r="B193" s="104" t="s">
        <v>703</v>
      </c>
      <c r="C193" s="6" t="s">
        <v>8</v>
      </c>
      <c r="D193" s="105">
        <v>18</v>
      </c>
      <c r="E193" s="5">
        <f t="shared" si="21"/>
        <v>1710</v>
      </c>
      <c r="F193" s="113"/>
      <c r="G193" s="114">
        <f t="shared" si="22"/>
        <v>0</v>
      </c>
      <c r="H193" s="114">
        <f t="shared" si="16"/>
        <v>0</v>
      </c>
    </row>
    <row r="194" spans="1:8">
      <c r="A194" s="103" t="s">
        <v>2759</v>
      </c>
      <c r="B194" s="104" t="s">
        <v>2760</v>
      </c>
      <c r="C194" s="6" t="s">
        <v>8</v>
      </c>
      <c r="D194" s="105">
        <v>35</v>
      </c>
      <c r="E194" s="5">
        <f t="shared" si="21"/>
        <v>3325</v>
      </c>
      <c r="F194" s="113"/>
      <c r="G194" s="114">
        <f t="shared" si="22"/>
        <v>0</v>
      </c>
      <c r="H194" s="114">
        <f t="shared" si="16"/>
        <v>0</v>
      </c>
    </row>
    <row r="195" spans="1:8">
      <c r="A195" s="103" t="s">
        <v>2761</v>
      </c>
      <c r="B195" s="104" t="s">
        <v>2762</v>
      </c>
      <c r="C195" s="6" t="s">
        <v>8</v>
      </c>
      <c r="D195" s="105">
        <v>35</v>
      </c>
      <c r="E195" s="5">
        <f t="shared" si="21"/>
        <v>3325</v>
      </c>
      <c r="F195" s="113"/>
      <c r="G195" s="114">
        <f t="shared" si="22"/>
        <v>0</v>
      </c>
      <c r="H195" s="114">
        <f t="shared" si="16"/>
        <v>0</v>
      </c>
    </row>
    <row r="196" spans="1:8">
      <c r="A196" s="103" t="s">
        <v>2763</v>
      </c>
      <c r="B196" s="104" t="s">
        <v>2764</v>
      </c>
      <c r="C196" s="6" t="s">
        <v>8</v>
      </c>
      <c r="D196" s="105">
        <v>35</v>
      </c>
      <c r="E196" s="5">
        <f t="shared" si="21"/>
        <v>3325</v>
      </c>
      <c r="F196" s="113"/>
      <c r="G196" s="114">
        <f t="shared" si="22"/>
        <v>0</v>
      </c>
      <c r="H196" s="114">
        <f t="shared" si="16"/>
        <v>0</v>
      </c>
    </row>
    <row r="197" spans="1:8">
      <c r="A197" s="103" t="s">
        <v>2765</v>
      </c>
      <c r="B197" s="104" t="s">
        <v>2766</v>
      </c>
      <c r="C197" s="6" t="s">
        <v>8</v>
      </c>
      <c r="D197" s="105">
        <v>130</v>
      </c>
      <c r="E197" s="5">
        <f t="shared" si="21"/>
        <v>12350</v>
      </c>
      <c r="F197" s="113"/>
      <c r="G197" s="114">
        <f t="shared" si="22"/>
        <v>0</v>
      </c>
      <c r="H197" s="114">
        <f t="shared" si="16"/>
        <v>0</v>
      </c>
    </row>
    <row r="198" spans="1:8" ht="12" thickBot="1">
      <c r="A198" s="103" t="s">
        <v>2767</v>
      </c>
      <c r="B198" s="104" t="s">
        <v>2768</v>
      </c>
      <c r="C198" s="6" t="s">
        <v>8</v>
      </c>
      <c r="D198" s="105">
        <v>150</v>
      </c>
      <c r="E198" s="5">
        <f t="shared" si="21"/>
        <v>14250</v>
      </c>
      <c r="F198" s="113"/>
      <c r="G198" s="114">
        <f t="shared" si="22"/>
        <v>0</v>
      </c>
      <c r="H198" s="114">
        <f t="shared" si="16"/>
        <v>0</v>
      </c>
    </row>
    <row r="199" spans="1:8" ht="12" thickBot="1">
      <c r="A199" s="432" t="s">
        <v>3331</v>
      </c>
      <c r="B199" s="433"/>
      <c r="C199" s="433"/>
      <c r="D199" s="434"/>
      <c r="E199" s="291"/>
      <c r="F199" s="113"/>
      <c r="G199" s="114"/>
      <c r="H199" s="114"/>
    </row>
    <row r="200" spans="1:8">
      <c r="A200" s="103" t="s">
        <v>2769</v>
      </c>
      <c r="B200" s="104" t="s">
        <v>2770</v>
      </c>
      <c r="C200" s="6" t="s">
        <v>8</v>
      </c>
      <c r="D200" s="105">
        <v>0.13</v>
      </c>
      <c r="E200" s="5">
        <f t="shared" ref="E200:E231" si="23">ROUND(D200*Курс_EUR,2)</f>
        <v>12.35</v>
      </c>
      <c r="F200" s="113"/>
      <c r="G200" s="114">
        <f t="shared" ref="G200:G231" si="24">D200*F200</f>
        <v>0</v>
      </c>
      <c r="H200" s="114">
        <f t="shared" si="16"/>
        <v>0</v>
      </c>
    </row>
    <row r="201" spans="1:8">
      <c r="A201" s="103" t="s">
        <v>2771</v>
      </c>
      <c r="B201" s="104" t="s">
        <v>2772</v>
      </c>
      <c r="C201" s="6" t="s">
        <v>8</v>
      </c>
      <c r="D201" s="105">
        <v>0.19</v>
      </c>
      <c r="E201" s="5">
        <f t="shared" si="23"/>
        <v>18.05</v>
      </c>
      <c r="F201" s="113"/>
      <c r="G201" s="114">
        <f t="shared" si="24"/>
        <v>0</v>
      </c>
      <c r="H201" s="114">
        <f t="shared" si="16"/>
        <v>0</v>
      </c>
    </row>
    <row r="202" spans="1:8">
      <c r="A202" s="103" t="s">
        <v>310</v>
      </c>
      <c r="B202" s="104" t="s">
        <v>2773</v>
      </c>
      <c r="C202" s="6" t="s">
        <v>8</v>
      </c>
      <c r="D202" s="105">
        <v>23</v>
      </c>
      <c r="E202" s="5">
        <f t="shared" si="23"/>
        <v>2185</v>
      </c>
      <c r="F202" s="113"/>
      <c r="G202" s="114">
        <f t="shared" si="24"/>
        <v>0</v>
      </c>
      <c r="H202" s="114">
        <f t="shared" ref="H202:H265" si="25">E202*F202</f>
        <v>0</v>
      </c>
    </row>
    <row r="203" spans="1:8">
      <c r="A203" s="103" t="s">
        <v>270</v>
      </c>
      <c r="B203" s="104" t="s">
        <v>2774</v>
      </c>
      <c r="C203" s="6" t="s">
        <v>8</v>
      </c>
      <c r="D203" s="105">
        <v>0.47</v>
      </c>
      <c r="E203" s="5">
        <f t="shared" si="23"/>
        <v>44.65</v>
      </c>
      <c r="F203" s="113"/>
      <c r="G203" s="114">
        <f t="shared" si="24"/>
        <v>0</v>
      </c>
      <c r="H203" s="114">
        <f t="shared" si="25"/>
        <v>0</v>
      </c>
    </row>
    <row r="204" spans="1:8">
      <c r="A204" s="103" t="s">
        <v>282</v>
      </c>
      <c r="B204" s="104" t="s">
        <v>2775</v>
      </c>
      <c r="C204" s="6" t="s">
        <v>8</v>
      </c>
      <c r="D204" s="105">
        <v>0.28000000000000003</v>
      </c>
      <c r="E204" s="5">
        <f t="shared" si="23"/>
        <v>26.6</v>
      </c>
      <c r="F204" s="113"/>
      <c r="G204" s="114">
        <f t="shared" si="24"/>
        <v>0</v>
      </c>
      <c r="H204" s="114">
        <f t="shared" si="25"/>
        <v>0</v>
      </c>
    </row>
    <row r="205" spans="1:8">
      <c r="A205" s="103" t="s">
        <v>269</v>
      </c>
      <c r="B205" s="104" t="s">
        <v>2776</v>
      </c>
      <c r="C205" s="6" t="s">
        <v>8</v>
      </c>
      <c r="D205" s="105">
        <v>0.21</v>
      </c>
      <c r="E205" s="5">
        <f t="shared" si="23"/>
        <v>19.95</v>
      </c>
      <c r="F205" s="113"/>
      <c r="G205" s="114">
        <f t="shared" si="24"/>
        <v>0</v>
      </c>
      <c r="H205" s="114">
        <f t="shared" si="25"/>
        <v>0</v>
      </c>
    </row>
    <row r="206" spans="1:8">
      <c r="A206" s="103" t="s">
        <v>2777</v>
      </c>
      <c r="B206" s="104" t="s">
        <v>2778</v>
      </c>
      <c r="C206" s="6" t="s">
        <v>8</v>
      </c>
      <c r="D206" s="105">
        <v>0.2</v>
      </c>
      <c r="E206" s="5">
        <f t="shared" si="23"/>
        <v>19</v>
      </c>
      <c r="F206" s="113"/>
      <c r="G206" s="114">
        <f t="shared" si="24"/>
        <v>0</v>
      </c>
      <c r="H206" s="114">
        <f t="shared" si="25"/>
        <v>0</v>
      </c>
    </row>
    <row r="207" spans="1:8">
      <c r="A207" s="103" t="s">
        <v>181</v>
      </c>
      <c r="B207" s="104" t="s">
        <v>2779</v>
      </c>
      <c r="C207" s="6" t="s">
        <v>8</v>
      </c>
      <c r="D207" s="105">
        <v>0.17</v>
      </c>
      <c r="E207" s="5">
        <f t="shared" si="23"/>
        <v>16.149999999999999</v>
      </c>
      <c r="F207" s="113"/>
      <c r="G207" s="114">
        <f t="shared" si="24"/>
        <v>0</v>
      </c>
      <c r="H207" s="114">
        <f t="shared" si="25"/>
        <v>0</v>
      </c>
    </row>
    <row r="208" spans="1:8">
      <c r="A208" s="103" t="s">
        <v>2780</v>
      </c>
      <c r="B208" s="104" t="s">
        <v>2781</v>
      </c>
      <c r="C208" s="6" t="s">
        <v>8</v>
      </c>
      <c r="D208" s="105">
        <v>0.14000000000000001</v>
      </c>
      <c r="E208" s="5">
        <f t="shared" si="23"/>
        <v>13.3</v>
      </c>
      <c r="F208" s="113"/>
      <c r="G208" s="114">
        <f t="shared" si="24"/>
        <v>0</v>
      </c>
      <c r="H208" s="114">
        <f t="shared" si="25"/>
        <v>0</v>
      </c>
    </row>
    <row r="209" spans="1:8">
      <c r="A209" s="103" t="s">
        <v>2782</v>
      </c>
      <c r="B209" s="104" t="s">
        <v>2783</v>
      </c>
      <c r="C209" s="6" t="s">
        <v>8</v>
      </c>
      <c r="D209" s="105">
        <v>0.14000000000000001</v>
      </c>
      <c r="E209" s="5">
        <f t="shared" si="23"/>
        <v>13.3</v>
      </c>
      <c r="F209" s="113"/>
      <c r="G209" s="114">
        <f t="shared" si="24"/>
        <v>0</v>
      </c>
      <c r="H209" s="114">
        <f t="shared" si="25"/>
        <v>0</v>
      </c>
    </row>
    <row r="210" spans="1:8">
      <c r="A210" s="103" t="s">
        <v>2784</v>
      </c>
      <c r="B210" s="104" t="s">
        <v>2785</v>
      </c>
      <c r="C210" s="6" t="s">
        <v>8</v>
      </c>
      <c r="D210" s="105">
        <v>0.13</v>
      </c>
      <c r="E210" s="5">
        <f t="shared" si="23"/>
        <v>12.35</v>
      </c>
      <c r="F210" s="113"/>
      <c r="G210" s="114">
        <f t="shared" si="24"/>
        <v>0</v>
      </c>
      <c r="H210" s="114">
        <f t="shared" si="25"/>
        <v>0</v>
      </c>
    </row>
    <row r="211" spans="1:8">
      <c r="A211" s="103" t="s">
        <v>2786</v>
      </c>
      <c r="B211" s="104" t="s">
        <v>2787</v>
      </c>
      <c r="C211" s="6" t="s">
        <v>8</v>
      </c>
      <c r="D211" s="105">
        <v>0.13</v>
      </c>
      <c r="E211" s="5">
        <f t="shared" si="23"/>
        <v>12.35</v>
      </c>
      <c r="F211" s="113"/>
      <c r="G211" s="114">
        <f t="shared" si="24"/>
        <v>0</v>
      </c>
      <c r="H211" s="114">
        <f t="shared" si="25"/>
        <v>0</v>
      </c>
    </row>
    <row r="212" spans="1:8">
      <c r="A212" s="103" t="s">
        <v>2788</v>
      </c>
      <c r="B212" s="104" t="s">
        <v>2789</v>
      </c>
      <c r="C212" s="6" t="s">
        <v>8</v>
      </c>
      <c r="D212" s="105">
        <v>0.13</v>
      </c>
      <c r="E212" s="5">
        <f t="shared" si="23"/>
        <v>12.35</v>
      </c>
      <c r="F212" s="113"/>
      <c r="G212" s="114">
        <f t="shared" si="24"/>
        <v>0</v>
      </c>
      <c r="H212" s="114">
        <f t="shared" si="25"/>
        <v>0</v>
      </c>
    </row>
    <row r="213" spans="1:8">
      <c r="A213" s="103" t="s">
        <v>201</v>
      </c>
      <c r="B213" s="104" t="s">
        <v>2790</v>
      </c>
      <c r="C213" s="6" t="s">
        <v>8</v>
      </c>
      <c r="D213" s="105">
        <v>0.13</v>
      </c>
      <c r="E213" s="5">
        <f t="shared" si="23"/>
        <v>12.35</v>
      </c>
      <c r="F213" s="113"/>
      <c r="G213" s="114">
        <f t="shared" si="24"/>
        <v>0</v>
      </c>
      <c r="H213" s="114">
        <f t="shared" si="25"/>
        <v>0</v>
      </c>
    </row>
    <row r="214" spans="1:8">
      <c r="A214" s="103" t="s">
        <v>202</v>
      </c>
      <c r="B214" s="104" t="s">
        <v>2791</v>
      </c>
      <c r="C214" s="6" t="s">
        <v>8</v>
      </c>
      <c r="D214" s="105">
        <v>0.12</v>
      </c>
      <c r="E214" s="5">
        <f t="shared" si="23"/>
        <v>11.4</v>
      </c>
      <c r="F214" s="113"/>
      <c r="G214" s="114">
        <f t="shared" si="24"/>
        <v>0</v>
      </c>
      <c r="H214" s="114">
        <f t="shared" si="25"/>
        <v>0</v>
      </c>
    </row>
    <row r="215" spans="1:8">
      <c r="A215" s="103" t="s">
        <v>203</v>
      </c>
      <c r="B215" s="104" t="s">
        <v>2792</v>
      </c>
      <c r="C215" s="6" t="s">
        <v>8</v>
      </c>
      <c r="D215" s="105">
        <v>0.1</v>
      </c>
      <c r="E215" s="5">
        <f t="shared" si="23"/>
        <v>9.5</v>
      </c>
      <c r="F215" s="113"/>
      <c r="G215" s="114">
        <f t="shared" si="24"/>
        <v>0</v>
      </c>
      <c r="H215" s="114">
        <f t="shared" si="25"/>
        <v>0</v>
      </c>
    </row>
    <row r="216" spans="1:8">
      <c r="A216" s="103" t="s">
        <v>204</v>
      </c>
      <c r="B216" s="104" t="s">
        <v>2793</v>
      </c>
      <c r="C216" s="6" t="s">
        <v>8</v>
      </c>
      <c r="D216" s="105">
        <v>0.08</v>
      </c>
      <c r="E216" s="5">
        <f t="shared" si="23"/>
        <v>7.6</v>
      </c>
      <c r="F216" s="113"/>
      <c r="G216" s="114">
        <f t="shared" si="24"/>
        <v>0</v>
      </c>
      <c r="H216" s="114">
        <f t="shared" si="25"/>
        <v>0</v>
      </c>
    </row>
    <row r="217" spans="1:8">
      <c r="A217" s="103" t="s">
        <v>205</v>
      </c>
      <c r="B217" s="104" t="s">
        <v>2794</v>
      </c>
      <c r="C217" s="6" t="s">
        <v>8</v>
      </c>
      <c r="D217" s="105">
        <v>0.08</v>
      </c>
      <c r="E217" s="5">
        <f t="shared" si="23"/>
        <v>7.6</v>
      </c>
      <c r="F217" s="113"/>
      <c r="G217" s="114">
        <f t="shared" si="24"/>
        <v>0</v>
      </c>
      <c r="H217" s="114">
        <f t="shared" si="25"/>
        <v>0</v>
      </c>
    </row>
    <row r="218" spans="1:8">
      <c r="A218" s="103" t="s">
        <v>206</v>
      </c>
      <c r="B218" s="104" t="s">
        <v>2795</v>
      </c>
      <c r="C218" s="6" t="s">
        <v>8</v>
      </c>
      <c r="D218" s="105">
        <v>0.09</v>
      </c>
      <c r="E218" s="5">
        <f t="shared" si="23"/>
        <v>8.5500000000000007</v>
      </c>
      <c r="F218" s="113"/>
      <c r="G218" s="114">
        <f t="shared" si="24"/>
        <v>0</v>
      </c>
      <c r="H218" s="114">
        <f t="shared" si="25"/>
        <v>0</v>
      </c>
    </row>
    <row r="219" spans="1:8">
      <c r="A219" s="103" t="s">
        <v>207</v>
      </c>
      <c r="B219" s="104" t="s">
        <v>2796</v>
      </c>
      <c r="C219" s="6" t="s">
        <v>8</v>
      </c>
      <c r="D219" s="105">
        <v>0.12</v>
      </c>
      <c r="E219" s="5">
        <f t="shared" si="23"/>
        <v>11.4</v>
      </c>
      <c r="F219" s="113"/>
      <c r="G219" s="114">
        <f t="shared" si="24"/>
        <v>0</v>
      </c>
      <c r="H219" s="114">
        <f t="shared" si="25"/>
        <v>0</v>
      </c>
    </row>
    <row r="220" spans="1:8">
      <c r="A220" s="103" t="s">
        <v>208</v>
      </c>
      <c r="B220" s="104" t="s">
        <v>2797</v>
      </c>
      <c r="C220" s="6" t="s">
        <v>8</v>
      </c>
      <c r="D220" s="105">
        <v>0.11</v>
      </c>
      <c r="E220" s="5">
        <f t="shared" si="23"/>
        <v>10.45</v>
      </c>
      <c r="F220" s="113"/>
      <c r="G220" s="114">
        <f t="shared" si="24"/>
        <v>0</v>
      </c>
      <c r="H220" s="114">
        <f t="shared" si="25"/>
        <v>0</v>
      </c>
    </row>
    <row r="221" spans="1:8">
      <c r="A221" s="103" t="s">
        <v>209</v>
      </c>
      <c r="B221" s="104" t="s">
        <v>2798</v>
      </c>
      <c r="C221" s="6" t="s">
        <v>8</v>
      </c>
      <c r="D221" s="105">
        <v>0.1</v>
      </c>
      <c r="E221" s="5">
        <f t="shared" si="23"/>
        <v>9.5</v>
      </c>
      <c r="F221" s="113"/>
      <c r="G221" s="114">
        <f t="shared" si="24"/>
        <v>0</v>
      </c>
      <c r="H221" s="114">
        <f t="shared" si="25"/>
        <v>0</v>
      </c>
    </row>
    <row r="222" spans="1:8">
      <c r="A222" s="103" t="s">
        <v>210</v>
      </c>
      <c r="B222" s="104" t="s">
        <v>2799</v>
      </c>
      <c r="C222" s="6" t="s">
        <v>8</v>
      </c>
      <c r="D222" s="105">
        <v>0.09</v>
      </c>
      <c r="E222" s="5">
        <f t="shared" si="23"/>
        <v>8.5500000000000007</v>
      </c>
      <c r="F222" s="113"/>
      <c r="G222" s="114">
        <f t="shared" si="24"/>
        <v>0</v>
      </c>
      <c r="H222" s="114">
        <f t="shared" si="25"/>
        <v>0</v>
      </c>
    </row>
    <row r="223" spans="1:8">
      <c r="A223" s="103" t="s">
        <v>211</v>
      </c>
      <c r="B223" s="104" t="s">
        <v>2800</v>
      </c>
      <c r="C223" s="6" t="s">
        <v>8</v>
      </c>
      <c r="D223" s="105">
        <v>0.08</v>
      </c>
      <c r="E223" s="5">
        <f t="shared" si="23"/>
        <v>7.6</v>
      </c>
      <c r="F223" s="113"/>
      <c r="G223" s="114">
        <f t="shared" si="24"/>
        <v>0</v>
      </c>
      <c r="H223" s="114">
        <f t="shared" si="25"/>
        <v>0</v>
      </c>
    </row>
    <row r="224" spans="1:8">
      <c r="A224" s="103" t="s">
        <v>212</v>
      </c>
      <c r="B224" s="104" t="s">
        <v>2801</v>
      </c>
      <c r="C224" s="6" t="s">
        <v>8</v>
      </c>
      <c r="D224" s="105">
        <v>0.09</v>
      </c>
      <c r="E224" s="5">
        <f t="shared" si="23"/>
        <v>8.5500000000000007</v>
      </c>
      <c r="F224" s="113"/>
      <c r="G224" s="114">
        <f t="shared" si="24"/>
        <v>0</v>
      </c>
      <c r="H224" s="114">
        <f t="shared" si="25"/>
        <v>0</v>
      </c>
    </row>
    <row r="225" spans="1:8">
      <c r="A225" s="103" t="s">
        <v>213</v>
      </c>
      <c r="B225" s="104" t="s">
        <v>2802</v>
      </c>
      <c r="C225" s="6" t="s">
        <v>8</v>
      </c>
      <c r="D225" s="105">
        <v>0.09</v>
      </c>
      <c r="E225" s="5">
        <f t="shared" si="23"/>
        <v>8.5500000000000007</v>
      </c>
      <c r="F225" s="113"/>
      <c r="G225" s="114">
        <f t="shared" si="24"/>
        <v>0</v>
      </c>
      <c r="H225" s="114">
        <f t="shared" si="25"/>
        <v>0</v>
      </c>
    </row>
    <row r="226" spans="1:8">
      <c r="A226" s="103" t="s">
        <v>214</v>
      </c>
      <c r="B226" s="104" t="s">
        <v>2803</v>
      </c>
      <c r="C226" s="6" t="s">
        <v>8</v>
      </c>
      <c r="D226" s="105">
        <v>0.09</v>
      </c>
      <c r="E226" s="5">
        <f t="shared" si="23"/>
        <v>8.5500000000000007</v>
      </c>
      <c r="F226" s="113"/>
      <c r="G226" s="114">
        <f t="shared" si="24"/>
        <v>0</v>
      </c>
      <c r="H226" s="114">
        <f t="shared" si="25"/>
        <v>0</v>
      </c>
    </row>
    <row r="227" spans="1:8">
      <c r="A227" s="103" t="s">
        <v>215</v>
      </c>
      <c r="B227" s="104" t="s">
        <v>2804</v>
      </c>
      <c r="C227" s="6" t="s">
        <v>8</v>
      </c>
      <c r="D227" s="105">
        <v>0.09</v>
      </c>
      <c r="E227" s="5">
        <f t="shared" si="23"/>
        <v>8.5500000000000007</v>
      </c>
      <c r="F227" s="113"/>
      <c r="G227" s="114">
        <f t="shared" si="24"/>
        <v>0</v>
      </c>
      <c r="H227" s="114">
        <f t="shared" si="25"/>
        <v>0</v>
      </c>
    </row>
    <row r="228" spans="1:8">
      <c r="A228" s="103" t="s">
        <v>223</v>
      </c>
      <c r="B228" s="104" t="s">
        <v>2805</v>
      </c>
      <c r="C228" s="6" t="s">
        <v>8</v>
      </c>
      <c r="D228" s="105">
        <v>0.16</v>
      </c>
      <c r="E228" s="5">
        <f t="shared" si="23"/>
        <v>15.2</v>
      </c>
      <c r="F228" s="113"/>
      <c r="G228" s="114">
        <f t="shared" si="24"/>
        <v>0</v>
      </c>
      <c r="H228" s="114">
        <f t="shared" si="25"/>
        <v>0</v>
      </c>
    </row>
    <row r="229" spans="1:8">
      <c r="A229" s="103" t="s">
        <v>224</v>
      </c>
      <c r="B229" s="104" t="s">
        <v>2806</v>
      </c>
      <c r="C229" s="6" t="s">
        <v>8</v>
      </c>
      <c r="D229" s="105">
        <v>0.13</v>
      </c>
      <c r="E229" s="5">
        <f t="shared" si="23"/>
        <v>12.35</v>
      </c>
      <c r="F229" s="113"/>
      <c r="G229" s="114">
        <f t="shared" si="24"/>
        <v>0</v>
      </c>
      <c r="H229" s="114">
        <f t="shared" si="25"/>
        <v>0</v>
      </c>
    </row>
    <row r="230" spans="1:8">
      <c r="A230" s="103" t="s">
        <v>216</v>
      </c>
      <c r="B230" s="104" t="s">
        <v>2807</v>
      </c>
      <c r="C230" s="6" t="s">
        <v>8</v>
      </c>
      <c r="D230" s="105">
        <v>0.17</v>
      </c>
      <c r="E230" s="5">
        <f t="shared" si="23"/>
        <v>16.149999999999999</v>
      </c>
      <c r="F230" s="113"/>
      <c r="G230" s="114">
        <f t="shared" si="24"/>
        <v>0</v>
      </c>
      <c r="H230" s="114">
        <f t="shared" si="25"/>
        <v>0</v>
      </c>
    </row>
    <row r="231" spans="1:8">
      <c r="A231" s="103" t="s">
        <v>217</v>
      </c>
      <c r="B231" s="104" t="s">
        <v>2808</v>
      </c>
      <c r="C231" s="6" t="s">
        <v>8</v>
      </c>
      <c r="D231" s="105">
        <v>0.17</v>
      </c>
      <c r="E231" s="5">
        <f t="shared" si="23"/>
        <v>16.149999999999999</v>
      </c>
      <c r="F231" s="113"/>
      <c r="G231" s="114">
        <f t="shared" si="24"/>
        <v>0</v>
      </c>
      <c r="H231" s="114">
        <f t="shared" si="25"/>
        <v>0</v>
      </c>
    </row>
    <row r="232" spans="1:8">
      <c r="A232" s="103" t="s">
        <v>218</v>
      </c>
      <c r="B232" s="104" t="s">
        <v>2809</v>
      </c>
      <c r="C232" s="6" t="s">
        <v>8</v>
      </c>
      <c r="D232" s="105">
        <v>0.13</v>
      </c>
      <c r="E232" s="5">
        <f t="shared" ref="E232:E263" si="26">ROUND(D232*Курс_EUR,2)</f>
        <v>12.35</v>
      </c>
      <c r="F232" s="113"/>
      <c r="G232" s="114">
        <f t="shared" ref="G232:G263" si="27">D232*F232</f>
        <v>0</v>
      </c>
      <c r="H232" s="114">
        <f t="shared" si="25"/>
        <v>0</v>
      </c>
    </row>
    <row r="233" spans="1:8">
      <c r="A233" s="103" t="s">
        <v>219</v>
      </c>
      <c r="B233" s="104" t="s">
        <v>2810</v>
      </c>
      <c r="C233" s="6" t="s">
        <v>8</v>
      </c>
      <c r="D233" s="105">
        <v>0.13</v>
      </c>
      <c r="E233" s="5">
        <f t="shared" si="26"/>
        <v>12.35</v>
      </c>
      <c r="F233" s="113"/>
      <c r="G233" s="114">
        <f t="shared" si="27"/>
        <v>0</v>
      </c>
      <c r="H233" s="114">
        <f t="shared" si="25"/>
        <v>0</v>
      </c>
    </row>
    <row r="234" spans="1:8">
      <c r="A234" s="103" t="s">
        <v>220</v>
      </c>
      <c r="B234" s="104" t="s">
        <v>2811</v>
      </c>
      <c r="C234" s="6" t="s">
        <v>8</v>
      </c>
      <c r="D234" s="105">
        <v>0.12</v>
      </c>
      <c r="E234" s="5">
        <f t="shared" si="26"/>
        <v>11.4</v>
      </c>
      <c r="F234" s="113"/>
      <c r="G234" s="114">
        <f t="shared" si="27"/>
        <v>0</v>
      </c>
      <c r="H234" s="114">
        <f t="shared" si="25"/>
        <v>0</v>
      </c>
    </row>
    <row r="235" spans="1:8">
      <c r="A235" s="103" t="s">
        <v>221</v>
      </c>
      <c r="B235" s="104" t="s">
        <v>2812</v>
      </c>
      <c r="C235" s="6" t="s">
        <v>8</v>
      </c>
      <c r="D235" s="105">
        <v>0.12</v>
      </c>
      <c r="E235" s="5">
        <f t="shared" si="26"/>
        <v>11.4</v>
      </c>
      <c r="F235" s="113"/>
      <c r="G235" s="114">
        <f t="shared" si="27"/>
        <v>0</v>
      </c>
      <c r="H235" s="114">
        <f t="shared" si="25"/>
        <v>0</v>
      </c>
    </row>
    <row r="236" spans="1:8">
      <c r="A236" s="103" t="s">
        <v>222</v>
      </c>
      <c r="B236" s="104" t="s">
        <v>2813</v>
      </c>
      <c r="C236" s="6" t="s">
        <v>8</v>
      </c>
      <c r="D236" s="105">
        <v>0.13</v>
      </c>
      <c r="E236" s="5">
        <f t="shared" si="26"/>
        <v>12.35</v>
      </c>
      <c r="F236" s="113"/>
      <c r="G236" s="114">
        <f t="shared" si="27"/>
        <v>0</v>
      </c>
      <c r="H236" s="114">
        <f t="shared" si="25"/>
        <v>0</v>
      </c>
    </row>
    <row r="237" spans="1:8">
      <c r="A237" s="103" t="s">
        <v>2814</v>
      </c>
      <c r="B237" s="104" t="s">
        <v>2815</v>
      </c>
      <c r="C237" s="6" t="s">
        <v>8</v>
      </c>
      <c r="D237" s="105">
        <v>0.06</v>
      </c>
      <c r="E237" s="5">
        <f t="shared" si="26"/>
        <v>5.7</v>
      </c>
      <c r="F237" s="113"/>
      <c r="G237" s="114">
        <f t="shared" si="27"/>
        <v>0</v>
      </c>
      <c r="H237" s="114">
        <f t="shared" si="25"/>
        <v>0</v>
      </c>
    </row>
    <row r="238" spans="1:8">
      <c r="A238" s="103" t="s">
        <v>2816</v>
      </c>
      <c r="B238" s="104" t="s">
        <v>2817</v>
      </c>
      <c r="C238" s="6" t="s">
        <v>8</v>
      </c>
      <c r="D238" s="105">
        <v>0.06</v>
      </c>
      <c r="E238" s="5">
        <f t="shared" si="26"/>
        <v>5.7</v>
      </c>
      <c r="F238" s="113"/>
      <c r="G238" s="114">
        <f t="shared" si="27"/>
        <v>0</v>
      </c>
      <c r="H238" s="114">
        <f t="shared" si="25"/>
        <v>0</v>
      </c>
    </row>
    <row r="239" spans="1:8">
      <c r="A239" s="103" t="s">
        <v>2818</v>
      </c>
      <c r="B239" s="104" t="s">
        <v>2819</v>
      </c>
      <c r="C239" s="6" t="s">
        <v>8</v>
      </c>
      <c r="D239" s="105">
        <v>0.06</v>
      </c>
      <c r="E239" s="5">
        <f t="shared" si="26"/>
        <v>5.7</v>
      </c>
      <c r="F239" s="113"/>
      <c r="G239" s="114">
        <f t="shared" si="27"/>
        <v>0</v>
      </c>
      <c r="H239" s="114">
        <f t="shared" si="25"/>
        <v>0</v>
      </c>
    </row>
    <row r="240" spans="1:8">
      <c r="A240" s="103" t="s">
        <v>2820</v>
      </c>
      <c r="B240" s="104" t="s">
        <v>2821</v>
      </c>
      <c r="C240" s="6" t="s">
        <v>8</v>
      </c>
      <c r="D240" s="105">
        <v>0.06</v>
      </c>
      <c r="E240" s="5">
        <f t="shared" si="26"/>
        <v>5.7</v>
      </c>
      <c r="F240" s="113"/>
      <c r="G240" s="114">
        <f t="shared" si="27"/>
        <v>0</v>
      </c>
      <c r="H240" s="114">
        <f t="shared" si="25"/>
        <v>0</v>
      </c>
    </row>
    <row r="241" spans="1:8">
      <c r="A241" s="103" t="s">
        <v>393</v>
      </c>
      <c r="B241" s="104" t="s">
        <v>2822</v>
      </c>
      <c r="C241" s="6" t="s">
        <v>8</v>
      </c>
      <c r="D241" s="105">
        <v>0.13</v>
      </c>
      <c r="E241" s="5">
        <f t="shared" si="26"/>
        <v>12.35</v>
      </c>
      <c r="F241" s="113"/>
      <c r="G241" s="114">
        <f t="shared" si="27"/>
        <v>0</v>
      </c>
      <c r="H241" s="114">
        <f t="shared" si="25"/>
        <v>0</v>
      </c>
    </row>
    <row r="242" spans="1:8">
      <c r="A242" s="103" t="s">
        <v>394</v>
      </c>
      <c r="B242" s="104" t="s">
        <v>2823</v>
      </c>
      <c r="C242" s="6" t="s">
        <v>8</v>
      </c>
      <c r="D242" s="105">
        <v>0.14000000000000001</v>
      </c>
      <c r="E242" s="5">
        <f t="shared" si="26"/>
        <v>13.3</v>
      </c>
      <c r="F242" s="113"/>
      <c r="G242" s="114">
        <f t="shared" si="27"/>
        <v>0</v>
      </c>
      <c r="H242" s="114">
        <f t="shared" si="25"/>
        <v>0</v>
      </c>
    </row>
    <row r="243" spans="1:8">
      <c r="A243" s="103" t="s">
        <v>410</v>
      </c>
      <c r="B243" s="104" t="s">
        <v>2824</v>
      </c>
      <c r="C243" s="6" t="s">
        <v>8</v>
      </c>
      <c r="D243" s="105">
        <v>0.11</v>
      </c>
      <c r="E243" s="5">
        <f t="shared" si="26"/>
        <v>10.45</v>
      </c>
      <c r="F243" s="113"/>
      <c r="G243" s="114">
        <f t="shared" si="27"/>
        <v>0</v>
      </c>
      <c r="H243" s="114">
        <f t="shared" si="25"/>
        <v>0</v>
      </c>
    </row>
    <row r="244" spans="1:8">
      <c r="A244" s="103" t="s">
        <v>411</v>
      </c>
      <c r="B244" s="104" t="s">
        <v>2825</v>
      </c>
      <c r="C244" s="6" t="s">
        <v>8</v>
      </c>
      <c r="D244" s="105">
        <v>0.09</v>
      </c>
      <c r="E244" s="5">
        <f t="shared" si="26"/>
        <v>8.5500000000000007</v>
      </c>
      <c r="F244" s="113"/>
      <c r="G244" s="114">
        <f t="shared" si="27"/>
        <v>0</v>
      </c>
      <c r="H244" s="114">
        <f t="shared" si="25"/>
        <v>0</v>
      </c>
    </row>
    <row r="245" spans="1:8">
      <c r="A245" s="103" t="s">
        <v>412</v>
      </c>
      <c r="B245" s="104" t="s">
        <v>2826</v>
      </c>
      <c r="C245" s="6" t="s">
        <v>8</v>
      </c>
      <c r="D245" s="105">
        <v>0.08</v>
      </c>
      <c r="E245" s="5">
        <f t="shared" si="26"/>
        <v>7.6</v>
      </c>
      <c r="F245" s="113"/>
      <c r="G245" s="114">
        <f t="shared" si="27"/>
        <v>0</v>
      </c>
      <c r="H245" s="114">
        <f t="shared" si="25"/>
        <v>0</v>
      </c>
    </row>
    <row r="246" spans="1:8">
      <c r="A246" s="103" t="s">
        <v>413</v>
      </c>
      <c r="B246" s="104" t="s">
        <v>2827</v>
      </c>
      <c r="C246" s="6" t="s">
        <v>8</v>
      </c>
      <c r="D246" s="105">
        <v>0.08</v>
      </c>
      <c r="E246" s="5">
        <f t="shared" si="26"/>
        <v>7.6</v>
      </c>
      <c r="F246" s="113"/>
      <c r="G246" s="114">
        <f t="shared" si="27"/>
        <v>0</v>
      </c>
      <c r="H246" s="114">
        <f t="shared" si="25"/>
        <v>0</v>
      </c>
    </row>
    <row r="247" spans="1:8">
      <c r="A247" s="103" t="s">
        <v>414</v>
      </c>
      <c r="B247" s="104" t="s">
        <v>2828</v>
      </c>
      <c r="C247" s="6" t="s">
        <v>8</v>
      </c>
      <c r="D247" s="105">
        <v>0.08</v>
      </c>
      <c r="E247" s="5">
        <f t="shared" si="26"/>
        <v>7.6</v>
      </c>
      <c r="F247" s="113"/>
      <c r="G247" s="114">
        <f t="shared" si="27"/>
        <v>0</v>
      </c>
      <c r="H247" s="114">
        <f t="shared" si="25"/>
        <v>0</v>
      </c>
    </row>
    <row r="248" spans="1:8">
      <c r="A248" s="103" t="s">
        <v>415</v>
      </c>
      <c r="B248" s="104" t="s">
        <v>2829</v>
      </c>
      <c r="C248" s="6" t="s">
        <v>8</v>
      </c>
      <c r="D248" s="105">
        <v>0.08</v>
      </c>
      <c r="E248" s="5">
        <f t="shared" si="26"/>
        <v>7.6</v>
      </c>
      <c r="F248" s="113"/>
      <c r="G248" s="114">
        <f t="shared" si="27"/>
        <v>0</v>
      </c>
      <c r="H248" s="114">
        <f t="shared" si="25"/>
        <v>0</v>
      </c>
    </row>
    <row r="249" spans="1:8">
      <c r="A249" s="103" t="s">
        <v>416</v>
      </c>
      <c r="B249" s="104" t="s">
        <v>2830</v>
      </c>
      <c r="C249" s="6" t="s">
        <v>8</v>
      </c>
      <c r="D249" s="105">
        <v>0.08</v>
      </c>
      <c r="E249" s="5">
        <f t="shared" si="26"/>
        <v>7.6</v>
      </c>
      <c r="F249" s="113"/>
      <c r="G249" s="114">
        <f t="shared" si="27"/>
        <v>0</v>
      </c>
      <c r="H249" s="114">
        <f t="shared" si="25"/>
        <v>0</v>
      </c>
    </row>
    <row r="250" spans="1:8">
      <c r="A250" s="103" t="s">
        <v>417</v>
      </c>
      <c r="B250" s="104" t="s">
        <v>2831</v>
      </c>
      <c r="C250" s="6" t="s">
        <v>8</v>
      </c>
      <c r="D250" s="105">
        <v>0.08</v>
      </c>
      <c r="E250" s="5">
        <f t="shared" si="26"/>
        <v>7.6</v>
      </c>
      <c r="F250" s="113"/>
      <c r="G250" s="114">
        <f t="shared" si="27"/>
        <v>0</v>
      </c>
      <c r="H250" s="114">
        <f t="shared" si="25"/>
        <v>0</v>
      </c>
    </row>
    <row r="251" spans="1:8">
      <c r="A251" s="103" t="s">
        <v>418</v>
      </c>
      <c r="B251" s="104" t="s">
        <v>2832</v>
      </c>
      <c r="C251" s="6" t="s">
        <v>8</v>
      </c>
      <c r="D251" s="105">
        <v>0.08</v>
      </c>
      <c r="E251" s="5">
        <f t="shared" si="26"/>
        <v>7.6</v>
      </c>
      <c r="F251" s="113"/>
      <c r="G251" s="114">
        <f t="shared" si="27"/>
        <v>0</v>
      </c>
      <c r="H251" s="114">
        <f t="shared" si="25"/>
        <v>0</v>
      </c>
    </row>
    <row r="252" spans="1:8">
      <c r="A252" s="103" t="s">
        <v>419</v>
      </c>
      <c r="B252" s="104" t="s">
        <v>2833</v>
      </c>
      <c r="C252" s="6" t="s">
        <v>8</v>
      </c>
      <c r="D252" s="105">
        <v>0.08</v>
      </c>
      <c r="E252" s="5">
        <f t="shared" si="26"/>
        <v>7.6</v>
      </c>
      <c r="F252" s="113"/>
      <c r="G252" s="114">
        <f t="shared" si="27"/>
        <v>0</v>
      </c>
      <c r="H252" s="114">
        <f t="shared" si="25"/>
        <v>0</v>
      </c>
    </row>
    <row r="253" spans="1:8">
      <c r="A253" s="103" t="s">
        <v>420</v>
      </c>
      <c r="B253" s="104" t="s">
        <v>2834</v>
      </c>
      <c r="C253" s="6" t="s">
        <v>8</v>
      </c>
      <c r="D253" s="105">
        <v>0.11</v>
      </c>
      <c r="E253" s="5">
        <f t="shared" si="26"/>
        <v>10.45</v>
      </c>
      <c r="F253" s="113"/>
      <c r="G253" s="114">
        <f t="shared" si="27"/>
        <v>0</v>
      </c>
      <c r="H253" s="114">
        <f t="shared" si="25"/>
        <v>0</v>
      </c>
    </row>
    <row r="254" spans="1:8">
      <c r="A254" s="103" t="s">
        <v>421</v>
      </c>
      <c r="B254" s="104" t="s">
        <v>2835</v>
      </c>
      <c r="C254" s="6" t="s">
        <v>8</v>
      </c>
      <c r="D254" s="105">
        <v>0.09</v>
      </c>
      <c r="E254" s="5">
        <f t="shared" si="26"/>
        <v>8.5500000000000007</v>
      </c>
      <c r="F254" s="113"/>
      <c r="G254" s="114">
        <f t="shared" si="27"/>
        <v>0</v>
      </c>
      <c r="H254" s="114">
        <f t="shared" si="25"/>
        <v>0</v>
      </c>
    </row>
    <row r="255" spans="1:8">
      <c r="A255" s="103" t="s">
        <v>422</v>
      </c>
      <c r="B255" s="104" t="s">
        <v>2836</v>
      </c>
      <c r="C255" s="6" t="s">
        <v>8</v>
      </c>
      <c r="D255" s="105">
        <v>0.08</v>
      </c>
      <c r="E255" s="5">
        <f t="shared" si="26"/>
        <v>7.6</v>
      </c>
      <c r="F255" s="113"/>
      <c r="G255" s="114">
        <f t="shared" si="27"/>
        <v>0</v>
      </c>
      <c r="H255" s="114">
        <f t="shared" si="25"/>
        <v>0</v>
      </c>
    </row>
    <row r="256" spans="1:8">
      <c r="A256" s="103" t="s">
        <v>423</v>
      </c>
      <c r="B256" s="104" t="s">
        <v>2837</v>
      </c>
      <c r="C256" s="6" t="s">
        <v>8</v>
      </c>
      <c r="D256" s="105">
        <v>0.08</v>
      </c>
      <c r="E256" s="5">
        <f t="shared" si="26"/>
        <v>7.6</v>
      </c>
      <c r="F256" s="113"/>
      <c r="G256" s="114">
        <f t="shared" si="27"/>
        <v>0</v>
      </c>
      <c r="H256" s="114">
        <f t="shared" si="25"/>
        <v>0</v>
      </c>
    </row>
    <row r="257" spans="1:8">
      <c r="A257" s="103" t="s">
        <v>424</v>
      </c>
      <c r="B257" s="104" t="s">
        <v>2838</v>
      </c>
      <c r="C257" s="6" t="s">
        <v>8</v>
      </c>
      <c r="D257" s="105">
        <v>0.08</v>
      </c>
      <c r="E257" s="5">
        <f t="shared" si="26"/>
        <v>7.6</v>
      </c>
      <c r="F257" s="113"/>
      <c r="G257" s="114">
        <f t="shared" si="27"/>
        <v>0</v>
      </c>
      <c r="H257" s="114">
        <f t="shared" si="25"/>
        <v>0</v>
      </c>
    </row>
    <row r="258" spans="1:8">
      <c r="A258" s="103" t="s">
        <v>425</v>
      </c>
      <c r="B258" s="104" t="s">
        <v>2839</v>
      </c>
      <c r="C258" s="6" t="s">
        <v>8</v>
      </c>
      <c r="D258" s="105">
        <v>0.08</v>
      </c>
      <c r="E258" s="5">
        <f t="shared" si="26"/>
        <v>7.6</v>
      </c>
      <c r="F258" s="113"/>
      <c r="G258" s="114">
        <f t="shared" si="27"/>
        <v>0</v>
      </c>
      <c r="H258" s="114">
        <f t="shared" si="25"/>
        <v>0</v>
      </c>
    </row>
    <row r="259" spans="1:8">
      <c r="A259" s="103" t="s">
        <v>426</v>
      </c>
      <c r="B259" s="104" t="s">
        <v>2840</v>
      </c>
      <c r="C259" s="6" t="s">
        <v>8</v>
      </c>
      <c r="D259" s="105">
        <v>0.08</v>
      </c>
      <c r="E259" s="5">
        <f t="shared" si="26"/>
        <v>7.6</v>
      </c>
      <c r="F259" s="113"/>
      <c r="G259" s="114">
        <f t="shared" si="27"/>
        <v>0</v>
      </c>
      <c r="H259" s="114">
        <f t="shared" si="25"/>
        <v>0</v>
      </c>
    </row>
    <row r="260" spans="1:8">
      <c r="A260" s="103" t="s">
        <v>427</v>
      </c>
      <c r="B260" s="104" t="s">
        <v>2841</v>
      </c>
      <c r="C260" s="6" t="s">
        <v>8</v>
      </c>
      <c r="D260" s="105">
        <v>0.08</v>
      </c>
      <c r="E260" s="5">
        <f t="shared" si="26"/>
        <v>7.6</v>
      </c>
      <c r="F260" s="113"/>
      <c r="G260" s="114">
        <f t="shared" si="27"/>
        <v>0</v>
      </c>
      <c r="H260" s="114">
        <f t="shared" si="25"/>
        <v>0</v>
      </c>
    </row>
    <row r="261" spans="1:8">
      <c r="A261" s="103" t="s">
        <v>428</v>
      </c>
      <c r="B261" s="104" t="s">
        <v>2842</v>
      </c>
      <c r="C261" s="6" t="s">
        <v>8</v>
      </c>
      <c r="D261" s="105">
        <v>0.08</v>
      </c>
      <c r="E261" s="5">
        <f t="shared" si="26"/>
        <v>7.6</v>
      </c>
      <c r="F261" s="113"/>
      <c r="G261" s="114">
        <f t="shared" si="27"/>
        <v>0</v>
      </c>
      <c r="H261" s="114">
        <f t="shared" si="25"/>
        <v>0</v>
      </c>
    </row>
    <row r="262" spans="1:8">
      <c r="A262" s="103" t="s">
        <v>429</v>
      </c>
      <c r="B262" s="104" t="s">
        <v>2843</v>
      </c>
      <c r="C262" s="6" t="s">
        <v>8</v>
      </c>
      <c r="D262" s="105">
        <v>0.08</v>
      </c>
      <c r="E262" s="5">
        <f t="shared" si="26"/>
        <v>7.6</v>
      </c>
      <c r="F262" s="113"/>
      <c r="G262" s="114">
        <f t="shared" si="27"/>
        <v>0</v>
      </c>
      <c r="H262" s="114">
        <f t="shared" si="25"/>
        <v>0</v>
      </c>
    </row>
    <row r="263" spans="1:8">
      <c r="A263" s="103" t="s">
        <v>437</v>
      </c>
      <c r="B263" s="104" t="s">
        <v>2844</v>
      </c>
      <c r="C263" s="6" t="s">
        <v>8</v>
      </c>
      <c r="D263" s="105">
        <v>0.11</v>
      </c>
      <c r="E263" s="5">
        <f t="shared" si="26"/>
        <v>10.45</v>
      </c>
      <c r="F263" s="113"/>
      <c r="G263" s="114">
        <f t="shared" si="27"/>
        <v>0</v>
      </c>
      <c r="H263" s="114">
        <f t="shared" si="25"/>
        <v>0</v>
      </c>
    </row>
    <row r="264" spans="1:8">
      <c r="A264" s="103" t="s">
        <v>438</v>
      </c>
      <c r="B264" s="104" t="s">
        <v>2845</v>
      </c>
      <c r="C264" s="6" t="s">
        <v>8</v>
      </c>
      <c r="D264" s="105">
        <v>0.1</v>
      </c>
      <c r="E264" s="5">
        <f t="shared" ref="E264:E277" si="28">ROUND(D264*Курс_EUR,2)</f>
        <v>9.5</v>
      </c>
      <c r="F264" s="113"/>
      <c r="G264" s="114">
        <f t="shared" ref="G264:G277" si="29">D264*F264</f>
        <v>0</v>
      </c>
      <c r="H264" s="114">
        <f t="shared" si="25"/>
        <v>0</v>
      </c>
    </row>
    <row r="265" spans="1:8">
      <c r="A265" s="103" t="s">
        <v>431</v>
      </c>
      <c r="B265" s="104" t="s">
        <v>2846</v>
      </c>
      <c r="C265" s="6" t="s">
        <v>8</v>
      </c>
      <c r="D265" s="105">
        <v>0.12</v>
      </c>
      <c r="E265" s="5">
        <f t="shared" si="28"/>
        <v>11.4</v>
      </c>
      <c r="F265" s="113"/>
      <c r="G265" s="114">
        <f t="shared" si="29"/>
        <v>0</v>
      </c>
      <c r="H265" s="114">
        <f t="shared" si="25"/>
        <v>0</v>
      </c>
    </row>
    <row r="266" spans="1:8">
      <c r="A266" s="103" t="s">
        <v>432</v>
      </c>
      <c r="B266" s="104" t="s">
        <v>2847</v>
      </c>
      <c r="C266" s="6" t="s">
        <v>8</v>
      </c>
      <c r="D266" s="105">
        <v>0.12</v>
      </c>
      <c r="E266" s="5">
        <f t="shared" si="28"/>
        <v>11.4</v>
      </c>
      <c r="F266" s="113"/>
      <c r="G266" s="114">
        <f t="shared" si="29"/>
        <v>0</v>
      </c>
      <c r="H266" s="114">
        <f t="shared" ref="H266:H296" si="30">E266*F266</f>
        <v>0</v>
      </c>
    </row>
    <row r="267" spans="1:8">
      <c r="A267" s="103" t="s">
        <v>433</v>
      </c>
      <c r="B267" s="104" t="s">
        <v>2848</v>
      </c>
      <c r="C267" s="6" t="s">
        <v>8</v>
      </c>
      <c r="D267" s="105">
        <v>0.1</v>
      </c>
      <c r="E267" s="5">
        <f t="shared" si="28"/>
        <v>9.5</v>
      </c>
      <c r="F267" s="113"/>
      <c r="G267" s="114">
        <f t="shared" si="29"/>
        <v>0</v>
      </c>
      <c r="H267" s="114">
        <f t="shared" si="30"/>
        <v>0</v>
      </c>
    </row>
    <row r="268" spans="1:8">
      <c r="A268" s="103" t="s">
        <v>434</v>
      </c>
      <c r="B268" s="104" t="s">
        <v>2849</v>
      </c>
      <c r="C268" s="6" t="s">
        <v>8</v>
      </c>
      <c r="D268" s="105">
        <v>0.11</v>
      </c>
      <c r="E268" s="5">
        <f t="shared" si="28"/>
        <v>10.45</v>
      </c>
      <c r="F268" s="113"/>
      <c r="G268" s="114">
        <f t="shared" si="29"/>
        <v>0</v>
      </c>
      <c r="H268" s="114">
        <f t="shared" si="30"/>
        <v>0</v>
      </c>
    </row>
    <row r="269" spans="1:8">
      <c r="A269" s="103" t="s">
        <v>435</v>
      </c>
      <c r="B269" s="104" t="s">
        <v>2850</v>
      </c>
      <c r="C269" s="6" t="s">
        <v>8</v>
      </c>
      <c r="D269" s="105">
        <v>0.11</v>
      </c>
      <c r="E269" s="5">
        <f t="shared" si="28"/>
        <v>10.45</v>
      </c>
      <c r="F269" s="113"/>
      <c r="G269" s="114">
        <f t="shared" si="29"/>
        <v>0</v>
      </c>
      <c r="H269" s="114">
        <f t="shared" si="30"/>
        <v>0</v>
      </c>
    </row>
    <row r="270" spans="1:8">
      <c r="A270" s="103" t="s">
        <v>436</v>
      </c>
      <c r="B270" s="104" t="s">
        <v>2851</v>
      </c>
      <c r="C270" s="6" t="s">
        <v>8</v>
      </c>
      <c r="D270" s="105">
        <v>0.11</v>
      </c>
      <c r="E270" s="5">
        <f t="shared" si="28"/>
        <v>10.45</v>
      </c>
      <c r="F270" s="113"/>
      <c r="G270" s="114">
        <f t="shared" si="29"/>
        <v>0</v>
      </c>
      <c r="H270" s="114">
        <f t="shared" si="30"/>
        <v>0</v>
      </c>
    </row>
    <row r="271" spans="1:8">
      <c r="A271" s="103" t="s">
        <v>574</v>
      </c>
      <c r="B271" s="103" t="s">
        <v>575</v>
      </c>
      <c r="C271" s="6" t="s">
        <v>8</v>
      </c>
      <c r="D271" s="166">
        <v>0.69</v>
      </c>
      <c r="E271" s="5">
        <f t="shared" si="28"/>
        <v>65.55</v>
      </c>
      <c r="F271" s="113"/>
      <c r="G271" s="114">
        <f t="shared" si="29"/>
        <v>0</v>
      </c>
      <c r="H271" s="114">
        <f t="shared" si="30"/>
        <v>0</v>
      </c>
    </row>
    <row r="272" spans="1:8">
      <c r="A272" s="103" t="s">
        <v>3338</v>
      </c>
      <c r="B272" s="103" t="s">
        <v>3339</v>
      </c>
      <c r="C272" s="6" t="s">
        <v>8</v>
      </c>
      <c r="D272" s="166">
        <v>1.58</v>
      </c>
      <c r="E272" s="5">
        <f t="shared" si="28"/>
        <v>150.1</v>
      </c>
      <c r="F272" s="113"/>
      <c r="G272" s="114">
        <f t="shared" si="29"/>
        <v>0</v>
      </c>
      <c r="H272" s="114">
        <f t="shared" si="30"/>
        <v>0</v>
      </c>
    </row>
    <row r="273" spans="1:8">
      <c r="A273" s="103" t="s">
        <v>600</v>
      </c>
      <c r="B273" s="103" t="s">
        <v>3340</v>
      </c>
      <c r="C273" s="6" t="s">
        <v>8</v>
      </c>
      <c r="D273" s="166">
        <v>0.9</v>
      </c>
      <c r="E273" s="5">
        <f t="shared" si="28"/>
        <v>85.5</v>
      </c>
      <c r="F273" s="113"/>
      <c r="G273" s="114">
        <f t="shared" si="29"/>
        <v>0</v>
      </c>
      <c r="H273" s="114">
        <f t="shared" si="30"/>
        <v>0</v>
      </c>
    </row>
    <row r="274" spans="1:8">
      <c r="A274" s="103" t="s">
        <v>601</v>
      </c>
      <c r="B274" s="103" t="s">
        <v>3341</v>
      </c>
      <c r="C274" s="6" t="s">
        <v>8</v>
      </c>
      <c r="D274" s="166">
        <v>0.85</v>
      </c>
      <c r="E274" s="5">
        <f t="shared" si="28"/>
        <v>80.75</v>
      </c>
      <c r="F274" s="113"/>
      <c r="G274" s="114">
        <f t="shared" si="29"/>
        <v>0</v>
      </c>
      <c r="H274" s="114">
        <f t="shared" si="30"/>
        <v>0</v>
      </c>
    </row>
    <row r="275" spans="1:8">
      <c r="A275" s="103" t="s">
        <v>602</v>
      </c>
      <c r="B275" s="103" t="s">
        <v>3342</v>
      </c>
      <c r="C275" s="6" t="s">
        <v>8</v>
      </c>
      <c r="D275" s="166">
        <v>0.85</v>
      </c>
      <c r="E275" s="5">
        <f t="shared" si="28"/>
        <v>80.75</v>
      </c>
      <c r="F275" s="113"/>
      <c r="G275" s="114">
        <f t="shared" si="29"/>
        <v>0</v>
      </c>
      <c r="H275" s="114">
        <f t="shared" si="30"/>
        <v>0</v>
      </c>
    </row>
    <row r="276" spans="1:8">
      <c r="A276" s="103" t="s">
        <v>603</v>
      </c>
      <c r="B276" s="103" t="s">
        <v>3343</v>
      </c>
      <c r="C276" s="6" t="s">
        <v>8</v>
      </c>
      <c r="D276" s="166">
        <v>0.85</v>
      </c>
      <c r="E276" s="5">
        <f t="shared" si="28"/>
        <v>80.75</v>
      </c>
      <c r="F276" s="113"/>
      <c r="G276" s="114">
        <f t="shared" si="29"/>
        <v>0</v>
      </c>
      <c r="H276" s="114">
        <f t="shared" si="30"/>
        <v>0</v>
      </c>
    </row>
    <row r="277" spans="1:8" ht="12" thickBot="1">
      <c r="A277" s="173" t="s">
        <v>612</v>
      </c>
      <c r="B277" s="173" t="s">
        <v>3344</v>
      </c>
      <c r="C277" s="6" t="s">
        <v>8</v>
      </c>
      <c r="D277" s="174">
        <v>1.59</v>
      </c>
      <c r="E277" s="5">
        <f t="shared" si="28"/>
        <v>151.05000000000001</v>
      </c>
      <c r="F277" s="113"/>
      <c r="G277" s="114">
        <f t="shared" si="29"/>
        <v>0</v>
      </c>
      <c r="H277" s="114">
        <f t="shared" si="30"/>
        <v>0</v>
      </c>
    </row>
    <row r="278" spans="1:8" ht="12" thickBot="1">
      <c r="A278" s="432" t="s">
        <v>2852</v>
      </c>
      <c r="B278" s="433"/>
      <c r="C278" s="433"/>
      <c r="D278" s="434"/>
      <c r="E278" s="291"/>
      <c r="F278" s="113"/>
      <c r="G278" s="114"/>
      <c r="H278" s="114"/>
    </row>
    <row r="279" spans="1:8">
      <c r="A279" s="103" t="s">
        <v>1868</v>
      </c>
      <c r="B279" s="104" t="s">
        <v>2853</v>
      </c>
      <c r="C279" s="6" t="s">
        <v>8</v>
      </c>
      <c r="D279" s="105">
        <v>3.5</v>
      </c>
      <c r="E279" s="5">
        <f>ROUND(D279*Курс_EUR,2)</f>
        <v>332.5</v>
      </c>
      <c r="F279" s="113"/>
      <c r="G279" s="114">
        <f>D279*F279</f>
        <v>0</v>
      </c>
      <c r="H279" s="114">
        <f t="shared" si="30"/>
        <v>0</v>
      </c>
    </row>
    <row r="280" spans="1:8" ht="12" thickBot="1">
      <c r="A280" s="103" t="s">
        <v>1869</v>
      </c>
      <c r="B280" s="104" t="s">
        <v>2854</v>
      </c>
      <c r="C280" s="6" t="s">
        <v>8</v>
      </c>
      <c r="D280" s="105">
        <v>10</v>
      </c>
      <c r="E280" s="5">
        <f>ROUND(D280*Курс_EUR,2)</f>
        <v>950</v>
      </c>
      <c r="F280" s="113"/>
      <c r="G280" s="114">
        <f>D280*F280</f>
        <v>0</v>
      </c>
      <c r="H280" s="114">
        <f t="shared" si="30"/>
        <v>0</v>
      </c>
    </row>
    <row r="281" spans="1:8" ht="12" thickBot="1">
      <c r="A281" s="432" t="s">
        <v>2855</v>
      </c>
      <c r="B281" s="433"/>
      <c r="C281" s="433"/>
      <c r="D281" s="434"/>
      <c r="E281" s="291"/>
      <c r="F281" s="113"/>
      <c r="G281" s="114"/>
      <c r="H281" s="114"/>
    </row>
    <row r="282" spans="1:8">
      <c r="A282" s="103" t="s">
        <v>2856</v>
      </c>
      <c r="B282" s="104" t="s">
        <v>2857</v>
      </c>
      <c r="C282" s="6" t="s">
        <v>8</v>
      </c>
      <c r="D282" s="105">
        <v>10</v>
      </c>
      <c r="E282" s="5">
        <f>ROUND(D282*Курс_EUR,2)</f>
        <v>950</v>
      </c>
      <c r="F282" s="113"/>
      <c r="G282" s="114">
        <f>D282*F282</f>
        <v>0</v>
      </c>
      <c r="H282" s="114">
        <f t="shared" si="30"/>
        <v>0</v>
      </c>
    </row>
    <row r="283" spans="1:8">
      <c r="A283" s="103" t="s">
        <v>1634</v>
      </c>
      <c r="B283" s="104" t="s">
        <v>2858</v>
      </c>
      <c r="C283" s="6" t="s">
        <v>8</v>
      </c>
      <c r="D283" s="105">
        <v>40</v>
      </c>
      <c r="E283" s="5">
        <f>ROUND(D283*Курс_EUR,2)</f>
        <v>3800</v>
      </c>
      <c r="F283" s="113"/>
      <c r="G283" s="114">
        <f>D283*F283</f>
        <v>0</v>
      </c>
      <c r="H283" s="114">
        <f t="shared" si="30"/>
        <v>0</v>
      </c>
    </row>
    <row r="284" spans="1:8">
      <c r="A284" s="103" t="s">
        <v>1745</v>
      </c>
      <c r="B284" s="104" t="s">
        <v>2859</v>
      </c>
      <c r="C284" s="6" t="s">
        <v>8</v>
      </c>
      <c r="D284" s="105" t="s">
        <v>2860</v>
      </c>
      <c r="E284" s="290"/>
      <c r="F284" s="113"/>
      <c r="G284" s="114"/>
      <c r="H284" s="114"/>
    </row>
    <row r="285" spans="1:8">
      <c r="A285" s="103" t="s">
        <v>2861</v>
      </c>
      <c r="B285" s="104" t="s">
        <v>2862</v>
      </c>
      <c r="C285" s="6" t="s">
        <v>8</v>
      </c>
      <c r="D285" s="105">
        <v>150</v>
      </c>
      <c r="E285" s="5">
        <f>ROUND(D285*Курс_EUR,2)</f>
        <v>14250</v>
      </c>
      <c r="F285" s="113"/>
      <c r="G285" s="114">
        <f>D285*F285</f>
        <v>0</v>
      </c>
      <c r="H285" s="114">
        <f t="shared" si="30"/>
        <v>0</v>
      </c>
    </row>
    <row r="286" spans="1:8" ht="12" thickBot="1">
      <c r="A286" s="103" t="s">
        <v>2863</v>
      </c>
      <c r="B286" s="104" t="s">
        <v>2864</v>
      </c>
      <c r="C286" s="6" t="s">
        <v>8</v>
      </c>
      <c r="D286" s="105">
        <v>15</v>
      </c>
      <c r="E286" s="5">
        <f>ROUND(D286*Курс_EUR,2)</f>
        <v>1425</v>
      </c>
      <c r="F286" s="113"/>
      <c r="G286" s="114">
        <f>D286*F286</f>
        <v>0</v>
      </c>
      <c r="H286" s="114">
        <f t="shared" si="30"/>
        <v>0</v>
      </c>
    </row>
    <row r="287" spans="1:8" ht="12" thickBot="1">
      <c r="A287" s="432" t="s">
        <v>2865</v>
      </c>
      <c r="B287" s="433"/>
      <c r="C287" s="433"/>
      <c r="D287" s="434"/>
      <c r="E287" s="291"/>
      <c r="F287" s="113"/>
      <c r="G287" s="114"/>
      <c r="H287" s="114"/>
    </row>
    <row r="288" spans="1:8" ht="12" thickBot="1">
      <c r="A288" s="103" t="s">
        <v>2866</v>
      </c>
      <c r="B288" s="104" t="s">
        <v>2867</v>
      </c>
      <c r="C288" s="6" t="s">
        <v>8</v>
      </c>
      <c r="D288" s="105">
        <v>0.74</v>
      </c>
      <c r="E288" s="5">
        <f>ROUND(D288*Курс_EUR,2)</f>
        <v>70.3</v>
      </c>
      <c r="F288" s="113"/>
      <c r="G288" s="114">
        <f>D288*F288</f>
        <v>0</v>
      </c>
      <c r="H288" s="114">
        <f t="shared" si="30"/>
        <v>0</v>
      </c>
    </row>
    <row r="289" spans="1:8" ht="12" thickBot="1">
      <c r="A289" s="432" t="s">
        <v>2868</v>
      </c>
      <c r="B289" s="433"/>
      <c r="C289" s="433"/>
      <c r="D289" s="434"/>
      <c r="E289" s="291"/>
      <c r="F289" s="113"/>
      <c r="G289" s="114"/>
      <c r="H289" s="114"/>
    </row>
    <row r="290" spans="1:8" ht="12" customHeight="1" thickBot="1">
      <c r="A290" s="103" t="s">
        <v>2869</v>
      </c>
      <c r="B290" s="104" t="s">
        <v>2870</v>
      </c>
      <c r="C290" s="6" t="s">
        <v>8</v>
      </c>
      <c r="D290" s="105">
        <v>135</v>
      </c>
      <c r="E290" s="5">
        <f>ROUND(D290*Курс_EUR,2)</f>
        <v>12825</v>
      </c>
      <c r="F290" s="113"/>
      <c r="G290" s="114">
        <f>D290*F290</f>
        <v>0</v>
      </c>
      <c r="H290" s="114">
        <f t="shared" si="30"/>
        <v>0</v>
      </c>
    </row>
    <row r="291" spans="1:8" ht="12" thickBot="1">
      <c r="A291" s="432" t="s">
        <v>2871</v>
      </c>
      <c r="B291" s="433"/>
      <c r="C291" s="433"/>
      <c r="D291" s="434"/>
      <c r="E291" s="291"/>
      <c r="F291" s="113"/>
      <c r="G291" s="114"/>
      <c r="H291" s="114"/>
    </row>
    <row r="292" spans="1:8">
      <c r="A292" s="103" t="s">
        <v>2872</v>
      </c>
      <c r="B292" s="104" t="s">
        <v>2873</v>
      </c>
      <c r="C292" s="6" t="s">
        <v>8</v>
      </c>
      <c r="D292" s="105">
        <v>0.1</v>
      </c>
      <c r="E292" s="5">
        <f>ROUND(D292*Курс_EUR,2)</f>
        <v>9.5</v>
      </c>
      <c r="F292" s="113"/>
      <c r="G292" s="114">
        <f>D292*F292</f>
        <v>0</v>
      </c>
      <c r="H292" s="114">
        <f t="shared" si="30"/>
        <v>0</v>
      </c>
    </row>
    <row r="293" spans="1:8">
      <c r="A293" s="103" t="s">
        <v>2874</v>
      </c>
      <c r="B293" s="104" t="s">
        <v>2875</v>
      </c>
      <c r="C293" s="6" t="s">
        <v>8</v>
      </c>
      <c r="D293" s="105">
        <v>0.1</v>
      </c>
      <c r="E293" s="5">
        <f>ROUND(D293*Курс_EUR,2)</f>
        <v>9.5</v>
      </c>
      <c r="F293" s="113"/>
      <c r="G293" s="114">
        <f>D293*F293</f>
        <v>0</v>
      </c>
      <c r="H293" s="114">
        <f t="shared" si="30"/>
        <v>0</v>
      </c>
    </row>
    <row r="294" spans="1:8">
      <c r="A294" s="103" t="s">
        <v>2876</v>
      </c>
      <c r="B294" s="104" t="s">
        <v>2877</v>
      </c>
      <c r="C294" s="6" t="s">
        <v>8</v>
      </c>
      <c r="D294" s="105">
        <v>0.1</v>
      </c>
      <c r="E294" s="5">
        <f>ROUND(D294*Курс_EUR,2)</f>
        <v>9.5</v>
      </c>
      <c r="F294" s="113"/>
      <c r="G294" s="114">
        <f>D294*F294</f>
        <v>0</v>
      </c>
      <c r="H294" s="114">
        <f t="shared" si="30"/>
        <v>0</v>
      </c>
    </row>
    <row r="295" spans="1:8">
      <c r="A295" s="103" t="s">
        <v>2878</v>
      </c>
      <c r="B295" s="104" t="s">
        <v>2879</v>
      </c>
      <c r="C295" s="6" t="s">
        <v>8</v>
      </c>
      <c r="D295" s="105">
        <v>7.0000000000000007E-2</v>
      </c>
      <c r="E295" s="5">
        <f>ROUND(D295*Курс_EUR,2)</f>
        <v>6.65</v>
      </c>
      <c r="F295" s="113"/>
      <c r="G295" s="114">
        <f>D295*F295</f>
        <v>0</v>
      </c>
      <c r="H295" s="114">
        <f t="shared" si="30"/>
        <v>0</v>
      </c>
    </row>
    <row r="296" spans="1:8">
      <c r="A296" s="103" t="s">
        <v>2880</v>
      </c>
      <c r="B296" s="104" t="s">
        <v>2881</v>
      </c>
      <c r="C296" s="6" t="s">
        <v>8</v>
      </c>
      <c r="D296" s="105">
        <v>0.35</v>
      </c>
      <c r="E296" s="5">
        <f>ROUND(D296*Курс_EUR,2)</f>
        <v>33.25</v>
      </c>
      <c r="F296" s="113"/>
      <c r="G296" s="114">
        <f>D296*F296</f>
        <v>0</v>
      </c>
      <c r="H296" s="114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1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8" customWidth="1"/>
    <col min="6" max="7" width="8.73046875" style="1" customWidth="1"/>
    <col min="8" max="11" width="8.59765625" style="1" customWidth="1" outlineLevel="1"/>
    <col min="12" max="12" width="9.59765625" style="1" customWidth="1" outlineLevel="1"/>
    <col min="13" max="13" width="2.19921875" style="1" customWidth="1"/>
    <col min="14" max="16384" width="9.19921875" style="1"/>
  </cols>
  <sheetData>
    <row r="2" spans="1:12" ht="15.75">
      <c r="B2" s="351" t="s">
        <v>0</v>
      </c>
      <c r="C2" s="351"/>
      <c r="D2" s="351"/>
      <c r="E2" s="351"/>
      <c r="F2" s="351"/>
      <c r="G2" s="267"/>
      <c r="H2" s="267"/>
    </row>
    <row r="3" spans="1:12" ht="15.75">
      <c r="B3" s="351" t="s">
        <v>1880</v>
      </c>
      <c r="C3" s="351"/>
      <c r="D3" s="351"/>
      <c r="E3" s="351"/>
      <c r="F3" s="351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49"/>
    </row>
    <row r="5" spans="1:12" ht="14.65" thickBot="1">
      <c r="B5" s="1" t="s">
        <v>1</v>
      </c>
      <c r="E5" s="86" t="s">
        <v>2003</v>
      </c>
      <c r="I5" s="49" t="s">
        <v>1882</v>
      </c>
      <c r="J5" s="38">
        <f>SUM(J9:J778)</f>
        <v>0</v>
      </c>
      <c r="K5" s="49" t="s">
        <v>5220</v>
      </c>
      <c r="L5" s="38">
        <f>SUM(L9:L778)</f>
        <v>0</v>
      </c>
    </row>
    <row r="6" spans="1:12" ht="23.6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2">
      <c r="A7" s="20"/>
      <c r="B7" s="348" t="s">
        <v>3667</v>
      </c>
      <c r="C7" s="348"/>
      <c r="D7" s="348"/>
      <c r="E7" s="348"/>
      <c r="F7" s="348"/>
      <c r="G7" s="277"/>
      <c r="H7" s="91"/>
      <c r="I7" s="275"/>
      <c r="J7" s="82"/>
      <c r="K7" s="275"/>
      <c r="L7" s="82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65"/>
      <c r="L8" s="67"/>
    </row>
    <row r="9" spans="1:12">
      <c r="A9" s="20">
        <v>0</v>
      </c>
      <c r="B9" s="10" t="s">
        <v>5025</v>
      </c>
      <c r="C9" s="4" t="s">
        <v>5026</v>
      </c>
      <c r="D9" s="4" t="s">
        <v>5044</v>
      </c>
      <c r="E9" s="53" t="s">
        <v>123</v>
      </c>
      <c r="F9" s="5">
        <v>0.32</v>
      </c>
      <c r="G9" s="5">
        <f>ROUND(F9*Курс_EUR,2)</f>
        <v>30.4</v>
      </c>
      <c r="H9" s="66"/>
      <c r="I9" s="65">
        <f>F9*(1-Скидка_SUNMIGHT)</f>
        <v>0.32</v>
      </c>
      <c r="J9" s="67">
        <f>I9*H9</f>
        <v>0</v>
      </c>
      <c r="K9" s="303">
        <f>G9*(1-Скидка_SUNMIGHT)</f>
        <v>30.4</v>
      </c>
      <c r="L9" s="67">
        <f>H9*K9</f>
        <v>0</v>
      </c>
    </row>
    <row r="10" spans="1:12">
      <c r="A10" s="20">
        <v>0</v>
      </c>
      <c r="B10" s="10" t="s">
        <v>5027</v>
      </c>
      <c r="C10" s="4" t="s">
        <v>5026</v>
      </c>
      <c r="D10" s="4" t="s">
        <v>5045</v>
      </c>
      <c r="E10" s="53" t="s">
        <v>123</v>
      </c>
      <c r="F10" s="5">
        <v>0.32</v>
      </c>
      <c r="G10" s="5">
        <f>ROUND(F10*Курс_EUR,2)</f>
        <v>30.4</v>
      </c>
      <c r="H10" s="66"/>
      <c r="I10" s="65">
        <f>F10*(1-Скидка_SUNMIGHT)</f>
        <v>0.32</v>
      </c>
      <c r="J10" s="67">
        <f>I10*H10</f>
        <v>0</v>
      </c>
      <c r="K10" s="303">
        <f>G10*(1-Скидка_SUNMIGHT)</f>
        <v>30.4</v>
      </c>
      <c r="L10" s="67">
        <f>H10*K10</f>
        <v>0</v>
      </c>
    </row>
    <row r="11" spans="1:12">
      <c r="A11" s="20">
        <v>0</v>
      </c>
      <c r="B11" s="10" t="s">
        <v>5028</v>
      </c>
      <c r="C11" s="4" t="s">
        <v>5026</v>
      </c>
      <c r="D11" s="4" t="s">
        <v>5046</v>
      </c>
      <c r="E11" s="53" t="s">
        <v>123</v>
      </c>
      <c r="F11" s="5">
        <v>0.32</v>
      </c>
      <c r="G11" s="5">
        <f>ROUND(F11*Курс_EUR,2)</f>
        <v>30.4</v>
      </c>
      <c r="H11" s="66"/>
      <c r="I11" s="65">
        <f>F11*(1-Скидка_SUNMIGHT)</f>
        <v>0.32</v>
      </c>
      <c r="J11" s="67">
        <f>I11*H11</f>
        <v>0</v>
      </c>
      <c r="K11" s="303">
        <f>G11*(1-Скидка_SUNMIGHT)</f>
        <v>30.4</v>
      </c>
      <c r="L11" s="67">
        <f>H11*K11</f>
        <v>0</v>
      </c>
    </row>
    <row r="12" spans="1:12">
      <c r="A12" s="20"/>
      <c r="B12" s="117"/>
      <c r="C12" s="4"/>
      <c r="D12" s="4"/>
      <c r="E12" s="53"/>
      <c r="F12" s="5"/>
      <c r="G12" s="5"/>
      <c r="H12" s="66"/>
      <c r="I12" s="65"/>
      <c r="J12" s="67"/>
      <c r="K12" s="303"/>
      <c r="L12" s="67"/>
    </row>
    <row r="13" spans="1:12">
      <c r="A13" s="20">
        <v>0</v>
      </c>
      <c r="B13" s="6" t="s">
        <v>4781</v>
      </c>
      <c r="C13" s="4" t="s">
        <v>4782</v>
      </c>
      <c r="D13" s="4" t="s">
        <v>5047</v>
      </c>
      <c r="E13" s="53" t="s">
        <v>116</v>
      </c>
      <c r="F13" s="5">
        <v>0.51</v>
      </c>
      <c r="G13" s="5">
        <f t="shared" ref="G13:G21" si="0">ROUND(F13*Курс_EUR,2)</f>
        <v>48.45</v>
      </c>
      <c r="H13" s="66"/>
      <c r="I13" s="65">
        <f t="shared" ref="I13:I21" si="1">F13*(1-Скидка_SUNMIGHT)</f>
        <v>0.51</v>
      </c>
      <c r="J13" s="67">
        <f t="shared" ref="J13:J21" si="2">I13*H13</f>
        <v>0</v>
      </c>
      <c r="K13" s="303">
        <f t="shared" ref="K13:K21" si="3">G13*(1-Скидка_SUNMIGHT)</f>
        <v>48.45</v>
      </c>
      <c r="L13" s="67">
        <f t="shared" ref="L13:L21" si="4">H13*K13</f>
        <v>0</v>
      </c>
    </row>
    <row r="14" spans="1:12">
      <c r="A14" s="20">
        <v>0</v>
      </c>
      <c r="B14" s="6" t="s">
        <v>4783</v>
      </c>
      <c r="C14" s="4" t="s">
        <v>4782</v>
      </c>
      <c r="D14" s="4" t="s">
        <v>5048</v>
      </c>
      <c r="E14" s="53" t="s">
        <v>116</v>
      </c>
      <c r="F14" s="5">
        <v>0.47</v>
      </c>
      <c r="G14" s="5">
        <f t="shared" si="0"/>
        <v>44.65</v>
      </c>
      <c r="H14" s="66"/>
      <c r="I14" s="65">
        <f t="shared" si="1"/>
        <v>0.47</v>
      </c>
      <c r="J14" s="67">
        <f t="shared" si="2"/>
        <v>0</v>
      </c>
      <c r="K14" s="303">
        <f t="shared" si="3"/>
        <v>44.65</v>
      </c>
      <c r="L14" s="67">
        <f t="shared" si="4"/>
        <v>0</v>
      </c>
    </row>
    <row r="15" spans="1:12">
      <c r="A15" s="20">
        <v>0</v>
      </c>
      <c r="B15" s="6" t="s">
        <v>4784</v>
      </c>
      <c r="C15" s="4" t="s">
        <v>4782</v>
      </c>
      <c r="D15" s="4" t="s">
        <v>5044</v>
      </c>
      <c r="E15" s="53" t="s">
        <v>116</v>
      </c>
      <c r="F15" s="5">
        <v>0.47</v>
      </c>
      <c r="G15" s="5">
        <f t="shared" si="0"/>
        <v>44.65</v>
      </c>
      <c r="H15" s="66"/>
      <c r="I15" s="65">
        <f t="shared" si="1"/>
        <v>0.47</v>
      </c>
      <c r="J15" s="67">
        <f t="shared" si="2"/>
        <v>0</v>
      </c>
      <c r="K15" s="303">
        <f t="shared" si="3"/>
        <v>44.65</v>
      </c>
      <c r="L15" s="67">
        <f t="shared" si="4"/>
        <v>0</v>
      </c>
    </row>
    <row r="16" spans="1:12">
      <c r="A16" s="20">
        <v>0</v>
      </c>
      <c r="B16" s="6" t="s">
        <v>4785</v>
      </c>
      <c r="C16" s="4" t="s">
        <v>4782</v>
      </c>
      <c r="D16" s="4" t="s">
        <v>5049</v>
      </c>
      <c r="E16" s="53" t="s">
        <v>116</v>
      </c>
      <c r="F16" s="5">
        <v>0.47</v>
      </c>
      <c r="G16" s="5">
        <f t="shared" si="0"/>
        <v>44.65</v>
      </c>
      <c r="H16" s="66"/>
      <c r="I16" s="65">
        <f t="shared" si="1"/>
        <v>0.47</v>
      </c>
      <c r="J16" s="67">
        <f t="shared" si="2"/>
        <v>0</v>
      </c>
      <c r="K16" s="303">
        <f t="shared" si="3"/>
        <v>44.65</v>
      </c>
      <c r="L16" s="67">
        <f t="shared" si="4"/>
        <v>0</v>
      </c>
    </row>
    <row r="17" spans="1:12">
      <c r="A17" s="20">
        <v>0</v>
      </c>
      <c r="B17" s="6" t="s">
        <v>4786</v>
      </c>
      <c r="C17" s="4" t="s">
        <v>4782</v>
      </c>
      <c r="D17" s="4" t="s">
        <v>5045</v>
      </c>
      <c r="E17" s="53" t="s">
        <v>116</v>
      </c>
      <c r="F17" s="5">
        <v>0.47</v>
      </c>
      <c r="G17" s="5">
        <f t="shared" si="0"/>
        <v>44.65</v>
      </c>
      <c r="H17" s="66"/>
      <c r="I17" s="65">
        <f t="shared" si="1"/>
        <v>0.47</v>
      </c>
      <c r="J17" s="67">
        <f t="shared" si="2"/>
        <v>0</v>
      </c>
      <c r="K17" s="303">
        <f t="shared" si="3"/>
        <v>44.65</v>
      </c>
      <c r="L17" s="67">
        <f t="shared" si="4"/>
        <v>0</v>
      </c>
    </row>
    <row r="18" spans="1:12">
      <c r="A18" s="20">
        <v>0</v>
      </c>
      <c r="B18" s="6" t="s">
        <v>4787</v>
      </c>
      <c r="C18" s="4" t="s">
        <v>4782</v>
      </c>
      <c r="D18" s="4" t="s">
        <v>5050</v>
      </c>
      <c r="E18" s="53" t="s">
        <v>116</v>
      </c>
      <c r="F18" s="5">
        <v>0.47</v>
      </c>
      <c r="G18" s="5">
        <f t="shared" si="0"/>
        <v>44.65</v>
      </c>
      <c r="H18" s="66"/>
      <c r="I18" s="65">
        <f t="shared" si="1"/>
        <v>0.47</v>
      </c>
      <c r="J18" s="67">
        <f t="shared" si="2"/>
        <v>0</v>
      </c>
      <c r="K18" s="303">
        <f t="shared" si="3"/>
        <v>44.65</v>
      </c>
      <c r="L18" s="67">
        <f t="shared" si="4"/>
        <v>0</v>
      </c>
    </row>
    <row r="19" spans="1:12">
      <c r="A19" s="20">
        <v>0</v>
      </c>
      <c r="B19" s="6" t="s">
        <v>4788</v>
      </c>
      <c r="C19" s="4" t="s">
        <v>4782</v>
      </c>
      <c r="D19" s="4" t="s">
        <v>5051</v>
      </c>
      <c r="E19" s="53" t="s">
        <v>116</v>
      </c>
      <c r="F19" s="5">
        <v>0.47</v>
      </c>
      <c r="G19" s="5">
        <f t="shared" si="0"/>
        <v>44.65</v>
      </c>
      <c r="H19" s="66"/>
      <c r="I19" s="65">
        <f t="shared" si="1"/>
        <v>0.47</v>
      </c>
      <c r="J19" s="67">
        <f t="shared" si="2"/>
        <v>0</v>
      </c>
      <c r="K19" s="303">
        <f t="shared" si="3"/>
        <v>44.65</v>
      </c>
      <c r="L19" s="67">
        <f t="shared" si="4"/>
        <v>0</v>
      </c>
    </row>
    <row r="20" spans="1:12">
      <c r="A20" s="20">
        <v>0</v>
      </c>
      <c r="B20" s="6" t="s">
        <v>4789</v>
      </c>
      <c r="C20" s="4" t="s">
        <v>4782</v>
      </c>
      <c r="D20" s="4" t="s">
        <v>5046</v>
      </c>
      <c r="E20" s="53" t="s">
        <v>116</v>
      </c>
      <c r="F20" s="5">
        <v>0.47</v>
      </c>
      <c r="G20" s="5">
        <f t="shared" si="0"/>
        <v>44.65</v>
      </c>
      <c r="H20" s="66"/>
      <c r="I20" s="65">
        <f t="shared" si="1"/>
        <v>0.47</v>
      </c>
      <c r="J20" s="67">
        <f t="shared" si="2"/>
        <v>0</v>
      </c>
      <c r="K20" s="303">
        <f t="shared" si="3"/>
        <v>44.65</v>
      </c>
      <c r="L20" s="67">
        <f t="shared" si="4"/>
        <v>0</v>
      </c>
    </row>
    <row r="21" spans="1:12">
      <c r="A21" s="20">
        <v>0</v>
      </c>
      <c r="B21" s="6" t="s">
        <v>4790</v>
      </c>
      <c r="C21" s="4" t="s">
        <v>4782</v>
      </c>
      <c r="D21" s="4" t="s">
        <v>5052</v>
      </c>
      <c r="E21" s="53" t="s">
        <v>116</v>
      </c>
      <c r="F21" s="5">
        <v>0.47</v>
      </c>
      <c r="G21" s="5">
        <f t="shared" si="0"/>
        <v>44.65</v>
      </c>
      <c r="H21" s="66"/>
      <c r="I21" s="65">
        <f t="shared" si="1"/>
        <v>0.47</v>
      </c>
      <c r="J21" s="67">
        <f t="shared" si="2"/>
        <v>0</v>
      </c>
      <c r="K21" s="303">
        <f t="shared" si="3"/>
        <v>44.65</v>
      </c>
      <c r="L21" s="67">
        <f t="shared" si="4"/>
        <v>0</v>
      </c>
    </row>
    <row r="22" spans="1:12">
      <c r="A22" s="20"/>
      <c r="B22" s="6"/>
      <c r="C22" s="4"/>
      <c r="D22" s="4"/>
      <c r="E22" s="53"/>
      <c r="F22" s="5"/>
      <c r="G22" s="5"/>
      <c r="H22" s="66"/>
      <c r="I22" s="65"/>
      <c r="J22" s="67"/>
      <c r="K22" s="303"/>
      <c r="L22" s="67"/>
    </row>
    <row r="23" spans="1:12">
      <c r="A23" s="20">
        <v>0</v>
      </c>
      <c r="B23" s="6" t="s">
        <v>3669</v>
      </c>
      <c r="C23" s="4" t="s">
        <v>3670</v>
      </c>
      <c r="D23" s="4" t="s">
        <v>5047</v>
      </c>
      <c r="E23" s="53" t="s">
        <v>116</v>
      </c>
      <c r="F23" s="5">
        <v>0.64</v>
      </c>
      <c r="G23" s="5">
        <f t="shared" ref="G23:G34" si="5">ROUND(F23*Курс_EUR,2)</f>
        <v>60.8</v>
      </c>
      <c r="H23" s="66"/>
      <c r="I23" s="65">
        <f t="shared" ref="I23:I34" si="6">F23*(1-Скидка_SUNMIGHT)</f>
        <v>0.64</v>
      </c>
      <c r="J23" s="67">
        <f t="shared" ref="J23:J34" si="7">I23*H23</f>
        <v>0</v>
      </c>
      <c r="K23" s="303">
        <f t="shared" ref="K23:K34" si="8">G23*(1-Скидка_SUNMIGHT)</f>
        <v>60.8</v>
      </c>
      <c r="L23" s="67">
        <f t="shared" ref="L23:L34" si="9">H23*K23</f>
        <v>0</v>
      </c>
    </row>
    <row r="24" spans="1:12">
      <c r="A24" s="20">
        <v>0</v>
      </c>
      <c r="B24" s="6" t="s">
        <v>3671</v>
      </c>
      <c r="C24" s="4" t="s">
        <v>3670</v>
      </c>
      <c r="D24" s="4" t="s">
        <v>5048</v>
      </c>
      <c r="E24" s="53" t="s">
        <v>116</v>
      </c>
      <c r="F24" s="5">
        <v>0.59</v>
      </c>
      <c r="G24" s="5">
        <f t="shared" si="5"/>
        <v>56.05</v>
      </c>
      <c r="H24" s="66"/>
      <c r="I24" s="65">
        <f t="shared" si="6"/>
        <v>0.59</v>
      </c>
      <c r="J24" s="67">
        <f t="shared" si="7"/>
        <v>0</v>
      </c>
      <c r="K24" s="303">
        <f t="shared" si="8"/>
        <v>56.05</v>
      </c>
      <c r="L24" s="67">
        <f t="shared" si="9"/>
        <v>0</v>
      </c>
    </row>
    <row r="25" spans="1:12">
      <c r="A25" s="20">
        <v>0</v>
      </c>
      <c r="B25" s="6" t="s">
        <v>3672</v>
      </c>
      <c r="C25" s="4" t="s">
        <v>3670</v>
      </c>
      <c r="D25" s="4" t="s">
        <v>5044</v>
      </c>
      <c r="E25" s="53" t="s">
        <v>116</v>
      </c>
      <c r="F25" s="5">
        <v>0.59</v>
      </c>
      <c r="G25" s="5">
        <f t="shared" si="5"/>
        <v>56.05</v>
      </c>
      <c r="H25" s="66"/>
      <c r="I25" s="65">
        <f t="shared" si="6"/>
        <v>0.59</v>
      </c>
      <c r="J25" s="67">
        <f t="shared" si="7"/>
        <v>0</v>
      </c>
      <c r="K25" s="303">
        <f t="shared" si="8"/>
        <v>56.05</v>
      </c>
      <c r="L25" s="67">
        <f t="shared" si="9"/>
        <v>0</v>
      </c>
    </row>
    <row r="26" spans="1:12">
      <c r="A26" s="20">
        <v>0</v>
      </c>
      <c r="B26" s="6" t="s">
        <v>3673</v>
      </c>
      <c r="C26" s="4" t="s">
        <v>3670</v>
      </c>
      <c r="D26" s="4" t="s">
        <v>5049</v>
      </c>
      <c r="E26" s="53" t="s">
        <v>116</v>
      </c>
      <c r="F26" s="5">
        <v>0.59</v>
      </c>
      <c r="G26" s="5">
        <f t="shared" si="5"/>
        <v>56.05</v>
      </c>
      <c r="H26" s="66"/>
      <c r="I26" s="65">
        <f t="shared" si="6"/>
        <v>0.59</v>
      </c>
      <c r="J26" s="67">
        <f t="shared" si="7"/>
        <v>0</v>
      </c>
      <c r="K26" s="303">
        <f t="shared" si="8"/>
        <v>56.05</v>
      </c>
      <c r="L26" s="67">
        <f t="shared" si="9"/>
        <v>0</v>
      </c>
    </row>
    <row r="27" spans="1:12">
      <c r="A27" s="20">
        <v>0</v>
      </c>
      <c r="B27" s="6" t="s">
        <v>3674</v>
      </c>
      <c r="C27" s="4" t="s">
        <v>3670</v>
      </c>
      <c r="D27" s="4" t="s">
        <v>5045</v>
      </c>
      <c r="E27" s="53" t="s">
        <v>116</v>
      </c>
      <c r="F27" s="5">
        <v>0.59</v>
      </c>
      <c r="G27" s="5">
        <f t="shared" si="5"/>
        <v>56.05</v>
      </c>
      <c r="H27" s="66"/>
      <c r="I27" s="65">
        <f t="shared" si="6"/>
        <v>0.59</v>
      </c>
      <c r="J27" s="67">
        <f t="shared" si="7"/>
        <v>0</v>
      </c>
      <c r="K27" s="303">
        <f t="shared" si="8"/>
        <v>56.05</v>
      </c>
      <c r="L27" s="67">
        <f t="shared" si="9"/>
        <v>0</v>
      </c>
    </row>
    <row r="28" spans="1:12">
      <c r="A28" s="20">
        <v>0</v>
      </c>
      <c r="B28" s="6" t="s">
        <v>3675</v>
      </c>
      <c r="C28" s="4" t="s">
        <v>3670</v>
      </c>
      <c r="D28" s="4" t="s">
        <v>5050</v>
      </c>
      <c r="E28" s="53" t="s">
        <v>116</v>
      </c>
      <c r="F28" s="5">
        <v>0.59</v>
      </c>
      <c r="G28" s="5">
        <f t="shared" si="5"/>
        <v>56.05</v>
      </c>
      <c r="H28" s="66"/>
      <c r="I28" s="65">
        <f t="shared" si="6"/>
        <v>0.59</v>
      </c>
      <c r="J28" s="67">
        <f t="shared" si="7"/>
        <v>0</v>
      </c>
      <c r="K28" s="303">
        <f t="shared" si="8"/>
        <v>56.05</v>
      </c>
      <c r="L28" s="67">
        <f t="shared" si="9"/>
        <v>0</v>
      </c>
    </row>
    <row r="29" spans="1:12">
      <c r="A29" s="20">
        <v>0</v>
      </c>
      <c r="B29" s="6" t="s">
        <v>3676</v>
      </c>
      <c r="C29" s="4" t="s">
        <v>3670</v>
      </c>
      <c r="D29" s="4" t="s">
        <v>5051</v>
      </c>
      <c r="E29" s="53" t="s">
        <v>116</v>
      </c>
      <c r="F29" s="5">
        <v>0.59</v>
      </c>
      <c r="G29" s="5">
        <f t="shared" si="5"/>
        <v>56.05</v>
      </c>
      <c r="H29" s="66"/>
      <c r="I29" s="65">
        <f t="shared" si="6"/>
        <v>0.59</v>
      </c>
      <c r="J29" s="67">
        <f t="shared" si="7"/>
        <v>0</v>
      </c>
      <c r="K29" s="303">
        <f t="shared" si="8"/>
        <v>56.05</v>
      </c>
      <c r="L29" s="67">
        <f t="shared" si="9"/>
        <v>0</v>
      </c>
    </row>
    <row r="30" spans="1:12">
      <c r="A30" s="20">
        <v>0</v>
      </c>
      <c r="B30" s="6" t="s">
        <v>3677</v>
      </c>
      <c r="C30" s="4" t="s">
        <v>3670</v>
      </c>
      <c r="D30" s="4" t="s">
        <v>5046</v>
      </c>
      <c r="E30" s="53" t="s">
        <v>116</v>
      </c>
      <c r="F30" s="5">
        <v>0.59</v>
      </c>
      <c r="G30" s="5">
        <f t="shared" si="5"/>
        <v>56.05</v>
      </c>
      <c r="H30" s="66"/>
      <c r="I30" s="65">
        <f t="shared" si="6"/>
        <v>0.59</v>
      </c>
      <c r="J30" s="67">
        <f t="shared" si="7"/>
        <v>0</v>
      </c>
      <c r="K30" s="303">
        <f t="shared" si="8"/>
        <v>56.05</v>
      </c>
      <c r="L30" s="67">
        <f t="shared" si="9"/>
        <v>0</v>
      </c>
    </row>
    <row r="31" spans="1:12">
      <c r="A31" s="20">
        <v>0</v>
      </c>
      <c r="B31" s="6" t="s">
        <v>4617</v>
      </c>
      <c r="C31" s="4" t="s">
        <v>3670</v>
      </c>
      <c r="D31" s="4" t="s">
        <v>5052</v>
      </c>
      <c r="E31" s="53" t="s">
        <v>116</v>
      </c>
      <c r="F31" s="5">
        <v>0.59</v>
      </c>
      <c r="G31" s="5">
        <f t="shared" si="5"/>
        <v>56.05</v>
      </c>
      <c r="H31" s="66"/>
      <c r="I31" s="65">
        <f t="shared" si="6"/>
        <v>0.59</v>
      </c>
      <c r="J31" s="67">
        <f t="shared" si="7"/>
        <v>0</v>
      </c>
      <c r="K31" s="303">
        <f t="shared" si="8"/>
        <v>56.05</v>
      </c>
      <c r="L31" s="67">
        <f t="shared" si="9"/>
        <v>0</v>
      </c>
    </row>
    <row r="32" spans="1:12">
      <c r="A32" s="20">
        <v>0</v>
      </c>
      <c r="B32" s="6" t="s">
        <v>4916</v>
      </c>
      <c r="C32" s="4" t="s">
        <v>3670</v>
      </c>
      <c r="D32" s="4" t="s">
        <v>5053</v>
      </c>
      <c r="E32" s="53" t="s">
        <v>116</v>
      </c>
      <c r="F32" s="5">
        <v>0.59</v>
      </c>
      <c r="G32" s="5">
        <f t="shared" si="5"/>
        <v>56.05</v>
      </c>
      <c r="H32" s="66"/>
      <c r="I32" s="65">
        <f t="shared" si="6"/>
        <v>0.59</v>
      </c>
      <c r="J32" s="67">
        <f t="shared" si="7"/>
        <v>0</v>
      </c>
      <c r="K32" s="303">
        <f t="shared" si="8"/>
        <v>56.05</v>
      </c>
      <c r="L32" s="67">
        <f t="shared" si="9"/>
        <v>0</v>
      </c>
    </row>
    <row r="33" spans="1:12">
      <c r="A33" s="20">
        <v>0</v>
      </c>
      <c r="B33" s="6" t="s">
        <v>4917</v>
      </c>
      <c r="C33" s="4" t="s">
        <v>3670</v>
      </c>
      <c r="D33" s="4" t="s">
        <v>5054</v>
      </c>
      <c r="E33" s="53" t="s">
        <v>116</v>
      </c>
      <c r="F33" s="5">
        <v>0.59</v>
      </c>
      <c r="G33" s="5">
        <f t="shared" si="5"/>
        <v>56.05</v>
      </c>
      <c r="H33" s="66"/>
      <c r="I33" s="65">
        <f t="shared" si="6"/>
        <v>0.59</v>
      </c>
      <c r="J33" s="67">
        <f t="shared" si="7"/>
        <v>0</v>
      </c>
      <c r="K33" s="303">
        <f t="shared" si="8"/>
        <v>56.05</v>
      </c>
      <c r="L33" s="67">
        <f t="shared" si="9"/>
        <v>0</v>
      </c>
    </row>
    <row r="34" spans="1:12">
      <c r="A34" s="20">
        <v>0</v>
      </c>
      <c r="B34" s="6" t="s">
        <v>4918</v>
      </c>
      <c r="C34" s="4" t="s">
        <v>3670</v>
      </c>
      <c r="D34" s="4" t="s">
        <v>5055</v>
      </c>
      <c r="E34" s="53" t="s">
        <v>116</v>
      </c>
      <c r="F34" s="5">
        <v>0.59</v>
      </c>
      <c r="G34" s="5">
        <f t="shared" si="5"/>
        <v>56.05</v>
      </c>
      <c r="H34" s="66"/>
      <c r="I34" s="65">
        <f t="shared" si="6"/>
        <v>0.59</v>
      </c>
      <c r="J34" s="67">
        <f t="shared" si="7"/>
        <v>0</v>
      </c>
      <c r="K34" s="303">
        <f t="shared" si="8"/>
        <v>56.05</v>
      </c>
      <c r="L34" s="67">
        <f t="shared" si="9"/>
        <v>0</v>
      </c>
    </row>
    <row r="35" spans="1:12">
      <c r="A35" s="20"/>
      <c r="B35" s="6"/>
      <c r="C35" s="4"/>
      <c r="D35" s="4"/>
      <c r="E35" s="53"/>
      <c r="F35" s="5"/>
      <c r="G35" s="5"/>
      <c r="H35" s="66"/>
      <c r="I35" s="65"/>
      <c r="J35" s="67"/>
      <c r="K35" s="303"/>
      <c r="L35" s="67"/>
    </row>
    <row r="36" spans="1:12">
      <c r="A36" s="20">
        <v>0</v>
      </c>
      <c r="B36" s="6" t="s">
        <v>4583</v>
      </c>
      <c r="C36" s="4" t="s">
        <v>4584</v>
      </c>
      <c r="D36" s="4" t="s">
        <v>5047</v>
      </c>
      <c r="E36" s="53" t="s">
        <v>285</v>
      </c>
      <c r="F36" s="5">
        <v>30.56</v>
      </c>
      <c r="G36" s="5">
        <f t="shared" ref="G36:G44" si="10">ROUND(F36*Курс_EUR,2)</f>
        <v>2903.2</v>
      </c>
      <c r="H36" s="66"/>
      <c r="I36" s="65">
        <f t="shared" ref="I36:I44" si="11">F36*(1-Скидка_SUNMIGHT)</f>
        <v>30.56</v>
      </c>
      <c r="J36" s="67">
        <f t="shared" ref="J36:J44" si="12">I36*H36</f>
        <v>0</v>
      </c>
      <c r="K36" s="303">
        <f t="shared" ref="K36:K44" si="13">G36*(1-Скидка_SUNMIGHT)</f>
        <v>2903.2</v>
      </c>
      <c r="L36" s="67">
        <f t="shared" ref="L36:L44" si="14">H36*K36</f>
        <v>0</v>
      </c>
    </row>
    <row r="37" spans="1:12">
      <c r="A37" s="20">
        <v>0</v>
      </c>
      <c r="B37" s="6" t="s">
        <v>4618</v>
      </c>
      <c r="C37" s="4" t="s">
        <v>4584</v>
      </c>
      <c r="D37" s="4" t="s">
        <v>5048</v>
      </c>
      <c r="E37" s="53" t="s">
        <v>285</v>
      </c>
      <c r="F37" s="5">
        <v>28.98</v>
      </c>
      <c r="G37" s="5">
        <f t="shared" si="10"/>
        <v>2753.1</v>
      </c>
      <c r="H37" s="66"/>
      <c r="I37" s="65">
        <f t="shared" si="11"/>
        <v>28.98</v>
      </c>
      <c r="J37" s="67">
        <f t="shared" si="12"/>
        <v>0</v>
      </c>
      <c r="K37" s="303">
        <f t="shared" si="13"/>
        <v>2753.1</v>
      </c>
      <c r="L37" s="67">
        <f t="shared" si="14"/>
        <v>0</v>
      </c>
    </row>
    <row r="38" spans="1:12">
      <c r="A38" s="20">
        <v>0</v>
      </c>
      <c r="B38" s="6" t="s">
        <v>4619</v>
      </c>
      <c r="C38" s="4" t="s">
        <v>4584</v>
      </c>
      <c r="D38" s="4" t="s">
        <v>5044</v>
      </c>
      <c r="E38" s="53" t="s">
        <v>285</v>
      </c>
      <c r="F38" s="5">
        <v>28.94</v>
      </c>
      <c r="G38" s="5">
        <f t="shared" si="10"/>
        <v>2749.3</v>
      </c>
      <c r="H38" s="66"/>
      <c r="I38" s="65">
        <f t="shared" si="11"/>
        <v>28.94</v>
      </c>
      <c r="J38" s="67">
        <f t="shared" si="12"/>
        <v>0</v>
      </c>
      <c r="K38" s="303">
        <f t="shared" si="13"/>
        <v>2749.3</v>
      </c>
      <c r="L38" s="67">
        <f t="shared" si="14"/>
        <v>0</v>
      </c>
    </row>
    <row r="39" spans="1:12">
      <c r="A39" s="20">
        <v>0</v>
      </c>
      <c r="B39" s="6" t="s">
        <v>4620</v>
      </c>
      <c r="C39" s="4" t="s">
        <v>4584</v>
      </c>
      <c r="D39" s="4" t="s">
        <v>5049</v>
      </c>
      <c r="E39" s="53" t="s">
        <v>285</v>
      </c>
      <c r="F39" s="5">
        <v>29.07</v>
      </c>
      <c r="G39" s="5">
        <f t="shared" si="10"/>
        <v>2761.65</v>
      </c>
      <c r="H39" s="66"/>
      <c r="I39" s="65">
        <f t="shared" si="11"/>
        <v>29.07</v>
      </c>
      <c r="J39" s="67">
        <f t="shared" si="12"/>
        <v>0</v>
      </c>
      <c r="K39" s="303">
        <f t="shared" si="13"/>
        <v>2761.65</v>
      </c>
      <c r="L39" s="67">
        <f t="shared" si="14"/>
        <v>0</v>
      </c>
    </row>
    <row r="40" spans="1:12">
      <c r="A40" s="20">
        <v>0</v>
      </c>
      <c r="B40" s="6" t="s">
        <v>4621</v>
      </c>
      <c r="C40" s="4" t="s">
        <v>4584</v>
      </c>
      <c r="D40" s="4" t="s">
        <v>5045</v>
      </c>
      <c r="E40" s="53" t="s">
        <v>285</v>
      </c>
      <c r="F40" s="5">
        <v>29.07</v>
      </c>
      <c r="G40" s="5">
        <f t="shared" si="10"/>
        <v>2761.65</v>
      </c>
      <c r="H40" s="66"/>
      <c r="I40" s="65">
        <f t="shared" si="11"/>
        <v>29.07</v>
      </c>
      <c r="J40" s="67">
        <f t="shared" si="12"/>
        <v>0</v>
      </c>
      <c r="K40" s="303">
        <f t="shared" si="13"/>
        <v>2761.65</v>
      </c>
      <c r="L40" s="67">
        <f t="shared" si="14"/>
        <v>0</v>
      </c>
    </row>
    <row r="41" spans="1:12">
      <c r="A41" s="20">
        <v>0</v>
      </c>
      <c r="B41" s="6" t="s">
        <v>4622</v>
      </c>
      <c r="C41" s="4" t="s">
        <v>4584</v>
      </c>
      <c r="D41" s="4" t="s">
        <v>5050</v>
      </c>
      <c r="E41" s="53" t="s">
        <v>285</v>
      </c>
      <c r="F41" s="5">
        <v>29.07</v>
      </c>
      <c r="G41" s="5">
        <f t="shared" si="10"/>
        <v>2761.65</v>
      </c>
      <c r="H41" s="66"/>
      <c r="I41" s="65">
        <f t="shared" si="11"/>
        <v>29.07</v>
      </c>
      <c r="J41" s="67">
        <f t="shared" si="12"/>
        <v>0</v>
      </c>
      <c r="K41" s="303">
        <f t="shared" si="13"/>
        <v>2761.65</v>
      </c>
      <c r="L41" s="67">
        <f t="shared" si="14"/>
        <v>0</v>
      </c>
    </row>
    <row r="42" spans="1:12">
      <c r="A42" s="20">
        <v>0</v>
      </c>
      <c r="B42" s="6" t="s">
        <v>4623</v>
      </c>
      <c r="C42" s="4" t="s">
        <v>4584</v>
      </c>
      <c r="D42" s="4" t="s">
        <v>5051</v>
      </c>
      <c r="E42" s="53" t="s">
        <v>285</v>
      </c>
      <c r="F42" s="5">
        <v>29.07</v>
      </c>
      <c r="G42" s="5">
        <f t="shared" si="10"/>
        <v>2761.65</v>
      </c>
      <c r="H42" s="66"/>
      <c r="I42" s="65">
        <f t="shared" si="11"/>
        <v>29.07</v>
      </c>
      <c r="J42" s="67">
        <f t="shared" si="12"/>
        <v>0</v>
      </c>
      <c r="K42" s="303">
        <f t="shared" si="13"/>
        <v>2761.65</v>
      </c>
      <c r="L42" s="67">
        <f t="shared" si="14"/>
        <v>0</v>
      </c>
    </row>
    <row r="43" spans="1:12">
      <c r="A43" s="20">
        <v>0</v>
      </c>
      <c r="B43" s="6" t="s">
        <v>4624</v>
      </c>
      <c r="C43" s="4" t="s">
        <v>4584</v>
      </c>
      <c r="D43" s="4" t="s">
        <v>5046</v>
      </c>
      <c r="E43" s="53" t="s">
        <v>285</v>
      </c>
      <c r="F43" s="5">
        <v>29.07</v>
      </c>
      <c r="G43" s="5">
        <f t="shared" si="10"/>
        <v>2761.65</v>
      </c>
      <c r="H43" s="66"/>
      <c r="I43" s="65">
        <f t="shared" si="11"/>
        <v>29.07</v>
      </c>
      <c r="J43" s="67">
        <f t="shared" si="12"/>
        <v>0</v>
      </c>
      <c r="K43" s="303">
        <f t="shared" si="13"/>
        <v>2761.65</v>
      </c>
      <c r="L43" s="67">
        <f t="shared" si="14"/>
        <v>0</v>
      </c>
    </row>
    <row r="44" spans="1:12">
      <c r="A44" s="20">
        <v>0</v>
      </c>
      <c r="B44" s="6" t="s">
        <v>4625</v>
      </c>
      <c r="C44" s="6" t="s">
        <v>4584</v>
      </c>
      <c r="D44" s="6" t="s">
        <v>5052</v>
      </c>
      <c r="E44" s="274" t="s">
        <v>285</v>
      </c>
      <c r="F44" s="7">
        <v>29.07</v>
      </c>
      <c r="G44" s="5">
        <f t="shared" si="10"/>
        <v>2761.65</v>
      </c>
      <c r="H44" s="66"/>
      <c r="I44" s="65">
        <f t="shared" si="11"/>
        <v>29.07</v>
      </c>
      <c r="J44" s="67">
        <f t="shared" si="12"/>
        <v>0</v>
      </c>
      <c r="K44" s="303">
        <f t="shared" si="13"/>
        <v>2761.65</v>
      </c>
      <c r="L44" s="67">
        <f t="shared" si="14"/>
        <v>0</v>
      </c>
    </row>
    <row r="45" spans="1:12">
      <c r="A45" s="20"/>
      <c r="B45" s="6"/>
      <c r="C45" s="6"/>
      <c r="D45" s="6"/>
      <c r="E45" s="274"/>
      <c r="F45" s="7"/>
      <c r="G45" s="5"/>
      <c r="H45" s="66"/>
      <c r="I45" s="65"/>
      <c r="J45" s="67"/>
      <c r="K45" s="303"/>
      <c r="L45" s="67"/>
    </row>
    <row r="46" spans="1:12">
      <c r="A46" s="20"/>
      <c r="B46" s="348" t="s">
        <v>5271</v>
      </c>
      <c r="C46" s="348"/>
      <c r="D46" s="348"/>
      <c r="E46" s="348"/>
      <c r="F46" s="348"/>
      <c r="G46" s="5"/>
      <c r="H46" s="66"/>
      <c r="I46" s="65"/>
      <c r="J46" s="67"/>
      <c r="K46" s="303"/>
      <c r="L46" s="67"/>
    </row>
    <row r="47" spans="1:12">
      <c r="A47" s="20"/>
      <c r="B47" s="117" t="s">
        <v>3564</v>
      </c>
      <c r="C47" s="59"/>
      <c r="D47" s="59"/>
      <c r="E47" s="59"/>
      <c r="F47" s="59"/>
      <c r="G47" s="5"/>
      <c r="H47" s="66"/>
      <c r="I47" s="65"/>
      <c r="J47" s="67"/>
      <c r="K47" s="303"/>
      <c r="L47" s="67"/>
    </row>
    <row r="48" spans="1:12">
      <c r="A48" s="20">
        <v>0</v>
      </c>
      <c r="B48" s="6" t="s">
        <v>5272</v>
      </c>
      <c r="C48" s="6" t="s">
        <v>5273</v>
      </c>
      <c r="D48" s="6" t="s">
        <v>5047</v>
      </c>
      <c r="E48" s="274" t="s">
        <v>116</v>
      </c>
      <c r="F48" s="7">
        <v>0.74</v>
      </c>
      <c r="G48" s="5">
        <f t="shared" ref="G48:G81" si="15">ROUND(F48*Курс_EUR,2)</f>
        <v>70.3</v>
      </c>
      <c r="H48" s="66"/>
      <c r="I48" s="65">
        <f t="shared" ref="I48:I81" si="16">F48*(1-Скидка_SUNMIGHT)</f>
        <v>0.74</v>
      </c>
      <c r="J48" s="67">
        <f t="shared" ref="J48:J81" si="17">I48*H48</f>
        <v>0</v>
      </c>
      <c r="K48" s="303">
        <f t="shared" ref="K48:K81" si="18">G48*(1-Скидка_SUNMIGHT)</f>
        <v>70.3</v>
      </c>
      <c r="L48" s="67">
        <f t="shared" ref="L48:L81" si="19">H48*K48</f>
        <v>0</v>
      </c>
    </row>
    <row r="49" spans="1:12">
      <c r="A49" s="20">
        <v>0</v>
      </c>
      <c r="B49" s="6" t="s">
        <v>5274</v>
      </c>
      <c r="C49" s="6" t="s">
        <v>5273</v>
      </c>
      <c r="D49" s="6" t="s">
        <v>5048</v>
      </c>
      <c r="E49" s="274" t="s">
        <v>116</v>
      </c>
      <c r="F49" s="7">
        <v>0.64</v>
      </c>
      <c r="G49" s="5">
        <f t="shared" si="15"/>
        <v>60.8</v>
      </c>
      <c r="H49" s="66"/>
      <c r="I49" s="65">
        <f t="shared" si="16"/>
        <v>0.64</v>
      </c>
      <c r="J49" s="67">
        <f t="shared" si="17"/>
        <v>0</v>
      </c>
      <c r="K49" s="303">
        <f t="shared" si="18"/>
        <v>60.8</v>
      </c>
      <c r="L49" s="67">
        <f t="shared" si="19"/>
        <v>0</v>
      </c>
    </row>
    <row r="50" spans="1:12">
      <c r="A50" s="20">
        <v>0</v>
      </c>
      <c r="B50" s="6" t="s">
        <v>5275</v>
      </c>
      <c r="C50" s="6" t="s">
        <v>5273</v>
      </c>
      <c r="D50" s="6" t="s">
        <v>5044</v>
      </c>
      <c r="E50" s="274" t="s">
        <v>116</v>
      </c>
      <c r="F50" s="7">
        <v>0.64</v>
      </c>
      <c r="G50" s="5">
        <f t="shared" si="15"/>
        <v>60.8</v>
      </c>
      <c r="H50" s="66"/>
      <c r="I50" s="65">
        <f t="shared" si="16"/>
        <v>0.64</v>
      </c>
      <c r="J50" s="67">
        <f t="shared" si="17"/>
        <v>0</v>
      </c>
      <c r="K50" s="303">
        <f t="shared" si="18"/>
        <v>60.8</v>
      </c>
      <c r="L50" s="67">
        <f t="shared" si="19"/>
        <v>0</v>
      </c>
    </row>
    <row r="51" spans="1:12">
      <c r="A51" s="20">
        <v>0</v>
      </c>
      <c r="B51" s="6" t="s">
        <v>5276</v>
      </c>
      <c r="C51" s="6" t="s">
        <v>5273</v>
      </c>
      <c r="D51" s="6" t="s">
        <v>5049</v>
      </c>
      <c r="E51" s="274" t="s">
        <v>116</v>
      </c>
      <c r="F51" s="7">
        <v>0.64</v>
      </c>
      <c r="G51" s="5">
        <f t="shared" si="15"/>
        <v>60.8</v>
      </c>
      <c r="H51" s="66"/>
      <c r="I51" s="65">
        <f t="shared" si="16"/>
        <v>0.64</v>
      </c>
      <c r="J51" s="67">
        <f t="shared" si="17"/>
        <v>0</v>
      </c>
      <c r="K51" s="303">
        <f t="shared" si="18"/>
        <v>60.8</v>
      </c>
      <c r="L51" s="67">
        <f t="shared" si="19"/>
        <v>0</v>
      </c>
    </row>
    <row r="52" spans="1:12">
      <c r="A52" s="20">
        <v>0</v>
      </c>
      <c r="B52" s="6" t="s">
        <v>5277</v>
      </c>
      <c r="C52" s="6" t="s">
        <v>5273</v>
      </c>
      <c r="D52" s="6" t="s">
        <v>5045</v>
      </c>
      <c r="E52" s="274" t="s">
        <v>116</v>
      </c>
      <c r="F52" s="7">
        <v>0.64</v>
      </c>
      <c r="G52" s="5">
        <f t="shared" si="15"/>
        <v>60.8</v>
      </c>
      <c r="H52" s="66"/>
      <c r="I52" s="65">
        <f t="shared" si="16"/>
        <v>0.64</v>
      </c>
      <c r="J52" s="67">
        <f t="shared" si="17"/>
        <v>0</v>
      </c>
      <c r="K52" s="303">
        <f t="shared" si="18"/>
        <v>60.8</v>
      </c>
      <c r="L52" s="67">
        <f t="shared" si="19"/>
        <v>0</v>
      </c>
    </row>
    <row r="53" spans="1:12">
      <c r="A53" s="20">
        <v>0</v>
      </c>
      <c r="B53" s="6" t="s">
        <v>5278</v>
      </c>
      <c r="C53" s="6" t="s">
        <v>5273</v>
      </c>
      <c r="D53" s="6" t="s">
        <v>5050</v>
      </c>
      <c r="E53" s="274" t="s">
        <v>116</v>
      </c>
      <c r="F53" s="7">
        <v>0.64</v>
      </c>
      <c r="G53" s="5">
        <f t="shared" si="15"/>
        <v>60.8</v>
      </c>
      <c r="H53" s="66"/>
      <c r="I53" s="65">
        <f t="shared" si="16"/>
        <v>0.64</v>
      </c>
      <c r="J53" s="67">
        <f t="shared" si="17"/>
        <v>0</v>
      </c>
      <c r="K53" s="303">
        <f t="shared" si="18"/>
        <v>60.8</v>
      </c>
      <c r="L53" s="67">
        <f t="shared" si="19"/>
        <v>0</v>
      </c>
    </row>
    <row r="54" spans="1:12">
      <c r="A54" s="20">
        <v>0</v>
      </c>
      <c r="B54" s="6" t="s">
        <v>5279</v>
      </c>
      <c r="C54" s="6" t="s">
        <v>5273</v>
      </c>
      <c r="D54" s="6" t="s">
        <v>5051</v>
      </c>
      <c r="E54" s="274" t="s">
        <v>116</v>
      </c>
      <c r="F54" s="7">
        <v>0.64</v>
      </c>
      <c r="G54" s="5">
        <f t="shared" si="15"/>
        <v>60.8</v>
      </c>
      <c r="H54" s="66"/>
      <c r="I54" s="65">
        <f t="shared" si="16"/>
        <v>0.64</v>
      </c>
      <c r="J54" s="67">
        <f t="shared" si="17"/>
        <v>0</v>
      </c>
      <c r="K54" s="303">
        <f t="shared" si="18"/>
        <v>60.8</v>
      </c>
      <c r="L54" s="67">
        <f t="shared" si="19"/>
        <v>0</v>
      </c>
    </row>
    <row r="55" spans="1:12">
      <c r="A55" s="20">
        <v>0</v>
      </c>
      <c r="B55" s="6" t="s">
        <v>5280</v>
      </c>
      <c r="C55" s="6" t="s">
        <v>5273</v>
      </c>
      <c r="D55" s="6" t="s">
        <v>5046</v>
      </c>
      <c r="E55" s="274" t="s">
        <v>116</v>
      </c>
      <c r="F55" s="7">
        <v>0.64</v>
      </c>
      <c r="G55" s="5">
        <f t="shared" si="15"/>
        <v>60.8</v>
      </c>
      <c r="H55" s="66"/>
      <c r="I55" s="65">
        <f t="shared" si="16"/>
        <v>0.64</v>
      </c>
      <c r="J55" s="67">
        <f t="shared" si="17"/>
        <v>0</v>
      </c>
      <c r="K55" s="303">
        <f t="shared" si="18"/>
        <v>60.8</v>
      </c>
      <c r="L55" s="67">
        <f t="shared" si="19"/>
        <v>0</v>
      </c>
    </row>
    <row r="56" spans="1:12">
      <c r="A56" s="20">
        <v>0</v>
      </c>
      <c r="B56" s="6" t="s">
        <v>5281</v>
      </c>
      <c r="C56" s="6" t="s">
        <v>5273</v>
      </c>
      <c r="D56" s="6" t="s">
        <v>5052</v>
      </c>
      <c r="E56" s="274" t="s">
        <v>116</v>
      </c>
      <c r="F56" s="7">
        <v>0.64</v>
      </c>
      <c r="G56" s="5">
        <f t="shared" si="15"/>
        <v>60.8</v>
      </c>
      <c r="H56" s="66"/>
      <c r="I56" s="65">
        <f t="shared" si="16"/>
        <v>0.64</v>
      </c>
      <c r="J56" s="67">
        <f t="shared" si="17"/>
        <v>0</v>
      </c>
      <c r="K56" s="303">
        <f t="shared" si="18"/>
        <v>60.8</v>
      </c>
      <c r="L56" s="67">
        <f t="shared" si="19"/>
        <v>0</v>
      </c>
    </row>
    <row r="57" spans="1:12">
      <c r="A57" s="20">
        <v>0</v>
      </c>
      <c r="B57" s="6" t="s">
        <v>5282</v>
      </c>
      <c r="C57" s="6" t="s">
        <v>5273</v>
      </c>
      <c r="D57" s="6" t="s">
        <v>5053</v>
      </c>
      <c r="E57" s="274" t="s">
        <v>116</v>
      </c>
      <c r="F57" s="7">
        <v>0.64</v>
      </c>
      <c r="G57" s="5">
        <f t="shared" si="15"/>
        <v>60.8</v>
      </c>
      <c r="H57" s="66"/>
      <c r="I57" s="65">
        <f t="shared" si="16"/>
        <v>0.64</v>
      </c>
      <c r="J57" s="67">
        <f t="shared" si="17"/>
        <v>0</v>
      </c>
      <c r="K57" s="303">
        <f t="shared" si="18"/>
        <v>60.8</v>
      </c>
      <c r="L57" s="67">
        <f t="shared" si="19"/>
        <v>0</v>
      </c>
    </row>
    <row r="58" spans="1:12">
      <c r="A58" s="20">
        <v>0</v>
      </c>
      <c r="B58" s="6" t="s">
        <v>5283</v>
      </c>
      <c r="C58" s="6" t="s">
        <v>5273</v>
      </c>
      <c r="D58" s="6" t="s">
        <v>5054</v>
      </c>
      <c r="E58" s="274" t="s">
        <v>116</v>
      </c>
      <c r="F58" s="7">
        <v>0.64</v>
      </c>
      <c r="G58" s="5">
        <f t="shared" si="15"/>
        <v>60.8</v>
      </c>
      <c r="H58" s="66"/>
      <c r="I58" s="65">
        <f t="shared" si="16"/>
        <v>0.64</v>
      </c>
      <c r="J58" s="67">
        <f t="shared" si="17"/>
        <v>0</v>
      </c>
      <c r="K58" s="303">
        <f t="shared" si="18"/>
        <v>60.8</v>
      </c>
      <c r="L58" s="67">
        <f t="shared" si="19"/>
        <v>0</v>
      </c>
    </row>
    <row r="59" spans="1:12">
      <c r="A59" s="20">
        <v>0</v>
      </c>
      <c r="B59" s="6" t="s">
        <v>5284</v>
      </c>
      <c r="C59" s="6" t="s">
        <v>5273</v>
      </c>
      <c r="D59" s="6" t="s">
        <v>5055</v>
      </c>
      <c r="E59" s="274" t="s">
        <v>116</v>
      </c>
      <c r="F59" s="7">
        <v>0.64</v>
      </c>
      <c r="G59" s="5">
        <f t="shared" si="15"/>
        <v>60.8</v>
      </c>
      <c r="H59" s="66"/>
      <c r="I59" s="65">
        <f t="shared" si="16"/>
        <v>0.64</v>
      </c>
      <c r="J59" s="67">
        <f t="shared" si="17"/>
        <v>0</v>
      </c>
      <c r="K59" s="303">
        <f t="shared" si="18"/>
        <v>60.8</v>
      </c>
      <c r="L59" s="67">
        <f t="shared" si="19"/>
        <v>0</v>
      </c>
    </row>
    <row r="60" spans="1:12">
      <c r="A60" s="20"/>
      <c r="B60" s="6"/>
      <c r="C60" s="6"/>
      <c r="D60" s="6"/>
      <c r="E60" s="274"/>
      <c r="F60" s="7"/>
      <c r="G60" s="5"/>
      <c r="H60" s="66"/>
      <c r="I60" s="65"/>
      <c r="J60" s="67"/>
      <c r="K60" s="303"/>
      <c r="L60" s="67"/>
    </row>
    <row r="61" spans="1:12">
      <c r="A61" s="20">
        <v>0</v>
      </c>
      <c r="B61" s="6" t="s">
        <v>5285</v>
      </c>
      <c r="C61" s="6" t="s">
        <v>5286</v>
      </c>
      <c r="D61" s="6" t="s">
        <v>5047</v>
      </c>
      <c r="E61" s="274" t="s">
        <v>116</v>
      </c>
      <c r="F61" s="7">
        <v>0.97</v>
      </c>
      <c r="G61" s="5">
        <f t="shared" si="15"/>
        <v>92.15</v>
      </c>
      <c r="H61" s="66"/>
      <c r="I61" s="65">
        <f t="shared" si="16"/>
        <v>0.97</v>
      </c>
      <c r="J61" s="67">
        <f t="shared" si="17"/>
        <v>0</v>
      </c>
      <c r="K61" s="303">
        <f t="shared" si="18"/>
        <v>92.15</v>
      </c>
      <c r="L61" s="67">
        <f t="shared" si="19"/>
        <v>0</v>
      </c>
    </row>
    <row r="62" spans="1:12">
      <c r="A62" s="20">
        <v>0</v>
      </c>
      <c r="B62" s="6" t="s">
        <v>5287</v>
      </c>
      <c r="C62" s="6" t="s">
        <v>5286</v>
      </c>
      <c r="D62" s="6" t="s">
        <v>5048</v>
      </c>
      <c r="E62" s="274" t="s">
        <v>116</v>
      </c>
      <c r="F62" s="7">
        <v>0.84</v>
      </c>
      <c r="G62" s="5">
        <f t="shared" si="15"/>
        <v>79.8</v>
      </c>
      <c r="H62" s="66"/>
      <c r="I62" s="65">
        <f t="shared" si="16"/>
        <v>0.84</v>
      </c>
      <c r="J62" s="67">
        <f t="shared" si="17"/>
        <v>0</v>
      </c>
      <c r="K62" s="303">
        <f t="shared" si="18"/>
        <v>79.8</v>
      </c>
      <c r="L62" s="67">
        <f t="shared" si="19"/>
        <v>0</v>
      </c>
    </row>
    <row r="63" spans="1:12">
      <c r="A63" s="20">
        <v>0</v>
      </c>
      <c r="B63" s="6" t="s">
        <v>5288</v>
      </c>
      <c r="C63" s="6" t="s">
        <v>5286</v>
      </c>
      <c r="D63" s="6" t="s">
        <v>5044</v>
      </c>
      <c r="E63" s="274" t="s">
        <v>116</v>
      </c>
      <c r="F63" s="7">
        <v>0.84</v>
      </c>
      <c r="G63" s="5">
        <f t="shared" si="15"/>
        <v>79.8</v>
      </c>
      <c r="H63" s="66"/>
      <c r="I63" s="65">
        <f t="shared" si="16"/>
        <v>0.84</v>
      </c>
      <c r="J63" s="67">
        <f t="shared" si="17"/>
        <v>0</v>
      </c>
      <c r="K63" s="303">
        <f t="shared" si="18"/>
        <v>79.8</v>
      </c>
      <c r="L63" s="67">
        <f t="shared" si="19"/>
        <v>0</v>
      </c>
    </row>
    <row r="64" spans="1:12">
      <c r="A64" s="20">
        <v>0</v>
      </c>
      <c r="B64" s="6" t="s">
        <v>3086</v>
      </c>
      <c r="C64" s="6" t="s">
        <v>5286</v>
      </c>
      <c r="D64" s="6" t="s">
        <v>5049</v>
      </c>
      <c r="E64" s="274" t="s">
        <v>116</v>
      </c>
      <c r="F64" s="7">
        <v>0.84</v>
      </c>
      <c r="G64" s="5">
        <f t="shared" si="15"/>
        <v>79.8</v>
      </c>
      <c r="H64" s="66"/>
      <c r="I64" s="65">
        <f t="shared" si="16"/>
        <v>0.84</v>
      </c>
      <c r="J64" s="67">
        <f t="shared" si="17"/>
        <v>0</v>
      </c>
      <c r="K64" s="303">
        <f t="shared" si="18"/>
        <v>79.8</v>
      </c>
      <c r="L64" s="67">
        <f t="shared" si="19"/>
        <v>0</v>
      </c>
    </row>
    <row r="65" spans="1:12">
      <c r="A65" s="20">
        <v>0</v>
      </c>
      <c r="B65" s="6" t="s">
        <v>3088</v>
      </c>
      <c r="C65" s="6" t="s">
        <v>5286</v>
      </c>
      <c r="D65" s="6" t="s">
        <v>5045</v>
      </c>
      <c r="E65" s="274" t="s">
        <v>116</v>
      </c>
      <c r="F65" s="7">
        <v>0.84</v>
      </c>
      <c r="G65" s="5">
        <f t="shared" si="15"/>
        <v>79.8</v>
      </c>
      <c r="H65" s="66"/>
      <c r="I65" s="65">
        <f t="shared" si="16"/>
        <v>0.84</v>
      </c>
      <c r="J65" s="67">
        <f t="shared" si="17"/>
        <v>0</v>
      </c>
      <c r="K65" s="303">
        <f t="shared" si="18"/>
        <v>79.8</v>
      </c>
      <c r="L65" s="67">
        <f t="shared" si="19"/>
        <v>0</v>
      </c>
    </row>
    <row r="66" spans="1:12">
      <c r="A66" s="20">
        <v>0</v>
      </c>
      <c r="B66" s="6" t="s">
        <v>3090</v>
      </c>
      <c r="C66" s="6" t="s">
        <v>5286</v>
      </c>
      <c r="D66" s="6" t="s">
        <v>5050</v>
      </c>
      <c r="E66" s="274" t="s">
        <v>116</v>
      </c>
      <c r="F66" s="7">
        <v>0.84</v>
      </c>
      <c r="G66" s="5">
        <f t="shared" si="15"/>
        <v>79.8</v>
      </c>
      <c r="H66" s="66"/>
      <c r="I66" s="65">
        <f t="shared" si="16"/>
        <v>0.84</v>
      </c>
      <c r="J66" s="67">
        <f t="shared" si="17"/>
        <v>0</v>
      </c>
      <c r="K66" s="303">
        <f t="shared" si="18"/>
        <v>79.8</v>
      </c>
      <c r="L66" s="67">
        <f t="shared" si="19"/>
        <v>0</v>
      </c>
    </row>
    <row r="67" spans="1:12">
      <c r="A67" s="20">
        <v>0</v>
      </c>
      <c r="B67" s="6" t="s">
        <v>3092</v>
      </c>
      <c r="C67" s="6" t="s">
        <v>5286</v>
      </c>
      <c r="D67" s="6" t="s">
        <v>5051</v>
      </c>
      <c r="E67" s="274" t="s">
        <v>116</v>
      </c>
      <c r="F67" s="7">
        <v>0.84</v>
      </c>
      <c r="G67" s="5">
        <f t="shared" si="15"/>
        <v>79.8</v>
      </c>
      <c r="H67" s="66"/>
      <c r="I67" s="65">
        <f t="shared" si="16"/>
        <v>0.84</v>
      </c>
      <c r="J67" s="67">
        <f t="shared" si="17"/>
        <v>0</v>
      </c>
      <c r="K67" s="303">
        <f t="shared" si="18"/>
        <v>79.8</v>
      </c>
      <c r="L67" s="67">
        <f t="shared" si="19"/>
        <v>0</v>
      </c>
    </row>
    <row r="68" spans="1:12">
      <c r="A68" s="20">
        <v>0</v>
      </c>
      <c r="B68" s="6" t="s">
        <v>3096</v>
      </c>
      <c r="C68" s="6" t="s">
        <v>5286</v>
      </c>
      <c r="D68" s="6" t="s">
        <v>5046</v>
      </c>
      <c r="E68" s="274" t="s">
        <v>116</v>
      </c>
      <c r="F68" s="7">
        <v>0.84</v>
      </c>
      <c r="G68" s="5">
        <f t="shared" si="15"/>
        <v>79.8</v>
      </c>
      <c r="H68" s="66"/>
      <c r="I68" s="65">
        <f t="shared" si="16"/>
        <v>0.84</v>
      </c>
      <c r="J68" s="67">
        <f t="shared" si="17"/>
        <v>0</v>
      </c>
      <c r="K68" s="303">
        <f t="shared" si="18"/>
        <v>79.8</v>
      </c>
      <c r="L68" s="67">
        <f t="shared" si="19"/>
        <v>0</v>
      </c>
    </row>
    <row r="69" spans="1:12">
      <c r="A69" s="20">
        <v>0</v>
      </c>
      <c r="B69" s="6" t="s">
        <v>3100</v>
      </c>
      <c r="C69" s="6" t="s">
        <v>5286</v>
      </c>
      <c r="D69" s="6" t="s">
        <v>5052</v>
      </c>
      <c r="E69" s="274" t="s">
        <v>116</v>
      </c>
      <c r="F69" s="7">
        <v>0.84</v>
      </c>
      <c r="G69" s="5">
        <f t="shared" si="15"/>
        <v>79.8</v>
      </c>
      <c r="H69" s="66"/>
      <c r="I69" s="65">
        <f t="shared" si="16"/>
        <v>0.84</v>
      </c>
      <c r="J69" s="67">
        <f t="shared" si="17"/>
        <v>0</v>
      </c>
      <c r="K69" s="303">
        <f t="shared" si="18"/>
        <v>79.8</v>
      </c>
      <c r="L69" s="67">
        <f t="shared" si="19"/>
        <v>0</v>
      </c>
    </row>
    <row r="70" spans="1:12">
      <c r="A70" s="20">
        <v>0</v>
      </c>
      <c r="B70" s="6" t="s">
        <v>5289</v>
      </c>
      <c r="C70" s="6" t="s">
        <v>5286</v>
      </c>
      <c r="D70" s="6" t="s">
        <v>5053</v>
      </c>
      <c r="E70" s="274" t="s">
        <v>116</v>
      </c>
      <c r="F70" s="7">
        <v>0.84</v>
      </c>
      <c r="G70" s="5">
        <f t="shared" si="15"/>
        <v>79.8</v>
      </c>
      <c r="H70" s="66"/>
      <c r="I70" s="65">
        <f t="shared" si="16"/>
        <v>0.84</v>
      </c>
      <c r="J70" s="67">
        <f t="shared" si="17"/>
        <v>0</v>
      </c>
      <c r="K70" s="303">
        <f t="shared" si="18"/>
        <v>79.8</v>
      </c>
      <c r="L70" s="67">
        <f t="shared" si="19"/>
        <v>0</v>
      </c>
    </row>
    <row r="71" spans="1:12">
      <c r="A71" s="20">
        <v>0</v>
      </c>
      <c r="B71" s="6" t="s">
        <v>5290</v>
      </c>
      <c r="C71" s="6" t="s">
        <v>5286</v>
      </c>
      <c r="D71" s="6" t="s">
        <v>5054</v>
      </c>
      <c r="E71" s="274" t="s">
        <v>116</v>
      </c>
      <c r="F71" s="7">
        <v>0.84</v>
      </c>
      <c r="G71" s="5">
        <f t="shared" si="15"/>
        <v>79.8</v>
      </c>
      <c r="H71" s="66"/>
      <c r="I71" s="65">
        <f t="shared" si="16"/>
        <v>0.84</v>
      </c>
      <c r="J71" s="67">
        <f t="shared" si="17"/>
        <v>0</v>
      </c>
      <c r="K71" s="303">
        <f t="shared" si="18"/>
        <v>79.8</v>
      </c>
      <c r="L71" s="67">
        <f t="shared" si="19"/>
        <v>0</v>
      </c>
    </row>
    <row r="72" spans="1:12">
      <c r="A72" s="20">
        <v>0</v>
      </c>
      <c r="B72" s="6" t="s">
        <v>5291</v>
      </c>
      <c r="C72" s="6" t="s">
        <v>5286</v>
      </c>
      <c r="D72" s="6" t="s">
        <v>5055</v>
      </c>
      <c r="E72" s="274" t="s">
        <v>116</v>
      </c>
      <c r="F72" s="7">
        <v>0.84</v>
      </c>
      <c r="G72" s="5">
        <f t="shared" si="15"/>
        <v>79.8</v>
      </c>
      <c r="H72" s="66"/>
      <c r="I72" s="65">
        <f t="shared" si="16"/>
        <v>0.84</v>
      </c>
      <c r="J72" s="67">
        <f t="shared" si="17"/>
        <v>0</v>
      </c>
      <c r="K72" s="303">
        <f t="shared" si="18"/>
        <v>79.8</v>
      </c>
      <c r="L72" s="67">
        <f t="shared" si="19"/>
        <v>0</v>
      </c>
    </row>
    <row r="73" spans="1:12">
      <c r="A73" s="20"/>
      <c r="B73" s="6"/>
      <c r="C73" s="6"/>
      <c r="D73" s="6"/>
      <c r="E73" s="274"/>
      <c r="F73" s="7"/>
      <c r="G73" s="5"/>
      <c r="H73" s="66"/>
      <c r="I73" s="65"/>
      <c r="J73" s="67"/>
      <c r="K73" s="303"/>
      <c r="L73" s="67"/>
    </row>
    <row r="74" spans="1:12">
      <c r="A74" s="20">
        <v>0</v>
      </c>
      <c r="B74" s="6" t="s">
        <v>5301</v>
      </c>
      <c r="C74" s="6" t="s">
        <v>5302</v>
      </c>
      <c r="D74" s="6" t="s">
        <v>5047</v>
      </c>
      <c r="E74" s="274" t="s">
        <v>116</v>
      </c>
      <c r="F74" s="7">
        <v>1.39</v>
      </c>
      <c r="G74" s="5">
        <f t="shared" si="15"/>
        <v>132.05000000000001</v>
      </c>
      <c r="H74" s="66"/>
      <c r="I74" s="65">
        <f t="shared" si="16"/>
        <v>1.39</v>
      </c>
      <c r="J74" s="67">
        <f t="shared" si="17"/>
        <v>0</v>
      </c>
      <c r="K74" s="303">
        <f t="shared" si="18"/>
        <v>132.05000000000001</v>
      </c>
      <c r="L74" s="67">
        <f t="shared" si="19"/>
        <v>0</v>
      </c>
    </row>
    <row r="75" spans="1:12">
      <c r="A75" s="20">
        <v>0</v>
      </c>
      <c r="B75" s="6" t="s">
        <v>5303</v>
      </c>
      <c r="C75" s="6" t="s">
        <v>5302</v>
      </c>
      <c r="D75" s="6" t="s">
        <v>5048</v>
      </c>
      <c r="E75" s="274" t="s">
        <v>116</v>
      </c>
      <c r="F75" s="7">
        <v>1.26</v>
      </c>
      <c r="G75" s="5">
        <f t="shared" si="15"/>
        <v>119.7</v>
      </c>
      <c r="H75" s="66"/>
      <c r="I75" s="65">
        <f t="shared" si="16"/>
        <v>1.26</v>
      </c>
      <c r="J75" s="67">
        <f t="shared" si="17"/>
        <v>0</v>
      </c>
      <c r="K75" s="303">
        <f t="shared" si="18"/>
        <v>119.7</v>
      </c>
      <c r="L75" s="67">
        <f t="shared" si="19"/>
        <v>0</v>
      </c>
    </row>
    <row r="76" spans="1:12">
      <c r="A76" s="20">
        <v>0</v>
      </c>
      <c r="B76" s="6" t="s">
        <v>5304</v>
      </c>
      <c r="C76" s="6" t="s">
        <v>5302</v>
      </c>
      <c r="D76" s="6" t="s">
        <v>5044</v>
      </c>
      <c r="E76" s="274" t="s">
        <v>116</v>
      </c>
      <c r="F76" s="7">
        <v>1.26</v>
      </c>
      <c r="G76" s="5">
        <f t="shared" si="15"/>
        <v>119.7</v>
      </c>
      <c r="H76" s="66"/>
      <c r="I76" s="65">
        <f t="shared" si="16"/>
        <v>1.26</v>
      </c>
      <c r="J76" s="67">
        <f t="shared" si="17"/>
        <v>0</v>
      </c>
      <c r="K76" s="303">
        <f t="shared" si="18"/>
        <v>119.7</v>
      </c>
      <c r="L76" s="67">
        <f t="shared" si="19"/>
        <v>0</v>
      </c>
    </row>
    <row r="77" spans="1:12">
      <c r="A77" s="20">
        <v>0</v>
      </c>
      <c r="B77" s="6" t="s">
        <v>5305</v>
      </c>
      <c r="C77" s="6" t="s">
        <v>5302</v>
      </c>
      <c r="D77" s="6" t="s">
        <v>5049</v>
      </c>
      <c r="E77" s="274" t="s">
        <v>116</v>
      </c>
      <c r="F77" s="7">
        <v>1.26</v>
      </c>
      <c r="G77" s="5">
        <f t="shared" si="15"/>
        <v>119.7</v>
      </c>
      <c r="H77" s="66"/>
      <c r="I77" s="65">
        <f t="shared" si="16"/>
        <v>1.26</v>
      </c>
      <c r="J77" s="67">
        <f t="shared" si="17"/>
        <v>0</v>
      </c>
      <c r="K77" s="303">
        <f t="shared" si="18"/>
        <v>119.7</v>
      </c>
      <c r="L77" s="67">
        <f t="shared" si="19"/>
        <v>0</v>
      </c>
    </row>
    <row r="78" spans="1:12">
      <c r="A78" s="20">
        <v>0</v>
      </c>
      <c r="B78" s="6" t="s">
        <v>5306</v>
      </c>
      <c r="C78" s="6" t="s">
        <v>5302</v>
      </c>
      <c r="D78" s="6" t="s">
        <v>5045</v>
      </c>
      <c r="E78" s="274" t="s">
        <v>116</v>
      </c>
      <c r="F78" s="7">
        <v>1.26</v>
      </c>
      <c r="G78" s="5">
        <f t="shared" si="15"/>
        <v>119.7</v>
      </c>
      <c r="H78" s="66"/>
      <c r="I78" s="65">
        <f t="shared" si="16"/>
        <v>1.26</v>
      </c>
      <c r="J78" s="67">
        <f t="shared" si="17"/>
        <v>0</v>
      </c>
      <c r="K78" s="303">
        <f t="shared" si="18"/>
        <v>119.7</v>
      </c>
      <c r="L78" s="67">
        <f t="shared" si="19"/>
        <v>0</v>
      </c>
    </row>
    <row r="79" spans="1:12">
      <c r="A79" s="20">
        <v>0</v>
      </c>
      <c r="B79" s="6" t="s">
        <v>5307</v>
      </c>
      <c r="C79" s="6" t="s">
        <v>5302</v>
      </c>
      <c r="D79" s="6" t="s">
        <v>5051</v>
      </c>
      <c r="E79" s="274" t="s">
        <v>116</v>
      </c>
      <c r="F79" s="7">
        <v>1.26</v>
      </c>
      <c r="G79" s="5">
        <f t="shared" si="15"/>
        <v>119.7</v>
      </c>
      <c r="H79" s="66"/>
      <c r="I79" s="65">
        <f t="shared" si="16"/>
        <v>1.26</v>
      </c>
      <c r="J79" s="67">
        <f t="shared" si="17"/>
        <v>0</v>
      </c>
      <c r="K79" s="303">
        <f t="shared" si="18"/>
        <v>119.7</v>
      </c>
      <c r="L79" s="67">
        <f t="shared" si="19"/>
        <v>0</v>
      </c>
    </row>
    <row r="80" spans="1:12">
      <c r="A80" s="20">
        <v>0</v>
      </c>
      <c r="B80" s="6" t="s">
        <v>5308</v>
      </c>
      <c r="C80" s="6" t="s">
        <v>5302</v>
      </c>
      <c r="D80" s="6" t="s">
        <v>5046</v>
      </c>
      <c r="E80" s="274" t="s">
        <v>116</v>
      </c>
      <c r="F80" s="7">
        <v>1.26</v>
      </c>
      <c r="G80" s="5">
        <f t="shared" si="15"/>
        <v>119.7</v>
      </c>
      <c r="H80" s="66"/>
      <c r="I80" s="65">
        <f t="shared" si="16"/>
        <v>1.26</v>
      </c>
      <c r="J80" s="67">
        <f t="shared" si="17"/>
        <v>0</v>
      </c>
      <c r="K80" s="303">
        <f t="shared" si="18"/>
        <v>119.7</v>
      </c>
      <c r="L80" s="67">
        <f t="shared" si="19"/>
        <v>0</v>
      </c>
    </row>
    <row r="81" spans="1:12">
      <c r="A81" s="20">
        <v>0</v>
      </c>
      <c r="B81" s="6" t="s">
        <v>5309</v>
      </c>
      <c r="C81" s="6" t="s">
        <v>5302</v>
      </c>
      <c r="D81" s="6" t="s">
        <v>5052</v>
      </c>
      <c r="E81" s="274" t="s">
        <v>116</v>
      </c>
      <c r="F81" s="7">
        <v>1.26</v>
      </c>
      <c r="G81" s="5">
        <f t="shared" si="15"/>
        <v>119.7</v>
      </c>
      <c r="H81" s="66"/>
      <c r="I81" s="65">
        <f t="shared" si="16"/>
        <v>1.26</v>
      </c>
      <c r="J81" s="67">
        <f t="shared" si="17"/>
        <v>0</v>
      </c>
      <c r="K81" s="303">
        <f t="shared" si="18"/>
        <v>119.7</v>
      </c>
      <c r="L81" s="67">
        <f t="shared" si="19"/>
        <v>0</v>
      </c>
    </row>
    <row r="82" spans="1:12">
      <c r="A82" s="20"/>
      <c r="B82" s="6"/>
      <c r="C82" s="6"/>
      <c r="D82" s="6"/>
      <c r="E82" s="274"/>
      <c r="F82" s="7"/>
      <c r="G82" s="7"/>
      <c r="H82" s="66"/>
      <c r="I82" s="65"/>
      <c r="J82" s="67"/>
      <c r="K82" s="303"/>
      <c r="L82" s="67"/>
    </row>
    <row r="83" spans="1:12">
      <c r="A83" s="20"/>
      <c r="B83" s="348" t="s">
        <v>3563</v>
      </c>
      <c r="C83" s="348"/>
      <c r="D83" s="348"/>
      <c r="E83" s="348"/>
      <c r="F83" s="348"/>
      <c r="G83" s="276"/>
      <c r="H83" s="118"/>
      <c r="I83" s="118"/>
      <c r="J83" s="118"/>
      <c r="K83" s="303"/>
      <c r="L83" s="67"/>
    </row>
    <row r="84" spans="1:12">
      <c r="A84" s="20"/>
      <c r="B84" s="117" t="s">
        <v>3564</v>
      </c>
      <c r="C84" s="59"/>
      <c r="D84" s="59"/>
      <c r="E84" s="59"/>
      <c r="F84" s="59"/>
      <c r="G84" s="59"/>
      <c r="H84" s="118"/>
      <c r="I84" s="118"/>
      <c r="J84" s="118"/>
      <c r="K84" s="303"/>
      <c r="L84" s="67"/>
    </row>
    <row r="85" spans="1:12">
      <c r="A85" s="20">
        <v>0</v>
      </c>
      <c r="B85" s="6" t="s">
        <v>2949</v>
      </c>
      <c r="C85" s="4" t="s">
        <v>3026</v>
      </c>
      <c r="D85" s="4" t="s">
        <v>122</v>
      </c>
      <c r="E85" s="53" t="s">
        <v>116</v>
      </c>
      <c r="F85" s="5">
        <v>0.62</v>
      </c>
      <c r="G85" s="5">
        <f t="shared" ref="G85:G94" si="20">ROUND(F85*Курс_EUR,2)</f>
        <v>58.9</v>
      </c>
      <c r="H85" s="66"/>
      <c r="I85" s="65">
        <f t="shared" ref="I85:I94" si="21">F85*(1-Скидка_SUNMIGHT)</f>
        <v>0.62</v>
      </c>
      <c r="J85" s="67">
        <f t="shared" ref="J85:J94" si="22">I85*H85</f>
        <v>0</v>
      </c>
      <c r="K85" s="303">
        <f t="shared" ref="K85:K94" si="23">G85*(1-Скидка_SUNMIGHT)</f>
        <v>58.9</v>
      </c>
      <c r="L85" s="67">
        <f t="shared" ref="L85:L94" si="24">H85*K85</f>
        <v>0</v>
      </c>
    </row>
    <row r="86" spans="1:12">
      <c r="A86" s="20">
        <v>0</v>
      </c>
      <c r="B86" s="6" t="s">
        <v>2950</v>
      </c>
      <c r="C86" s="4" t="s">
        <v>3026</v>
      </c>
      <c r="D86" s="4" t="s">
        <v>125</v>
      </c>
      <c r="E86" s="53" t="s">
        <v>116</v>
      </c>
      <c r="F86" s="5">
        <v>0.54</v>
      </c>
      <c r="G86" s="5">
        <f t="shared" si="20"/>
        <v>51.3</v>
      </c>
      <c r="H86" s="66"/>
      <c r="I86" s="65">
        <f t="shared" si="21"/>
        <v>0.54</v>
      </c>
      <c r="J86" s="67">
        <f t="shared" si="22"/>
        <v>0</v>
      </c>
      <c r="K86" s="303">
        <f t="shared" si="23"/>
        <v>51.3</v>
      </c>
      <c r="L86" s="67">
        <f t="shared" si="24"/>
        <v>0</v>
      </c>
    </row>
    <row r="87" spans="1:12">
      <c r="A87" s="20">
        <v>0</v>
      </c>
      <c r="B87" s="6" t="s">
        <v>2951</v>
      </c>
      <c r="C87" s="4" t="s">
        <v>3026</v>
      </c>
      <c r="D87" s="4" t="s">
        <v>127</v>
      </c>
      <c r="E87" s="53" t="s">
        <v>116</v>
      </c>
      <c r="F87" s="5">
        <v>0.54</v>
      </c>
      <c r="G87" s="5">
        <f t="shared" si="20"/>
        <v>51.3</v>
      </c>
      <c r="H87" s="66"/>
      <c r="I87" s="65">
        <f t="shared" si="21"/>
        <v>0.54</v>
      </c>
      <c r="J87" s="67">
        <f t="shared" si="22"/>
        <v>0</v>
      </c>
      <c r="K87" s="303">
        <f t="shared" si="23"/>
        <v>51.3</v>
      </c>
      <c r="L87" s="67">
        <f t="shared" si="24"/>
        <v>0</v>
      </c>
    </row>
    <row r="88" spans="1:12">
      <c r="A88" s="20">
        <v>0</v>
      </c>
      <c r="B88" s="6" t="s">
        <v>2952</v>
      </c>
      <c r="C88" s="4" t="s">
        <v>3026</v>
      </c>
      <c r="D88" s="4" t="s">
        <v>129</v>
      </c>
      <c r="E88" s="53" t="s">
        <v>116</v>
      </c>
      <c r="F88" s="5">
        <v>0.54</v>
      </c>
      <c r="G88" s="5">
        <f t="shared" si="20"/>
        <v>51.3</v>
      </c>
      <c r="H88" s="66"/>
      <c r="I88" s="65">
        <f t="shared" si="21"/>
        <v>0.54</v>
      </c>
      <c r="J88" s="67">
        <f t="shared" si="22"/>
        <v>0</v>
      </c>
      <c r="K88" s="303">
        <f t="shared" si="23"/>
        <v>51.3</v>
      </c>
      <c r="L88" s="67">
        <f t="shared" si="24"/>
        <v>0</v>
      </c>
    </row>
    <row r="89" spans="1:12">
      <c r="A89" s="20">
        <v>0</v>
      </c>
      <c r="B89" s="6" t="s">
        <v>2953</v>
      </c>
      <c r="C89" s="4" t="s">
        <v>3026</v>
      </c>
      <c r="D89" s="4" t="s">
        <v>131</v>
      </c>
      <c r="E89" s="53" t="s">
        <v>116</v>
      </c>
      <c r="F89" s="5">
        <v>0.54</v>
      </c>
      <c r="G89" s="5">
        <f t="shared" si="20"/>
        <v>51.3</v>
      </c>
      <c r="H89" s="66"/>
      <c r="I89" s="65">
        <f t="shared" si="21"/>
        <v>0.54</v>
      </c>
      <c r="J89" s="67">
        <f t="shared" si="22"/>
        <v>0</v>
      </c>
      <c r="K89" s="303">
        <f t="shared" si="23"/>
        <v>51.3</v>
      </c>
      <c r="L89" s="67">
        <f t="shared" si="24"/>
        <v>0</v>
      </c>
    </row>
    <row r="90" spans="1:12">
      <c r="A90" s="20">
        <v>0</v>
      </c>
      <c r="B90" s="6" t="s">
        <v>2954</v>
      </c>
      <c r="C90" s="4" t="s">
        <v>3026</v>
      </c>
      <c r="D90" s="4" t="s">
        <v>135</v>
      </c>
      <c r="E90" s="53" t="s">
        <v>116</v>
      </c>
      <c r="F90" s="5">
        <v>0.54</v>
      </c>
      <c r="G90" s="5">
        <f t="shared" si="20"/>
        <v>51.3</v>
      </c>
      <c r="H90" s="66"/>
      <c r="I90" s="65">
        <f t="shared" si="21"/>
        <v>0.54</v>
      </c>
      <c r="J90" s="67">
        <f t="shared" si="22"/>
        <v>0</v>
      </c>
      <c r="K90" s="303">
        <f t="shared" si="23"/>
        <v>51.3</v>
      </c>
      <c r="L90" s="67">
        <f t="shared" si="24"/>
        <v>0</v>
      </c>
    </row>
    <row r="91" spans="1:12">
      <c r="A91" s="20">
        <v>0</v>
      </c>
      <c r="B91" s="6" t="s">
        <v>2955</v>
      </c>
      <c r="C91" s="4" t="s">
        <v>3026</v>
      </c>
      <c r="D91" s="4" t="s">
        <v>139</v>
      </c>
      <c r="E91" s="53" t="s">
        <v>116</v>
      </c>
      <c r="F91" s="5">
        <v>0.54</v>
      </c>
      <c r="G91" s="5">
        <f t="shared" si="20"/>
        <v>51.3</v>
      </c>
      <c r="H91" s="66"/>
      <c r="I91" s="65">
        <f t="shared" si="21"/>
        <v>0.54</v>
      </c>
      <c r="J91" s="67">
        <f t="shared" si="22"/>
        <v>0</v>
      </c>
      <c r="K91" s="303">
        <f t="shared" si="23"/>
        <v>51.3</v>
      </c>
      <c r="L91" s="67">
        <f t="shared" si="24"/>
        <v>0</v>
      </c>
    </row>
    <row r="92" spans="1:12">
      <c r="A92" s="20">
        <v>0</v>
      </c>
      <c r="B92" s="6" t="s">
        <v>2956</v>
      </c>
      <c r="C92" s="4" t="s">
        <v>3026</v>
      </c>
      <c r="D92" s="4" t="s">
        <v>143</v>
      </c>
      <c r="E92" s="53" t="s">
        <v>116</v>
      </c>
      <c r="F92" s="5">
        <v>0.54</v>
      </c>
      <c r="G92" s="5">
        <f t="shared" si="20"/>
        <v>51.3</v>
      </c>
      <c r="H92" s="66"/>
      <c r="I92" s="65">
        <f t="shared" si="21"/>
        <v>0.54</v>
      </c>
      <c r="J92" s="67">
        <f t="shared" si="22"/>
        <v>0</v>
      </c>
      <c r="K92" s="303">
        <f t="shared" si="23"/>
        <v>51.3</v>
      </c>
      <c r="L92" s="67">
        <f t="shared" si="24"/>
        <v>0</v>
      </c>
    </row>
    <row r="93" spans="1:12">
      <c r="A93" s="20">
        <v>0</v>
      </c>
      <c r="B93" s="6" t="s">
        <v>2957</v>
      </c>
      <c r="C93" s="4" t="s">
        <v>3026</v>
      </c>
      <c r="D93" s="4" t="s">
        <v>145</v>
      </c>
      <c r="E93" s="53" t="s">
        <v>116</v>
      </c>
      <c r="F93" s="5">
        <v>0.54</v>
      </c>
      <c r="G93" s="5">
        <f t="shared" si="20"/>
        <v>51.3</v>
      </c>
      <c r="H93" s="66"/>
      <c r="I93" s="65">
        <f t="shared" si="21"/>
        <v>0.54</v>
      </c>
      <c r="J93" s="67">
        <f t="shared" si="22"/>
        <v>0</v>
      </c>
      <c r="K93" s="303">
        <f t="shared" si="23"/>
        <v>51.3</v>
      </c>
      <c r="L93" s="67">
        <f t="shared" si="24"/>
        <v>0</v>
      </c>
    </row>
    <row r="94" spans="1:12">
      <c r="A94" s="20">
        <v>0</v>
      </c>
      <c r="B94" s="6" t="s">
        <v>2958</v>
      </c>
      <c r="C94" s="4" t="s">
        <v>3026</v>
      </c>
      <c r="D94" s="4" t="s">
        <v>147</v>
      </c>
      <c r="E94" s="53" t="s">
        <v>116</v>
      </c>
      <c r="F94" s="5">
        <v>0.54</v>
      </c>
      <c r="G94" s="5">
        <f t="shared" si="20"/>
        <v>51.3</v>
      </c>
      <c r="H94" s="66"/>
      <c r="I94" s="65">
        <f t="shared" si="21"/>
        <v>0.54</v>
      </c>
      <c r="J94" s="67">
        <f t="shared" si="22"/>
        <v>0</v>
      </c>
      <c r="K94" s="303">
        <f t="shared" si="23"/>
        <v>51.3</v>
      </c>
      <c r="L94" s="67">
        <f t="shared" si="24"/>
        <v>0</v>
      </c>
    </row>
    <row r="95" spans="1:12">
      <c r="A95" s="20"/>
      <c r="B95" s="6"/>
      <c r="C95" s="4"/>
      <c r="D95" s="4"/>
      <c r="E95" s="53"/>
      <c r="F95" s="5"/>
      <c r="G95" s="5"/>
      <c r="H95" s="66"/>
      <c r="I95" s="65"/>
      <c r="J95" s="67"/>
      <c r="K95" s="303"/>
      <c r="L95" s="67"/>
    </row>
    <row r="96" spans="1:12">
      <c r="A96" s="20">
        <v>0</v>
      </c>
      <c r="B96" s="6" t="s">
        <v>2959</v>
      </c>
      <c r="C96" s="4" t="s">
        <v>3027</v>
      </c>
      <c r="D96" s="4" t="s">
        <v>122</v>
      </c>
      <c r="E96" s="53" t="s">
        <v>116</v>
      </c>
      <c r="F96" s="5">
        <v>0.82</v>
      </c>
      <c r="G96" s="5">
        <f t="shared" ref="G96:G105" si="25">ROUND(F96*Курс_EUR,2)</f>
        <v>77.900000000000006</v>
      </c>
      <c r="H96" s="66"/>
      <c r="I96" s="65">
        <f t="shared" ref="I96:I105" si="26">F96*(1-Скидка_SUNMIGHT)</f>
        <v>0.82</v>
      </c>
      <c r="J96" s="67">
        <f t="shared" ref="J96:J105" si="27">I96*H96</f>
        <v>0</v>
      </c>
      <c r="K96" s="303">
        <f t="shared" ref="K96:K105" si="28">G96*(1-Скидка_SUNMIGHT)</f>
        <v>77.900000000000006</v>
      </c>
      <c r="L96" s="67">
        <f t="shared" ref="L96:L105" si="29">H96*K96</f>
        <v>0</v>
      </c>
    </row>
    <row r="97" spans="1:12">
      <c r="A97" s="20">
        <v>0</v>
      </c>
      <c r="B97" s="6" t="s">
        <v>2960</v>
      </c>
      <c r="C97" s="4" t="s">
        <v>3027</v>
      </c>
      <c r="D97" s="4" t="s">
        <v>125</v>
      </c>
      <c r="E97" s="53" t="s">
        <v>116</v>
      </c>
      <c r="F97" s="5">
        <v>0.71</v>
      </c>
      <c r="G97" s="5">
        <f t="shared" si="25"/>
        <v>67.45</v>
      </c>
      <c r="H97" s="66"/>
      <c r="I97" s="65">
        <f t="shared" si="26"/>
        <v>0.71</v>
      </c>
      <c r="J97" s="67">
        <f t="shared" si="27"/>
        <v>0</v>
      </c>
      <c r="K97" s="303">
        <f t="shared" si="28"/>
        <v>67.45</v>
      </c>
      <c r="L97" s="67">
        <f t="shared" si="29"/>
        <v>0</v>
      </c>
    </row>
    <row r="98" spans="1:12">
      <c r="A98" s="20">
        <v>0</v>
      </c>
      <c r="B98" s="6" t="s">
        <v>2961</v>
      </c>
      <c r="C98" s="4" t="s">
        <v>3027</v>
      </c>
      <c r="D98" s="4" t="s">
        <v>127</v>
      </c>
      <c r="E98" s="53" t="s">
        <v>116</v>
      </c>
      <c r="F98" s="5">
        <v>0.71</v>
      </c>
      <c r="G98" s="5">
        <f t="shared" si="25"/>
        <v>67.45</v>
      </c>
      <c r="H98" s="66"/>
      <c r="I98" s="65">
        <f t="shared" si="26"/>
        <v>0.71</v>
      </c>
      <c r="J98" s="67">
        <f t="shared" si="27"/>
        <v>0</v>
      </c>
      <c r="K98" s="303">
        <f t="shared" si="28"/>
        <v>67.45</v>
      </c>
      <c r="L98" s="67">
        <f t="shared" si="29"/>
        <v>0</v>
      </c>
    </row>
    <row r="99" spans="1:12">
      <c r="A99" s="20">
        <v>0</v>
      </c>
      <c r="B99" s="6" t="s">
        <v>2962</v>
      </c>
      <c r="C99" s="4" t="s">
        <v>3027</v>
      </c>
      <c r="D99" s="4" t="s">
        <v>129</v>
      </c>
      <c r="E99" s="53" t="s">
        <v>116</v>
      </c>
      <c r="F99" s="5">
        <v>0.71</v>
      </c>
      <c r="G99" s="5">
        <f t="shared" si="25"/>
        <v>67.45</v>
      </c>
      <c r="H99" s="66"/>
      <c r="I99" s="65">
        <f t="shared" si="26"/>
        <v>0.71</v>
      </c>
      <c r="J99" s="67">
        <f t="shared" si="27"/>
        <v>0</v>
      </c>
      <c r="K99" s="303">
        <f t="shared" si="28"/>
        <v>67.45</v>
      </c>
      <c r="L99" s="67">
        <f t="shared" si="29"/>
        <v>0</v>
      </c>
    </row>
    <row r="100" spans="1:12">
      <c r="A100" s="20">
        <v>0</v>
      </c>
      <c r="B100" s="6" t="s">
        <v>2963</v>
      </c>
      <c r="C100" s="4" t="s">
        <v>3027</v>
      </c>
      <c r="D100" s="4" t="s">
        <v>131</v>
      </c>
      <c r="E100" s="53" t="s">
        <v>116</v>
      </c>
      <c r="F100" s="5">
        <v>0.71</v>
      </c>
      <c r="G100" s="5">
        <f t="shared" si="25"/>
        <v>67.45</v>
      </c>
      <c r="H100" s="66"/>
      <c r="I100" s="65">
        <f t="shared" si="26"/>
        <v>0.71</v>
      </c>
      <c r="J100" s="67">
        <f t="shared" si="27"/>
        <v>0</v>
      </c>
      <c r="K100" s="303">
        <f t="shared" si="28"/>
        <v>67.45</v>
      </c>
      <c r="L100" s="67">
        <f t="shared" si="29"/>
        <v>0</v>
      </c>
    </row>
    <row r="101" spans="1:12">
      <c r="A101" s="20">
        <v>0</v>
      </c>
      <c r="B101" s="6" t="s">
        <v>2964</v>
      </c>
      <c r="C101" s="4" t="s">
        <v>3027</v>
      </c>
      <c r="D101" s="4" t="s">
        <v>135</v>
      </c>
      <c r="E101" s="53" t="s">
        <v>116</v>
      </c>
      <c r="F101" s="5">
        <v>0.71</v>
      </c>
      <c r="G101" s="5">
        <f t="shared" si="25"/>
        <v>67.45</v>
      </c>
      <c r="H101" s="66"/>
      <c r="I101" s="65">
        <f t="shared" si="26"/>
        <v>0.71</v>
      </c>
      <c r="J101" s="67">
        <f t="shared" si="27"/>
        <v>0</v>
      </c>
      <c r="K101" s="303">
        <f t="shared" si="28"/>
        <v>67.45</v>
      </c>
      <c r="L101" s="67">
        <f t="shared" si="29"/>
        <v>0</v>
      </c>
    </row>
    <row r="102" spans="1:12">
      <c r="A102" s="20">
        <v>0</v>
      </c>
      <c r="B102" s="6" t="s">
        <v>2965</v>
      </c>
      <c r="C102" s="4" t="s">
        <v>3027</v>
      </c>
      <c r="D102" s="4" t="s">
        <v>139</v>
      </c>
      <c r="E102" s="53" t="s">
        <v>116</v>
      </c>
      <c r="F102" s="5">
        <v>0.71</v>
      </c>
      <c r="G102" s="5">
        <f t="shared" si="25"/>
        <v>67.45</v>
      </c>
      <c r="H102" s="66"/>
      <c r="I102" s="65">
        <f t="shared" si="26"/>
        <v>0.71</v>
      </c>
      <c r="J102" s="67">
        <f t="shared" si="27"/>
        <v>0</v>
      </c>
      <c r="K102" s="303">
        <f t="shared" si="28"/>
        <v>67.45</v>
      </c>
      <c r="L102" s="67">
        <f t="shared" si="29"/>
        <v>0</v>
      </c>
    </row>
    <row r="103" spans="1:12">
      <c r="A103" s="20">
        <v>0</v>
      </c>
      <c r="B103" s="6" t="s">
        <v>2966</v>
      </c>
      <c r="C103" s="4" t="s">
        <v>3027</v>
      </c>
      <c r="D103" s="4" t="s">
        <v>143</v>
      </c>
      <c r="E103" s="53" t="s">
        <v>116</v>
      </c>
      <c r="F103" s="5">
        <v>0.71</v>
      </c>
      <c r="G103" s="5">
        <f t="shared" si="25"/>
        <v>67.45</v>
      </c>
      <c r="H103" s="66"/>
      <c r="I103" s="65">
        <f t="shared" si="26"/>
        <v>0.71</v>
      </c>
      <c r="J103" s="67">
        <f t="shared" si="27"/>
        <v>0</v>
      </c>
      <c r="K103" s="303">
        <f t="shared" si="28"/>
        <v>67.45</v>
      </c>
      <c r="L103" s="67">
        <f t="shared" si="29"/>
        <v>0</v>
      </c>
    </row>
    <row r="104" spans="1:12">
      <c r="A104" s="20">
        <v>0</v>
      </c>
      <c r="B104" s="6" t="s">
        <v>2967</v>
      </c>
      <c r="C104" s="4" t="s">
        <v>3027</v>
      </c>
      <c r="D104" s="4" t="s">
        <v>145</v>
      </c>
      <c r="E104" s="53" t="s">
        <v>116</v>
      </c>
      <c r="F104" s="5">
        <v>0.71</v>
      </c>
      <c r="G104" s="5">
        <f t="shared" si="25"/>
        <v>67.45</v>
      </c>
      <c r="H104" s="66"/>
      <c r="I104" s="65">
        <f t="shared" si="26"/>
        <v>0.71</v>
      </c>
      <c r="J104" s="67">
        <f t="shared" si="27"/>
        <v>0</v>
      </c>
      <c r="K104" s="303">
        <f t="shared" si="28"/>
        <v>67.45</v>
      </c>
      <c r="L104" s="67">
        <f t="shared" si="29"/>
        <v>0</v>
      </c>
    </row>
    <row r="105" spans="1:12">
      <c r="A105" s="20">
        <v>0</v>
      </c>
      <c r="B105" s="6" t="s">
        <v>2968</v>
      </c>
      <c r="C105" s="4" t="s">
        <v>3027</v>
      </c>
      <c r="D105" s="4" t="s">
        <v>147</v>
      </c>
      <c r="E105" s="53" t="s">
        <v>116</v>
      </c>
      <c r="F105" s="5">
        <v>0.71</v>
      </c>
      <c r="G105" s="5">
        <f t="shared" si="25"/>
        <v>67.45</v>
      </c>
      <c r="H105" s="66"/>
      <c r="I105" s="65">
        <f t="shared" si="26"/>
        <v>0.71</v>
      </c>
      <c r="J105" s="67">
        <f t="shared" si="27"/>
        <v>0</v>
      </c>
      <c r="K105" s="303">
        <f t="shared" si="28"/>
        <v>67.45</v>
      </c>
      <c r="L105" s="67">
        <f t="shared" si="29"/>
        <v>0</v>
      </c>
    </row>
    <row r="106" spans="1:12">
      <c r="A106" s="20"/>
      <c r="B106" s="6"/>
      <c r="C106" s="4"/>
      <c r="D106" s="4"/>
      <c r="E106" s="53"/>
      <c r="F106" s="5"/>
      <c r="G106" s="5"/>
      <c r="H106" s="66"/>
      <c r="I106" s="65"/>
      <c r="J106" s="67"/>
      <c r="K106" s="303"/>
      <c r="L106" s="67"/>
    </row>
    <row r="107" spans="1:12">
      <c r="A107" s="20">
        <v>0</v>
      </c>
      <c r="B107" s="6" t="s">
        <v>2969</v>
      </c>
      <c r="C107" s="4" t="s">
        <v>3028</v>
      </c>
      <c r="D107" s="4" t="s">
        <v>122</v>
      </c>
      <c r="E107" s="53" t="s">
        <v>116</v>
      </c>
      <c r="F107" s="5">
        <v>1.1599999999999999</v>
      </c>
      <c r="G107" s="5">
        <f t="shared" ref="G107:G114" si="30">ROUND(F107*Курс_EUR,2)</f>
        <v>110.2</v>
      </c>
      <c r="H107" s="66"/>
      <c r="I107" s="65">
        <f t="shared" ref="I107:I114" si="31">F107*(1-Скидка_SUNMIGHT)</f>
        <v>1.1599999999999999</v>
      </c>
      <c r="J107" s="67">
        <f t="shared" ref="J107:J114" si="32">I107*H107</f>
        <v>0</v>
      </c>
      <c r="K107" s="303">
        <f t="shared" ref="K107:K114" si="33">G107*(1-Скидка_SUNMIGHT)</f>
        <v>110.2</v>
      </c>
      <c r="L107" s="67">
        <f t="shared" ref="L107:L114" si="34">H107*K107</f>
        <v>0</v>
      </c>
    </row>
    <row r="108" spans="1:12">
      <c r="A108" s="20">
        <v>0</v>
      </c>
      <c r="B108" s="6" t="s">
        <v>2970</v>
      </c>
      <c r="C108" s="4" t="s">
        <v>3028</v>
      </c>
      <c r="D108" s="4" t="s">
        <v>125</v>
      </c>
      <c r="E108" s="53" t="s">
        <v>116</v>
      </c>
      <c r="F108" s="5">
        <v>1.05</v>
      </c>
      <c r="G108" s="5">
        <f t="shared" si="30"/>
        <v>99.75</v>
      </c>
      <c r="H108" s="66"/>
      <c r="I108" s="65">
        <f t="shared" si="31"/>
        <v>1.05</v>
      </c>
      <c r="J108" s="67">
        <f t="shared" si="32"/>
        <v>0</v>
      </c>
      <c r="K108" s="303">
        <f t="shared" si="33"/>
        <v>99.75</v>
      </c>
      <c r="L108" s="67">
        <f t="shared" si="34"/>
        <v>0</v>
      </c>
    </row>
    <row r="109" spans="1:12">
      <c r="A109" s="20">
        <v>0</v>
      </c>
      <c r="B109" s="6" t="s">
        <v>2971</v>
      </c>
      <c r="C109" s="4" t="s">
        <v>3028</v>
      </c>
      <c r="D109" s="4" t="s">
        <v>127</v>
      </c>
      <c r="E109" s="53" t="s">
        <v>116</v>
      </c>
      <c r="F109" s="5">
        <v>1.05</v>
      </c>
      <c r="G109" s="5">
        <f t="shared" si="30"/>
        <v>99.75</v>
      </c>
      <c r="H109" s="66"/>
      <c r="I109" s="65">
        <f t="shared" si="31"/>
        <v>1.05</v>
      </c>
      <c r="J109" s="67">
        <f t="shared" si="32"/>
        <v>0</v>
      </c>
      <c r="K109" s="303">
        <f t="shared" si="33"/>
        <v>99.75</v>
      </c>
      <c r="L109" s="67">
        <f t="shared" si="34"/>
        <v>0</v>
      </c>
    </row>
    <row r="110" spans="1:12">
      <c r="A110" s="20">
        <v>0</v>
      </c>
      <c r="B110" s="6" t="s">
        <v>2972</v>
      </c>
      <c r="C110" s="4" t="s">
        <v>3028</v>
      </c>
      <c r="D110" s="4" t="s">
        <v>129</v>
      </c>
      <c r="E110" s="53" t="s">
        <v>116</v>
      </c>
      <c r="F110" s="5">
        <v>1.05</v>
      </c>
      <c r="G110" s="5">
        <f t="shared" si="30"/>
        <v>99.75</v>
      </c>
      <c r="H110" s="66"/>
      <c r="I110" s="65">
        <f t="shared" si="31"/>
        <v>1.05</v>
      </c>
      <c r="J110" s="67">
        <f t="shared" si="32"/>
        <v>0</v>
      </c>
      <c r="K110" s="303">
        <f t="shared" si="33"/>
        <v>99.75</v>
      </c>
      <c r="L110" s="67">
        <f t="shared" si="34"/>
        <v>0</v>
      </c>
    </row>
    <row r="111" spans="1:12">
      <c r="A111" s="20">
        <v>0</v>
      </c>
      <c r="B111" s="6" t="s">
        <v>2973</v>
      </c>
      <c r="C111" s="4" t="s">
        <v>3028</v>
      </c>
      <c r="D111" s="4" t="s">
        <v>131</v>
      </c>
      <c r="E111" s="53" t="s">
        <v>116</v>
      </c>
      <c r="F111" s="5">
        <v>1.05</v>
      </c>
      <c r="G111" s="5">
        <f t="shared" si="30"/>
        <v>99.75</v>
      </c>
      <c r="H111" s="66"/>
      <c r="I111" s="65">
        <f t="shared" si="31"/>
        <v>1.05</v>
      </c>
      <c r="J111" s="67">
        <f t="shared" si="32"/>
        <v>0</v>
      </c>
      <c r="K111" s="303">
        <f t="shared" si="33"/>
        <v>99.75</v>
      </c>
      <c r="L111" s="67">
        <f t="shared" si="34"/>
        <v>0</v>
      </c>
    </row>
    <row r="112" spans="1:12">
      <c r="A112" s="20">
        <v>0</v>
      </c>
      <c r="B112" s="6" t="s">
        <v>2974</v>
      </c>
      <c r="C112" s="4" t="s">
        <v>3028</v>
      </c>
      <c r="D112" s="4" t="s">
        <v>135</v>
      </c>
      <c r="E112" s="53" t="s">
        <v>116</v>
      </c>
      <c r="F112" s="5">
        <v>1.05</v>
      </c>
      <c r="G112" s="5">
        <f t="shared" si="30"/>
        <v>99.75</v>
      </c>
      <c r="H112" s="66"/>
      <c r="I112" s="65">
        <f t="shared" si="31"/>
        <v>1.05</v>
      </c>
      <c r="J112" s="67">
        <f t="shared" si="32"/>
        <v>0</v>
      </c>
      <c r="K112" s="303">
        <f t="shared" si="33"/>
        <v>99.75</v>
      </c>
      <c r="L112" s="67">
        <f t="shared" si="34"/>
        <v>0</v>
      </c>
    </row>
    <row r="113" spans="1:12">
      <c r="A113" s="20">
        <v>0</v>
      </c>
      <c r="B113" s="6" t="s">
        <v>2975</v>
      </c>
      <c r="C113" s="4" t="s">
        <v>3028</v>
      </c>
      <c r="D113" s="4" t="s">
        <v>139</v>
      </c>
      <c r="E113" s="53" t="s">
        <v>116</v>
      </c>
      <c r="F113" s="5">
        <v>1.05</v>
      </c>
      <c r="G113" s="5">
        <f t="shared" si="30"/>
        <v>99.75</v>
      </c>
      <c r="H113" s="66"/>
      <c r="I113" s="65">
        <f t="shared" si="31"/>
        <v>1.05</v>
      </c>
      <c r="J113" s="67">
        <f t="shared" si="32"/>
        <v>0</v>
      </c>
      <c r="K113" s="303">
        <f t="shared" si="33"/>
        <v>99.75</v>
      </c>
      <c r="L113" s="67">
        <f t="shared" si="34"/>
        <v>0</v>
      </c>
    </row>
    <row r="114" spans="1:12">
      <c r="A114" s="20">
        <v>0</v>
      </c>
      <c r="B114" s="6" t="s">
        <v>2976</v>
      </c>
      <c r="C114" s="4" t="s">
        <v>3028</v>
      </c>
      <c r="D114" s="4" t="s">
        <v>143</v>
      </c>
      <c r="E114" s="53" t="s">
        <v>116</v>
      </c>
      <c r="F114" s="5">
        <v>1.05</v>
      </c>
      <c r="G114" s="5">
        <f t="shared" si="30"/>
        <v>99.75</v>
      </c>
      <c r="H114" s="66"/>
      <c r="I114" s="65">
        <f t="shared" si="31"/>
        <v>1.05</v>
      </c>
      <c r="J114" s="67">
        <f t="shared" si="32"/>
        <v>0</v>
      </c>
      <c r="K114" s="303">
        <f t="shared" si="33"/>
        <v>99.75</v>
      </c>
      <c r="L114" s="67">
        <f t="shared" si="34"/>
        <v>0</v>
      </c>
    </row>
    <row r="115" spans="1:12">
      <c r="A115" s="20"/>
      <c r="B115" s="6"/>
      <c r="C115" s="4"/>
      <c r="D115" s="4"/>
      <c r="E115" s="53"/>
      <c r="F115" s="5"/>
      <c r="G115" s="5"/>
      <c r="H115" s="66"/>
      <c r="I115" s="65"/>
      <c r="J115" s="67"/>
      <c r="K115" s="303"/>
      <c r="L115" s="67"/>
    </row>
    <row r="116" spans="1:12">
      <c r="A116" s="20">
        <v>0</v>
      </c>
      <c r="B116" s="6" t="s">
        <v>5138</v>
      </c>
      <c r="C116" s="4" t="s">
        <v>5139</v>
      </c>
      <c r="D116" s="4" t="s">
        <v>122</v>
      </c>
      <c r="E116" s="53" t="s">
        <v>116</v>
      </c>
      <c r="F116" s="5">
        <v>1.07</v>
      </c>
      <c r="G116" s="5">
        <f t="shared" ref="G116:G124" si="35">ROUND(F116*Курс_EUR,2)</f>
        <v>101.65</v>
      </c>
      <c r="H116" s="66"/>
      <c r="I116" s="65">
        <f>F116*(1-Скидка_SUNMIGHT)</f>
        <v>1.07</v>
      </c>
      <c r="J116" s="67">
        <f>I116*H116</f>
        <v>0</v>
      </c>
      <c r="K116" s="303">
        <f>G116*(1-Скидка_SUNMIGHT)</f>
        <v>101.65</v>
      </c>
      <c r="L116" s="67">
        <f>H116*K116</f>
        <v>0</v>
      </c>
    </row>
    <row r="117" spans="1:12">
      <c r="A117" s="20">
        <v>0</v>
      </c>
      <c r="B117" s="6" t="s">
        <v>5140</v>
      </c>
      <c r="C117" s="4" t="s">
        <v>5139</v>
      </c>
      <c r="D117" s="4" t="s">
        <v>127</v>
      </c>
      <c r="E117" s="53" t="s">
        <v>116</v>
      </c>
      <c r="F117" s="5">
        <v>0.96</v>
      </c>
      <c r="G117" s="5">
        <f t="shared" si="35"/>
        <v>91.2</v>
      </c>
      <c r="H117" s="66"/>
      <c r="I117" s="65">
        <f>F117*(1-Скидка_SUNMIGHT)</f>
        <v>0.96</v>
      </c>
      <c r="J117" s="67">
        <f>I117*H117</f>
        <v>0</v>
      </c>
      <c r="K117" s="303">
        <f>G117*(1-Скидка_SUNMIGHT)</f>
        <v>91.2</v>
      </c>
      <c r="L117" s="67">
        <f>H117*K117</f>
        <v>0</v>
      </c>
    </row>
    <row r="118" spans="1:12">
      <c r="A118" s="20">
        <v>0</v>
      </c>
      <c r="B118" s="6" t="s">
        <v>5141</v>
      </c>
      <c r="C118" s="4" t="s">
        <v>5139</v>
      </c>
      <c r="D118" s="4" t="s">
        <v>131</v>
      </c>
      <c r="E118" s="53" t="s">
        <v>116</v>
      </c>
      <c r="F118" s="5">
        <v>0.96</v>
      </c>
      <c r="G118" s="5">
        <f t="shared" si="35"/>
        <v>91.2</v>
      </c>
      <c r="H118" s="66"/>
      <c r="I118" s="65">
        <f>F118*(1-Скидка_SUNMIGHT)</f>
        <v>0.96</v>
      </c>
      <c r="J118" s="67">
        <f>I118*H118</f>
        <v>0</v>
      </c>
      <c r="K118" s="303">
        <f>G118*(1-Скидка_SUNMIGHT)</f>
        <v>91.2</v>
      </c>
      <c r="L118" s="67">
        <f>H118*K118</f>
        <v>0</v>
      </c>
    </row>
    <row r="119" spans="1:12">
      <c r="A119" s="20">
        <v>0</v>
      </c>
      <c r="B119" s="6" t="s">
        <v>5142</v>
      </c>
      <c r="C119" s="4" t="s">
        <v>5139</v>
      </c>
      <c r="D119" s="4" t="s">
        <v>135</v>
      </c>
      <c r="E119" s="53" t="s">
        <v>116</v>
      </c>
      <c r="F119" s="5">
        <v>0.96</v>
      </c>
      <c r="G119" s="5">
        <f t="shared" si="35"/>
        <v>91.2</v>
      </c>
      <c r="H119" s="66"/>
      <c r="I119" s="65">
        <f>F119*(1-Скидка_SUNMIGHT)</f>
        <v>0.96</v>
      </c>
      <c r="J119" s="67">
        <f>I119*H119</f>
        <v>0</v>
      </c>
      <c r="K119" s="303">
        <f>G119*(1-Скидка_SUNMIGHT)</f>
        <v>91.2</v>
      </c>
      <c r="L119" s="67">
        <f>H119*K119</f>
        <v>0</v>
      </c>
    </row>
    <row r="120" spans="1:12">
      <c r="A120" s="20"/>
      <c r="B120" s="6"/>
      <c r="C120" s="4"/>
      <c r="D120" s="4"/>
      <c r="E120" s="53"/>
      <c r="F120" s="5"/>
      <c r="G120" s="5"/>
      <c r="H120" s="66"/>
      <c r="I120" s="65"/>
      <c r="J120" s="67"/>
      <c r="K120" s="303"/>
      <c r="L120" s="67"/>
    </row>
    <row r="121" spans="1:12">
      <c r="A121" s="20">
        <v>0</v>
      </c>
      <c r="B121" s="6" t="s">
        <v>5143</v>
      </c>
      <c r="C121" s="4" t="s">
        <v>5144</v>
      </c>
      <c r="D121" s="4" t="s">
        <v>122</v>
      </c>
      <c r="E121" s="53" t="s">
        <v>116</v>
      </c>
      <c r="F121" s="5">
        <v>1.41</v>
      </c>
      <c r="G121" s="5">
        <f t="shared" si="35"/>
        <v>133.94999999999999</v>
      </c>
      <c r="H121" s="66"/>
      <c r="I121" s="65">
        <f>F121*(1-Скидка_SUNMIGHT)</f>
        <v>1.41</v>
      </c>
      <c r="J121" s="67">
        <f>I121*H121</f>
        <v>0</v>
      </c>
      <c r="K121" s="303">
        <f>G121*(1-Скидка_SUNMIGHT)</f>
        <v>133.94999999999999</v>
      </c>
      <c r="L121" s="67">
        <f>H121*K121</f>
        <v>0</v>
      </c>
    </row>
    <row r="122" spans="1:12">
      <c r="A122" s="20">
        <v>0</v>
      </c>
      <c r="B122" s="6" t="s">
        <v>5145</v>
      </c>
      <c r="C122" s="4" t="s">
        <v>5144</v>
      </c>
      <c r="D122" s="4" t="s">
        <v>127</v>
      </c>
      <c r="E122" s="53" t="s">
        <v>116</v>
      </c>
      <c r="F122" s="5">
        <v>1.25</v>
      </c>
      <c r="G122" s="5">
        <f t="shared" si="35"/>
        <v>118.75</v>
      </c>
      <c r="H122" s="66"/>
      <c r="I122" s="65">
        <f>F122*(1-Скидка_SUNMIGHT)</f>
        <v>1.25</v>
      </c>
      <c r="J122" s="67">
        <f>I122*H122</f>
        <v>0</v>
      </c>
      <c r="K122" s="303">
        <f>G122*(1-Скидка_SUNMIGHT)</f>
        <v>118.75</v>
      </c>
      <c r="L122" s="67">
        <f>H122*K122</f>
        <v>0</v>
      </c>
    </row>
    <row r="123" spans="1:12">
      <c r="A123" s="20">
        <v>0</v>
      </c>
      <c r="B123" s="6" t="s">
        <v>5146</v>
      </c>
      <c r="C123" s="4" t="s">
        <v>5144</v>
      </c>
      <c r="D123" s="4" t="s">
        <v>131</v>
      </c>
      <c r="E123" s="53" t="s">
        <v>116</v>
      </c>
      <c r="F123" s="5">
        <v>1.25</v>
      </c>
      <c r="G123" s="5">
        <f t="shared" si="35"/>
        <v>118.75</v>
      </c>
      <c r="H123" s="66"/>
      <c r="I123" s="65">
        <f>F123*(1-Скидка_SUNMIGHT)</f>
        <v>1.25</v>
      </c>
      <c r="J123" s="67">
        <f>I123*H123</f>
        <v>0</v>
      </c>
      <c r="K123" s="303">
        <f>G123*(1-Скидка_SUNMIGHT)</f>
        <v>118.75</v>
      </c>
      <c r="L123" s="67">
        <f>H123*K123</f>
        <v>0</v>
      </c>
    </row>
    <row r="124" spans="1:12">
      <c r="A124" s="20">
        <v>0</v>
      </c>
      <c r="B124" s="6" t="s">
        <v>5147</v>
      </c>
      <c r="C124" s="4" t="s">
        <v>5144</v>
      </c>
      <c r="D124" s="4" t="s">
        <v>135</v>
      </c>
      <c r="E124" s="53" t="s">
        <v>116</v>
      </c>
      <c r="F124" s="5">
        <v>1.25</v>
      </c>
      <c r="G124" s="5">
        <f t="shared" si="35"/>
        <v>118.75</v>
      </c>
      <c r="H124" s="66"/>
      <c r="I124" s="65">
        <f>F124*(1-Скидка_SUNMIGHT)</f>
        <v>1.25</v>
      </c>
      <c r="J124" s="67">
        <f>I124*H124</f>
        <v>0</v>
      </c>
      <c r="K124" s="303">
        <f>G124*(1-Скидка_SUNMIGHT)</f>
        <v>118.75</v>
      </c>
      <c r="L124" s="67">
        <f>H124*K124</f>
        <v>0</v>
      </c>
    </row>
    <row r="125" spans="1:12">
      <c r="A125" s="20"/>
      <c r="B125" s="6"/>
      <c r="C125" s="4"/>
      <c r="D125" s="4"/>
      <c r="E125" s="53"/>
      <c r="F125" s="5"/>
      <c r="G125" s="5"/>
      <c r="H125" s="66"/>
      <c r="I125" s="65"/>
      <c r="J125" s="67"/>
      <c r="K125" s="303"/>
      <c r="L125" s="67"/>
    </row>
    <row r="126" spans="1:12">
      <c r="A126" s="20">
        <v>0</v>
      </c>
      <c r="B126" s="6" t="s">
        <v>3197</v>
      </c>
      <c r="C126" s="4" t="s">
        <v>3198</v>
      </c>
      <c r="D126" s="4" t="s">
        <v>122</v>
      </c>
      <c r="E126" s="53" t="s">
        <v>289</v>
      </c>
      <c r="F126" s="5">
        <v>45.51</v>
      </c>
      <c r="G126" s="5">
        <f t="shared" ref="G126:G133" si="36">ROUND(F126*Курс_EUR,2)</f>
        <v>4323.45</v>
      </c>
      <c r="H126" s="66"/>
      <c r="I126" s="65">
        <f t="shared" ref="I126:I133" si="37">F126*(1-Скидка_SUNMIGHT)</f>
        <v>45.51</v>
      </c>
      <c r="J126" s="67">
        <f t="shared" ref="J126:J133" si="38">I126*H126</f>
        <v>0</v>
      </c>
      <c r="K126" s="303">
        <f t="shared" ref="K126:K133" si="39">G126*(1-Скидка_SUNMIGHT)</f>
        <v>4323.45</v>
      </c>
      <c r="L126" s="67">
        <f t="shared" ref="L126:L133" si="40">H126*K126</f>
        <v>0</v>
      </c>
    </row>
    <row r="127" spans="1:12">
      <c r="A127" s="20">
        <v>0</v>
      </c>
      <c r="B127" s="6" t="s">
        <v>3199</v>
      </c>
      <c r="C127" s="4" t="s">
        <v>3198</v>
      </c>
      <c r="D127" s="4" t="s">
        <v>125</v>
      </c>
      <c r="E127" s="53" t="s">
        <v>289</v>
      </c>
      <c r="F127" s="5">
        <v>41.7</v>
      </c>
      <c r="G127" s="5">
        <f t="shared" si="36"/>
        <v>3961.5</v>
      </c>
      <c r="H127" s="66"/>
      <c r="I127" s="65">
        <f t="shared" si="37"/>
        <v>41.7</v>
      </c>
      <c r="J127" s="67">
        <f t="shared" si="38"/>
        <v>0</v>
      </c>
      <c r="K127" s="303">
        <f t="shared" si="39"/>
        <v>3961.5</v>
      </c>
      <c r="L127" s="67">
        <f t="shared" si="40"/>
        <v>0</v>
      </c>
    </row>
    <row r="128" spans="1:12">
      <c r="A128" s="20">
        <v>0</v>
      </c>
      <c r="B128" s="6" t="s">
        <v>3200</v>
      </c>
      <c r="C128" s="4" t="s">
        <v>3198</v>
      </c>
      <c r="D128" s="4" t="s">
        <v>127</v>
      </c>
      <c r="E128" s="53" t="s">
        <v>289</v>
      </c>
      <c r="F128" s="5">
        <v>41.7</v>
      </c>
      <c r="G128" s="5">
        <f t="shared" si="36"/>
        <v>3961.5</v>
      </c>
      <c r="H128" s="66"/>
      <c r="I128" s="65">
        <f t="shared" si="37"/>
        <v>41.7</v>
      </c>
      <c r="J128" s="67">
        <f t="shared" si="38"/>
        <v>0</v>
      </c>
      <c r="K128" s="303">
        <f t="shared" si="39"/>
        <v>3961.5</v>
      </c>
      <c r="L128" s="67">
        <f t="shared" si="40"/>
        <v>0</v>
      </c>
    </row>
    <row r="129" spans="1:12">
      <c r="A129" s="20">
        <v>0</v>
      </c>
      <c r="B129" s="6" t="s">
        <v>3201</v>
      </c>
      <c r="C129" s="4" t="s">
        <v>3198</v>
      </c>
      <c r="D129" s="4" t="s">
        <v>129</v>
      </c>
      <c r="E129" s="53" t="s">
        <v>289</v>
      </c>
      <c r="F129" s="5">
        <v>41.7</v>
      </c>
      <c r="G129" s="5">
        <f t="shared" si="36"/>
        <v>3961.5</v>
      </c>
      <c r="H129" s="66"/>
      <c r="I129" s="65">
        <f t="shared" si="37"/>
        <v>41.7</v>
      </c>
      <c r="J129" s="67">
        <f t="shared" si="38"/>
        <v>0</v>
      </c>
      <c r="K129" s="303">
        <f t="shared" si="39"/>
        <v>3961.5</v>
      </c>
      <c r="L129" s="67">
        <f t="shared" si="40"/>
        <v>0</v>
      </c>
    </row>
    <row r="130" spans="1:12">
      <c r="A130" s="20">
        <v>0</v>
      </c>
      <c r="B130" s="6" t="s">
        <v>3202</v>
      </c>
      <c r="C130" s="4" t="s">
        <v>3198</v>
      </c>
      <c r="D130" s="4" t="s">
        <v>131</v>
      </c>
      <c r="E130" s="53" t="s">
        <v>289</v>
      </c>
      <c r="F130" s="5">
        <v>41.7</v>
      </c>
      <c r="G130" s="5">
        <f t="shared" si="36"/>
        <v>3961.5</v>
      </c>
      <c r="H130" s="66"/>
      <c r="I130" s="65">
        <f t="shared" si="37"/>
        <v>41.7</v>
      </c>
      <c r="J130" s="67">
        <f t="shared" si="38"/>
        <v>0</v>
      </c>
      <c r="K130" s="303">
        <f t="shared" si="39"/>
        <v>3961.5</v>
      </c>
      <c r="L130" s="67">
        <f t="shared" si="40"/>
        <v>0</v>
      </c>
    </row>
    <row r="131" spans="1:12">
      <c r="A131" s="20">
        <v>0</v>
      </c>
      <c r="B131" s="6" t="s">
        <v>3203</v>
      </c>
      <c r="C131" s="4" t="s">
        <v>3198</v>
      </c>
      <c r="D131" s="4" t="s">
        <v>135</v>
      </c>
      <c r="E131" s="53" t="s">
        <v>289</v>
      </c>
      <c r="F131" s="5">
        <v>41.7</v>
      </c>
      <c r="G131" s="5">
        <f t="shared" si="36"/>
        <v>3961.5</v>
      </c>
      <c r="H131" s="66"/>
      <c r="I131" s="65">
        <f t="shared" si="37"/>
        <v>41.7</v>
      </c>
      <c r="J131" s="67">
        <f t="shared" si="38"/>
        <v>0</v>
      </c>
      <c r="K131" s="303">
        <f t="shared" si="39"/>
        <v>3961.5</v>
      </c>
      <c r="L131" s="67">
        <f t="shared" si="40"/>
        <v>0</v>
      </c>
    </row>
    <row r="132" spans="1:12">
      <c r="A132" s="20">
        <v>0</v>
      </c>
      <c r="B132" s="6" t="s">
        <v>3204</v>
      </c>
      <c r="C132" s="4" t="s">
        <v>3198</v>
      </c>
      <c r="D132" s="4" t="s">
        <v>139</v>
      </c>
      <c r="E132" s="53" t="s">
        <v>289</v>
      </c>
      <c r="F132" s="5">
        <v>41.7</v>
      </c>
      <c r="G132" s="5">
        <f t="shared" si="36"/>
        <v>3961.5</v>
      </c>
      <c r="H132" s="66"/>
      <c r="I132" s="65">
        <f t="shared" si="37"/>
        <v>41.7</v>
      </c>
      <c r="J132" s="67">
        <f t="shared" si="38"/>
        <v>0</v>
      </c>
      <c r="K132" s="303">
        <f t="shared" si="39"/>
        <v>3961.5</v>
      </c>
      <c r="L132" s="67">
        <f t="shared" si="40"/>
        <v>0</v>
      </c>
    </row>
    <row r="133" spans="1:12">
      <c r="A133" s="20">
        <v>0</v>
      </c>
      <c r="B133" s="6" t="s">
        <v>3205</v>
      </c>
      <c r="C133" s="4" t="s">
        <v>3198</v>
      </c>
      <c r="D133" s="4" t="s">
        <v>143</v>
      </c>
      <c r="E133" s="53" t="s">
        <v>289</v>
      </c>
      <c r="F133" s="5">
        <v>41.7</v>
      </c>
      <c r="G133" s="5">
        <f t="shared" si="36"/>
        <v>3961.5</v>
      </c>
      <c r="H133" s="66"/>
      <c r="I133" s="65">
        <f t="shared" si="37"/>
        <v>41.7</v>
      </c>
      <c r="J133" s="67">
        <f t="shared" si="38"/>
        <v>0</v>
      </c>
      <c r="K133" s="303">
        <f t="shared" si="39"/>
        <v>3961.5</v>
      </c>
      <c r="L133" s="67">
        <f t="shared" si="40"/>
        <v>0</v>
      </c>
    </row>
    <row r="134" spans="1:12" ht="12" thickBot="1">
      <c r="A134" s="20"/>
      <c r="B134" s="6"/>
      <c r="C134" s="4"/>
      <c r="D134" s="4"/>
      <c r="E134" s="53"/>
      <c r="F134" s="5"/>
      <c r="G134" s="5"/>
      <c r="H134" s="66"/>
      <c r="I134" s="65"/>
      <c r="J134" s="67"/>
      <c r="K134" s="303"/>
      <c r="L134" s="67"/>
    </row>
    <row r="135" spans="1:12">
      <c r="A135" s="20"/>
      <c r="B135" s="346" t="s">
        <v>5004</v>
      </c>
      <c r="C135" s="347"/>
      <c r="D135" s="347"/>
      <c r="E135" s="347"/>
      <c r="F135" s="347"/>
      <c r="G135" s="277"/>
      <c r="H135" s="66"/>
      <c r="I135" s="65"/>
      <c r="J135" s="67"/>
      <c r="K135" s="303"/>
      <c r="L135" s="67"/>
    </row>
    <row r="136" spans="1:12">
      <c r="A136" s="20"/>
      <c r="B136" s="55" t="s">
        <v>3565</v>
      </c>
      <c r="C136" s="51"/>
      <c r="D136" s="52"/>
      <c r="E136" s="53"/>
      <c r="F136" s="54"/>
      <c r="G136" s="54"/>
      <c r="H136" s="66"/>
      <c r="I136" s="65"/>
      <c r="J136" s="67"/>
      <c r="K136" s="303"/>
      <c r="L136" s="67"/>
    </row>
    <row r="137" spans="1:12">
      <c r="A137" s="20">
        <v>0</v>
      </c>
      <c r="B137" s="6" t="s">
        <v>4967</v>
      </c>
      <c r="C137" s="6" t="s">
        <v>4968</v>
      </c>
      <c r="D137" s="6" t="s">
        <v>120</v>
      </c>
      <c r="E137" s="53" t="s">
        <v>116</v>
      </c>
      <c r="F137" s="5">
        <v>0.45</v>
      </c>
      <c r="G137" s="5">
        <f t="shared" ref="G137:G144" si="41">ROUND(F137*Курс_EUR,2)</f>
        <v>42.75</v>
      </c>
      <c r="H137" s="66"/>
      <c r="I137" s="65">
        <f t="shared" ref="I137:I144" si="42">F137*(1-Скидка_SUNMIGHT)</f>
        <v>0.45</v>
      </c>
      <c r="J137" s="67">
        <f t="shared" ref="J137:J144" si="43">I137*H137</f>
        <v>0</v>
      </c>
      <c r="K137" s="303">
        <f t="shared" ref="K137:K144" si="44">G137*(1-Скидка_SUNMIGHT)</f>
        <v>42.75</v>
      </c>
      <c r="L137" s="67">
        <f t="shared" ref="L137:L144" si="45">H137*K137</f>
        <v>0</v>
      </c>
    </row>
    <row r="138" spans="1:12">
      <c r="A138" s="20">
        <v>0</v>
      </c>
      <c r="B138" s="6" t="s">
        <v>4969</v>
      </c>
      <c r="C138" s="6" t="s">
        <v>4968</v>
      </c>
      <c r="D138" s="6" t="s">
        <v>122</v>
      </c>
      <c r="E138" s="53" t="s">
        <v>123</v>
      </c>
      <c r="F138" s="5">
        <v>0.4</v>
      </c>
      <c r="G138" s="5">
        <f t="shared" si="41"/>
        <v>38</v>
      </c>
      <c r="H138" s="66"/>
      <c r="I138" s="65">
        <f t="shared" si="42"/>
        <v>0.4</v>
      </c>
      <c r="J138" s="67">
        <f t="shared" si="43"/>
        <v>0</v>
      </c>
      <c r="K138" s="303">
        <f t="shared" si="44"/>
        <v>38</v>
      </c>
      <c r="L138" s="67">
        <f t="shared" si="45"/>
        <v>0</v>
      </c>
    </row>
    <row r="139" spans="1:12">
      <c r="A139" s="20">
        <v>0</v>
      </c>
      <c r="B139" s="6" t="s">
        <v>4970</v>
      </c>
      <c r="C139" s="6" t="s">
        <v>4968</v>
      </c>
      <c r="D139" s="6" t="s">
        <v>125</v>
      </c>
      <c r="E139" s="53" t="s">
        <v>123</v>
      </c>
      <c r="F139" s="5">
        <v>0.37</v>
      </c>
      <c r="G139" s="5">
        <f t="shared" si="41"/>
        <v>35.15</v>
      </c>
      <c r="H139" s="66"/>
      <c r="I139" s="65">
        <f t="shared" si="42"/>
        <v>0.37</v>
      </c>
      <c r="J139" s="67">
        <f t="shared" si="43"/>
        <v>0</v>
      </c>
      <c r="K139" s="303">
        <f t="shared" si="44"/>
        <v>35.15</v>
      </c>
      <c r="L139" s="67">
        <f t="shared" si="45"/>
        <v>0</v>
      </c>
    </row>
    <row r="140" spans="1:12">
      <c r="A140" s="20">
        <v>0</v>
      </c>
      <c r="B140" s="6" t="s">
        <v>4971</v>
      </c>
      <c r="C140" s="6" t="s">
        <v>4968</v>
      </c>
      <c r="D140" s="6" t="s">
        <v>127</v>
      </c>
      <c r="E140" s="53" t="s">
        <v>123</v>
      </c>
      <c r="F140" s="5">
        <v>0.37</v>
      </c>
      <c r="G140" s="5">
        <f t="shared" si="41"/>
        <v>35.15</v>
      </c>
      <c r="H140" s="66"/>
      <c r="I140" s="65">
        <f t="shared" si="42"/>
        <v>0.37</v>
      </c>
      <c r="J140" s="67">
        <f t="shared" si="43"/>
        <v>0</v>
      </c>
      <c r="K140" s="303">
        <f t="shared" si="44"/>
        <v>35.15</v>
      </c>
      <c r="L140" s="67">
        <f t="shared" si="45"/>
        <v>0</v>
      </c>
    </row>
    <row r="141" spans="1:12">
      <c r="A141" s="20">
        <v>0</v>
      </c>
      <c r="B141" s="6" t="s">
        <v>4972</v>
      </c>
      <c r="C141" s="6" t="s">
        <v>4968</v>
      </c>
      <c r="D141" s="6" t="s">
        <v>129</v>
      </c>
      <c r="E141" s="53" t="s">
        <v>123</v>
      </c>
      <c r="F141" s="5">
        <v>0.37</v>
      </c>
      <c r="G141" s="5">
        <f t="shared" si="41"/>
        <v>35.15</v>
      </c>
      <c r="H141" s="66"/>
      <c r="I141" s="65">
        <f t="shared" si="42"/>
        <v>0.37</v>
      </c>
      <c r="J141" s="67">
        <f t="shared" si="43"/>
        <v>0</v>
      </c>
      <c r="K141" s="303">
        <f t="shared" si="44"/>
        <v>35.15</v>
      </c>
      <c r="L141" s="67">
        <f t="shared" si="45"/>
        <v>0</v>
      </c>
    </row>
    <row r="142" spans="1:12">
      <c r="A142" s="20">
        <v>0</v>
      </c>
      <c r="B142" s="6" t="s">
        <v>4973</v>
      </c>
      <c r="C142" s="6" t="s">
        <v>4968</v>
      </c>
      <c r="D142" s="6" t="s">
        <v>131</v>
      </c>
      <c r="E142" s="53" t="s">
        <v>123</v>
      </c>
      <c r="F142" s="5">
        <v>0.37</v>
      </c>
      <c r="G142" s="5">
        <f t="shared" si="41"/>
        <v>35.15</v>
      </c>
      <c r="H142" s="66"/>
      <c r="I142" s="65">
        <f t="shared" si="42"/>
        <v>0.37</v>
      </c>
      <c r="J142" s="67">
        <f t="shared" si="43"/>
        <v>0</v>
      </c>
      <c r="K142" s="303">
        <f t="shared" si="44"/>
        <v>35.15</v>
      </c>
      <c r="L142" s="67">
        <f t="shared" si="45"/>
        <v>0</v>
      </c>
    </row>
    <row r="143" spans="1:12">
      <c r="A143" s="20">
        <v>0</v>
      </c>
      <c r="B143" s="6" t="s">
        <v>4974</v>
      </c>
      <c r="C143" s="6" t="s">
        <v>4968</v>
      </c>
      <c r="D143" s="6" t="s">
        <v>133</v>
      </c>
      <c r="E143" s="53" t="s">
        <v>123</v>
      </c>
      <c r="F143" s="5">
        <v>0.37</v>
      </c>
      <c r="G143" s="5">
        <f t="shared" si="41"/>
        <v>35.15</v>
      </c>
      <c r="H143" s="66"/>
      <c r="I143" s="65">
        <f t="shared" si="42"/>
        <v>0.37</v>
      </c>
      <c r="J143" s="67">
        <f t="shared" si="43"/>
        <v>0</v>
      </c>
      <c r="K143" s="303">
        <f t="shared" si="44"/>
        <v>35.15</v>
      </c>
      <c r="L143" s="67">
        <f t="shared" si="45"/>
        <v>0</v>
      </c>
    </row>
    <row r="144" spans="1:12">
      <c r="A144" s="20">
        <v>0</v>
      </c>
      <c r="B144" s="6" t="s">
        <v>4975</v>
      </c>
      <c r="C144" s="6" t="s">
        <v>4968</v>
      </c>
      <c r="D144" s="6" t="s">
        <v>135</v>
      </c>
      <c r="E144" s="53" t="s">
        <v>123</v>
      </c>
      <c r="F144" s="5">
        <v>0.37</v>
      </c>
      <c r="G144" s="5">
        <f t="shared" si="41"/>
        <v>35.15</v>
      </c>
      <c r="H144" s="66"/>
      <c r="I144" s="65">
        <f t="shared" si="42"/>
        <v>0.37</v>
      </c>
      <c r="J144" s="67">
        <f t="shared" si="43"/>
        <v>0</v>
      </c>
      <c r="K144" s="303">
        <f t="shared" si="44"/>
        <v>35.15</v>
      </c>
      <c r="L144" s="67">
        <f t="shared" si="45"/>
        <v>0</v>
      </c>
    </row>
    <row r="145" spans="1:12">
      <c r="A145" s="20"/>
      <c r="B145" s="6"/>
      <c r="C145" s="6"/>
      <c r="D145" s="6"/>
      <c r="E145" s="53"/>
      <c r="F145" s="5"/>
      <c r="G145" s="5"/>
      <c r="H145" s="66"/>
      <c r="I145" s="65"/>
      <c r="J145" s="67"/>
      <c r="K145" s="303"/>
      <c r="L145" s="67"/>
    </row>
    <row r="146" spans="1:12">
      <c r="A146" s="20">
        <v>0</v>
      </c>
      <c r="B146" s="6" t="s">
        <v>114</v>
      </c>
      <c r="C146" s="4" t="s">
        <v>3029</v>
      </c>
      <c r="D146" s="4" t="s">
        <v>115</v>
      </c>
      <c r="E146" s="53" t="s">
        <v>116</v>
      </c>
      <c r="F146" s="5">
        <v>0.67</v>
      </c>
      <c r="G146" s="5">
        <f t="shared" ref="G146:G166" si="46">ROUND(F146*Курс_EUR,2)</f>
        <v>63.65</v>
      </c>
      <c r="H146" s="66"/>
      <c r="I146" s="65">
        <f t="shared" ref="I146:I166" si="47">F146*(1-Скидка_SUNMIGHT)</f>
        <v>0.67</v>
      </c>
      <c r="J146" s="67">
        <f t="shared" ref="J146:J166" si="48">I146*H146</f>
        <v>0</v>
      </c>
      <c r="K146" s="303">
        <f t="shared" ref="K146:K166" si="49">G146*(1-Скидка_SUNMIGHT)</f>
        <v>63.65</v>
      </c>
      <c r="L146" s="67">
        <f t="shared" ref="L146:L166" si="50">H146*K146</f>
        <v>0</v>
      </c>
    </row>
    <row r="147" spans="1:12">
      <c r="A147" s="20">
        <v>0</v>
      </c>
      <c r="B147" s="6" t="s">
        <v>117</v>
      </c>
      <c r="C147" s="6" t="s">
        <v>3029</v>
      </c>
      <c r="D147" s="6" t="s">
        <v>118</v>
      </c>
      <c r="E147" s="53" t="s">
        <v>116</v>
      </c>
      <c r="F147" s="5">
        <v>0.59</v>
      </c>
      <c r="G147" s="5">
        <f t="shared" si="46"/>
        <v>56.05</v>
      </c>
      <c r="H147" s="66"/>
      <c r="I147" s="65">
        <f t="shared" si="47"/>
        <v>0.59</v>
      </c>
      <c r="J147" s="67">
        <f t="shared" si="48"/>
        <v>0</v>
      </c>
      <c r="K147" s="303">
        <f t="shared" si="49"/>
        <v>56.05</v>
      </c>
      <c r="L147" s="67">
        <f t="shared" si="50"/>
        <v>0</v>
      </c>
    </row>
    <row r="148" spans="1:12">
      <c r="A148" s="20">
        <v>0</v>
      </c>
      <c r="B148" s="6" t="s">
        <v>119</v>
      </c>
      <c r="C148" s="6" t="s">
        <v>3029</v>
      </c>
      <c r="D148" s="6" t="s">
        <v>120</v>
      </c>
      <c r="E148" s="53" t="s">
        <v>116</v>
      </c>
      <c r="F148" s="5">
        <v>0.45</v>
      </c>
      <c r="G148" s="5">
        <f t="shared" si="46"/>
        <v>42.75</v>
      </c>
      <c r="H148" s="66"/>
      <c r="I148" s="65">
        <f t="shared" si="47"/>
        <v>0.45</v>
      </c>
      <c r="J148" s="67">
        <f t="shared" si="48"/>
        <v>0</v>
      </c>
      <c r="K148" s="303">
        <f t="shared" si="49"/>
        <v>42.75</v>
      </c>
      <c r="L148" s="67">
        <f t="shared" si="50"/>
        <v>0</v>
      </c>
    </row>
    <row r="149" spans="1:12">
      <c r="A149" s="20">
        <v>0</v>
      </c>
      <c r="B149" s="6" t="s">
        <v>121</v>
      </c>
      <c r="C149" s="6" t="s">
        <v>3029</v>
      </c>
      <c r="D149" s="6" t="s">
        <v>122</v>
      </c>
      <c r="E149" s="53" t="s">
        <v>123</v>
      </c>
      <c r="F149" s="5">
        <v>0.4</v>
      </c>
      <c r="G149" s="5">
        <f t="shared" si="46"/>
        <v>38</v>
      </c>
      <c r="H149" s="66"/>
      <c r="I149" s="65">
        <f t="shared" si="47"/>
        <v>0.4</v>
      </c>
      <c r="J149" s="67">
        <f t="shared" si="48"/>
        <v>0</v>
      </c>
      <c r="K149" s="303">
        <f t="shared" si="49"/>
        <v>38</v>
      </c>
      <c r="L149" s="67">
        <f t="shared" si="50"/>
        <v>0</v>
      </c>
    </row>
    <row r="150" spans="1:12">
      <c r="A150" s="20">
        <v>0</v>
      </c>
      <c r="B150" s="6" t="s">
        <v>124</v>
      </c>
      <c r="C150" s="6" t="s">
        <v>3029</v>
      </c>
      <c r="D150" s="6" t="s">
        <v>125</v>
      </c>
      <c r="E150" s="53" t="s">
        <v>123</v>
      </c>
      <c r="F150" s="5">
        <v>0.37</v>
      </c>
      <c r="G150" s="5">
        <f t="shared" si="46"/>
        <v>35.15</v>
      </c>
      <c r="H150" s="66"/>
      <c r="I150" s="65">
        <f t="shared" si="47"/>
        <v>0.37</v>
      </c>
      <c r="J150" s="67">
        <f t="shared" si="48"/>
        <v>0</v>
      </c>
      <c r="K150" s="303">
        <f t="shared" si="49"/>
        <v>35.15</v>
      </c>
      <c r="L150" s="67">
        <f t="shared" si="50"/>
        <v>0</v>
      </c>
    </row>
    <row r="151" spans="1:12">
      <c r="A151" s="20">
        <v>0</v>
      </c>
      <c r="B151" s="6" t="s">
        <v>126</v>
      </c>
      <c r="C151" s="6" t="s">
        <v>3029</v>
      </c>
      <c r="D151" s="6" t="s">
        <v>127</v>
      </c>
      <c r="E151" s="53" t="s">
        <v>123</v>
      </c>
      <c r="F151" s="5">
        <v>0.37</v>
      </c>
      <c r="G151" s="5">
        <f t="shared" si="46"/>
        <v>35.15</v>
      </c>
      <c r="H151" s="66"/>
      <c r="I151" s="65">
        <f t="shared" si="47"/>
        <v>0.37</v>
      </c>
      <c r="J151" s="67">
        <f t="shared" si="48"/>
        <v>0</v>
      </c>
      <c r="K151" s="303">
        <f t="shared" si="49"/>
        <v>35.15</v>
      </c>
      <c r="L151" s="67">
        <f t="shared" si="50"/>
        <v>0</v>
      </c>
    </row>
    <row r="152" spans="1:12">
      <c r="A152" s="20">
        <v>0</v>
      </c>
      <c r="B152" s="6" t="s">
        <v>128</v>
      </c>
      <c r="C152" s="6" t="s">
        <v>3029</v>
      </c>
      <c r="D152" s="6" t="s">
        <v>129</v>
      </c>
      <c r="E152" s="53" t="s">
        <v>123</v>
      </c>
      <c r="F152" s="5">
        <v>0.37</v>
      </c>
      <c r="G152" s="5">
        <f t="shared" si="46"/>
        <v>35.15</v>
      </c>
      <c r="H152" s="66"/>
      <c r="I152" s="65">
        <f t="shared" si="47"/>
        <v>0.37</v>
      </c>
      <c r="J152" s="67">
        <f t="shared" si="48"/>
        <v>0</v>
      </c>
      <c r="K152" s="303">
        <f t="shared" si="49"/>
        <v>35.15</v>
      </c>
      <c r="L152" s="67">
        <f t="shared" si="50"/>
        <v>0</v>
      </c>
    </row>
    <row r="153" spans="1:12">
      <c r="A153" s="20">
        <v>0</v>
      </c>
      <c r="B153" s="6" t="s">
        <v>130</v>
      </c>
      <c r="C153" s="6" t="s">
        <v>3029</v>
      </c>
      <c r="D153" s="6" t="s">
        <v>131</v>
      </c>
      <c r="E153" s="53" t="s">
        <v>123</v>
      </c>
      <c r="F153" s="5">
        <v>0.37</v>
      </c>
      <c r="G153" s="5">
        <f t="shared" si="46"/>
        <v>35.15</v>
      </c>
      <c r="H153" s="66"/>
      <c r="I153" s="65">
        <f t="shared" si="47"/>
        <v>0.37</v>
      </c>
      <c r="J153" s="67">
        <f t="shared" si="48"/>
        <v>0</v>
      </c>
      <c r="K153" s="303">
        <f t="shared" si="49"/>
        <v>35.15</v>
      </c>
      <c r="L153" s="67">
        <f t="shared" si="50"/>
        <v>0</v>
      </c>
    </row>
    <row r="154" spans="1:12">
      <c r="A154" s="20">
        <v>0</v>
      </c>
      <c r="B154" s="6" t="s">
        <v>132</v>
      </c>
      <c r="C154" s="6" t="s">
        <v>3029</v>
      </c>
      <c r="D154" s="6" t="s">
        <v>133</v>
      </c>
      <c r="E154" s="53" t="s">
        <v>123</v>
      </c>
      <c r="F154" s="5">
        <v>0.37</v>
      </c>
      <c r="G154" s="5">
        <f t="shared" si="46"/>
        <v>35.15</v>
      </c>
      <c r="H154" s="66"/>
      <c r="I154" s="65">
        <f t="shared" si="47"/>
        <v>0.37</v>
      </c>
      <c r="J154" s="67">
        <f t="shared" si="48"/>
        <v>0</v>
      </c>
      <c r="K154" s="303">
        <f t="shared" si="49"/>
        <v>35.15</v>
      </c>
      <c r="L154" s="67">
        <f t="shared" si="50"/>
        <v>0</v>
      </c>
    </row>
    <row r="155" spans="1:12">
      <c r="A155" s="20">
        <v>0</v>
      </c>
      <c r="B155" s="6" t="s">
        <v>134</v>
      </c>
      <c r="C155" s="6" t="s">
        <v>3029</v>
      </c>
      <c r="D155" s="6" t="s">
        <v>135</v>
      </c>
      <c r="E155" s="53" t="s">
        <v>123</v>
      </c>
      <c r="F155" s="5">
        <v>0.37</v>
      </c>
      <c r="G155" s="5">
        <f t="shared" si="46"/>
        <v>35.15</v>
      </c>
      <c r="H155" s="66"/>
      <c r="I155" s="65">
        <f t="shared" si="47"/>
        <v>0.37</v>
      </c>
      <c r="J155" s="67">
        <f t="shared" si="48"/>
        <v>0</v>
      </c>
      <c r="K155" s="303">
        <f t="shared" si="49"/>
        <v>35.15</v>
      </c>
      <c r="L155" s="67">
        <f t="shared" si="50"/>
        <v>0</v>
      </c>
    </row>
    <row r="156" spans="1:12">
      <c r="A156" s="20">
        <v>0</v>
      </c>
      <c r="B156" s="6" t="s">
        <v>136</v>
      </c>
      <c r="C156" s="6" t="s">
        <v>3029</v>
      </c>
      <c r="D156" s="6" t="s">
        <v>137</v>
      </c>
      <c r="E156" s="53" t="s">
        <v>123</v>
      </c>
      <c r="F156" s="5">
        <v>0.37</v>
      </c>
      <c r="G156" s="5">
        <f t="shared" si="46"/>
        <v>35.15</v>
      </c>
      <c r="H156" s="66"/>
      <c r="I156" s="65">
        <f t="shared" si="47"/>
        <v>0.37</v>
      </c>
      <c r="J156" s="67">
        <f t="shared" si="48"/>
        <v>0</v>
      </c>
      <c r="K156" s="303">
        <f t="shared" si="49"/>
        <v>35.15</v>
      </c>
      <c r="L156" s="67">
        <f t="shared" si="50"/>
        <v>0</v>
      </c>
    </row>
    <row r="157" spans="1:12">
      <c r="A157" s="20">
        <v>0</v>
      </c>
      <c r="B157" s="6" t="s">
        <v>138</v>
      </c>
      <c r="C157" s="6" t="s">
        <v>3029</v>
      </c>
      <c r="D157" s="6" t="s">
        <v>139</v>
      </c>
      <c r="E157" s="53" t="s">
        <v>123</v>
      </c>
      <c r="F157" s="5">
        <v>0.37</v>
      </c>
      <c r="G157" s="5">
        <f t="shared" si="46"/>
        <v>35.15</v>
      </c>
      <c r="H157" s="66"/>
      <c r="I157" s="65">
        <f t="shared" si="47"/>
        <v>0.37</v>
      </c>
      <c r="J157" s="67">
        <f t="shared" si="48"/>
        <v>0</v>
      </c>
      <c r="K157" s="303">
        <f t="shared" si="49"/>
        <v>35.15</v>
      </c>
      <c r="L157" s="67">
        <f t="shared" si="50"/>
        <v>0</v>
      </c>
    </row>
    <row r="158" spans="1:12">
      <c r="A158" s="20">
        <v>0</v>
      </c>
      <c r="B158" s="6" t="s">
        <v>140</v>
      </c>
      <c r="C158" s="6" t="s">
        <v>3029</v>
      </c>
      <c r="D158" s="6" t="s">
        <v>141</v>
      </c>
      <c r="E158" s="53" t="s">
        <v>123</v>
      </c>
      <c r="F158" s="5">
        <v>0.37</v>
      </c>
      <c r="G158" s="5">
        <f t="shared" si="46"/>
        <v>35.15</v>
      </c>
      <c r="H158" s="66"/>
      <c r="I158" s="65">
        <f t="shared" si="47"/>
        <v>0.37</v>
      </c>
      <c r="J158" s="67">
        <f t="shared" si="48"/>
        <v>0</v>
      </c>
      <c r="K158" s="303">
        <f t="shared" si="49"/>
        <v>35.15</v>
      </c>
      <c r="L158" s="67">
        <f t="shared" si="50"/>
        <v>0</v>
      </c>
    </row>
    <row r="159" spans="1:12">
      <c r="A159" s="20">
        <v>0</v>
      </c>
      <c r="B159" s="6" t="s">
        <v>142</v>
      </c>
      <c r="C159" s="6" t="s">
        <v>3029</v>
      </c>
      <c r="D159" s="6" t="s">
        <v>143</v>
      </c>
      <c r="E159" s="53" t="s">
        <v>123</v>
      </c>
      <c r="F159" s="5">
        <v>0.37</v>
      </c>
      <c r="G159" s="5">
        <f t="shared" si="46"/>
        <v>35.15</v>
      </c>
      <c r="H159" s="66"/>
      <c r="I159" s="65">
        <f t="shared" si="47"/>
        <v>0.37</v>
      </c>
      <c r="J159" s="67">
        <f t="shared" si="48"/>
        <v>0</v>
      </c>
      <c r="K159" s="303">
        <f t="shared" si="49"/>
        <v>35.15</v>
      </c>
      <c r="L159" s="67">
        <f t="shared" si="50"/>
        <v>0</v>
      </c>
    </row>
    <row r="160" spans="1:12">
      <c r="A160" s="20">
        <v>0</v>
      </c>
      <c r="B160" s="6" t="s">
        <v>144</v>
      </c>
      <c r="C160" s="6" t="s">
        <v>3029</v>
      </c>
      <c r="D160" s="6" t="s">
        <v>145</v>
      </c>
      <c r="E160" s="53" t="s">
        <v>123</v>
      </c>
      <c r="F160" s="5">
        <v>0.37</v>
      </c>
      <c r="G160" s="5">
        <f t="shared" si="46"/>
        <v>35.15</v>
      </c>
      <c r="H160" s="66"/>
      <c r="I160" s="65">
        <f t="shared" si="47"/>
        <v>0.37</v>
      </c>
      <c r="J160" s="67">
        <f t="shared" si="48"/>
        <v>0</v>
      </c>
      <c r="K160" s="303">
        <f t="shared" si="49"/>
        <v>35.15</v>
      </c>
      <c r="L160" s="67">
        <f t="shared" si="50"/>
        <v>0</v>
      </c>
    </row>
    <row r="161" spans="1:12">
      <c r="A161" s="20">
        <v>0</v>
      </c>
      <c r="B161" s="6" t="s">
        <v>146</v>
      </c>
      <c r="C161" s="6" t="s">
        <v>3029</v>
      </c>
      <c r="D161" s="6" t="s">
        <v>147</v>
      </c>
      <c r="E161" s="53" t="s">
        <v>123</v>
      </c>
      <c r="F161" s="5">
        <v>0.37</v>
      </c>
      <c r="G161" s="5">
        <f t="shared" si="46"/>
        <v>35.15</v>
      </c>
      <c r="H161" s="66"/>
      <c r="I161" s="65">
        <f t="shared" si="47"/>
        <v>0.37</v>
      </c>
      <c r="J161" s="67">
        <f t="shared" si="48"/>
        <v>0</v>
      </c>
      <c r="K161" s="303">
        <f t="shared" si="49"/>
        <v>35.15</v>
      </c>
      <c r="L161" s="67">
        <f t="shared" si="50"/>
        <v>0</v>
      </c>
    </row>
    <row r="162" spans="1:12">
      <c r="A162" s="20">
        <v>0</v>
      </c>
      <c r="B162" s="6" t="s">
        <v>3769</v>
      </c>
      <c r="C162" s="6" t="s">
        <v>3030</v>
      </c>
      <c r="D162" s="6" t="s">
        <v>148</v>
      </c>
      <c r="E162" s="53" t="s">
        <v>123</v>
      </c>
      <c r="F162" s="5">
        <v>0.52</v>
      </c>
      <c r="G162" s="5">
        <f t="shared" si="46"/>
        <v>49.4</v>
      </c>
      <c r="H162" s="66"/>
      <c r="I162" s="65">
        <f t="shared" si="47"/>
        <v>0.52</v>
      </c>
      <c r="J162" s="67">
        <f t="shared" si="48"/>
        <v>0</v>
      </c>
      <c r="K162" s="303">
        <f t="shared" si="49"/>
        <v>49.4</v>
      </c>
      <c r="L162" s="67">
        <f t="shared" si="50"/>
        <v>0</v>
      </c>
    </row>
    <row r="163" spans="1:12">
      <c r="A163" s="20">
        <v>0</v>
      </c>
      <c r="B163" s="6" t="s">
        <v>3770</v>
      </c>
      <c r="C163" s="6" t="s">
        <v>3030</v>
      </c>
      <c r="D163" s="6" t="s">
        <v>149</v>
      </c>
      <c r="E163" s="53" t="s">
        <v>123</v>
      </c>
      <c r="F163" s="5">
        <v>0.52</v>
      </c>
      <c r="G163" s="5">
        <f t="shared" si="46"/>
        <v>49.4</v>
      </c>
      <c r="H163" s="66"/>
      <c r="I163" s="65">
        <f t="shared" si="47"/>
        <v>0.52</v>
      </c>
      <c r="J163" s="67">
        <f t="shared" si="48"/>
        <v>0</v>
      </c>
      <c r="K163" s="303">
        <f t="shared" si="49"/>
        <v>49.4</v>
      </c>
      <c r="L163" s="67">
        <f t="shared" si="50"/>
        <v>0</v>
      </c>
    </row>
    <row r="164" spans="1:12">
      <c r="A164" s="20">
        <v>0</v>
      </c>
      <c r="B164" s="6" t="s">
        <v>3771</v>
      </c>
      <c r="C164" s="6" t="s">
        <v>3030</v>
      </c>
      <c r="D164" s="6" t="s">
        <v>150</v>
      </c>
      <c r="E164" s="53" t="s">
        <v>123</v>
      </c>
      <c r="F164" s="5">
        <v>0.52</v>
      </c>
      <c r="G164" s="5">
        <f t="shared" si="46"/>
        <v>49.4</v>
      </c>
      <c r="H164" s="66"/>
      <c r="I164" s="65">
        <f t="shared" si="47"/>
        <v>0.52</v>
      </c>
      <c r="J164" s="67">
        <f t="shared" si="48"/>
        <v>0</v>
      </c>
      <c r="K164" s="303">
        <f t="shared" si="49"/>
        <v>49.4</v>
      </c>
      <c r="L164" s="67">
        <f t="shared" si="50"/>
        <v>0</v>
      </c>
    </row>
    <row r="165" spans="1:12">
      <c r="A165" s="20">
        <v>0</v>
      </c>
      <c r="B165" s="6" t="s">
        <v>3772</v>
      </c>
      <c r="C165" s="6" t="s">
        <v>3030</v>
      </c>
      <c r="D165" s="6" t="s">
        <v>151</v>
      </c>
      <c r="E165" s="53" t="s">
        <v>123</v>
      </c>
      <c r="F165" s="5">
        <v>0.52</v>
      </c>
      <c r="G165" s="5">
        <f t="shared" si="46"/>
        <v>49.4</v>
      </c>
      <c r="H165" s="66"/>
      <c r="I165" s="65">
        <f t="shared" si="47"/>
        <v>0.52</v>
      </c>
      <c r="J165" s="67">
        <f t="shared" si="48"/>
        <v>0</v>
      </c>
      <c r="K165" s="303">
        <f t="shared" si="49"/>
        <v>49.4</v>
      </c>
      <c r="L165" s="67">
        <f t="shared" si="50"/>
        <v>0</v>
      </c>
    </row>
    <row r="166" spans="1:12">
      <c r="A166" s="20">
        <v>0</v>
      </c>
      <c r="B166" s="6" t="s">
        <v>3773</v>
      </c>
      <c r="C166" s="6" t="s">
        <v>3030</v>
      </c>
      <c r="D166" s="6" t="s">
        <v>152</v>
      </c>
      <c r="E166" s="53" t="s">
        <v>123</v>
      </c>
      <c r="F166" s="5">
        <v>0.52</v>
      </c>
      <c r="G166" s="5">
        <f t="shared" si="46"/>
        <v>49.4</v>
      </c>
      <c r="H166" s="66"/>
      <c r="I166" s="65">
        <f t="shared" si="47"/>
        <v>0.52</v>
      </c>
      <c r="J166" s="67">
        <f t="shared" si="48"/>
        <v>0</v>
      </c>
      <c r="K166" s="303">
        <f t="shared" si="49"/>
        <v>49.4</v>
      </c>
      <c r="L166" s="67">
        <f t="shared" si="50"/>
        <v>0</v>
      </c>
    </row>
    <row r="167" spans="1:12">
      <c r="A167" s="20"/>
      <c r="B167" s="6"/>
      <c r="C167" s="6"/>
      <c r="D167" s="6"/>
      <c r="E167" s="53"/>
      <c r="F167" s="119"/>
      <c r="G167" s="119"/>
      <c r="H167" s="66"/>
      <c r="I167" s="65"/>
      <c r="J167" s="67"/>
      <c r="K167" s="303"/>
      <c r="L167" s="67"/>
    </row>
    <row r="168" spans="1:12">
      <c r="A168" s="20">
        <v>0</v>
      </c>
      <c r="B168" s="6" t="s">
        <v>4976</v>
      </c>
      <c r="C168" s="6" t="s">
        <v>4977</v>
      </c>
      <c r="D168" s="6" t="s">
        <v>120</v>
      </c>
      <c r="E168" s="53" t="s">
        <v>116</v>
      </c>
      <c r="F168" s="7">
        <v>0.56999999999999995</v>
      </c>
      <c r="G168" s="5">
        <f t="shared" ref="G168:G175" si="51">ROUND(F168*Курс_EUR,2)</f>
        <v>54.15</v>
      </c>
      <c r="H168" s="66"/>
      <c r="I168" s="65">
        <f t="shared" ref="I168:I175" si="52">F168*(1-Скидка_SUNMIGHT)</f>
        <v>0.56999999999999995</v>
      </c>
      <c r="J168" s="67">
        <f t="shared" ref="J168:J175" si="53">I168*H168</f>
        <v>0</v>
      </c>
      <c r="K168" s="303">
        <f t="shared" ref="K168:K175" si="54">G168*(1-Скидка_SUNMIGHT)</f>
        <v>54.15</v>
      </c>
      <c r="L168" s="67">
        <f t="shared" ref="L168:L175" si="55">H168*K168</f>
        <v>0</v>
      </c>
    </row>
    <row r="169" spans="1:12">
      <c r="A169" s="20">
        <v>0</v>
      </c>
      <c r="B169" s="6" t="s">
        <v>4978</v>
      </c>
      <c r="C169" s="6" t="s">
        <v>4977</v>
      </c>
      <c r="D169" s="6" t="s">
        <v>122</v>
      </c>
      <c r="E169" s="53" t="s">
        <v>123</v>
      </c>
      <c r="F169" s="7">
        <v>0.53</v>
      </c>
      <c r="G169" s="5">
        <f t="shared" si="51"/>
        <v>50.35</v>
      </c>
      <c r="H169" s="66"/>
      <c r="I169" s="65">
        <f t="shared" si="52"/>
        <v>0.53</v>
      </c>
      <c r="J169" s="67">
        <f t="shared" si="53"/>
        <v>0</v>
      </c>
      <c r="K169" s="303">
        <f t="shared" si="54"/>
        <v>50.35</v>
      </c>
      <c r="L169" s="67">
        <f t="shared" si="55"/>
        <v>0</v>
      </c>
    </row>
    <row r="170" spans="1:12">
      <c r="A170" s="20">
        <v>0</v>
      </c>
      <c r="B170" s="6" t="s">
        <v>4979</v>
      </c>
      <c r="C170" s="6" t="s">
        <v>4977</v>
      </c>
      <c r="D170" s="6" t="s">
        <v>125</v>
      </c>
      <c r="E170" s="53" t="s">
        <v>123</v>
      </c>
      <c r="F170" s="7">
        <v>0.5</v>
      </c>
      <c r="G170" s="5">
        <f t="shared" si="51"/>
        <v>47.5</v>
      </c>
      <c r="H170" s="66"/>
      <c r="I170" s="65">
        <f t="shared" si="52"/>
        <v>0.5</v>
      </c>
      <c r="J170" s="67">
        <f t="shared" si="53"/>
        <v>0</v>
      </c>
      <c r="K170" s="303">
        <f t="shared" si="54"/>
        <v>47.5</v>
      </c>
      <c r="L170" s="67">
        <f t="shared" si="55"/>
        <v>0</v>
      </c>
    </row>
    <row r="171" spans="1:12">
      <c r="A171" s="20">
        <v>0</v>
      </c>
      <c r="B171" s="6" t="s">
        <v>4980</v>
      </c>
      <c r="C171" s="6" t="s">
        <v>4977</v>
      </c>
      <c r="D171" s="6" t="s">
        <v>127</v>
      </c>
      <c r="E171" s="53" t="s">
        <v>123</v>
      </c>
      <c r="F171" s="7">
        <v>0.5</v>
      </c>
      <c r="G171" s="5">
        <f t="shared" si="51"/>
        <v>47.5</v>
      </c>
      <c r="H171" s="66"/>
      <c r="I171" s="65">
        <f t="shared" si="52"/>
        <v>0.5</v>
      </c>
      <c r="J171" s="67">
        <f t="shared" si="53"/>
        <v>0</v>
      </c>
      <c r="K171" s="303">
        <f t="shared" si="54"/>
        <v>47.5</v>
      </c>
      <c r="L171" s="67">
        <f t="shared" si="55"/>
        <v>0</v>
      </c>
    </row>
    <row r="172" spans="1:12">
      <c r="A172" s="20">
        <v>0</v>
      </c>
      <c r="B172" s="6" t="s">
        <v>4981</v>
      </c>
      <c r="C172" s="6" t="s">
        <v>4977</v>
      </c>
      <c r="D172" s="6" t="s">
        <v>129</v>
      </c>
      <c r="E172" s="53" t="s">
        <v>123</v>
      </c>
      <c r="F172" s="7">
        <v>0.5</v>
      </c>
      <c r="G172" s="5">
        <f t="shared" si="51"/>
        <v>47.5</v>
      </c>
      <c r="H172" s="66"/>
      <c r="I172" s="65">
        <f t="shared" si="52"/>
        <v>0.5</v>
      </c>
      <c r="J172" s="67">
        <f t="shared" si="53"/>
        <v>0</v>
      </c>
      <c r="K172" s="303">
        <f t="shared" si="54"/>
        <v>47.5</v>
      </c>
      <c r="L172" s="67">
        <f t="shared" si="55"/>
        <v>0</v>
      </c>
    </row>
    <row r="173" spans="1:12">
      <c r="A173" s="20">
        <v>0</v>
      </c>
      <c r="B173" s="6" t="s">
        <v>4982</v>
      </c>
      <c r="C173" s="6" t="s">
        <v>4977</v>
      </c>
      <c r="D173" s="6" t="s">
        <v>131</v>
      </c>
      <c r="E173" s="53" t="s">
        <v>123</v>
      </c>
      <c r="F173" s="7">
        <v>0.5</v>
      </c>
      <c r="G173" s="5">
        <f t="shared" si="51"/>
        <v>47.5</v>
      </c>
      <c r="H173" s="66"/>
      <c r="I173" s="65">
        <f t="shared" si="52"/>
        <v>0.5</v>
      </c>
      <c r="J173" s="67">
        <f t="shared" si="53"/>
        <v>0</v>
      </c>
      <c r="K173" s="303">
        <f t="shared" si="54"/>
        <v>47.5</v>
      </c>
      <c r="L173" s="67">
        <f t="shared" si="55"/>
        <v>0</v>
      </c>
    </row>
    <row r="174" spans="1:12">
      <c r="A174" s="20">
        <v>0</v>
      </c>
      <c r="B174" s="6" t="s">
        <v>4983</v>
      </c>
      <c r="C174" s="6" t="s">
        <v>4977</v>
      </c>
      <c r="D174" s="6" t="s">
        <v>133</v>
      </c>
      <c r="E174" s="53" t="s">
        <v>123</v>
      </c>
      <c r="F174" s="7">
        <v>0.5</v>
      </c>
      <c r="G174" s="5">
        <f t="shared" si="51"/>
        <v>47.5</v>
      </c>
      <c r="H174" s="66"/>
      <c r="I174" s="65">
        <f t="shared" si="52"/>
        <v>0.5</v>
      </c>
      <c r="J174" s="67">
        <f t="shared" si="53"/>
        <v>0</v>
      </c>
      <c r="K174" s="303">
        <f t="shared" si="54"/>
        <v>47.5</v>
      </c>
      <c r="L174" s="67">
        <f t="shared" si="55"/>
        <v>0</v>
      </c>
    </row>
    <row r="175" spans="1:12">
      <c r="A175" s="20">
        <v>0</v>
      </c>
      <c r="B175" s="6" t="s">
        <v>4984</v>
      </c>
      <c r="C175" s="6" t="s">
        <v>4977</v>
      </c>
      <c r="D175" s="6" t="s">
        <v>135</v>
      </c>
      <c r="E175" s="53" t="s">
        <v>123</v>
      </c>
      <c r="F175" s="7">
        <v>0.5</v>
      </c>
      <c r="G175" s="5">
        <f t="shared" si="51"/>
        <v>47.5</v>
      </c>
      <c r="H175" s="66"/>
      <c r="I175" s="65">
        <f t="shared" si="52"/>
        <v>0.5</v>
      </c>
      <c r="J175" s="67">
        <f t="shared" si="53"/>
        <v>0</v>
      </c>
      <c r="K175" s="303">
        <f t="shared" si="54"/>
        <v>47.5</v>
      </c>
      <c r="L175" s="67">
        <f t="shared" si="55"/>
        <v>0</v>
      </c>
    </row>
    <row r="176" spans="1:12">
      <c r="A176" s="20"/>
      <c r="B176" s="6"/>
      <c r="C176" s="6"/>
      <c r="D176" s="6"/>
      <c r="E176" s="53"/>
      <c r="F176" s="7"/>
      <c r="G176" s="7"/>
      <c r="H176" s="66"/>
      <c r="I176" s="65"/>
      <c r="J176" s="67"/>
      <c r="K176" s="303"/>
      <c r="L176" s="67"/>
    </row>
    <row r="177" spans="1:12">
      <c r="A177" s="20">
        <v>0</v>
      </c>
      <c r="B177" s="6" t="s">
        <v>153</v>
      </c>
      <c r="C177" s="6" t="s">
        <v>3031</v>
      </c>
      <c r="D177" s="6" t="s">
        <v>115</v>
      </c>
      <c r="E177" s="53" t="s">
        <v>116</v>
      </c>
      <c r="F177" s="7">
        <v>0.91</v>
      </c>
      <c r="G177" s="5">
        <f t="shared" ref="G177:G197" si="56">ROUND(F177*Курс_EUR,2)</f>
        <v>86.45</v>
      </c>
      <c r="H177" s="66"/>
      <c r="I177" s="65">
        <f t="shared" ref="I177:I197" si="57">F177*(1-Скидка_SUNMIGHT)</f>
        <v>0.91</v>
      </c>
      <c r="J177" s="67">
        <f t="shared" ref="J177:J197" si="58">I177*H177</f>
        <v>0</v>
      </c>
      <c r="K177" s="303">
        <f t="shared" ref="K177:K197" si="59">G177*(1-Скидка_SUNMIGHT)</f>
        <v>86.45</v>
      </c>
      <c r="L177" s="67">
        <f t="shared" ref="L177:L197" si="60">H177*K177</f>
        <v>0</v>
      </c>
    </row>
    <row r="178" spans="1:12">
      <c r="A178" s="20">
        <v>0</v>
      </c>
      <c r="B178" s="6" t="s">
        <v>154</v>
      </c>
      <c r="C178" s="6" t="s">
        <v>3031</v>
      </c>
      <c r="D178" s="6" t="s">
        <v>118</v>
      </c>
      <c r="E178" s="53" t="s">
        <v>116</v>
      </c>
      <c r="F178" s="7">
        <v>0.83</v>
      </c>
      <c r="G178" s="5">
        <f t="shared" si="56"/>
        <v>78.849999999999994</v>
      </c>
      <c r="H178" s="66"/>
      <c r="I178" s="65">
        <f t="shared" si="57"/>
        <v>0.83</v>
      </c>
      <c r="J178" s="67">
        <f t="shared" si="58"/>
        <v>0</v>
      </c>
      <c r="K178" s="303">
        <f t="shared" si="59"/>
        <v>78.849999999999994</v>
      </c>
      <c r="L178" s="67">
        <f t="shared" si="60"/>
        <v>0</v>
      </c>
    </row>
    <row r="179" spans="1:12">
      <c r="A179" s="20">
        <v>0</v>
      </c>
      <c r="B179" s="6" t="s">
        <v>155</v>
      </c>
      <c r="C179" s="6" t="s">
        <v>3031</v>
      </c>
      <c r="D179" s="6" t="s">
        <v>120</v>
      </c>
      <c r="E179" s="53" t="s">
        <v>116</v>
      </c>
      <c r="F179" s="7">
        <v>0.56999999999999995</v>
      </c>
      <c r="G179" s="5">
        <f t="shared" si="56"/>
        <v>54.15</v>
      </c>
      <c r="H179" s="66"/>
      <c r="I179" s="65">
        <f t="shared" si="57"/>
        <v>0.56999999999999995</v>
      </c>
      <c r="J179" s="67">
        <f t="shared" si="58"/>
        <v>0</v>
      </c>
      <c r="K179" s="303">
        <f t="shared" si="59"/>
        <v>54.15</v>
      </c>
      <c r="L179" s="67">
        <f t="shared" si="60"/>
        <v>0</v>
      </c>
    </row>
    <row r="180" spans="1:12">
      <c r="A180" s="20">
        <v>0</v>
      </c>
      <c r="B180" s="6" t="s">
        <v>156</v>
      </c>
      <c r="C180" s="6" t="s">
        <v>3031</v>
      </c>
      <c r="D180" s="6" t="s">
        <v>122</v>
      </c>
      <c r="E180" s="53" t="s">
        <v>123</v>
      </c>
      <c r="F180" s="7">
        <v>0.53</v>
      </c>
      <c r="G180" s="5">
        <f t="shared" si="56"/>
        <v>50.35</v>
      </c>
      <c r="H180" s="66"/>
      <c r="I180" s="65">
        <f t="shared" si="57"/>
        <v>0.53</v>
      </c>
      <c r="J180" s="67">
        <f t="shared" si="58"/>
        <v>0</v>
      </c>
      <c r="K180" s="303">
        <f t="shared" si="59"/>
        <v>50.35</v>
      </c>
      <c r="L180" s="67">
        <f t="shared" si="60"/>
        <v>0</v>
      </c>
    </row>
    <row r="181" spans="1:12">
      <c r="A181" s="20">
        <v>0</v>
      </c>
      <c r="B181" s="6" t="s">
        <v>157</v>
      </c>
      <c r="C181" s="6" t="s">
        <v>3031</v>
      </c>
      <c r="D181" s="6" t="s">
        <v>125</v>
      </c>
      <c r="E181" s="53" t="s">
        <v>123</v>
      </c>
      <c r="F181" s="7">
        <v>0.5</v>
      </c>
      <c r="G181" s="5">
        <f t="shared" si="56"/>
        <v>47.5</v>
      </c>
      <c r="H181" s="66"/>
      <c r="I181" s="65">
        <f t="shared" si="57"/>
        <v>0.5</v>
      </c>
      <c r="J181" s="67">
        <f t="shared" si="58"/>
        <v>0</v>
      </c>
      <c r="K181" s="303">
        <f t="shared" si="59"/>
        <v>47.5</v>
      </c>
      <c r="L181" s="67">
        <f t="shared" si="60"/>
        <v>0</v>
      </c>
    </row>
    <row r="182" spans="1:12">
      <c r="A182" s="20">
        <v>0</v>
      </c>
      <c r="B182" s="6" t="s">
        <v>158</v>
      </c>
      <c r="C182" s="6" t="s">
        <v>3031</v>
      </c>
      <c r="D182" s="6" t="s">
        <v>127</v>
      </c>
      <c r="E182" s="53" t="s">
        <v>123</v>
      </c>
      <c r="F182" s="7">
        <v>0.5</v>
      </c>
      <c r="G182" s="5">
        <f t="shared" si="56"/>
        <v>47.5</v>
      </c>
      <c r="H182" s="66"/>
      <c r="I182" s="65">
        <f t="shared" si="57"/>
        <v>0.5</v>
      </c>
      <c r="J182" s="67">
        <f t="shared" si="58"/>
        <v>0</v>
      </c>
      <c r="K182" s="303">
        <f t="shared" si="59"/>
        <v>47.5</v>
      </c>
      <c r="L182" s="67">
        <f t="shared" si="60"/>
        <v>0</v>
      </c>
    </row>
    <row r="183" spans="1:12">
      <c r="A183" s="20">
        <v>0</v>
      </c>
      <c r="B183" s="6" t="s">
        <v>159</v>
      </c>
      <c r="C183" s="6" t="s">
        <v>3031</v>
      </c>
      <c r="D183" s="6" t="s">
        <v>129</v>
      </c>
      <c r="E183" s="53" t="s">
        <v>123</v>
      </c>
      <c r="F183" s="7">
        <v>0.5</v>
      </c>
      <c r="G183" s="5">
        <f t="shared" si="56"/>
        <v>47.5</v>
      </c>
      <c r="H183" s="66"/>
      <c r="I183" s="65">
        <f t="shared" si="57"/>
        <v>0.5</v>
      </c>
      <c r="J183" s="67">
        <f t="shared" si="58"/>
        <v>0</v>
      </c>
      <c r="K183" s="303">
        <f t="shared" si="59"/>
        <v>47.5</v>
      </c>
      <c r="L183" s="67">
        <f t="shared" si="60"/>
        <v>0</v>
      </c>
    </row>
    <row r="184" spans="1:12">
      <c r="A184" s="20">
        <v>0</v>
      </c>
      <c r="B184" s="6" t="s">
        <v>160</v>
      </c>
      <c r="C184" s="6" t="s">
        <v>3031</v>
      </c>
      <c r="D184" s="6" t="s">
        <v>131</v>
      </c>
      <c r="E184" s="53" t="s">
        <v>123</v>
      </c>
      <c r="F184" s="7">
        <v>0.5</v>
      </c>
      <c r="G184" s="5">
        <f t="shared" si="56"/>
        <v>47.5</v>
      </c>
      <c r="H184" s="66"/>
      <c r="I184" s="65">
        <f t="shared" si="57"/>
        <v>0.5</v>
      </c>
      <c r="J184" s="67">
        <f t="shared" si="58"/>
        <v>0</v>
      </c>
      <c r="K184" s="303">
        <f t="shared" si="59"/>
        <v>47.5</v>
      </c>
      <c r="L184" s="67">
        <f t="shared" si="60"/>
        <v>0</v>
      </c>
    </row>
    <row r="185" spans="1:12">
      <c r="A185" s="20">
        <v>0</v>
      </c>
      <c r="B185" s="6" t="s">
        <v>161</v>
      </c>
      <c r="C185" s="6" t="s">
        <v>3031</v>
      </c>
      <c r="D185" s="6" t="s">
        <v>133</v>
      </c>
      <c r="E185" s="53" t="s">
        <v>123</v>
      </c>
      <c r="F185" s="7">
        <v>0.5</v>
      </c>
      <c r="G185" s="5">
        <f t="shared" si="56"/>
        <v>47.5</v>
      </c>
      <c r="H185" s="66"/>
      <c r="I185" s="65">
        <f t="shared" si="57"/>
        <v>0.5</v>
      </c>
      <c r="J185" s="67">
        <f t="shared" si="58"/>
        <v>0</v>
      </c>
      <c r="K185" s="303">
        <f t="shared" si="59"/>
        <v>47.5</v>
      </c>
      <c r="L185" s="67">
        <f t="shared" si="60"/>
        <v>0</v>
      </c>
    </row>
    <row r="186" spans="1:12">
      <c r="A186" s="20">
        <v>0</v>
      </c>
      <c r="B186" s="6" t="s">
        <v>162</v>
      </c>
      <c r="C186" s="6" t="s">
        <v>3031</v>
      </c>
      <c r="D186" s="6" t="s">
        <v>135</v>
      </c>
      <c r="E186" s="53" t="s">
        <v>123</v>
      </c>
      <c r="F186" s="7">
        <v>0.5</v>
      </c>
      <c r="G186" s="5">
        <f t="shared" si="56"/>
        <v>47.5</v>
      </c>
      <c r="H186" s="66"/>
      <c r="I186" s="65">
        <f t="shared" si="57"/>
        <v>0.5</v>
      </c>
      <c r="J186" s="67">
        <f t="shared" si="58"/>
        <v>0</v>
      </c>
      <c r="K186" s="303">
        <f t="shared" si="59"/>
        <v>47.5</v>
      </c>
      <c r="L186" s="67">
        <f t="shared" si="60"/>
        <v>0</v>
      </c>
    </row>
    <row r="187" spans="1:12">
      <c r="A187" s="20">
        <v>0</v>
      </c>
      <c r="B187" s="6" t="s">
        <v>163</v>
      </c>
      <c r="C187" s="6" t="s">
        <v>3031</v>
      </c>
      <c r="D187" s="6" t="s">
        <v>137</v>
      </c>
      <c r="E187" s="53" t="s">
        <v>123</v>
      </c>
      <c r="F187" s="7">
        <v>0.5</v>
      </c>
      <c r="G187" s="5">
        <f t="shared" si="56"/>
        <v>47.5</v>
      </c>
      <c r="H187" s="66"/>
      <c r="I187" s="65">
        <f t="shared" si="57"/>
        <v>0.5</v>
      </c>
      <c r="J187" s="67">
        <f t="shared" si="58"/>
        <v>0</v>
      </c>
      <c r="K187" s="303">
        <f t="shared" si="59"/>
        <v>47.5</v>
      </c>
      <c r="L187" s="67">
        <f t="shared" si="60"/>
        <v>0</v>
      </c>
    </row>
    <row r="188" spans="1:12">
      <c r="A188" s="20">
        <v>0</v>
      </c>
      <c r="B188" s="6" t="s">
        <v>164</v>
      </c>
      <c r="C188" s="6" t="s">
        <v>3031</v>
      </c>
      <c r="D188" s="6" t="s">
        <v>139</v>
      </c>
      <c r="E188" s="53" t="s">
        <v>123</v>
      </c>
      <c r="F188" s="7">
        <v>0.5</v>
      </c>
      <c r="G188" s="5">
        <f t="shared" si="56"/>
        <v>47.5</v>
      </c>
      <c r="H188" s="66"/>
      <c r="I188" s="65">
        <f t="shared" si="57"/>
        <v>0.5</v>
      </c>
      <c r="J188" s="67">
        <f t="shared" si="58"/>
        <v>0</v>
      </c>
      <c r="K188" s="303">
        <f t="shared" si="59"/>
        <v>47.5</v>
      </c>
      <c r="L188" s="67">
        <f t="shared" si="60"/>
        <v>0</v>
      </c>
    </row>
    <row r="189" spans="1:12">
      <c r="A189" s="20">
        <v>0</v>
      </c>
      <c r="B189" s="6" t="s">
        <v>165</v>
      </c>
      <c r="C189" s="6" t="s">
        <v>3031</v>
      </c>
      <c r="D189" s="6" t="s">
        <v>141</v>
      </c>
      <c r="E189" s="53" t="s">
        <v>123</v>
      </c>
      <c r="F189" s="7">
        <v>0.5</v>
      </c>
      <c r="G189" s="5">
        <f t="shared" si="56"/>
        <v>47.5</v>
      </c>
      <c r="H189" s="66"/>
      <c r="I189" s="65">
        <f t="shared" si="57"/>
        <v>0.5</v>
      </c>
      <c r="J189" s="67">
        <f t="shared" si="58"/>
        <v>0</v>
      </c>
      <c r="K189" s="303">
        <f t="shared" si="59"/>
        <v>47.5</v>
      </c>
      <c r="L189" s="67">
        <f t="shared" si="60"/>
        <v>0</v>
      </c>
    </row>
    <row r="190" spans="1:12">
      <c r="A190" s="20">
        <v>0</v>
      </c>
      <c r="B190" s="6" t="s">
        <v>166</v>
      </c>
      <c r="C190" s="6" t="s">
        <v>3031</v>
      </c>
      <c r="D190" s="6" t="s">
        <v>143</v>
      </c>
      <c r="E190" s="53" t="s">
        <v>123</v>
      </c>
      <c r="F190" s="7">
        <v>0.5</v>
      </c>
      <c r="G190" s="5">
        <f t="shared" si="56"/>
        <v>47.5</v>
      </c>
      <c r="H190" s="66"/>
      <c r="I190" s="65">
        <f t="shared" si="57"/>
        <v>0.5</v>
      </c>
      <c r="J190" s="67">
        <f t="shared" si="58"/>
        <v>0</v>
      </c>
      <c r="K190" s="303">
        <f t="shared" si="59"/>
        <v>47.5</v>
      </c>
      <c r="L190" s="67">
        <f t="shared" si="60"/>
        <v>0</v>
      </c>
    </row>
    <row r="191" spans="1:12">
      <c r="A191" s="20">
        <v>0</v>
      </c>
      <c r="B191" s="6" t="s">
        <v>167</v>
      </c>
      <c r="C191" s="6" t="s">
        <v>3031</v>
      </c>
      <c r="D191" s="6" t="s">
        <v>145</v>
      </c>
      <c r="E191" s="53" t="s">
        <v>123</v>
      </c>
      <c r="F191" s="7">
        <v>0.5</v>
      </c>
      <c r="G191" s="5">
        <f t="shared" si="56"/>
        <v>47.5</v>
      </c>
      <c r="H191" s="66"/>
      <c r="I191" s="65">
        <f t="shared" si="57"/>
        <v>0.5</v>
      </c>
      <c r="J191" s="67">
        <f t="shared" si="58"/>
        <v>0</v>
      </c>
      <c r="K191" s="303">
        <f t="shared" si="59"/>
        <v>47.5</v>
      </c>
      <c r="L191" s="67">
        <f t="shared" si="60"/>
        <v>0</v>
      </c>
    </row>
    <row r="192" spans="1:12">
      <c r="A192" s="20">
        <v>0</v>
      </c>
      <c r="B192" s="6" t="s">
        <v>168</v>
      </c>
      <c r="C192" s="6" t="s">
        <v>3031</v>
      </c>
      <c r="D192" s="6" t="s">
        <v>147</v>
      </c>
      <c r="E192" s="53" t="s">
        <v>123</v>
      </c>
      <c r="F192" s="7">
        <v>0.5</v>
      </c>
      <c r="G192" s="5">
        <f t="shared" si="56"/>
        <v>47.5</v>
      </c>
      <c r="H192" s="66"/>
      <c r="I192" s="65">
        <f t="shared" si="57"/>
        <v>0.5</v>
      </c>
      <c r="J192" s="67">
        <f t="shared" si="58"/>
        <v>0</v>
      </c>
      <c r="K192" s="303">
        <f t="shared" si="59"/>
        <v>47.5</v>
      </c>
      <c r="L192" s="67">
        <f t="shared" si="60"/>
        <v>0</v>
      </c>
    </row>
    <row r="193" spans="1:12">
      <c r="A193" s="20">
        <v>0</v>
      </c>
      <c r="B193" s="6" t="s">
        <v>3774</v>
      </c>
      <c r="C193" s="6" t="s">
        <v>3032</v>
      </c>
      <c r="D193" s="6" t="s">
        <v>148</v>
      </c>
      <c r="E193" s="53" t="s">
        <v>123</v>
      </c>
      <c r="F193" s="7">
        <v>0.64</v>
      </c>
      <c r="G193" s="5">
        <f t="shared" si="56"/>
        <v>60.8</v>
      </c>
      <c r="H193" s="66"/>
      <c r="I193" s="65">
        <f t="shared" si="57"/>
        <v>0.64</v>
      </c>
      <c r="J193" s="67">
        <f t="shared" si="58"/>
        <v>0</v>
      </c>
      <c r="K193" s="303">
        <f t="shared" si="59"/>
        <v>60.8</v>
      </c>
      <c r="L193" s="67">
        <f t="shared" si="60"/>
        <v>0</v>
      </c>
    </row>
    <row r="194" spans="1:12">
      <c r="A194" s="20">
        <v>0</v>
      </c>
      <c r="B194" s="6" t="s">
        <v>3775</v>
      </c>
      <c r="C194" s="6" t="s">
        <v>3032</v>
      </c>
      <c r="D194" s="6" t="s">
        <v>149</v>
      </c>
      <c r="E194" s="53" t="s">
        <v>123</v>
      </c>
      <c r="F194" s="7">
        <v>0.64</v>
      </c>
      <c r="G194" s="5">
        <f t="shared" si="56"/>
        <v>60.8</v>
      </c>
      <c r="H194" s="66"/>
      <c r="I194" s="65">
        <f t="shared" si="57"/>
        <v>0.64</v>
      </c>
      <c r="J194" s="67">
        <f t="shared" si="58"/>
        <v>0</v>
      </c>
      <c r="K194" s="303">
        <f t="shared" si="59"/>
        <v>60.8</v>
      </c>
      <c r="L194" s="67">
        <f t="shared" si="60"/>
        <v>0</v>
      </c>
    </row>
    <row r="195" spans="1:12">
      <c r="A195" s="20">
        <v>0</v>
      </c>
      <c r="B195" s="6" t="s">
        <v>3776</v>
      </c>
      <c r="C195" s="6" t="s">
        <v>3032</v>
      </c>
      <c r="D195" s="6" t="s">
        <v>150</v>
      </c>
      <c r="E195" s="53" t="s">
        <v>123</v>
      </c>
      <c r="F195" s="7">
        <v>0.64</v>
      </c>
      <c r="G195" s="5">
        <f t="shared" si="56"/>
        <v>60.8</v>
      </c>
      <c r="H195" s="66"/>
      <c r="I195" s="65">
        <f t="shared" si="57"/>
        <v>0.64</v>
      </c>
      <c r="J195" s="67">
        <f t="shared" si="58"/>
        <v>0</v>
      </c>
      <c r="K195" s="303">
        <f t="shared" si="59"/>
        <v>60.8</v>
      </c>
      <c r="L195" s="67">
        <f t="shared" si="60"/>
        <v>0</v>
      </c>
    </row>
    <row r="196" spans="1:12">
      <c r="A196" s="20">
        <v>0</v>
      </c>
      <c r="B196" s="6" t="s">
        <v>3777</v>
      </c>
      <c r="C196" s="6" t="s">
        <v>3032</v>
      </c>
      <c r="D196" s="6" t="s">
        <v>151</v>
      </c>
      <c r="E196" s="53" t="s">
        <v>123</v>
      </c>
      <c r="F196" s="7">
        <v>0.64</v>
      </c>
      <c r="G196" s="5">
        <f t="shared" si="56"/>
        <v>60.8</v>
      </c>
      <c r="H196" s="66"/>
      <c r="I196" s="65">
        <f t="shared" si="57"/>
        <v>0.64</v>
      </c>
      <c r="J196" s="67">
        <f t="shared" si="58"/>
        <v>0</v>
      </c>
      <c r="K196" s="303">
        <f t="shared" si="59"/>
        <v>60.8</v>
      </c>
      <c r="L196" s="67">
        <f t="shared" si="60"/>
        <v>0</v>
      </c>
    </row>
    <row r="197" spans="1:12">
      <c r="A197" s="20">
        <v>0</v>
      </c>
      <c r="B197" s="6" t="s">
        <v>3778</v>
      </c>
      <c r="C197" s="6" t="s">
        <v>3032</v>
      </c>
      <c r="D197" s="6" t="s">
        <v>152</v>
      </c>
      <c r="E197" s="53" t="s">
        <v>123</v>
      </c>
      <c r="F197" s="7">
        <v>0.64</v>
      </c>
      <c r="G197" s="5">
        <f t="shared" si="56"/>
        <v>60.8</v>
      </c>
      <c r="H197" s="66"/>
      <c r="I197" s="65">
        <f t="shared" si="57"/>
        <v>0.64</v>
      </c>
      <c r="J197" s="67">
        <f t="shared" si="58"/>
        <v>0</v>
      </c>
      <c r="K197" s="303">
        <f t="shared" si="59"/>
        <v>60.8</v>
      </c>
      <c r="L197" s="67">
        <f t="shared" si="60"/>
        <v>0</v>
      </c>
    </row>
    <row r="198" spans="1:12">
      <c r="A198" s="20"/>
      <c r="B198" s="6"/>
      <c r="C198" s="6"/>
      <c r="D198" s="6"/>
      <c r="E198" s="53"/>
      <c r="F198" s="7"/>
      <c r="G198" s="7"/>
      <c r="H198" s="66"/>
      <c r="I198" s="65"/>
      <c r="J198" s="67"/>
      <c r="K198" s="303"/>
      <c r="L198" s="67"/>
    </row>
    <row r="199" spans="1:12">
      <c r="A199" s="20">
        <v>0</v>
      </c>
      <c r="B199" s="6" t="s">
        <v>169</v>
      </c>
      <c r="C199" s="6" t="s">
        <v>3033</v>
      </c>
      <c r="D199" s="6" t="s">
        <v>115</v>
      </c>
      <c r="E199" s="53" t="s">
        <v>116</v>
      </c>
      <c r="F199" s="7">
        <v>0.91</v>
      </c>
      <c r="G199" s="5">
        <f t="shared" ref="G199:G219" si="61">ROUND(F199*Курс_EUR,2)</f>
        <v>86.45</v>
      </c>
      <c r="H199" s="66"/>
      <c r="I199" s="65">
        <f t="shared" ref="I199:I219" si="62">F199*(1-Скидка_SUNMIGHT)</f>
        <v>0.91</v>
      </c>
      <c r="J199" s="67">
        <f t="shared" ref="J199:J219" si="63">I199*H199</f>
        <v>0</v>
      </c>
      <c r="K199" s="303">
        <f t="shared" ref="K199:K219" si="64">G199*(1-Скидка_SUNMIGHT)</f>
        <v>86.45</v>
      </c>
      <c r="L199" s="67">
        <f t="shared" ref="L199:L219" si="65">H199*K199</f>
        <v>0</v>
      </c>
    </row>
    <row r="200" spans="1:12">
      <c r="A200" s="20">
        <v>0</v>
      </c>
      <c r="B200" s="6" t="s">
        <v>170</v>
      </c>
      <c r="C200" s="6" t="s">
        <v>3033</v>
      </c>
      <c r="D200" s="6" t="s">
        <v>118</v>
      </c>
      <c r="E200" s="53" t="s">
        <v>116</v>
      </c>
      <c r="F200" s="7">
        <v>0.83</v>
      </c>
      <c r="G200" s="5">
        <f t="shared" si="61"/>
        <v>78.849999999999994</v>
      </c>
      <c r="H200" s="66"/>
      <c r="I200" s="65">
        <f t="shared" si="62"/>
        <v>0.83</v>
      </c>
      <c r="J200" s="67">
        <f t="shared" si="63"/>
        <v>0</v>
      </c>
      <c r="K200" s="303">
        <f t="shared" si="64"/>
        <v>78.849999999999994</v>
      </c>
      <c r="L200" s="67">
        <f t="shared" si="65"/>
        <v>0</v>
      </c>
    </row>
    <row r="201" spans="1:12">
      <c r="A201" s="20">
        <v>0</v>
      </c>
      <c r="B201" s="6" t="s">
        <v>171</v>
      </c>
      <c r="C201" s="6" t="s">
        <v>3033</v>
      </c>
      <c r="D201" s="6" t="s">
        <v>120</v>
      </c>
      <c r="E201" s="53" t="s">
        <v>116</v>
      </c>
      <c r="F201" s="7">
        <v>0.56999999999999995</v>
      </c>
      <c r="G201" s="5">
        <f t="shared" si="61"/>
        <v>54.15</v>
      </c>
      <c r="H201" s="66"/>
      <c r="I201" s="65">
        <f t="shared" si="62"/>
        <v>0.56999999999999995</v>
      </c>
      <c r="J201" s="67">
        <f t="shared" si="63"/>
        <v>0</v>
      </c>
      <c r="K201" s="303">
        <f t="shared" si="64"/>
        <v>54.15</v>
      </c>
      <c r="L201" s="67">
        <f t="shared" si="65"/>
        <v>0</v>
      </c>
    </row>
    <row r="202" spans="1:12">
      <c r="A202" s="20">
        <v>0</v>
      </c>
      <c r="B202" s="6" t="s">
        <v>172</v>
      </c>
      <c r="C202" s="6" t="s">
        <v>3033</v>
      </c>
      <c r="D202" s="6" t="s">
        <v>122</v>
      </c>
      <c r="E202" s="53" t="s">
        <v>123</v>
      </c>
      <c r="F202" s="7">
        <v>0.53</v>
      </c>
      <c r="G202" s="5">
        <f t="shared" si="61"/>
        <v>50.35</v>
      </c>
      <c r="H202" s="66"/>
      <c r="I202" s="65">
        <f t="shared" si="62"/>
        <v>0.53</v>
      </c>
      <c r="J202" s="67">
        <f t="shared" si="63"/>
        <v>0</v>
      </c>
      <c r="K202" s="303">
        <f t="shared" si="64"/>
        <v>50.35</v>
      </c>
      <c r="L202" s="67">
        <f t="shared" si="65"/>
        <v>0</v>
      </c>
    </row>
    <row r="203" spans="1:12">
      <c r="A203" s="20">
        <v>0</v>
      </c>
      <c r="B203" s="6" t="s">
        <v>173</v>
      </c>
      <c r="C203" s="6" t="s">
        <v>3033</v>
      </c>
      <c r="D203" s="6" t="s">
        <v>125</v>
      </c>
      <c r="E203" s="53" t="s">
        <v>123</v>
      </c>
      <c r="F203" s="7">
        <v>0.5</v>
      </c>
      <c r="G203" s="5">
        <f t="shared" si="61"/>
        <v>47.5</v>
      </c>
      <c r="H203" s="66"/>
      <c r="I203" s="65">
        <f t="shared" si="62"/>
        <v>0.5</v>
      </c>
      <c r="J203" s="67">
        <f t="shared" si="63"/>
        <v>0</v>
      </c>
      <c r="K203" s="303">
        <f t="shared" si="64"/>
        <v>47.5</v>
      </c>
      <c r="L203" s="67">
        <f t="shared" si="65"/>
        <v>0</v>
      </c>
    </row>
    <row r="204" spans="1:12">
      <c r="A204" s="20">
        <v>0</v>
      </c>
      <c r="B204" s="6" t="s">
        <v>174</v>
      </c>
      <c r="C204" s="6" t="s">
        <v>3033</v>
      </c>
      <c r="D204" s="6" t="s">
        <v>127</v>
      </c>
      <c r="E204" s="53" t="s">
        <v>123</v>
      </c>
      <c r="F204" s="7">
        <v>0.5</v>
      </c>
      <c r="G204" s="5">
        <f t="shared" si="61"/>
        <v>47.5</v>
      </c>
      <c r="H204" s="66"/>
      <c r="I204" s="65">
        <f t="shared" si="62"/>
        <v>0.5</v>
      </c>
      <c r="J204" s="67">
        <f t="shared" si="63"/>
        <v>0</v>
      </c>
      <c r="K204" s="303">
        <f t="shared" si="64"/>
        <v>47.5</v>
      </c>
      <c r="L204" s="67">
        <f t="shared" si="65"/>
        <v>0</v>
      </c>
    </row>
    <row r="205" spans="1:12">
      <c r="A205" s="20">
        <v>0</v>
      </c>
      <c r="B205" s="6" t="s">
        <v>175</v>
      </c>
      <c r="C205" s="6" t="s">
        <v>3033</v>
      </c>
      <c r="D205" s="6" t="s">
        <v>129</v>
      </c>
      <c r="E205" s="53" t="s">
        <v>123</v>
      </c>
      <c r="F205" s="7">
        <v>0.5</v>
      </c>
      <c r="G205" s="5">
        <f t="shared" si="61"/>
        <v>47.5</v>
      </c>
      <c r="H205" s="66"/>
      <c r="I205" s="65">
        <f t="shared" si="62"/>
        <v>0.5</v>
      </c>
      <c r="J205" s="67">
        <f t="shared" si="63"/>
        <v>0</v>
      </c>
      <c r="K205" s="303">
        <f t="shared" si="64"/>
        <v>47.5</v>
      </c>
      <c r="L205" s="67">
        <f t="shared" si="65"/>
        <v>0</v>
      </c>
    </row>
    <row r="206" spans="1:12">
      <c r="A206" s="20">
        <v>0</v>
      </c>
      <c r="B206" s="6" t="s">
        <v>176</v>
      </c>
      <c r="C206" s="6" t="s">
        <v>3033</v>
      </c>
      <c r="D206" s="6" t="s">
        <v>131</v>
      </c>
      <c r="E206" s="53" t="s">
        <v>123</v>
      </c>
      <c r="F206" s="7">
        <v>0.5</v>
      </c>
      <c r="G206" s="5">
        <f t="shared" si="61"/>
        <v>47.5</v>
      </c>
      <c r="H206" s="66"/>
      <c r="I206" s="65">
        <f t="shared" si="62"/>
        <v>0.5</v>
      </c>
      <c r="J206" s="67">
        <f t="shared" si="63"/>
        <v>0</v>
      </c>
      <c r="K206" s="303">
        <f t="shared" si="64"/>
        <v>47.5</v>
      </c>
      <c r="L206" s="67">
        <f t="shared" si="65"/>
        <v>0</v>
      </c>
    </row>
    <row r="207" spans="1:12">
      <c r="A207" s="20">
        <v>0</v>
      </c>
      <c r="B207" s="6" t="s">
        <v>177</v>
      </c>
      <c r="C207" s="6" t="s">
        <v>3033</v>
      </c>
      <c r="D207" s="6" t="s">
        <v>133</v>
      </c>
      <c r="E207" s="53" t="s">
        <v>123</v>
      </c>
      <c r="F207" s="7">
        <v>0.5</v>
      </c>
      <c r="G207" s="5">
        <f t="shared" si="61"/>
        <v>47.5</v>
      </c>
      <c r="H207" s="66"/>
      <c r="I207" s="65">
        <f t="shared" si="62"/>
        <v>0.5</v>
      </c>
      <c r="J207" s="67">
        <f t="shared" si="63"/>
        <v>0</v>
      </c>
      <c r="K207" s="303">
        <f t="shared" si="64"/>
        <v>47.5</v>
      </c>
      <c r="L207" s="67">
        <f t="shared" si="65"/>
        <v>0</v>
      </c>
    </row>
    <row r="208" spans="1:12">
      <c r="A208" s="20">
        <v>0</v>
      </c>
      <c r="B208" s="6" t="s">
        <v>178</v>
      </c>
      <c r="C208" s="6" t="s">
        <v>3033</v>
      </c>
      <c r="D208" s="6" t="s">
        <v>135</v>
      </c>
      <c r="E208" s="53" t="s">
        <v>123</v>
      </c>
      <c r="F208" s="7">
        <v>0.5</v>
      </c>
      <c r="G208" s="5">
        <f t="shared" si="61"/>
        <v>47.5</v>
      </c>
      <c r="H208" s="66"/>
      <c r="I208" s="65">
        <f t="shared" si="62"/>
        <v>0.5</v>
      </c>
      <c r="J208" s="67">
        <f t="shared" si="63"/>
        <v>0</v>
      </c>
      <c r="K208" s="303">
        <f t="shared" si="64"/>
        <v>47.5</v>
      </c>
      <c r="L208" s="67">
        <f t="shared" si="65"/>
        <v>0</v>
      </c>
    </row>
    <row r="209" spans="1:12">
      <c r="A209" s="20">
        <v>0</v>
      </c>
      <c r="B209" s="6" t="s">
        <v>179</v>
      </c>
      <c r="C209" s="6" t="s">
        <v>3033</v>
      </c>
      <c r="D209" s="6" t="s">
        <v>137</v>
      </c>
      <c r="E209" s="53" t="s">
        <v>123</v>
      </c>
      <c r="F209" s="7">
        <v>0.5</v>
      </c>
      <c r="G209" s="5">
        <f t="shared" si="61"/>
        <v>47.5</v>
      </c>
      <c r="H209" s="66"/>
      <c r="I209" s="65">
        <f t="shared" si="62"/>
        <v>0.5</v>
      </c>
      <c r="J209" s="67">
        <f t="shared" si="63"/>
        <v>0</v>
      </c>
      <c r="K209" s="303">
        <f t="shared" si="64"/>
        <v>47.5</v>
      </c>
      <c r="L209" s="67">
        <f t="shared" si="65"/>
        <v>0</v>
      </c>
    </row>
    <row r="210" spans="1:12">
      <c r="A210" s="20">
        <v>0</v>
      </c>
      <c r="B210" s="6" t="s">
        <v>180</v>
      </c>
      <c r="C210" s="6" t="s">
        <v>3033</v>
      </c>
      <c r="D210" s="6" t="s">
        <v>139</v>
      </c>
      <c r="E210" s="53" t="s">
        <v>123</v>
      </c>
      <c r="F210" s="7">
        <v>0.5</v>
      </c>
      <c r="G210" s="5">
        <f t="shared" si="61"/>
        <v>47.5</v>
      </c>
      <c r="H210" s="66"/>
      <c r="I210" s="65">
        <f t="shared" si="62"/>
        <v>0.5</v>
      </c>
      <c r="J210" s="67">
        <f t="shared" si="63"/>
        <v>0</v>
      </c>
      <c r="K210" s="303">
        <f t="shared" si="64"/>
        <v>47.5</v>
      </c>
      <c r="L210" s="67">
        <f t="shared" si="65"/>
        <v>0</v>
      </c>
    </row>
    <row r="211" spans="1:12">
      <c r="A211" s="20">
        <v>0</v>
      </c>
      <c r="B211" s="6" t="s">
        <v>181</v>
      </c>
      <c r="C211" s="6" t="s">
        <v>3033</v>
      </c>
      <c r="D211" s="6" t="s">
        <v>141</v>
      </c>
      <c r="E211" s="53" t="s">
        <v>123</v>
      </c>
      <c r="F211" s="7">
        <v>0.5</v>
      </c>
      <c r="G211" s="5">
        <f t="shared" si="61"/>
        <v>47.5</v>
      </c>
      <c r="H211" s="66"/>
      <c r="I211" s="65">
        <f t="shared" si="62"/>
        <v>0.5</v>
      </c>
      <c r="J211" s="67">
        <f t="shared" si="63"/>
        <v>0</v>
      </c>
      <c r="K211" s="303">
        <f t="shared" si="64"/>
        <v>47.5</v>
      </c>
      <c r="L211" s="67">
        <f t="shared" si="65"/>
        <v>0</v>
      </c>
    </row>
    <row r="212" spans="1:12">
      <c r="A212" s="20">
        <v>0</v>
      </c>
      <c r="B212" s="6" t="s">
        <v>182</v>
      </c>
      <c r="C212" s="6" t="s">
        <v>3033</v>
      </c>
      <c r="D212" s="6" t="s">
        <v>143</v>
      </c>
      <c r="E212" s="53" t="s">
        <v>123</v>
      </c>
      <c r="F212" s="7">
        <v>0.5</v>
      </c>
      <c r="G212" s="5">
        <f t="shared" si="61"/>
        <v>47.5</v>
      </c>
      <c r="H212" s="66"/>
      <c r="I212" s="65">
        <f t="shared" si="62"/>
        <v>0.5</v>
      </c>
      <c r="J212" s="67">
        <f t="shared" si="63"/>
        <v>0</v>
      </c>
      <c r="K212" s="303">
        <f t="shared" si="64"/>
        <v>47.5</v>
      </c>
      <c r="L212" s="67">
        <f t="shared" si="65"/>
        <v>0</v>
      </c>
    </row>
    <row r="213" spans="1:12">
      <c r="A213" s="20">
        <v>0</v>
      </c>
      <c r="B213" s="6" t="s">
        <v>183</v>
      </c>
      <c r="C213" s="6" t="s">
        <v>3033</v>
      </c>
      <c r="D213" s="6" t="s">
        <v>145</v>
      </c>
      <c r="E213" s="53" t="s">
        <v>123</v>
      </c>
      <c r="F213" s="7">
        <v>0.5</v>
      </c>
      <c r="G213" s="5">
        <f t="shared" si="61"/>
        <v>47.5</v>
      </c>
      <c r="H213" s="66"/>
      <c r="I213" s="65">
        <f t="shared" si="62"/>
        <v>0.5</v>
      </c>
      <c r="J213" s="67">
        <f t="shared" si="63"/>
        <v>0</v>
      </c>
      <c r="K213" s="303">
        <f t="shared" si="64"/>
        <v>47.5</v>
      </c>
      <c r="L213" s="67">
        <f t="shared" si="65"/>
        <v>0</v>
      </c>
    </row>
    <row r="214" spans="1:12">
      <c r="A214" s="20">
        <v>0</v>
      </c>
      <c r="B214" s="6" t="s">
        <v>184</v>
      </c>
      <c r="C214" s="6" t="s">
        <v>3033</v>
      </c>
      <c r="D214" s="6" t="s">
        <v>147</v>
      </c>
      <c r="E214" s="53" t="s">
        <v>123</v>
      </c>
      <c r="F214" s="7">
        <v>0.5</v>
      </c>
      <c r="G214" s="5">
        <f t="shared" si="61"/>
        <v>47.5</v>
      </c>
      <c r="H214" s="66"/>
      <c r="I214" s="65">
        <f t="shared" si="62"/>
        <v>0.5</v>
      </c>
      <c r="J214" s="67">
        <f t="shared" si="63"/>
        <v>0</v>
      </c>
      <c r="K214" s="303">
        <f t="shared" si="64"/>
        <v>47.5</v>
      </c>
      <c r="L214" s="67">
        <f t="shared" si="65"/>
        <v>0</v>
      </c>
    </row>
    <row r="215" spans="1:12">
      <c r="A215" s="20">
        <v>0</v>
      </c>
      <c r="B215" s="6" t="s">
        <v>3779</v>
      </c>
      <c r="C215" s="6" t="s">
        <v>3034</v>
      </c>
      <c r="D215" s="6" t="s">
        <v>148</v>
      </c>
      <c r="E215" s="53" t="s">
        <v>123</v>
      </c>
      <c r="F215" s="7">
        <v>0.64</v>
      </c>
      <c r="G215" s="5">
        <f t="shared" si="61"/>
        <v>60.8</v>
      </c>
      <c r="H215" s="66"/>
      <c r="I215" s="65">
        <f t="shared" si="62"/>
        <v>0.64</v>
      </c>
      <c r="J215" s="67">
        <f t="shared" si="63"/>
        <v>0</v>
      </c>
      <c r="K215" s="303">
        <f t="shared" si="64"/>
        <v>60.8</v>
      </c>
      <c r="L215" s="67">
        <f t="shared" si="65"/>
        <v>0</v>
      </c>
    </row>
    <row r="216" spans="1:12">
      <c r="A216" s="20">
        <v>0</v>
      </c>
      <c r="B216" s="6" t="s">
        <v>3780</v>
      </c>
      <c r="C216" s="6" t="s">
        <v>3034</v>
      </c>
      <c r="D216" s="6" t="s">
        <v>149</v>
      </c>
      <c r="E216" s="53" t="s">
        <v>123</v>
      </c>
      <c r="F216" s="7">
        <v>0.64</v>
      </c>
      <c r="G216" s="5">
        <f t="shared" si="61"/>
        <v>60.8</v>
      </c>
      <c r="H216" s="66"/>
      <c r="I216" s="65">
        <f t="shared" si="62"/>
        <v>0.64</v>
      </c>
      <c r="J216" s="67">
        <f t="shared" si="63"/>
        <v>0</v>
      </c>
      <c r="K216" s="303">
        <f t="shared" si="64"/>
        <v>60.8</v>
      </c>
      <c r="L216" s="67">
        <f t="shared" si="65"/>
        <v>0</v>
      </c>
    </row>
    <row r="217" spans="1:12">
      <c r="A217" s="20">
        <v>0</v>
      </c>
      <c r="B217" s="6" t="s">
        <v>3781</v>
      </c>
      <c r="C217" s="6" t="s">
        <v>3034</v>
      </c>
      <c r="D217" s="6" t="s">
        <v>150</v>
      </c>
      <c r="E217" s="53" t="s">
        <v>123</v>
      </c>
      <c r="F217" s="7">
        <v>0.64</v>
      </c>
      <c r="G217" s="5">
        <f t="shared" si="61"/>
        <v>60.8</v>
      </c>
      <c r="H217" s="66"/>
      <c r="I217" s="65">
        <f t="shared" si="62"/>
        <v>0.64</v>
      </c>
      <c r="J217" s="67">
        <f t="shared" si="63"/>
        <v>0</v>
      </c>
      <c r="K217" s="303">
        <f t="shared" si="64"/>
        <v>60.8</v>
      </c>
      <c r="L217" s="67">
        <f t="shared" si="65"/>
        <v>0</v>
      </c>
    </row>
    <row r="218" spans="1:12">
      <c r="A218" s="20">
        <v>0</v>
      </c>
      <c r="B218" s="6" t="s">
        <v>3782</v>
      </c>
      <c r="C218" s="6" t="s">
        <v>3034</v>
      </c>
      <c r="D218" s="6" t="s">
        <v>151</v>
      </c>
      <c r="E218" s="53" t="s">
        <v>123</v>
      </c>
      <c r="F218" s="7">
        <v>0.64</v>
      </c>
      <c r="G218" s="5">
        <f t="shared" si="61"/>
        <v>60.8</v>
      </c>
      <c r="H218" s="66"/>
      <c r="I218" s="65">
        <f t="shared" si="62"/>
        <v>0.64</v>
      </c>
      <c r="J218" s="67">
        <f t="shared" si="63"/>
        <v>0</v>
      </c>
      <c r="K218" s="303">
        <f t="shared" si="64"/>
        <v>60.8</v>
      </c>
      <c r="L218" s="67">
        <f t="shared" si="65"/>
        <v>0</v>
      </c>
    </row>
    <row r="219" spans="1:12">
      <c r="A219" s="20">
        <v>0</v>
      </c>
      <c r="B219" s="6" t="s">
        <v>3783</v>
      </c>
      <c r="C219" s="6" t="s">
        <v>3034</v>
      </c>
      <c r="D219" s="6" t="s">
        <v>152</v>
      </c>
      <c r="E219" s="53" t="s">
        <v>123</v>
      </c>
      <c r="F219" s="7">
        <v>0.64</v>
      </c>
      <c r="G219" s="5">
        <f t="shared" si="61"/>
        <v>60.8</v>
      </c>
      <c r="H219" s="66"/>
      <c r="I219" s="65">
        <f t="shared" si="62"/>
        <v>0.64</v>
      </c>
      <c r="J219" s="67">
        <f t="shared" si="63"/>
        <v>0</v>
      </c>
      <c r="K219" s="303">
        <f t="shared" si="64"/>
        <v>60.8</v>
      </c>
      <c r="L219" s="67">
        <f t="shared" si="65"/>
        <v>0</v>
      </c>
    </row>
    <row r="220" spans="1:12">
      <c r="A220" s="20"/>
      <c r="B220" s="6"/>
      <c r="C220" s="6"/>
      <c r="D220" s="6"/>
      <c r="E220" s="53"/>
      <c r="F220" s="7"/>
      <c r="G220" s="7"/>
      <c r="H220" s="66"/>
      <c r="I220" s="65"/>
      <c r="J220" s="67"/>
      <c r="K220" s="303"/>
      <c r="L220" s="67"/>
    </row>
    <row r="221" spans="1:12">
      <c r="A221" s="20">
        <v>0</v>
      </c>
      <c r="B221" s="6" t="s">
        <v>185</v>
      </c>
      <c r="C221" s="6" t="s">
        <v>3035</v>
      </c>
      <c r="D221" s="6" t="s">
        <v>115</v>
      </c>
      <c r="E221" s="53" t="s">
        <v>116</v>
      </c>
      <c r="F221" s="7">
        <v>0.91</v>
      </c>
      <c r="G221" s="5">
        <f t="shared" ref="G221:G241" si="66">ROUND(F221*Курс_EUR,2)</f>
        <v>86.45</v>
      </c>
      <c r="H221" s="66"/>
      <c r="I221" s="65">
        <f t="shared" ref="I221:I241" si="67">F221*(1-Скидка_SUNMIGHT)</f>
        <v>0.91</v>
      </c>
      <c r="J221" s="67">
        <f t="shared" ref="J221:J241" si="68">I221*H221</f>
        <v>0</v>
      </c>
      <c r="K221" s="303">
        <f t="shared" ref="K221:K241" si="69">G221*(1-Скидка_SUNMIGHT)</f>
        <v>86.45</v>
      </c>
      <c r="L221" s="67">
        <f t="shared" ref="L221:L241" si="70">H221*K221</f>
        <v>0</v>
      </c>
    </row>
    <row r="222" spans="1:12">
      <c r="A222" s="20">
        <v>0</v>
      </c>
      <c r="B222" s="6" t="s">
        <v>186</v>
      </c>
      <c r="C222" s="6" t="s">
        <v>3035</v>
      </c>
      <c r="D222" s="6" t="s">
        <v>118</v>
      </c>
      <c r="E222" s="53" t="s">
        <v>116</v>
      </c>
      <c r="F222" s="7">
        <v>0.83</v>
      </c>
      <c r="G222" s="5">
        <f t="shared" si="66"/>
        <v>78.849999999999994</v>
      </c>
      <c r="H222" s="66"/>
      <c r="I222" s="65">
        <f t="shared" si="67"/>
        <v>0.83</v>
      </c>
      <c r="J222" s="67">
        <f t="shared" si="68"/>
        <v>0</v>
      </c>
      <c r="K222" s="303">
        <f t="shared" si="69"/>
        <v>78.849999999999994</v>
      </c>
      <c r="L222" s="67">
        <f t="shared" si="70"/>
        <v>0</v>
      </c>
    </row>
    <row r="223" spans="1:12">
      <c r="A223" s="20">
        <v>0</v>
      </c>
      <c r="B223" s="6" t="s">
        <v>187</v>
      </c>
      <c r="C223" s="6" t="s">
        <v>3035</v>
      </c>
      <c r="D223" s="6" t="s">
        <v>120</v>
      </c>
      <c r="E223" s="53" t="s">
        <v>116</v>
      </c>
      <c r="F223" s="7">
        <v>0.56000000000000005</v>
      </c>
      <c r="G223" s="5">
        <f t="shared" si="66"/>
        <v>53.2</v>
      </c>
      <c r="H223" s="66"/>
      <c r="I223" s="65">
        <f t="shared" si="67"/>
        <v>0.56000000000000005</v>
      </c>
      <c r="J223" s="67">
        <f t="shared" si="68"/>
        <v>0</v>
      </c>
      <c r="K223" s="303">
        <f t="shared" si="69"/>
        <v>53.2</v>
      </c>
      <c r="L223" s="67">
        <f t="shared" si="70"/>
        <v>0</v>
      </c>
    </row>
    <row r="224" spans="1:12">
      <c r="A224" s="20">
        <v>0</v>
      </c>
      <c r="B224" s="6" t="s">
        <v>188</v>
      </c>
      <c r="C224" s="6" t="s">
        <v>3035</v>
      </c>
      <c r="D224" s="6" t="s">
        <v>122</v>
      </c>
      <c r="E224" s="53" t="s">
        <v>123</v>
      </c>
      <c r="F224" s="7">
        <v>0.51</v>
      </c>
      <c r="G224" s="5">
        <f t="shared" si="66"/>
        <v>48.45</v>
      </c>
      <c r="H224" s="66"/>
      <c r="I224" s="65">
        <f t="shared" si="67"/>
        <v>0.51</v>
      </c>
      <c r="J224" s="67">
        <f t="shared" si="68"/>
        <v>0</v>
      </c>
      <c r="K224" s="303">
        <f t="shared" si="69"/>
        <v>48.45</v>
      </c>
      <c r="L224" s="67">
        <f t="shared" si="70"/>
        <v>0</v>
      </c>
    </row>
    <row r="225" spans="1:12">
      <c r="A225" s="20">
        <v>0</v>
      </c>
      <c r="B225" s="6" t="s">
        <v>189</v>
      </c>
      <c r="C225" s="6" t="s">
        <v>3035</v>
      </c>
      <c r="D225" s="6" t="s">
        <v>125</v>
      </c>
      <c r="E225" s="53" t="s">
        <v>123</v>
      </c>
      <c r="F225" s="7">
        <v>0.48</v>
      </c>
      <c r="G225" s="5">
        <f t="shared" si="66"/>
        <v>45.6</v>
      </c>
      <c r="H225" s="66"/>
      <c r="I225" s="65">
        <f t="shared" si="67"/>
        <v>0.48</v>
      </c>
      <c r="J225" s="67">
        <f t="shared" si="68"/>
        <v>0</v>
      </c>
      <c r="K225" s="303">
        <f t="shared" si="69"/>
        <v>45.6</v>
      </c>
      <c r="L225" s="67">
        <f t="shared" si="70"/>
        <v>0</v>
      </c>
    </row>
    <row r="226" spans="1:12">
      <c r="A226" s="20">
        <v>0</v>
      </c>
      <c r="B226" s="6" t="s">
        <v>190</v>
      </c>
      <c r="C226" s="6" t="s">
        <v>3035</v>
      </c>
      <c r="D226" s="6" t="s">
        <v>127</v>
      </c>
      <c r="E226" s="53" t="s">
        <v>123</v>
      </c>
      <c r="F226" s="7">
        <v>0.48</v>
      </c>
      <c r="G226" s="5">
        <f t="shared" si="66"/>
        <v>45.6</v>
      </c>
      <c r="H226" s="66"/>
      <c r="I226" s="65">
        <f t="shared" si="67"/>
        <v>0.48</v>
      </c>
      <c r="J226" s="67">
        <f t="shared" si="68"/>
        <v>0</v>
      </c>
      <c r="K226" s="303">
        <f t="shared" si="69"/>
        <v>45.6</v>
      </c>
      <c r="L226" s="67">
        <f t="shared" si="70"/>
        <v>0</v>
      </c>
    </row>
    <row r="227" spans="1:12">
      <c r="A227" s="20">
        <v>0</v>
      </c>
      <c r="B227" s="6" t="s">
        <v>191</v>
      </c>
      <c r="C227" s="6" t="s">
        <v>3035</v>
      </c>
      <c r="D227" s="6" t="s">
        <v>129</v>
      </c>
      <c r="E227" s="53" t="s">
        <v>123</v>
      </c>
      <c r="F227" s="7">
        <v>0.48</v>
      </c>
      <c r="G227" s="5">
        <f t="shared" si="66"/>
        <v>45.6</v>
      </c>
      <c r="H227" s="66"/>
      <c r="I227" s="65">
        <f t="shared" si="67"/>
        <v>0.48</v>
      </c>
      <c r="J227" s="67">
        <f t="shared" si="68"/>
        <v>0</v>
      </c>
      <c r="K227" s="303">
        <f t="shared" si="69"/>
        <v>45.6</v>
      </c>
      <c r="L227" s="67">
        <f t="shared" si="70"/>
        <v>0</v>
      </c>
    </row>
    <row r="228" spans="1:12">
      <c r="A228" s="20">
        <v>0</v>
      </c>
      <c r="B228" s="6" t="s">
        <v>192</v>
      </c>
      <c r="C228" s="6" t="s">
        <v>3035</v>
      </c>
      <c r="D228" s="6" t="s">
        <v>131</v>
      </c>
      <c r="E228" s="53" t="s">
        <v>123</v>
      </c>
      <c r="F228" s="7">
        <v>0.48</v>
      </c>
      <c r="G228" s="5">
        <f t="shared" si="66"/>
        <v>45.6</v>
      </c>
      <c r="H228" s="66"/>
      <c r="I228" s="65">
        <f t="shared" si="67"/>
        <v>0.48</v>
      </c>
      <c r="J228" s="67">
        <f t="shared" si="68"/>
        <v>0</v>
      </c>
      <c r="K228" s="303">
        <f t="shared" si="69"/>
        <v>45.6</v>
      </c>
      <c r="L228" s="67">
        <f t="shared" si="70"/>
        <v>0</v>
      </c>
    </row>
    <row r="229" spans="1:12">
      <c r="A229" s="20">
        <v>0</v>
      </c>
      <c r="B229" s="6" t="s">
        <v>193</v>
      </c>
      <c r="C229" s="6" t="s">
        <v>3035</v>
      </c>
      <c r="D229" s="6" t="s">
        <v>133</v>
      </c>
      <c r="E229" s="53" t="s">
        <v>123</v>
      </c>
      <c r="F229" s="7">
        <v>0.48</v>
      </c>
      <c r="G229" s="5">
        <f t="shared" si="66"/>
        <v>45.6</v>
      </c>
      <c r="H229" s="66"/>
      <c r="I229" s="65">
        <f t="shared" si="67"/>
        <v>0.48</v>
      </c>
      <c r="J229" s="67">
        <f t="shared" si="68"/>
        <v>0</v>
      </c>
      <c r="K229" s="303">
        <f t="shared" si="69"/>
        <v>45.6</v>
      </c>
      <c r="L229" s="67">
        <f t="shared" si="70"/>
        <v>0</v>
      </c>
    </row>
    <row r="230" spans="1:12">
      <c r="A230" s="20">
        <v>0</v>
      </c>
      <c r="B230" s="6" t="s">
        <v>194</v>
      </c>
      <c r="C230" s="6" t="s">
        <v>3035</v>
      </c>
      <c r="D230" s="6" t="s">
        <v>135</v>
      </c>
      <c r="E230" s="53" t="s">
        <v>123</v>
      </c>
      <c r="F230" s="7">
        <v>0.48</v>
      </c>
      <c r="G230" s="5">
        <f t="shared" si="66"/>
        <v>45.6</v>
      </c>
      <c r="H230" s="66"/>
      <c r="I230" s="65">
        <f t="shared" si="67"/>
        <v>0.48</v>
      </c>
      <c r="J230" s="67">
        <f t="shared" si="68"/>
        <v>0</v>
      </c>
      <c r="K230" s="303">
        <f t="shared" si="69"/>
        <v>45.6</v>
      </c>
      <c r="L230" s="67">
        <f t="shared" si="70"/>
        <v>0</v>
      </c>
    </row>
    <row r="231" spans="1:12">
      <c r="A231" s="20">
        <v>0</v>
      </c>
      <c r="B231" s="6" t="s">
        <v>195</v>
      </c>
      <c r="C231" s="6" t="s">
        <v>3035</v>
      </c>
      <c r="D231" s="6" t="s">
        <v>137</v>
      </c>
      <c r="E231" s="53" t="s">
        <v>123</v>
      </c>
      <c r="F231" s="7">
        <v>0.48</v>
      </c>
      <c r="G231" s="5">
        <f t="shared" si="66"/>
        <v>45.6</v>
      </c>
      <c r="H231" s="66"/>
      <c r="I231" s="65">
        <f t="shared" si="67"/>
        <v>0.48</v>
      </c>
      <c r="J231" s="67">
        <f t="shared" si="68"/>
        <v>0</v>
      </c>
      <c r="K231" s="303">
        <f t="shared" si="69"/>
        <v>45.6</v>
      </c>
      <c r="L231" s="67">
        <f t="shared" si="70"/>
        <v>0</v>
      </c>
    </row>
    <row r="232" spans="1:12">
      <c r="A232" s="20">
        <v>0</v>
      </c>
      <c r="B232" s="6" t="s">
        <v>196</v>
      </c>
      <c r="C232" s="6" t="s">
        <v>3035</v>
      </c>
      <c r="D232" s="6" t="s">
        <v>139</v>
      </c>
      <c r="E232" s="53" t="s">
        <v>123</v>
      </c>
      <c r="F232" s="7">
        <v>0.48</v>
      </c>
      <c r="G232" s="5">
        <f t="shared" si="66"/>
        <v>45.6</v>
      </c>
      <c r="H232" s="66"/>
      <c r="I232" s="65">
        <f t="shared" si="67"/>
        <v>0.48</v>
      </c>
      <c r="J232" s="67">
        <f t="shared" si="68"/>
        <v>0</v>
      </c>
      <c r="K232" s="303">
        <f t="shared" si="69"/>
        <v>45.6</v>
      </c>
      <c r="L232" s="67">
        <f t="shared" si="70"/>
        <v>0</v>
      </c>
    </row>
    <row r="233" spans="1:12">
      <c r="A233" s="20">
        <v>0</v>
      </c>
      <c r="B233" s="6" t="s">
        <v>197</v>
      </c>
      <c r="C233" s="6" t="s">
        <v>3035</v>
      </c>
      <c r="D233" s="6" t="s">
        <v>141</v>
      </c>
      <c r="E233" s="53" t="s">
        <v>123</v>
      </c>
      <c r="F233" s="7">
        <v>0.48</v>
      </c>
      <c r="G233" s="5">
        <f t="shared" si="66"/>
        <v>45.6</v>
      </c>
      <c r="H233" s="66"/>
      <c r="I233" s="65">
        <f t="shared" si="67"/>
        <v>0.48</v>
      </c>
      <c r="J233" s="67">
        <f t="shared" si="68"/>
        <v>0</v>
      </c>
      <c r="K233" s="303">
        <f t="shared" si="69"/>
        <v>45.6</v>
      </c>
      <c r="L233" s="67">
        <f t="shared" si="70"/>
        <v>0</v>
      </c>
    </row>
    <row r="234" spans="1:12">
      <c r="A234" s="20">
        <v>0</v>
      </c>
      <c r="B234" s="6" t="s">
        <v>198</v>
      </c>
      <c r="C234" s="6" t="s">
        <v>3035</v>
      </c>
      <c r="D234" s="6" t="s">
        <v>143</v>
      </c>
      <c r="E234" s="53" t="s">
        <v>123</v>
      </c>
      <c r="F234" s="7">
        <v>0.48</v>
      </c>
      <c r="G234" s="5">
        <f t="shared" si="66"/>
        <v>45.6</v>
      </c>
      <c r="H234" s="66"/>
      <c r="I234" s="65">
        <f t="shared" si="67"/>
        <v>0.48</v>
      </c>
      <c r="J234" s="67">
        <f t="shared" si="68"/>
        <v>0</v>
      </c>
      <c r="K234" s="303">
        <f t="shared" si="69"/>
        <v>45.6</v>
      </c>
      <c r="L234" s="67">
        <f t="shared" si="70"/>
        <v>0</v>
      </c>
    </row>
    <row r="235" spans="1:12">
      <c r="A235" s="20">
        <v>0</v>
      </c>
      <c r="B235" s="6" t="s">
        <v>199</v>
      </c>
      <c r="C235" s="6" t="s">
        <v>3035</v>
      </c>
      <c r="D235" s="6" t="s">
        <v>145</v>
      </c>
      <c r="E235" s="53" t="s">
        <v>123</v>
      </c>
      <c r="F235" s="7">
        <v>0.48</v>
      </c>
      <c r="G235" s="5">
        <f t="shared" si="66"/>
        <v>45.6</v>
      </c>
      <c r="H235" s="66"/>
      <c r="I235" s="65">
        <f t="shared" si="67"/>
        <v>0.48</v>
      </c>
      <c r="J235" s="67">
        <f t="shared" si="68"/>
        <v>0</v>
      </c>
      <c r="K235" s="303">
        <f t="shared" si="69"/>
        <v>45.6</v>
      </c>
      <c r="L235" s="67">
        <f t="shared" si="70"/>
        <v>0</v>
      </c>
    </row>
    <row r="236" spans="1:12">
      <c r="A236" s="20">
        <v>0</v>
      </c>
      <c r="B236" s="6" t="s">
        <v>200</v>
      </c>
      <c r="C236" s="6" t="s">
        <v>3035</v>
      </c>
      <c r="D236" s="6" t="s">
        <v>147</v>
      </c>
      <c r="E236" s="53" t="s">
        <v>123</v>
      </c>
      <c r="F236" s="7">
        <v>0.48</v>
      </c>
      <c r="G236" s="5">
        <f t="shared" si="66"/>
        <v>45.6</v>
      </c>
      <c r="H236" s="66"/>
      <c r="I236" s="65">
        <f t="shared" si="67"/>
        <v>0.48</v>
      </c>
      <c r="J236" s="67">
        <f t="shared" si="68"/>
        <v>0</v>
      </c>
      <c r="K236" s="303">
        <f t="shared" si="69"/>
        <v>45.6</v>
      </c>
      <c r="L236" s="67">
        <f t="shared" si="70"/>
        <v>0</v>
      </c>
    </row>
    <row r="237" spans="1:12">
      <c r="A237" s="20">
        <v>0</v>
      </c>
      <c r="B237" s="6" t="s">
        <v>3784</v>
      </c>
      <c r="C237" s="6" t="s">
        <v>3036</v>
      </c>
      <c r="D237" s="6" t="s">
        <v>148</v>
      </c>
      <c r="E237" s="53" t="s">
        <v>123</v>
      </c>
      <c r="F237" s="7">
        <v>0.64</v>
      </c>
      <c r="G237" s="5">
        <f t="shared" si="66"/>
        <v>60.8</v>
      </c>
      <c r="H237" s="66"/>
      <c r="I237" s="65">
        <f t="shared" si="67"/>
        <v>0.64</v>
      </c>
      <c r="J237" s="67">
        <f t="shared" si="68"/>
        <v>0</v>
      </c>
      <c r="K237" s="303">
        <f t="shared" si="69"/>
        <v>60.8</v>
      </c>
      <c r="L237" s="67">
        <f t="shared" si="70"/>
        <v>0</v>
      </c>
    </row>
    <row r="238" spans="1:12">
      <c r="A238" s="20">
        <v>0</v>
      </c>
      <c r="B238" s="6" t="s">
        <v>3785</v>
      </c>
      <c r="C238" s="6" t="s">
        <v>3036</v>
      </c>
      <c r="D238" s="6" t="s">
        <v>149</v>
      </c>
      <c r="E238" s="53" t="s">
        <v>123</v>
      </c>
      <c r="F238" s="7">
        <v>0.64</v>
      </c>
      <c r="G238" s="5">
        <f t="shared" si="66"/>
        <v>60.8</v>
      </c>
      <c r="H238" s="66"/>
      <c r="I238" s="65">
        <f t="shared" si="67"/>
        <v>0.64</v>
      </c>
      <c r="J238" s="67">
        <f t="shared" si="68"/>
        <v>0</v>
      </c>
      <c r="K238" s="303">
        <f t="shared" si="69"/>
        <v>60.8</v>
      </c>
      <c r="L238" s="67">
        <f t="shared" si="70"/>
        <v>0</v>
      </c>
    </row>
    <row r="239" spans="1:12">
      <c r="A239" s="20">
        <v>0</v>
      </c>
      <c r="B239" s="6" t="s">
        <v>3786</v>
      </c>
      <c r="C239" s="6" t="s">
        <v>3036</v>
      </c>
      <c r="D239" s="6" t="s">
        <v>150</v>
      </c>
      <c r="E239" s="53" t="s">
        <v>123</v>
      </c>
      <c r="F239" s="7">
        <v>0.64</v>
      </c>
      <c r="G239" s="5">
        <f t="shared" si="66"/>
        <v>60.8</v>
      </c>
      <c r="H239" s="66"/>
      <c r="I239" s="65">
        <f t="shared" si="67"/>
        <v>0.64</v>
      </c>
      <c r="J239" s="67">
        <f t="shared" si="68"/>
        <v>0</v>
      </c>
      <c r="K239" s="303">
        <f t="shared" si="69"/>
        <v>60.8</v>
      </c>
      <c r="L239" s="67">
        <f t="shared" si="70"/>
        <v>0</v>
      </c>
    </row>
    <row r="240" spans="1:12">
      <c r="A240" s="20">
        <v>0</v>
      </c>
      <c r="B240" s="6" t="s">
        <v>3787</v>
      </c>
      <c r="C240" s="6" t="s">
        <v>3036</v>
      </c>
      <c r="D240" s="6" t="s">
        <v>151</v>
      </c>
      <c r="E240" s="53" t="s">
        <v>123</v>
      </c>
      <c r="F240" s="7">
        <v>0.64</v>
      </c>
      <c r="G240" s="5">
        <f t="shared" si="66"/>
        <v>60.8</v>
      </c>
      <c r="H240" s="66"/>
      <c r="I240" s="65">
        <f t="shared" si="67"/>
        <v>0.64</v>
      </c>
      <c r="J240" s="67">
        <f t="shared" si="68"/>
        <v>0</v>
      </c>
      <c r="K240" s="303">
        <f t="shared" si="69"/>
        <v>60.8</v>
      </c>
      <c r="L240" s="67">
        <f t="shared" si="70"/>
        <v>0</v>
      </c>
    </row>
    <row r="241" spans="1:12">
      <c r="A241" s="20">
        <v>0</v>
      </c>
      <c r="B241" s="6" t="s">
        <v>3788</v>
      </c>
      <c r="C241" s="6" t="s">
        <v>3036</v>
      </c>
      <c r="D241" s="6" t="s">
        <v>152</v>
      </c>
      <c r="E241" s="53" t="s">
        <v>123</v>
      </c>
      <c r="F241" s="7">
        <v>0.64</v>
      </c>
      <c r="G241" s="5">
        <f t="shared" si="66"/>
        <v>60.8</v>
      </c>
      <c r="H241" s="66"/>
      <c r="I241" s="65">
        <f t="shared" si="67"/>
        <v>0.64</v>
      </c>
      <c r="J241" s="67">
        <f t="shared" si="68"/>
        <v>0</v>
      </c>
      <c r="K241" s="303">
        <f t="shared" si="69"/>
        <v>60.8</v>
      </c>
      <c r="L241" s="67">
        <f t="shared" si="70"/>
        <v>0</v>
      </c>
    </row>
    <row r="242" spans="1:12">
      <c r="A242" s="20"/>
      <c r="B242" s="6"/>
      <c r="C242" s="6"/>
      <c r="D242" s="6"/>
      <c r="E242" s="53"/>
      <c r="F242" s="7"/>
      <c r="G242" s="7"/>
      <c r="H242" s="66"/>
      <c r="I242" s="65"/>
      <c r="J242" s="67"/>
      <c r="K242" s="303"/>
      <c r="L242" s="67"/>
    </row>
    <row r="243" spans="1:12">
      <c r="A243" s="20">
        <v>0</v>
      </c>
      <c r="B243" s="6" t="s">
        <v>225</v>
      </c>
      <c r="C243" s="6" t="s">
        <v>3037</v>
      </c>
      <c r="D243" s="6" t="s">
        <v>118</v>
      </c>
      <c r="E243" s="53" t="s">
        <v>116</v>
      </c>
      <c r="F243" s="7">
        <v>0.92</v>
      </c>
      <c r="G243" s="5">
        <f t="shared" ref="G243:G253" si="71">ROUND(F243*Курс_EUR,2)</f>
        <v>87.4</v>
      </c>
      <c r="H243" s="66"/>
      <c r="I243" s="65">
        <f t="shared" ref="I243:I253" si="72">F243*(1-Скидка_SUNMIGHT)</f>
        <v>0.92</v>
      </c>
      <c r="J243" s="67">
        <f t="shared" ref="J243:J253" si="73">I243*H243</f>
        <v>0</v>
      </c>
      <c r="K243" s="303">
        <f t="shared" ref="K243:K253" si="74">G243*(1-Скидка_SUNMIGHT)</f>
        <v>87.4</v>
      </c>
      <c r="L243" s="67">
        <f t="shared" ref="L243:L253" si="75">H243*K243</f>
        <v>0</v>
      </c>
    </row>
    <row r="244" spans="1:12">
      <c r="A244" s="20">
        <v>0</v>
      </c>
      <c r="B244" s="6" t="s">
        <v>226</v>
      </c>
      <c r="C244" s="6" t="s">
        <v>3037</v>
      </c>
      <c r="D244" s="6" t="s">
        <v>120</v>
      </c>
      <c r="E244" s="53" t="s">
        <v>116</v>
      </c>
      <c r="F244" s="7">
        <v>0.89</v>
      </c>
      <c r="G244" s="5">
        <f t="shared" si="71"/>
        <v>84.55</v>
      </c>
      <c r="H244" s="66"/>
      <c r="I244" s="65">
        <f t="shared" si="72"/>
        <v>0.89</v>
      </c>
      <c r="J244" s="67">
        <f t="shared" si="73"/>
        <v>0</v>
      </c>
      <c r="K244" s="303">
        <f t="shared" si="74"/>
        <v>84.55</v>
      </c>
      <c r="L244" s="67">
        <f t="shared" si="75"/>
        <v>0</v>
      </c>
    </row>
    <row r="245" spans="1:12">
      <c r="A245" s="20">
        <v>0</v>
      </c>
      <c r="B245" s="6" t="s">
        <v>227</v>
      </c>
      <c r="C245" s="6" t="s">
        <v>3037</v>
      </c>
      <c r="D245" s="6" t="s">
        <v>122</v>
      </c>
      <c r="E245" s="53" t="s">
        <v>123</v>
      </c>
      <c r="F245" s="7">
        <v>0.82</v>
      </c>
      <c r="G245" s="5">
        <f t="shared" si="71"/>
        <v>77.900000000000006</v>
      </c>
      <c r="H245" s="66"/>
      <c r="I245" s="65">
        <f t="shared" si="72"/>
        <v>0.82</v>
      </c>
      <c r="J245" s="67">
        <f t="shared" si="73"/>
        <v>0</v>
      </c>
      <c r="K245" s="303">
        <f t="shared" si="74"/>
        <v>77.900000000000006</v>
      </c>
      <c r="L245" s="67">
        <f t="shared" si="75"/>
        <v>0</v>
      </c>
    </row>
    <row r="246" spans="1:12">
      <c r="A246" s="20">
        <v>0</v>
      </c>
      <c r="B246" s="6" t="s">
        <v>228</v>
      </c>
      <c r="C246" s="6" t="s">
        <v>3037</v>
      </c>
      <c r="D246" s="6" t="s">
        <v>125</v>
      </c>
      <c r="E246" s="53" t="s">
        <v>123</v>
      </c>
      <c r="F246" s="7">
        <v>0.8</v>
      </c>
      <c r="G246" s="5">
        <f t="shared" si="71"/>
        <v>76</v>
      </c>
      <c r="H246" s="66"/>
      <c r="I246" s="65">
        <f t="shared" si="72"/>
        <v>0.8</v>
      </c>
      <c r="J246" s="67">
        <f t="shared" si="73"/>
        <v>0</v>
      </c>
      <c r="K246" s="303">
        <f t="shared" si="74"/>
        <v>76</v>
      </c>
      <c r="L246" s="67">
        <f t="shared" si="75"/>
        <v>0</v>
      </c>
    </row>
    <row r="247" spans="1:12">
      <c r="A247" s="20">
        <v>0</v>
      </c>
      <c r="B247" s="6" t="s">
        <v>229</v>
      </c>
      <c r="C247" s="6" t="s">
        <v>3037</v>
      </c>
      <c r="D247" s="6" t="s">
        <v>127</v>
      </c>
      <c r="E247" s="53" t="s">
        <v>123</v>
      </c>
      <c r="F247" s="7">
        <v>0.8</v>
      </c>
      <c r="G247" s="5">
        <f t="shared" si="71"/>
        <v>76</v>
      </c>
      <c r="H247" s="66"/>
      <c r="I247" s="65">
        <f t="shared" si="72"/>
        <v>0.8</v>
      </c>
      <c r="J247" s="67">
        <f t="shared" si="73"/>
        <v>0</v>
      </c>
      <c r="K247" s="303">
        <f t="shared" si="74"/>
        <v>76</v>
      </c>
      <c r="L247" s="67">
        <f t="shared" si="75"/>
        <v>0</v>
      </c>
    </row>
    <row r="248" spans="1:12">
      <c r="A248" s="20">
        <v>0</v>
      </c>
      <c r="B248" s="6" t="s">
        <v>230</v>
      </c>
      <c r="C248" s="6" t="s">
        <v>3037</v>
      </c>
      <c r="D248" s="6" t="s">
        <v>129</v>
      </c>
      <c r="E248" s="53" t="s">
        <v>123</v>
      </c>
      <c r="F248" s="7">
        <v>0.8</v>
      </c>
      <c r="G248" s="5">
        <f t="shared" si="71"/>
        <v>76</v>
      </c>
      <c r="H248" s="66"/>
      <c r="I248" s="65">
        <f t="shared" si="72"/>
        <v>0.8</v>
      </c>
      <c r="J248" s="67">
        <f t="shared" si="73"/>
        <v>0</v>
      </c>
      <c r="K248" s="303">
        <f t="shared" si="74"/>
        <v>76</v>
      </c>
      <c r="L248" s="67">
        <f t="shared" si="75"/>
        <v>0</v>
      </c>
    </row>
    <row r="249" spans="1:12">
      <c r="A249" s="20">
        <v>0</v>
      </c>
      <c r="B249" s="6" t="s">
        <v>231</v>
      </c>
      <c r="C249" s="6" t="s">
        <v>3037</v>
      </c>
      <c r="D249" s="6" t="s">
        <v>131</v>
      </c>
      <c r="E249" s="53" t="s">
        <v>123</v>
      </c>
      <c r="F249" s="7">
        <v>0.76</v>
      </c>
      <c r="G249" s="5">
        <f t="shared" si="71"/>
        <v>72.2</v>
      </c>
      <c r="H249" s="66"/>
      <c r="I249" s="65">
        <f t="shared" si="72"/>
        <v>0.76</v>
      </c>
      <c r="J249" s="67">
        <f t="shared" si="73"/>
        <v>0</v>
      </c>
      <c r="K249" s="303">
        <f t="shared" si="74"/>
        <v>72.2</v>
      </c>
      <c r="L249" s="67">
        <f t="shared" si="75"/>
        <v>0</v>
      </c>
    </row>
    <row r="250" spans="1:12">
      <c r="A250" s="20">
        <v>0</v>
      </c>
      <c r="B250" s="6" t="s">
        <v>232</v>
      </c>
      <c r="C250" s="6" t="s">
        <v>3037</v>
      </c>
      <c r="D250" s="6" t="s">
        <v>133</v>
      </c>
      <c r="E250" s="53" t="s">
        <v>123</v>
      </c>
      <c r="F250" s="7">
        <v>0.76</v>
      </c>
      <c r="G250" s="5">
        <f t="shared" si="71"/>
        <v>72.2</v>
      </c>
      <c r="H250" s="66"/>
      <c r="I250" s="65">
        <f t="shared" si="72"/>
        <v>0.76</v>
      </c>
      <c r="J250" s="67">
        <f t="shared" si="73"/>
        <v>0</v>
      </c>
      <c r="K250" s="303">
        <f t="shared" si="74"/>
        <v>72.2</v>
      </c>
      <c r="L250" s="67">
        <f t="shared" si="75"/>
        <v>0</v>
      </c>
    </row>
    <row r="251" spans="1:12">
      <c r="A251" s="20">
        <v>0</v>
      </c>
      <c r="B251" s="6" t="s">
        <v>233</v>
      </c>
      <c r="C251" s="6" t="s">
        <v>3037</v>
      </c>
      <c r="D251" s="6" t="s">
        <v>135</v>
      </c>
      <c r="E251" s="53" t="s">
        <v>123</v>
      </c>
      <c r="F251" s="7">
        <v>0.76</v>
      </c>
      <c r="G251" s="5">
        <f t="shared" si="71"/>
        <v>72.2</v>
      </c>
      <c r="H251" s="66"/>
      <c r="I251" s="65">
        <f t="shared" si="72"/>
        <v>0.76</v>
      </c>
      <c r="J251" s="67">
        <f t="shared" si="73"/>
        <v>0</v>
      </c>
      <c r="K251" s="303">
        <f t="shared" si="74"/>
        <v>72.2</v>
      </c>
      <c r="L251" s="67">
        <f t="shared" si="75"/>
        <v>0</v>
      </c>
    </row>
    <row r="252" spans="1:12">
      <c r="A252" s="20">
        <v>0</v>
      </c>
      <c r="B252" s="6" t="s">
        <v>234</v>
      </c>
      <c r="C252" s="6" t="s">
        <v>3037</v>
      </c>
      <c r="D252" s="6" t="s">
        <v>139</v>
      </c>
      <c r="E252" s="53" t="s">
        <v>123</v>
      </c>
      <c r="F252" s="7">
        <v>0.76</v>
      </c>
      <c r="G252" s="5">
        <f t="shared" si="71"/>
        <v>72.2</v>
      </c>
      <c r="H252" s="66"/>
      <c r="I252" s="65">
        <f t="shared" si="72"/>
        <v>0.76</v>
      </c>
      <c r="J252" s="67">
        <f t="shared" si="73"/>
        <v>0</v>
      </c>
      <c r="K252" s="303">
        <f t="shared" si="74"/>
        <v>72.2</v>
      </c>
      <c r="L252" s="67">
        <f t="shared" si="75"/>
        <v>0</v>
      </c>
    </row>
    <row r="253" spans="1:12">
      <c r="A253" s="20">
        <v>0</v>
      </c>
      <c r="B253" s="6" t="s">
        <v>235</v>
      </c>
      <c r="C253" s="6" t="s">
        <v>3037</v>
      </c>
      <c r="D253" s="6" t="s">
        <v>143</v>
      </c>
      <c r="E253" s="53" t="s">
        <v>123</v>
      </c>
      <c r="F253" s="7">
        <v>0.76</v>
      </c>
      <c r="G253" s="5">
        <f t="shared" si="71"/>
        <v>72.2</v>
      </c>
      <c r="H253" s="66"/>
      <c r="I253" s="65">
        <f t="shared" si="72"/>
        <v>0.76</v>
      </c>
      <c r="J253" s="67">
        <f t="shared" si="73"/>
        <v>0</v>
      </c>
      <c r="K253" s="303">
        <f t="shared" si="74"/>
        <v>72.2</v>
      </c>
      <c r="L253" s="67">
        <f t="shared" si="75"/>
        <v>0</v>
      </c>
    </row>
    <row r="254" spans="1:12">
      <c r="A254" s="20"/>
      <c r="B254" s="6"/>
      <c r="C254" s="6"/>
      <c r="D254" s="6"/>
      <c r="E254" s="53"/>
      <c r="F254" s="7"/>
      <c r="G254" s="7"/>
      <c r="H254" s="66"/>
      <c r="I254" s="65"/>
      <c r="J254" s="67"/>
      <c r="K254" s="303"/>
      <c r="L254" s="67"/>
    </row>
    <row r="255" spans="1:12">
      <c r="A255" s="20">
        <v>0</v>
      </c>
      <c r="B255" s="6" t="s">
        <v>236</v>
      </c>
      <c r="C255" s="6" t="s">
        <v>3038</v>
      </c>
      <c r="D255" s="6" t="s">
        <v>118</v>
      </c>
      <c r="E255" s="53" t="s">
        <v>116</v>
      </c>
      <c r="F255" s="7">
        <v>0.92</v>
      </c>
      <c r="G255" s="5">
        <f t="shared" ref="G255:G265" si="76">ROUND(F255*Курс_EUR,2)</f>
        <v>87.4</v>
      </c>
      <c r="H255" s="66"/>
      <c r="I255" s="65">
        <f t="shared" ref="I255:I265" si="77">F255*(1-Скидка_SUNMIGHT)</f>
        <v>0.92</v>
      </c>
      <c r="J255" s="67">
        <f t="shared" ref="J255:J265" si="78">I255*H255</f>
        <v>0</v>
      </c>
      <c r="K255" s="303">
        <f t="shared" ref="K255:K265" si="79">G255*(1-Скидка_SUNMIGHT)</f>
        <v>87.4</v>
      </c>
      <c r="L255" s="67">
        <f t="shared" ref="L255:L265" si="80">H255*K255</f>
        <v>0</v>
      </c>
    </row>
    <row r="256" spans="1:12">
      <c r="A256" s="20">
        <v>0</v>
      </c>
      <c r="B256" s="6" t="s">
        <v>237</v>
      </c>
      <c r="C256" s="6" t="s">
        <v>3038</v>
      </c>
      <c r="D256" s="6" t="s">
        <v>120</v>
      </c>
      <c r="E256" s="53" t="s">
        <v>116</v>
      </c>
      <c r="F256" s="7">
        <v>0.89</v>
      </c>
      <c r="G256" s="5">
        <f t="shared" si="76"/>
        <v>84.55</v>
      </c>
      <c r="H256" s="66"/>
      <c r="I256" s="65">
        <f t="shared" si="77"/>
        <v>0.89</v>
      </c>
      <c r="J256" s="67">
        <f t="shared" si="78"/>
        <v>0</v>
      </c>
      <c r="K256" s="303">
        <f t="shared" si="79"/>
        <v>84.55</v>
      </c>
      <c r="L256" s="67">
        <f t="shared" si="80"/>
        <v>0</v>
      </c>
    </row>
    <row r="257" spans="1:12">
      <c r="A257" s="20">
        <v>0</v>
      </c>
      <c r="B257" s="6" t="s">
        <v>238</v>
      </c>
      <c r="C257" s="6" t="s">
        <v>3038</v>
      </c>
      <c r="D257" s="6" t="s">
        <v>122</v>
      </c>
      <c r="E257" s="53" t="s">
        <v>123</v>
      </c>
      <c r="F257" s="7">
        <v>0.82</v>
      </c>
      <c r="G257" s="5">
        <f t="shared" si="76"/>
        <v>77.900000000000006</v>
      </c>
      <c r="H257" s="66"/>
      <c r="I257" s="65">
        <f t="shared" si="77"/>
        <v>0.82</v>
      </c>
      <c r="J257" s="67">
        <f t="shared" si="78"/>
        <v>0</v>
      </c>
      <c r="K257" s="303">
        <f t="shared" si="79"/>
        <v>77.900000000000006</v>
      </c>
      <c r="L257" s="67">
        <f t="shared" si="80"/>
        <v>0</v>
      </c>
    </row>
    <row r="258" spans="1:12">
      <c r="A258" s="20">
        <v>0</v>
      </c>
      <c r="B258" s="6" t="s">
        <v>239</v>
      </c>
      <c r="C258" s="6" t="s">
        <v>3038</v>
      </c>
      <c r="D258" s="6" t="s">
        <v>125</v>
      </c>
      <c r="E258" s="53" t="s">
        <v>123</v>
      </c>
      <c r="F258" s="7">
        <v>0.8</v>
      </c>
      <c r="G258" s="5">
        <f t="shared" si="76"/>
        <v>76</v>
      </c>
      <c r="H258" s="66"/>
      <c r="I258" s="65">
        <f t="shared" si="77"/>
        <v>0.8</v>
      </c>
      <c r="J258" s="67">
        <f t="shared" si="78"/>
        <v>0</v>
      </c>
      <c r="K258" s="303">
        <f t="shared" si="79"/>
        <v>76</v>
      </c>
      <c r="L258" s="67">
        <f t="shared" si="80"/>
        <v>0</v>
      </c>
    </row>
    <row r="259" spans="1:12">
      <c r="A259" s="20">
        <v>0</v>
      </c>
      <c r="B259" s="6" t="s">
        <v>240</v>
      </c>
      <c r="C259" s="6" t="s">
        <v>3038</v>
      </c>
      <c r="D259" s="6" t="s">
        <v>127</v>
      </c>
      <c r="E259" s="53" t="s">
        <v>123</v>
      </c>
      <c r="F259" s="7">
        <v>0.8</v>
      </c>
      <c r="G259" s="5">
        <f t="shared" si="76"/>
        <v>76</v>
      </c>
      <c r="H259" s="66"/>
      <c r="I259" s="65">
        <f t="shared" si="77"/>
        <v>0.8</v>
      </c>
      <c r="J259" s="67">
        <f t="shared" si="78"/>
        <v>0</v>
      </c>
      <c r="K259" s="303">
        <f t="shared" si="79"/>
        <v>76</v>
      </c>
      <c r="L259" s="67">
        <f t="shared" si="80"/>
        <v>0</v>
      </c>
    </row>
    <row r="260" spans="1:12">
      <c r="A260" s="20">
        <v>0</v>
      </c>
      <c r="B260" s="6" t="s">
        <v>241</v>
      </c>
      <c r="C260" s="6" t="s">
        <v>3038</v>
      </c>
      <c r="D260" s="6" t="s">
        <v>129</v>
      </c>
      <c r="E260" s="53" t="s">
        <v>123</v>
      </c>
      <c r="F260" s="7">
        <v>0.8</v>
      </c>
      <c r="G260" s="5">
        <f t="shared" si="76"/>
        <v>76</v>
      </c>
      <c r="H260" s="66"/>
      <c r="I260" s="65">
        <f t="shared" si="77"/>
        <v>0.8</v>
      </c>
      <c r="J260" s="67">
        <f t="shared" si="78"/>
        <v>0</v>
      </c>
      <c r="K260" s="303">
        <f t="shared" si="79"/>
        <v>76</v>
      </c>
      <c r="L260" s="67">
        <f t="shared" si="80"/>
        <v>0</v>
      </c>
    </row>
    <row r="261" spans="1:12">
      <c r="A261" s="20">
        <v>0</v>
      </c>
      <c r="B261" s="6" t="s">
        <v>242</v>
      </c>
      <c r="C261" s="6" t="s">
        <v>3038</v>
      </c>
      <c r="D261" s="6" t="s">
        <v>131</v>
      </c>
      <c r="E261" s="53" t="s">
        <v>123</v>
      </c>
      <c r="F261" s="7">
        <v>0.76</v>
      </c>
      <c r="G261" s="5">
        <f t="shared" si="76"/>
        <v>72.2</v>
      </c>
      <c r="H261" s="66"/>
      <c r="I261" s="65">
        <f t="shared" si="77"/>
        <v>0.76</v>
      </c>
      <c r="J261" s="67">
        <f t="shared" si="78"/>
        <v>0</v>
      </c>
      <c r="K261" s="303">
        <f t="shared" si="79"/>
        <v>72.2</v>
      </c>
      <c r="L261" s="67">
        <f t="shared" si="80"/>
        <v>0</v>
      </c>
    </row>
    <row r="262" spans="1:12">
      <c r="A262" s="20">
        <v>0</v>
      </c>
      <c r="B262" s="6" t="s">
        <v>243</v>
      </c>
      <c r="C262" s="6" t="s">
        <v>3038</v>
      </c>
      <c r="D262" s="6" t="s">
        <v>133</v>
      </c>
      <c r="E262" s="53" t="s">
        <v>123</v>
      </c>
      <c r="F262" s="7">
        <v>0.76</v>
      </c>
      <c r="G262" s="5">
        <f t="shared" si="76"/>
        <v>72.2</v>
      </c>
      <c r="H262" s="66"/>
      <c r="I262" s="65">
        <f t="shared" si="77"/>
        <v>0.76</v>
      </c>
      <c r="J262" s="67">
        <f t="shared" si="78"/>
        <v>0</v>
      </c>
      <c r="K262" s="303">
        <f t="shared" si="79"/>
        <v>72.2</v>
      </c>
      <c r="L262" s="67">
        <f t="shared" si="80"/>
        <v>0</v>
      </c>
    </row>
    <row r="263" spans="1:12">
      <c r="A263" s="20">
        <v>0</v>
      </c>
      <c r="B263" s="6" t="s">
        <v>244</v>
      </c>
      <c r="C263" s="6" t="s">
        <v>3038</v>
      </c>
      <c r="D263" s="6" t="s">
        <v>135</v>
      </c>
      <c r="E263" s="53" t="s">
        <v>123</v>
      </c>
      <c r="F263" s="7">
        <v>0.76</v>
      </c>
      <c r="G263" s="5">
        <f t="shared" si="76"/>
        <v>72.2</v>
      </c>
      <c r="H263" s="66"/>
      <c r="I263" s="65">
        <f t="shared" si="77"/>
        <v>0.76</v>
      </c>
      <c r="J263" s="67">
        <f t="shared" si="78"/>
        <v>0</v>
      </c>
      <c r="K263" s="303">
        <f t="shared" si="79"/>
        <v>72.2</v>
      </c>
      <c r="L263" s="67">
        <f t="shared" si="80"/>
        <v>0</v>
      </c>
    </row>
    <row r="264" spans="1:12">
      <c r="A264" s="20">
        <v>0</v>
      </c>
      <c r="B264" s="6" t="s">
        <v>245</v>
      </c>
      <c r="C264" s="6" t="s">
        <v>3038</v>
      </c>
      <c r="D264" s="6" t="s">
        <v>139</v>
      </c>
      <c r="E264" s="53" t="s">
        <v>123</v>
      </c>
      <c r="F264" s="7">
        <v>0.76</v>
      </c>
      <c r="G264" s="5">
        <f t="shared" si="76"/>
        <v>72.2</v>
      </c>
      <c r="H264" s="66"/>
      <c r="I264" s="65">
        <f t="shared" si="77"/>
        <v>0.76</v>
      </c>
      <c r="J264" s="67">
        <f t="shared" si="78"/>
        <v>0</v>
      </c>
      <c r="K264" s="303">
        <f t="shared" si="79"/>
        <v>72.2</v>
      </c>
      <c r="L264" s="67">
        <f t="shared" si="80"/>
        <v>0</v>
      </c>
    </row>
    <row r="265" spans="1:12">
      <c r="A265" s="20">
        <v>0</v>
      </c>
      <c r="B265" s="6" t="s">
        <v>246</v>
      </c>
      <c r="C265" s="6" t="s">
        <v>3038</v>
      </c>
      <c r="D265" s="6" t="s">
        <v>143</v>
      </c>
      <c r="E265" s="53" t="s">
        <v>123</v>
      </c>
      <c r="F265" s="7">
        <v>0.76</v>
      </c>
      <c r="G265" s="5">
        <f t="shared" si="76"/>
        <v>72.2</v>
      </c>
      <c r="H265" s="66"/>
      <c r="I265" s="65">
        <f t="shared" si="77"/>
        <v>0.76</v>
      </c>
      <c r="J265" s="67">
        <f t="shared" si="78"/>
        <v>0</v>
      </c>
      <c r="K265" s="303">
        <f t="shared" si="79"/>
        <v>72.2</v>
      </c>
      <c r="L265" s="67">
        <f t="shared" si="80"/>
        <v>0</v>
      </c>
    </row>
    <row r="266" spans="1:12">
      <c r="A266" s="20"/>
      <c r="B266" s="6"/>
      <c r="C266" s="6"/>
      <c r="D266" s="6"/>
      <c r="E266" s="53"/>
      <c r="F266" s="7"/>
      <c r="G266" s="7"/>
      <c r="H266" s="66"/>
      <c r="I266" s="65"/>
      <c r="J266" s="67"/>
      <c r="K266" s="303"/>
      <c r="L266" s="67"/>
    </row>
    <row r="267" spans="1:12">
      <c r="A267" s="20">
        <v>0</v>
      </c>
      <c r="B267" s="6" t="s">
        <v>247</v>
      </c>
      <c r="C267" s="6" t="s">
        <v>3039</v>
      </c>
      <c r="D267" s="6" t="s">
        <v>118</v>
      </c>
      <c r="E267" s="53" t="s">
        <v>116</v>
      </c>
      <c r="F267" s="7">
        <v>0.48</v>
      </c>
      <c r="G267" s="5">
        <f t="shared" ref="G267:G278" si="81">ROUND(F267*Курс_EUR,2)</f>
        <v>45.6</v>
      </c>
      <c r="H267" s="66"/>
      <c r="I267" s="65">
        <f t="shared" ref="I267:I278" si="82">F267*(1-Скидка_SUNMIGHT)</f>
        <v>0.48</v>
      </c>
      <c r="J267" s="67">
        <f t="shared" ref="J267:J278" si="83">I267*H267</f>
        <v>0</v>
      </c>
      <c r="K267" s="303">
        <f t="shared" ref="K267:K278" si="84">G267*(1-Скидка_SUNMIGHT)</f>
        <v>45.6</v>
      </c>
      <c r="L267" s="67">
        <f t="shared" ref="L267:L278" si="85">H267*K267</f>
        <v>0</v>
      </c>
    </row>
    <row r="268" spans="1:12">
      <c r="A268" s="20">
        <v>0</v>
      </c>
      <c r="B268" s="6" t="s">
        <v>248</v>
      </c>
      <c r="C268" s="6" t="s">
        <v>3039</v>
      </c>
      <c r="D268" s="6" t="s">
        <v>122</v>
      </c>
      <c r="E268" s="53" t="s">
        <v>123</v>
      </c>
      <c r="F268" s="7">
        <v>0.34</v>
      </c>
      <c r="G268" s="5">
        <f t="shared" si="81"/>
        <v>32.299999999999997</v>
      </c>
      <c r="H268" s="66"/>
      <c r="I268" s="65">
        <f t="shared" si="82"/>
        <v>0.34</v>
      </c>
      <c r="J268" s="67">
        <f t="shared" si="83"/>
        <v>0</v>
      </c>
      <c r="K268" s="303">
        <f t="shared" si="84"/>
        <v>32.299999999999997</v>
      </c>
      <c r="L268" s="67">
        <f t="shared" si="85"/>
        <v>0</v>
      </c>
    </row>
    <row r="269" spans="1:12">
      <c r="A269" s="20">
        <v>0</v>
      </c>
      <c r="B269" s="6" t="s">
        <v>249</v>
      </c>
      <c r="C269" s="6" t="s">
        <v>3039</v>
      </c>
      <c r="D269" s="6" t="s">
        <v>125</v>
      </c>
      <c r="E269" s="53" t="s">
        <v>123</v>
      </c>
      <c r="F269" s="7">
        <v>0.34</v>
      </c>
      <c r="G269" s="5">
        <f t="shared" si="81"/>
        <v>32.299999999999997</v>
      </c>
      <c r="H269" s="66"/>
      <c r="I269" s="65">
        <f t="shared" si="82"/>
        <v>0.34</v>
      </c>
      <c r="J269" s="67">
        <f t="shared" si="83"/>
        <v>0</v>
      </c>
      <c r="K269" s="303">
        <f t="shared" si="84"/>
        <v>32.299999999999997</v>
      </c>
      <c r="L269" s="67">
        <f t="shared" si="85"/>
        <v>0</v>
      </c>
    </row>
    <row r="270" spans="1:12">
      <c r="A270" s="20">
        <v>0</v>
      </c>
      <c r="B270" s="6" t="s">
        <v>250</v>
      </c>
      <c r="C270" s="6" t="s">
        <v>3039</v>
      </c>
      <c r="D270" s="6" t="s">
        <v>127</v>
      </c>
      <c r="E270" s="53" t="s">
        <v>123</v>
      </c>
      <c r="F270" s="7">
        <v>0.34</v>
      </c>
      <c r="G270" s="5">
        <f t="shared" si="81"/>
        <v>32.299999999999997</v>
      </c>
      <c r="H270" s="66"/>
      <c r="I270" s="65">
        <f t="shared" si="82"/>
        <v>0.34</v>
      </c>
      <c r="J270" s="67">
        <f t="shared" si="83"/>
        <v>0</v>
      </c>
      <c r="K270" s="303">
        <f t="shared" si="84"/>
        <v>32.299999999999997</v>
      </c>
      <c r="L270" s="67">
        <f t="shared" si="85"/>
        <v>0</v>
      </c>
    </row>
    <row r="271" spans="1:12">
      <c r="A271" s="20">
        <v>0</v>
      </c>
      <c r="B271" s="6" t="s">
        <v>251</v>
      </c>
      <c r="C271" s="6" t="s">
        <v>3039</v>
      </c>
      <c r="D271" s="6" t="s">
        <v>129</v>
      </c>
      <c r="E271" s="53" t="s">
        <v>123</v>
      </c>
      <c r="F271" s="7">
        <v>0.34</v>
      </c>
      <c r="G271" s="5">
        <f t="shared" si="81"/>
        <v>32.299999999999997</v>
      </c>
      <c r="H271" s="66"/>
      <c r="I271" s="65">
        <f t="shared" si="82"/>
        <v>0.34</v>
      </c>
      <c r="J271" s="67">
        <f t="shared" si="83"/>
        <v>0</v>
      </c>
      <c r="K271" s="303">
        <f t="shared" si="84"/>
        <v>32.299999999999997</v>
      </c>
      <c r="L271" s="67">
        <f t="shared" si="85"/>
        <v>0</v>
      </c>
    </row>
    <row r="272" spans="1:12">
      <c r="A272" s="20">
        <v>0</v>
      </c>
      <c r="B272" s="6" t="s">
        <v>252</v>
      </c>
      <c r="C272" s="6" t="s">
        <v>3039</v>
      </c>
      <c r="D272" s="6" t="s">
        <v>131</v>
      </c>
      <c r="E272" s="53" t="s">
        <v>123</v>
      </c>
      <c r="F272" s="7">
        <v>0.33</v>
      </c>
      <c r="G272" s="5">
        <f t="shared" si="81"/>
        <v>31.35</v>
      </c>
      <c r="H272" s="66"/>
      <c r="I272" s="65">
        <f t="shared" si="82"/>
        <v>0.33</v>
      </c>
      <c r="J272" s="67">
        <f t="shared" si="83"/>
        <v>0</v>
      </c>
      <c r="K272" s="303">
        <f t="shared" si="84"/>
        <v>31.35</v>
      </c>
      <c r="L272" s="67">
        <f t="shared" si="85"/>
        <v>0</v>
      </c>
    </row>
    <row r="273" spans="1:12">
      <c r="A273" s="20">
        <v>0</v>
      </c>
      <c r="B273" s="6" t="s">
        <v>253</v>
      </c>
      <c r="C273" s="6" t="s">
        <v>3039</v>
      </c>
      <c r="D273" s="6" t="s">
        <v>133</v>
      </c>
      <c r="E273" s="53" t="s">
        <v>123</v>
      </c>
      <c r="F273" s="7">
        <v>0.33</v>
      </c>
      <c r="G273" s="5">
        <f t="shared" si="81"/>
        <v>31.35</v>
      </c>
      <c r="H273" s="66"/>
      <c r="I273" s="65">
        <f t="shared" si="82"/>
        <v>0.33</v>
      </c>
      <c r="J273" s="67">
        <f t="shared" si="83"/>
        <v>0</v>
      </c>
      <c r="K273" s="303">
        <f t="shared" si="84"/>
        <v>31.35</v>
      </c>
      <c r="L273" s="67">
        <f t="shared" si="85"/>
        <v>0</v>
      </c>
    </row>
    <row r="274" spans="1:12">
      <c r="A274" s="20">
        <v>0</v>
      </c>
      <c r="B274" s="6" t="s">
        <v>254</v>
      </c>
      <c r="C274" s="6" t="s">
        <v>3039</v>
      </c>
      <c r="D274" s="6" t="s">
        <v>135</v>
      </c>
      <c r="E274" s="53" t="s">
        <v>123</v>
      </c>
      <c r="F274" s="7">
        <v>0.33</v>
      </c>
      <c r="G274" s="5">
        <f t="shared" si="81"/>
        <v>31.35</v>
      </c>
      <c r="H274" s="66"/>
      <c r="I274" s="65">
        <f t="shared" si="82"/>
        <v>0.33</v>
      </c>
      <c r="J274" s="67">
        <f t="shared" si="83"/>
        <v>0</v>
      </c>
      <c r="K274" s="303">
        <f t="shared" si="84"/>
        <v>31.35</v>
      </c>
      <c r="L274" s="67">
        <f t="shared" si="85"/>
        <v>0</v>
      </c>
    </row>
    <row r="275" spans="1:12">
      <c r="A275" s="20">
        <v>0</v>
      </c>
      <c r="B275" s="6" t="s">
        <v>255</v>
      </c>
      <c r="C275" s="6" t="s">
        <v>3039</v>
      </c>
      <c r="D275" s="6" t="s">
        <v>139</v>
      </c>
      <c r="E275" s="53" t="s">
        <v>123</v>
      </c>
      <c r="F275" s="7">
        <v>0.33</v>
      </c>
      <c r="G275" s="5">
        <f t="shared" si="81"/>
        <v>31.35</v>
      </c>
      <c r="H275" s="66"/>
      <c r="I275" s="65">
        <f t="shared" si="82"/>
        <v>0.33</v>
      </c>
      <c r="J275" s="67">
        <f t="shared" si="83"/>
        <v>0</v>
      </c>
      <c r="K275" s="303">
        <f t="shared" si="84"/>
        <v>31.35</v>
      </c>
      <c r="L275" s="67">
        <f t="shared" si="85"/>
        <v>0</v>
      </c>
    </row>
    <row r="276" spans="1:12">
      <c r="A276" s="20">
        <v>0</v>
      </c>
      <c r="B276" s="6" t="s">
        <v>256</v>
      </c>
      <c r="C276" s="6" t="s">
        <v>3039</v>
      </c>
      <c r="D276" s="6" t="s">
        <v>143</v>
      </c>
      <c r="E276" s="53" t="s">
        <v>123</v>
      </c>
      <c r="F276" s="7">
        <v>0.33</v>
      </c>
      <c r="G276" s="5">
        <f t="shared" si="81"/>
        <v>31.35</v>
      </c>
      <c r="H276" s="66"/>
      <c r="I276" s="65">
        <f t="shared" si="82"/>
        <v>0.33</v>
      </c>
      <c r="J276" s="67">
        <f t="shared" si="83"/>
        <v>0</v>
      </c>
      <c r="K276" s="303">
        <f t="shared" si="84"/>
        <v>31.35</v>
      </c>
      <c r="L276" s="67">
        <f t="shared" si="85"/>
        <v>0</v>
      </c>
    </row>
    <row r="277" spans="1:12">
      <c r="A277" s="20">
        <v>0</v>
      </c>
      <c r="B277" s="6" t="s">
        <v>257</v>
      </c>
      <c r="C277" s="6" t="s">
        <v>3039</v>
      </c>
      <c r="D277" s="6" t="s">
        <v>145</v>
      </c>
      <c r="E277" s="53" t="s">
        <v>123</v>
      </c>
      <c r="F277" s="7">
        <v>0.33</v>
      </c>
      <c r="G277" s="5">
        <f t="shared" si="81"/>
        <v>31.35</v>
      </c>
      <c r="H277" s="66"/>
      <c r="I277" s="65">
        <f t="shared" si="82"/>
        <v>0.33</v>
      </c>
      <c r="J277" s="67">
        <f t="shared" si="83"/>
        <v>0</v>
      </c>
      <c r="K277" s="303">
        <f t="shared" si="84"/>
        <v>31.35</v>
      </c>
      <c r="L277" s="67">
        <f t="shared" si="85"/>
        <v>0</v>
      </c>
    </row>
    <row r="278" spans="1:12">
      <c r="A278" s="20">
        <v>0</v>
      </c>
      <c r="B278" s="6" t="s">
        <v>258</v>
      </c>
      <c r="C278" s="6" t="s">
        <v>3039</v>
      </c>
      <c r="D278" s="6" t="s">
        <v>147</v>
      </c>
      <c r="E278" s="53" t="s">
        <v>123</v>
      </c>
      <c r="F278" s="7">
        <v>0.33</v>
      </c>
      <c r="G278" s="5">
        <f t="shared" si="81"/>
        <v>31.35</v>
      </c>
      <c r="H278" s="66"/>
      <c r="I278" s="65">
        <f t="shared" si="82"/>
        <v>0.33</v>
      </c>
      <c r="J278" s="67">
        <f t="shared" si="83"/>
        <v>0</v>
      </c>
      <c r="K278" s="303">
        <f t="shared" si="84"/>
        <v>31.35</v>
      </c>
      <c r="L278" s="67">
        <f t="shared" si="85"/>
        <v>0</v>
      </c>
    </row>
    <row r="279" spans="1:12">
      <c r="A279" s="20"/>
      <c r="B279" s="6"/>
      <c r="C279" s="6"/>
      <c r="D279" s="6"/>
      <c r="E279" s="53"/>
      <c r="F279" s="7"/>
      <c r="G279" s="7"/>
      <c r="H279" s="66"/>
      <c r="I279" s="65"/>
      <c r="J279" s="67"/>
      <c r="K279" s="303"/>
      <c r="L279" s="67"/>
    </row>
    <row r="280" spans="1:12">
      <c r="A280" s="20">
        <v>0</v>
      </c>
      <c r="B280" s="6" t="s">
        <v>259</v>
      </c>
      <c r="C280" s="6" t="s">
        <v>3040</v>
      </c>
      <c r="D280" s="6" t="s">
        <v>118</v>
      </c>
      <c r="E280" s="53" t="s">
        <v>116</v>
      </c>
      <c r="F280" s="7">
        <v>0.91</v>
      </c>
      <c r="G280" s="5">
        <f t="shared" ref="G280:G290" si="86">ROUND(F280*Курс_EUR,2)</f>
        <v>86.45</v>
      </c>
      <c r="H280" s="66"/>
      <c r="I280" s="65">
        <f t="shared" ref="I280:I290" si="87">F280*(1-Скидка_SUNMIGHT)</f>
        <v>0.91</v>
      </c>
      <c r="J280" s="67">
        <f t="shared" ref="J280:J290" si="88">I280*H280</f>
        <v>0</v>
      </c>
      <c r="K280" s="303">
        <f t="shared" ref="K280:K290" si="89">G280*(1-Скидка_SUNMIGHT)</f>
        <v>86.45</v>
      </c>
      <c r="L280" s="67">
        <f t="shared" ref="L280:L290" si="90">H280*K280</f>
        <v>0</v>
      </c>
    </row>
    <row r="281" spans="1:12">
      <c r="A281" s="20">
        <v>0</v>
      </c>
      <c r="B281" s="6" t="s">
        <v>260</v>
      </c>
      <c r="C281" s="6" t="s">
        <v>3040</v>
      </c>
      <c r="D281" s="6" t="s">
        <v>120</v>
      </c>
      <c r="E281" s="53" t="s">
        <v>116</v>
      </c>
      <c r="F281" s="7">
        <v>0.75</v>
      </c>
      <c r="G281" s="5">
        <f t="shared" si="86"/>
        <v>71.25</v>
      </c>
      <c r="H281" s="66"/>
      <c r="I281" s="65">
        <f t="shared" si="87"/>
        <v>0.75</v>
      </c>
      <c r="J281" s="67">
        <f t="shared" si="88"/>
        <v>0</v>
      </c>
      <c r="K281" s="303">
        <f t="shared" si="89"/>
        <v>71.25</v>
      </c>
      <c r="L281" s="67">
        <f t="shared" si="90"/>
        <v>0</v>
      </c>
    </row>
    <row r="282" spans="1:12">
      <c r="A282" s="20">
        <v>0</v>
      </c>
      <c r="B282" s="6" t="s">
        <v>261</v>
      </c>
      <c r="C282" s="6" t="s">
        <v>3040</v>
      </c>
      <c r="D282" s="6" t="s">
        <v>122</v>
      </c>
      <c r="E282" s="53" t="s">
        <v>123</v>
      </c>
      <c r="F282" s="7">
        <v>0.7</v>
      </c>
      <c r="G282" s="5">
        <f t="shared" si="86"/>
        <v>66.5</v>
      </c>
      <c r="H282" s="66"/>
      <c r="I282" s="65">
        <f t="shared" si="87"/>
        <v>0.7</v>
      </c>
      <c r="J282" s="67">
        <f t="shared" si="88"/>
        <v>0</v>
      </c>
      <c r="K282" s="303">
        <f t="shared" si="89"/>
        <v>66.5</v>
      </c>
      <c r="L282" s="67">
        <f t="shared" si="90"/>
        <v>0</v>
      </c>
    </row>
    <row r="283" spans="1:12">
      <c r="A283" s="20">
        <v>0</v>
      </c>
      <c r="B283" s="6" t="s">
        <v>262</v>
      </c>
      <c r="C283" s="6" t="s">
        <v>3040</v>
      </c>
      <c r="D283" s="6" t="s">
        <v>125</v>
      </c>
      <c r="E283" s="53" t="s">
        <v>123</v>
      </c>
      <c r="F283" s="7">
        <v>0.66</v>
      </c>
      <c r="G283" s="5">
        <f t="shared" si="86"/>
        <v>62.7</v>
      </c>
      <c r="H283" s="66"/>
      <c r="I283" s="65">
        <f t="shared" si="87"/>
        <v>0.66</v>
      </c>
      <c r="J283" s="67">
        <f t="shared" si="88"/>
        <v>0</v>
      </c>
      <c r="K283" s="303">
        <f t="shared" si="89"/>
        <v>62.7</v>
      </c>
      <c r="L283" s="67">
        <f t="shared" si="90"/>
        <v>0</v>
      </c>
    </row>
    <row r="284" spans="1:12">
      <c r="A284" s="20">
        <v>0</v>
      </c>
      <c r="B284" s="6" t="s">
        <v>263</v>
      </c>
      <c r="C284" s="6" t="s">
        <v>3040</v>
      </c>
      <c r="D284" s="6" t="s">
        <v>127</v>
      </c>
      <c r="E284" s="53" t="s">
        <v>123</v>
      </c>
      <c r="F284" s="7">
        <v>0.66</v>
      </c>
      <c r="G284" s="5">
        <f t="shared" si="86"/>
        <v>62.7</v>
      </c>
      <c r="H284" s="66"/>
      <c r="I284" s="65">
        <f t="shared" si="87"/>
        <v>0.66</v>
      </c>
      <c r="J284" s="67">
        <f t="shared" si="88"/>
        <v>0</v>
      </c>
      <c r="K284" s="303">
        <f t="shared" si="89"/>
        <v>62.7</v>
      </c>
      <c r="L284" s="67">
        <f t="shared" si="90"/>
        <v>0</v>
      </c>
    </row>
    <row r="285" spans="1:12">
      <c r="A285" s="20">
        <v>0</v>
      </c>
      <c r="B285" s="6" t="s">
        <v>264</v>
      </c>
      <c r="C285" s="6" t="s">
        <v>3040</v>
      </c>
      <c r="D285" s="6" t="s">
        <v>129</v>
      </c>
      <c r="E285" s="53" t="s">
        <v>123</v>
      </c>
      <c r="F285" s="7">
        <v>0.66</v>
      </c>
      <c r="G285" s="5">
        <f t="shared" si="86"/>
        <v>62.7</v>
      </c>
      <c r="H285" s="66"/>
      <c r="I285" s="65">
        <f t="shared" si="87"/>
        <v>0.66</v>
      </c>
      <c r="J285" s="67">
        <f t="shared" si="88"/>
        <v>0</v>
      </c>
      <c r="K285" s="303">
        <f t="shared" si="89"/>
        <v>62.7</v>
      </c>
      <c r="L285" s="67">
        <f t="shared" si="90"/>
        <v>0</v>
      </c>
    </row>
    <row r="286" spans="1:12">
      <c r="A286" s="20">
        <v>0</v>
      </c>
      <c r="B286" s="6" t="s">
        <v>265</v>
      </c>
      <c r="C286" s="6" t="s">
        <v>3040</v>
      </c>
      <c r="D286" s="6" t="s">
        <v>131</v>
      </c>
      <c r="E286" s="53" t="s">
        <v>123</v>
      </c>
      <c r="F286" s="7">
        <v>0.64</v>
      </c>
      <c r="G286" s="5">
        <f t="shared" si="86"/>
        <v>60.8</v>
      </c>
      <c r="H286" s="66"/>
      <c r="I286" s="65">
        <f t="shared" si="87"/>
        <v>0.64</v>
      </c>
      <c r="J286" s="67">
        <f t="shared" si="88"/>
        <v>0</v>
      </c>
      <c r="K286" s="303">
        <f t="shared" si="89"/>
        <v>60.8</v>
      </c>
      <c r="L286" s="67">
        <f t="shared" si="90"/>
        <v>0</v>
      </c>
    </row>
    <row r="287" spans="1:12">
      <c r="A287" s="20">
        <v>0</v>
      </c>
      <c r="B287" s="6" t="s">
        <v>266</v>
      </c>
      <c r="C287" s="6" t="s">
        <v>3040</v>
      </c>
      <c r="D287" s="6" t="s">
        <v>133</v>
      </c>
      <c r="E287" s="53" t="s">
        <v>123</v>
      </c>
      <c r="F287" s="7">
        <v>0.64</v>
      </c>
      <c r="G287" s="5">
        <f t="shared" si="86"/>
        <v>60.8</v>
      </c>
      <c r="H287" s="66"/>
      <c r="I287" s="65">
        <f t="shared" si="87"/>
        <v>0.64</v>
      </c>
      <c r="J287" s="67">
        <f t="shared" si="88"/>
        <v>0</v>
      </c>
      <c r="K287" s="303">
        <f t="shared" si="89"/>
        <v>60.8</v>
      </c>
      <c r="L287" s="67">
        <f t="shared" si="90"/>
        <v>0</v>
      </c>
    </row>
    <row r="288" spans="1:12">
      <c r="A288" s="20">
        <v>0</v>
      </c>
      <c r="B288" s="6" t="s">
        <v>267</v>
      </c>
      <c r="C288" s="6" t="s">
        <v>3040</v>
      </c>
      <c r="D288" s="6" t="s">
        <v>135</v>
      </c>
      <c r="E288" s="53" t="s">
        <v>123</v>
      </c>
      <c r="F288" s="7">
        <v>0.64</v>
      </c>
      <c r="G288" s="5">
        <f t="shared" si="86"/>
        <v>60.8</v>
      </c>
      <c r="H288" s="66"/>
      <c r="I288" s="65">
        <f t="shared" si="87"/>
        <v>0.64</v>
      </c>
      <c r="J288" s="67">
        <f t="shared" si="88"/>
        <v>0</v>
      </c>
      <c r="K288" s="303">
        <f t="shared" si="89"/>
        <v>60.8</v>
      </c>
      <c r="L288" s="67">
        <f t="shared" si="90"/>
        <v>0</v>
      </c>
    </row>
    <row r="289" spans="1:12">
      <c r="A289" s="20">
        <v>0</v>
      </c>
      <c r="B289" s="6" t="s">
        <v>268</v>
      </c>
      <c r="C289" s="6" t="s">
        <v>3040</v>
      </c>
      <c r="D289" s="6" t="s">
        <v>139</v>
      </c>
      <c r="E289" s="53" t="s">
        <v>123</v>
      </c>
      <c r="F289" s="7">
        <v>0.64</v>
      </c>
      <c r="G289" s="5">
        <f t="shared" si="86"/>
        <v>60.8</v>
      </c>
      <c r="H289" s="66"/>
      <c r="I289" s="65">
        <f t="shared" si="87"/>
        <v>0.64</v>
      </c>
      <c r="J289" s="67">
        <f t="shared" si="88"/>
        <v>0</v>
      </c>
      <c r="K289" s="303">
        <f t="shared" si="89"/>
        <v>60.8</v>
      </c>
      <c r="L289" s="67">
        <f t="shared" si="90"/>
        <v>0</v>
      </c>
    </row>
    <row r="290" spans="1:12">
      <c r="A290" s="20">
        <v>0</v>
      </c>
      <c r="B290" s="6" t="s">
        <v>269</v>
      </c>
      <c r="C290" s="6" t="s">
        <v>3040</v>
      </c>
      <c r="D290" s="6" t="s">
        <v>143</v>
      </c>
      <c r="E290" s="53" t="s">
        <v>123</v>
      </c>
      <c r="F290" s="7">
        <v>0.64</v>
      </c>
      <c r="G290" s="5">
        <f t="shared" si="86"/>
        <v>60.8</v>
      </c>
      <c r="H290" s="66"/>
      <c r="I290" s="65">
        <f t="shared" si="87"/>
        <v>0.64</v>
      </c>
      <c r="J290" s="67">
        <f t="shared" si="88"/>
        <v>0</v>
      </c>
      <c r="K290" s="303">
        <f t="shared" si="89"/>
        <v>60.8</v>
      </c>
      <c r="L290" s="67">
        <f t="shared" si="90"/>
        <v>0</v>
      </c>
    </row>
    <row r="291" spans="1:12">
      <c r="A291" s="20"/>
      <c r="B291" s="6"/>
      <c r="C291" s="6"/>
      <c r="D291" s="6"/>
      <c r="E291" s="53"/>
      <c r="F291" s="7"/>
      <c r="G291" s="7"/>
      <c r="H291" s="66"/>
      <c r="I291" s="65"/>
      <c r="J291" s="67"/>
      <c r="K291" s="303"/>
      <c r="L291" s="67"/>
    </row>
    <row r="292" spans="1:12">
      <c r="A292" s="20">
        <v>0</v>
      </c>
      <c r="B292" s="6" t="s">
        <v>270</v>
      </c>
      <c r="C292" s="6" t="s">
        <v>3041</v>
      </c>
      <c r="D292" s="6" t="s">
        <v>118</v>
      </c>
      <c r="E292" s="53" t="s">
        <v>271</v>
      </c>
      <c r="F292" s="7">
        <v>1.34</v>
      </c>
      <c r="G292" s="5">
        <f t="shared" ref="G292:G303" si="91">ROUND(F292*Курс_EUR,2)</f>
        <v>127.3</v>
      </c>
      <c r="H292" s="66"/>
      <c r="I292" s="65">
        <f t="shared" ref="I292:I303" si="92">F292*(1-Скидка_SUNMIGHT)</f>
        <v>1.34</v>
      </c>
      <c r="J292" s="67">
        <f t="shared" ref="J292:J303" si="93">I292*H292</f>
        <v>0</v>
      </c>
      <c r="K292" s="303">
        <f t="shared" ref="K292:K303" si="94">G292*(1-Скидка_SUNMIGHT)</f>
        <v>127.3</v>
      </c>
      <c r="L292" s="67">
        <f t="shared" ref="L292:L303" si="95">H292*K292</f>
        <v>0</v>
      </c>
    </row>
    <row r="293" spans="1:12">
      <c r="A293" s="20">
        <v>0</v>
      </c>
      <c r="B293" s="6" t="s">
        <v>272</v>
      </c>
      <c r="C293" s="6" t="s">
        <v>3041</v>
      </c>
      <c r="D293" s="6" t="s">
        <v>120</v>
      </c>
      <c r="E293" s="53" t="s">
        <v>271</v>
      </c>
      <c r="F293" s="7">
        <v>1.08</v>
      </c>
      <c r="G293" s="5">
        <f t="shared" si="91"/>
        <v>102.6</v>
      </c>
      <c r="H293" s="66"/>
      <c r="I293" s="65">
        <f t="shared" si="92"/>
        <v>1.08</v>
      </c>
      <c r="J293" s="67">
        <f t="shared" si="93"/>
        <v>0</v>
      </c>
      <c r="K293" s="303">
        <f t="shared" si="94"/>
        <v>102.6</v>
      </c>
      <c r="L293" s="67">
        <f t="shared" si="95"/>
        <v>0</v>
      </c>
    </row>
    <row r="294" spans="1:12">
      <c r="A294" s="20">
        <v>0</v>
      </c>
      <c r="B294" s="6" t="s">
        <v>273</v>
      </c>
      <c r="C294" s="6" t="s">
        <v>3041</v>
      </c>
      <c r="D294" s="6" t="s">
        <v>122</v>
      </c>
      <c r="E294" s="53" t="s">
        <v>271</v>
      </c>
      <c r="F294" s="7">
        <v>0.94</v>
      </c>
      <c r="G294" s="5">
        <f t="shared" si="91"/>
        <v>89.3</v>
      </c>
      <c r="H294" s="66"/>
      <c r="I294" s="65">
        <f t="shared" si="92"/>
        <v>0.94</v>
      </c>
      <c r="J294" s="67">
        <f t="shared" si="93"/>
        <v>0</v>
      </c>
      <c r="K294" s="303">
        <f t="shared" si="94"/>
        <v>89.3</v>
      </c>
      <c r="L294" s="67">
        <f t="shared" si="95"/>
        <v>0</v>
      </c>
    </row>
    <row r="295" spans="1:12">
      <c r="A295" s="20">
        <v>0</v>
      </c>
      <c r="B295" s="6" t="s">
        <v>274</v>
      </c>
      <c r="C295" s="6" t="s">
        <v>3041</v>
      </c>
      <c r="D295" s="6" t="s">
        <v>125</v>
      </c>
      <c r="E295" s="53" t="s">
        <v>275</v>
      </c>
      <c r="F295" s="7">
        <v>0.87</v>
      </c>
      <c r="G295" s="5">
        <f t="shared" si="91"/>
        <v>82.65</v>
      </c>
      <c r="H295" s="66"/>
      <c r="I295" s="65">
        <f t="shared" si="92"/>
        <v>0.87</v>
      </c>
      <c r="J295" s="67">
        <f t="shared" si="93"/>
        <v>0</v>
      </c>
      <c r="K295" s="303">
        <f t="shared" si="94"/>
        <v>82.65</v>
      </c>
      <c r="L295" s="67">
        <f t="shared" si="95"/>
        <v>0</v>
      </c>
    </row>
    <row r="296" spans="1:12">
      <c r="A296" s="20">
        <v>0</v>
      </c>
      <c r="B296" s="6" t="s">
        <v>276</v>
      </c>
      <c r="C296" s="6" t="s">
        <v>3041</v>
      </c>
      <c r="D296" s="6" t="s">
        <v>127</v>
      </c>
      <c r="E296" s="53" t="s">
        <v>275</v>
      </c>
      <c r="F296" s="7">
        <v>0.84</v>
      </c>
      <c r="G296" s="5">
        <f t="shared" si="91"/>
        <v>79.8</v>
      </c>
      <c r="H296" s="66"/>
      <c r="I296" s="65">
        <f t="shared" si="92"/>
        <v>0.84</v>
      </c>
      <c r="J296" s="67">
        <f t="shared" si="93"/>
        <v>0</v>
      </c>
      <c r="K296" s="303">
        <f t="shared" si="94"/>
        <v>79.8</v>
      </c>
      <c r="L296" s="67">
        <f t="shared" si="95"/>
        <v>0</v>
      </c>
    </row>
    <row r="297" spans="1:12">
      <c r="A297" s="20">
        <v>0</v>
      </c>
      <c r="B297" s="6" t="s">
        <v>277</v>
      </c>
      <c r="C297" s="6" t="s">
        <v>3041</v>
      </c>
      <c r="D297" s="6" t="s">
        <v>129</v>
      </c>
      <c r="E297" s="53" t="s">
        <v>275</v>
      </c>
      <c r="F297" s="7">
        <v>0.79</v>
      </c>
      <c r="G297" s="5">
        <f t="shared" si="91"/>
        <v>75.05</v>
      </c>
      <c r="H297" s="66"/>
      <c r="I297" s="65">
        <f t="shared" si="92"/>
        <v>0.79</v>
      </c>
      <c r="J297" s="67">
        <f t="shared" si="93"/>
        <v>0</v>
      </c>
      <c r="K297" s="303">
        <f t="shared" si="94"/>
        <v>75.05</v>
      </c>
      <c r="L297" s="67">
        <f t="shared" si="95"/>
        <v>0</v>
      </c>
    </row>
    <row r="298" spans="1:12">
      <c r="A298" s="20">
        <v>0</v>
      </c>
      <c r="B298" s="6" t="s">
        <v>278</v>
      </c>
      <c r="C298" s="6" t="s">
        <v>3041</v>
      </c>
      <c r="D298" s="6" t="s">
        <v>131</v>
      </c>
      <c r="E298" s="53" t="s">
        <v>275</v>
      </c>
      <c r="F298" s="7">
        <v>0.79</v>
      </c>
      <c r="G298" s="5">
        <f t="shared" si="91"/>
        <v>75.05</v>
      </c>
      <c r="H298" s="66"/>
      <c r="I298" s="65">
        <f t="shared" si="92"/>
        <v>0.79</v>
      </c>
      <c r="J298" s="67">
        <f t="shared" si="93"/>
        <v>0</v>
      </c>
      <c r="K298" s="303">
        <f t="shared" si="94"/>
        <v>75.05</v>
      </c>
      <c r="L298" s="67">
        <f t="shared" si="95"/>
        <v>0</v>
      </c>
    </row>
    <row r="299" spans="1:12">
      <c r="A299" s="20">
        <v>0</v>
      </c>
      <c r="B299" s="6" t="s">
        <v>279</v>
      </c>
      <c r="C299" s="6" t="s">
        <v>3041</v>
      </c>
      <c r="D299" s="6" t="s">
        <v>133</v>
      </c>
      <c r="E299" s="53" t="s">
        <v>275</v>
      </c>
      <c r="F299" s="7">
        <v>0.79</v>
      </c>
      <c r="G299" s="5">
        <f t="shared" si="91"/>
        <v>75.05</v>
      </c>
      <c r="H299" s="66"/>
      <c r="I299" s="65">
        <f t="shared" si="92"/>
        <v>0.79</v>
      </c>
      <c r="J299" s="67">
        <f t="shared" si="93"/>
        <v>0</v>
      </c>
      <c r="K299" s="303">
        <f t="shared" si="94"/>
        <v>75.05</v>
      </c>
      <c r="L299" s="67">
        <f t="shared" si="95"/>
        <v>0</v>
      </c>
    </row>
    <row r="300" spans="1:12">
      <c r="A300" s="20">
        <v>0</v>
      </c>
      <c r="B300" s="6" t="s">
        <v>280</v>
      </c>
      <c r="C300" s="6" t="s">
        <v>3041</v>
      </c>
      <c r="D300" s="6" t="s">
        <v>135</v>
      </c>
      <c r="E300" s="53" t="s">
        <v>275</v>
      </c>
      <c r="F300" s="7">
        <v>0.79</v>
      </c>
      <c r="G300" s="5">
        <f t="shared" si="91"/>
        <v>75.05</v>
      </c>
      <c r="H300" s="66"/>
      <c r="I300" s="65">
        <f t="shared" si="92"/>
        <v>0.79</v>
      </c>
      <c r="J300" s="67">
        <f t="shared" si="93"/>
        <v>0</v>
      </c>
      <c r="K300" s="303">
        <f t="shared" si="94"/>
        <v>75.05</v>
      </c>
      <c r="L300" s="67">
        <f t="shared" si="95"/>
        <v>0</v>
      </c>
    </row>
    <row r="301" spans="1:12">
      <c r="A301" s="20">
        <v>0</v>
      </c>
      <c r="B301" s="6" t="s">
        <v>281</v>
      </c>
      <c r="C301" s="6" t="s">
        <v>3041</v>
      </c>
      <c r="D301" s="6" t="s">
        <v>137</v>
      </c>
      <c r="E301" s="53" t="s">
        <v>275</v>
      </c>
      <c r="F301" s="7">
        <v>0.79</v>
      </c>
      <c r="G301" s="5">
        <f t="shared" si="91"/>
        <v>75.05</v>
      </c>
      <c r="H301" s="66"/>
      <c r="I301" s="65">
        <f t="shared" si="92"/>
        <v>0.79</v>
      </c>
      <c r="J301" s="67">
        <f t="shared" si="93"/>
        <v>0</v>
      </c>
      <c r="K301" s="303">
        <f t="shared" si="94"/>
        <v>75.05</v>
      </c>
      <c r="L301" s="67">
        <f t="shared" si="95"/>
        <v>0</v>
      </c>
    </row>
    <row r="302" spans="1:12">
      <c r="A302" s="20">
        <v>0</v>
      </c>
      <c r="B302" s="6" t="s">
        <v>282</v>
      </c>
      <c r="C302" s="6" t="s">
        <v>3041</v>
      </c>
      <c r="D302" s="6" t="s">
        <v>139</v>
      </c>
      <c r="E302" s="53" t="s">
        <v>275</v>
      </c>
      <c r="F302" s="7">
        <v>0.79</v>
      </c>
      <c r="G302" s="5">
        <f t="shared" si="91"/>
        <v>75.05</v>
      </c>
      <c r="H302" s="66"/>
      <c r="I302" s="65">
        <f t="shared" si="92"/>
        <v>0.79</v>
      </c>
      <c r="J302" s="67">
        <f t="shared" si="93"/>
        <v>0</v>
      </c>
      <c r="K302" s="303">
        <f t="shared" si="94"/>
        <v>75.05</v>
      </c>
      <c r="L302" s="67">
        <f t="shared" si="95"/>
        <v>0</v>
      </c>
    </row>
    <row r="303" spans="1:12">
      <c r="A303" s="20">
        <v>0</v>
      </c>
      <c r="B303" s="6" t="s">
        <v>283</v>
      </c>
      <c r="C303" s="6" t="s">
        <v>3041</v>
      </c>
      <c r="D303" s="6" t="s">
        <v>143</v>
      </c>
      <c r="E303" s="53" t="s">
        <v>275</v>
      </c>
      <c r="F303" s="7">
        <v>0.79</v>
      </c>
      <c r="G303" s="5">
        <f t="shared" si="91"/>
        <v>75.05</v>
      </c>
      <c r="H303" s="66"/>
      <c r="I303" s="65">
        <f t="shared" si="92"/>
        <v>0.79</v>
      </c>
      <c r="J303" s="67">
        <f t="shared" si="93"/>
        <v>0</v>
      </c>
      <c r="K303" s="303">
        <f t="shared" si="94"/>
        <v>75.05</v>
      </c>
      <c r="L303" s="67">
        <f t="shared" si="95"/>
        <v>0</v>
      </c>
    </row>
    <row r="304" spans="1:12">
      <c r="A304" s="20"/>
      <c r="B304" s="6"/>
      <c r="C304" s="6"/>
      <c r="D304" s="6"/>
      <c r="E304" s="53"/>
      <c r="F304" s="7"/>
      <c r="G304" s="7"/>
      <c r="H304" s="66"/>
      <c r="I304" s="65"/>
      <c r="J304" s="67"/>
      <c r="K304" s="303"/>
      <c r="L304" s="67"/>
    </row>
    <row r="305" spans="1:12">
      <c r="A305" s="20">
        <v>0</v>
      </c>
      <c r="B305" s="6" t="s">
        <v>284</v>
      </c>
      <c r="C305" s="6" t="s">
        <v>3042</v>
      </c>
      <c r="D305" s="6" t="s">
        <v>115</v>
      </c>
      <c r="E305" s="53" t="s">
        <v>285</v>
      </c>
      <c r="F305" s="7">
        <v>74.62</v>
      </c>
      <c r="G305" s="5">
        <f t="shared" ref="G305:G318" si="96">ROUND(F305*Курс_EUR,2)</f>
        <v>7088.9</v>
      </c>
      <c r="H305" s="66"/>
      <c r="I305" s="65">
        <f t="shared" ref="I305:I318" si="97">F305*(1-Скидка_SUNMIGHT)</f>
        <v>74.62</v>
      </c>
      <c r="J305" s="67">
        <f t="shared" ref="J305:J318" si="98">I305*H305</f>
        <v>0</v>
      </c>
      <c r="K305" s="303">
        <f t="shared" ref="K305:K318" si="99">G305*(1-Скидка_SUNMIGHT)</f>
        <v>7088.9</v>
      </c>
      <c r="L305" s="67">
        <f t="shared" ref="L305:L318" si="100">H305*K305</f>
        <v>0</v>
      </c>
    </row>
    <row r="306" spans="1:12">
      <c r="A306" s="20">
        <v>0</v>
      </c>
      <c r="B306" s="6" t="s">
        <v>286</v>
      </c>
      <c r="C306" s="6" t="s">
        <v>3042</v>
      </c>
      <c r="D306" s="6" t="s">
        <v>118</v>
      </c>
      <c r="E306" s="53" t="s">
        <v>285</v>
      </c>
      <c r="F306" s="7">
        <v>65.78</v>
      </c>
      <c r="G306" s="5">
        <f t="shared" si="96"/>
        <v>6249.1</v>
      </c>
      <c r="H306" s="66"/>
      <c r="I306" s="65">
        <f t="shared" si="97"/>
        <v>65.78</v>
      </c>
      <c r="J306" s="67">
        <f t="shared" si="98"/>
        <v>0</v>
      </c>
      <c r="K306" s="303">
        <f t="shared" si="99"/>
        <v>6249.1</v>
      </c>
      <c r="L306" s="67">
        <f t="shared" si="100"/>
        <v>0</v>
      </c>
    </row>
    <row r="307" spans="1:12">
      <c r="A307" s="20">
        <v>0</v>
      </c>
      <c r="B307" s="6" t="s">
        <v>287</v>
      </c>
      <c r="C307" s="6" t="s">
        <v>3042</v>
      </c>
      <c r="D307" s="6" t="s">
        <v>120</v>
      </c>
      <c r="E307" s="53" t="s">
        <v>285</v>
      </c>
      <c r="F307" s="7">
        <v>56.51</v>
      </c>
      <c r="G307" s="5">
        <f t="shared" si="96"/>
        <v>5368.45</v>
      </c>
      <c r="H307" s="66"/>
      <c r="I307" s="65">
        <f t="shared" si="97"/>
        <v>56.51</v>
      </c>
      <c r="J307" s="67">
        <f t="shared" si="98"/>
        <v>0</v>
      </c>
      <c r="K307" s="303">
        <f t="shared" si="99"/>
        <v>5368.45</v>
      </c>
      <c r="L307" s="67">
        <f t="shared" si="100"/>
        <v>0</v>
      </c>
    </row>
    <row r="308" spans="1:12">
      <c r="A308" s="20">
        <v>0</v>
      </c>
      <c r="B308" s="6" t="s">
        <v>288</v>
      </c>
      <c r="C308" s="6" t="s">
        <v>3042</v>
      </c>
      <c r="D308" s="6" t="s">
        <v>122</v>
      </c>
      <c r="E308" s="53" t="s">
        <v>289</v>
      </c>
      <c r="F308" s="7">
        <v>47.12</v>
      </c>
      <c r="G308" s="5">
        <f t="shared" si="96"/>
        <v>4476.3999999999996</v>
      </c>
      <c r="H308" s="66"/>
      <c r="I308" s="65">
        <f t="shared" si="97"/>
        <v>47.12</v>
      </c>
      <c r="J308" s="67">
        <f t="shared" si="98"/>
        <v>0</v>
      </c>
      <c r="K308" s="303">
        <f t="shared" si="99"/>
        <v>4476.3999999999996</v>
      </c>
      <c r="L308" s="67">
        <f t="shared" si="100"/>
        <v>0</v>
      </c>
    </row>
    <row r="309" spans="1:12">
      <c r="A309" s="20">
        <v>0</v>
      </c>
      <c r="B309" s="6" t="s">
        <v>290</v>
      </c>
      <c r="C309" s="6" t="s">
        <v>3042</v>
      </c>
      <c r="D309" s="6" t="s">
        <v>125</v>
      </c>
      <c r="E309" s="53" t="s">
        <v>289</v>
      </c>
      <c r="F309" s="7">
        <v>46.62</v>
      </c>
      <c r="G309" s="5">
        <f t="shared" si="96"/>
        <v>4428.8999999999996</v>
      </c>
      <c r="H309" s="66"/>
      <c r="I309" s="65">
        <f t="shared" si="97"/>
        <v>46.62</v>
      </c>
      <c r="J309" s="67">
        <f t="shared" si="98"/>
        <v>0</v>
      </c>
      <c r="K309" s="303">
        <f t="shared" si="99"/>
        <v>4428.8999999999996</v>
      </c>
      <c r="L309" s="67">
        <f t="shared" si="100"/>
        <v>0</v>
      </c>
    </row>
    <row r="310" spans="1:12">
      <c r="A310" s="20">
        <v>0</v>
      </c>
      <c r="B310" s="6" t="s">
        <v>291</v>
      </c>
      <c r="C310" s="6" t="s">
        <v>3042</v>
      </c>
      <c r="D310" s="6" t="s">
        <v>127</v>
      </c>
      <c r="E310" s="53" t="s">
        <v>289</v>
      </c>
      <c r="F310" s="7">
        <v>46.62</v>
      </c>
      <c r="G310" s="5">
        <f t="shared" si="96"/>
        <v>4428.8999999999996</v>
      </c>
      <c r="H310" s="66"/>
      <c r="I310" s="65">
        <f t="shared" si="97"/>
        <v>46.62</v>
      </c>
      <c r="J310" s="67">
        <f t="shared" si="98"/>
        <v>0</v>
      </c>
      <c r="K310" s="303">
        <f t="shared" si="99"/>
        <v>4428.8999999999996</v>
      </c>
      <c r="L310" s="67">
        <f t="shared" si="100"/>
        <v>0</v>
      </c>
    </row>
    <row r="311" spans="1:12">
      <c r="A311" s="20">
        <v>0</v>
      </c>
      <c r="B311" s="6" t="s">
        <v>292</v>
      </c>
      <c r="C311" s="6" t="s">
        <v>3042</v>
      </c>
      <c r="D311" s="6" t="s">
        <v>129</v>
      </c>
      <c r="E311" s="53" t="s">
        <v>289</v>
      </c>
      <c r="F311" s="7">
        <v>46.62</v>
      </c>
      <c r="G311" s="5">
        <f t="shared" si="96"/>
        <v>4428.8999999999996</v>
      </c>
      <c r="H311" s="66"/>
      <c r="I311" s="65">
        <f t="shared" si="97"/>
        <v>46.62</v>
      </c>
      <c r="J311" s="67">
        <f t="shared" si="98"/>
        <v>0</v>
      </c>
      <c r="K311" s="303">
        <f t="shared" si="99"/>
        <v>4428.8999999999996</v>
      </c>
      <c r="L311" s="67">
        <f t="shared" si="100"/>
        <v>0</v>
      </c>
    </row>
    <row r="312" spans="1:12">
      <c r="A312" s="20">
        <v>0</v>
      </c>
      <c r="B312" s="6" t="s">
        <v>293</v>
      </c>
      <c r="C312" s="6" t="s">
        <v>3042</v>
      </c>
      <c r="D312" s="6" t="s">
        <v>131</v>
      </c>
      <c r="E312" s="53" t="s">
        <v>289</v>
      </c>
      <c r="F312" s="7">
        <v>44.33</v>
      </c>
      <c r="G312" s="5">
        <f t="shared" si="96"/>
        <v>4211.3500000000004</v>
      </c>
      <c r="H312" s="66"/>
      <c r="I312" s="65">
        <f t="shared" si="97"/>
        <v>44.33</v>
      </c>
      <c r="J312" s="67">
        <f t="shared" si="98"/>
        <v>0</v>
      </c>
      <c r="K312" s="303">
        <f t="shared" si="99"/>
        <v>4211.3500000000004</v>
      </c>
      <c r="L312" s="67">
        <f t="shared" si="100"/>
        <v>0</v>
      </c>
    </row>
    <row r="313" spans="1:12">
      <c r="A313" s="20">
        <v>0</v>
      </c>
      <c r="B313" s="6" t="s">
        <v>294</v>
      </c>
      <c r="C313" s="6" t="s">
        <v>3042</v>
      </c>
      <c r="D313" s="6" t="s">
        <v>133</v>
      </c>
      <c r="E313" s="53" t="s">
        <v>289</v>
      </c>
      <c r="F313" s="7">
        <v>44.33</v>
      </c>
      <c r="G313" s="5">
        <f t="shared" si="96"/>
        <v>4211.3500000000004</v>
      </c>
      <c r="H313" s="66"/>
      <c r="I313" s="65">
        <f t="shared" si="97"/>
        <v>44.33</v>
      </c>
      <c r="J313" s="67">
        <f t="shared" si="98"/>
        <v>0</v>
      </c>
      <c r="K313" s="303">
        <f t="shared" si="99"/>
        <v>4211.3500000000004</v>
      </c>
      <c r="L313" s="67">
        <f t="shared" si="100"/>
        <v>0</v>
      </c>
    </row>
    <row r="314" spans="1:12">
      <c r="A314" s="20">
        <v>0</v>
      </c>
      <c r="B314" s="6" t="s">
        <v>295</v>
      </c>
      <c r="C314" s="6" t="s">
        <v>3042</v>
      </c>
      <c r="D314" s="6" t="s">
        <v>135</v>
      </c>
      <c r="E314" s="53" t="s">
        <v>289</v>
      </c>
      <c r="F314" s="7">
        <v>44.33</v>
      </c>
      <c r="G314" s="5">
        <f t="shared" si="96"/>
        <v>4211.3500000000004</v>
      </c>
      <c r="H314" s="66"/>
      <c r="I314" s="65">
        <f t="shared" si="97"/>
        <v>44.33</v>
      </c>
      <c r="J314" s="67">
        <f t="shared" si="98"/>
        <v>0</v>
      </c>
      <c r="K314" s="303">
        <f t="shared" si="99"/>
        <v>4211.3500000000004</v>
      </c>
      <c r="L314" s="67">
        <f t="shared" si="100"/>
        <v>0</v>
      </c>
    </row>
    <row r="315" spans="1:12">
      <c r="A315" s="20">
        <v>0</v>
      </c>
      <c r="B315" s="6" t="s">
        <v>296</v>
      </c>
      <c r="C315" s="6" t="s">
        <v>3042</v>
      </c>
      <c r="D315" s="6" t="s">
        <v>137</v>
      </c>
      <c r="E315" s="53" t="s">
        <v>289</v>
      </c>
      <c r="F315" s="7">
        <v>44.33</v>
      </c>
      <c r="G315" s="5">
        <f t="shared" si="96"/>
        <v>4211.3500000000004</v>
      </c>
      <c r="H315" s="66"/>
      <c r="I315" s="65">
        <f t="shared" si="97"/>
        <v>44.33</v>
      </c>
      <c r="J315" s="67">
        <f t="shared" si="98"/>
        <v>0</v>
      </c>
      <c r="K315" s="303">
        <f t="shared" si="99"/>
        <v>4211.3500000000004</v>
      </c>
      <c r="L315" s="67">
        <f t="shared" si="100"/>
        <v>0</v>
      </c>
    </row>
    <row r="316" spans="1:12">
      <c r="A316" s="20">
        <v>0</v>
      </c>
      <c r="B316" s="6" t="s">
        <v>297</v>
      </c>
      <c r="C316" s="6" t="s">
        <v>3042</v>
      </c>
      <c r="D316" s="6" t="s">
        <v>139</v>
      </c>
      <c r="E316" s="53" t="s">
        <v>289</v>
      </c>
      <c r="F316" s="7">
        <v>44.33</v>
      </c>
      <c r="G316" s="5">
        <f t="shared" si="96"/>
        <v>4211.3500000000004</v>
      </c>
      <c r="H316" s="66"/>
      <c r="I316" s="65">
        <f t="shared" si="97"/>
        <v>44.33</v>
      </c>
      <c r="J316" s="67">
        <f t="shared" si="98"/>
        <v>0</v>
      </c>
      <c r="K316" s="303">
        <f t="shared" si="99"/>
        <v>4211.3500000000004</v>
      </c>
      <c r="L316" s="67">
        <f t="shared" si="100"/>
        <v>0</v>
      </c>
    </row>
    <row r="317" spans="1:12">
      <c r="A317" s="20">
        <v>0</v>
      </c>
      <c r="B317" s="6" t="s">
        <v>298</v>
      </c>
      <c r="C317" s="6" t="s">
        <v>3042</v>
      </c>
      <c r="D317" s="6" t="s">
        <v>141</v>
      </c>
      <c r="E317" s="53" t="s">
        <v>289</v>
      </c>
      <c r="F317" s="7">
        <v>44.33</v>
      </c>
      <c r="G317" s="5">
        <f t="shared" si="96"/>
        <v>4211.3500000000004</v>
      </c>
      <c r="H317" s="66"/>
      <c r="I317" s="65">
        <f t="shared" si="97"/>
        <v>44.33</v>
      </c>
      <c r="J317" s="67">
        <f t="shared" si="98"/>
        <v>0</v>
      </c>
      <c r="K317" s="303">
        <f t="shared" si="99"/>
        <v>4211.3500000000004</v>
      </c>
      <c r="L317" s="67">
        <f t="shared" si="100"/>
        <v>0</v>
      </c>
    </row>
    <row r="318" spans="1:12">
      <c r="A318" s="20">
        <v>0</v>
      </c>
      <c r="B318" s="6" t="s">
        <v>299</v>
      </c>
      <c r="C318" s="6" t="s">
        <v>3042</v>
      </c>
      <c r="D318" s="6" t="s">
        <v>143</v>
      </c>
      <c r="E318" s="53" t="s">
        <v>289</v>
      </c>
      <c r="F318" s="7">
        <v>44.33</v>
      </c>
      <c r="G318" s="5">
        <f t="shared" si="96"/>
        <v>4211.3500000000004</v>
      </c>
      <c r="H318" s="66"/>
      <c r="I318" s="65">
        <f t="shared" si="97"/>
        <v>44.33</v>
      </c>
      <c r="J318" s="67">
        <f t="shared" si="98"/>
        <v>0</v>
      </c>
      <c r="K318" s="303">
        <f t="shared" si="99"/>
        <v>4211.3500000000004</v>
      </c>
      <c r="L318" s="67">
        <f t="shared" si="100"/>
        <v>0</v>
      </c>
    </row>
    <row r="319" spans="1:12">
      <c r="A319" s="20"/>
      <c r="B319" s="6"/>
      <c r="C319" s="6"/>
      <c r="D319" s="6"/>
      <c r="E319" s="53"/>
      <c r="F319" s="7"/>
      <c r="G319" s="7"/>
      <c r="H319" s="66"/>
      <c r="I319" s="65"/>
      <c r="J319" s="67"/>
      <c r="K319" s="303"/>
      <c r="L319" s="67"/>
    </row>
    <row r="320" spans="1:12">
      <c r="A320" s="20">
        <v>0</v>
      </c>
      <c r="B320" s="6" t="s">
        <v>300</v>
      </c>
      <c r="C320" s="6" t="s">
        <v>3043</v>
      </c>
      <c r="D320" s="6" t="s">
        <v>115</v>
      </c>
      <c r="E320" s="53" t="s">
        <v>285</v>
      </c>
      <c r="F320" s="7">
        <v>112.2</v>
      </c>
      <c r="G320" s="5">
        <f t="shared" ref="G320:G333" si="101">ROUND(F320*Курс_EUR,2)</f>
        <v>10659</v>
      </c>
      <c r="H320" s="66"/>
      <c r="I320" s="65">
        <f t="shared" ref="I320:I333" si="102">F320*(1-Скидка_SUNMIGHT)</f>
        <v>112.2</v>
      </c>
      <c r="J320" s="67">
        <f t="shared" ref="J320:J333" si="103">I320*H320</f>
        <v>0</v>
      </c>
      <c r="K320" s="303">
        <f t="shared" ref="K320:K333" si="104">G320*(1-Скидка_SUNMIGHT)</f>
        <v>10659</v>
      </c>
      <c r="L320" s="67">
        <f t="shared" ref="L320:L333" si="105">H320*K320</f>
        <v>0</v>
      </c>
    </row>
    <row r="321" spans="1:12">
      <c r="A321" s="20">
        <v>0</v>
      </c>
      <c r="B321" s="6" t="s">
        <v>301</v>
      </c>
      <c r="C321" s="6" t="s">
        <v>3043</v>
      </c>
      <c r="D321" s="6" t="s">
        <v>118</v>
      </c>
      <c r="E321" s="53" t="s">
        <v>285</v>
      </c>
      <c r="F321" s="7">
        <v>99.12</v>
      </c>
      <c r="G321" s="5">
        <f t="shared" si="101"/>
        <v>9416.4</v>
      </c>
      <c r="H321" s="66"/>
      <c r="I321" s="65">
        <f t="shared" si="102"/>
        <v>99.12</v>
      </c>
      <c r="J321" s="67">
        <f t="shared" si="103"/>
        <v>0</v>
      </c>
      <c r="K321" s="303">
        <f t="shared" si="104"/>
        <v>9416.4</v>
      </c>
      <c r="L321" s="67">
        <f t="shared" si="105"/>
        <v>0</v>
      </c>
    </row>
    <row r="322" spans="1:12">
      <c r="A322" s="20">
        <v>0</v>
      </c>
      <c r="B322" s="6" t="s">
        <v>302</v>
      </c>
      <c r="C322" s="6" t="s">
        <v>3043</v>
      </c>
      <c r="D322" s="6" t="s">
        <v>120</v>
      </c>
      <c r="E322" s="53" t="s">
        <v>285</v>
      </c>
      <c r="F322" s="7">
        <v>86.07</v>
      </c>
      <c r="G322" s="5">
        <f t="shared" si="101"/>
        <v>8176.65</v>
      </c>
      <c r="H322" s="66"/>
      <c r="I322" s="65">
        <f t="shared" si="102"/>
        <v>86.07</v>
      </c>
      <c r="J322" s="67">
        <f t="shared" si="103"/>
        <v>0</v>
      </c>
      <c r="K322" s="303">
        <f t="shared" si="104"/>
        <v>8176.65</v>
      </c>
      <c r="L322" s="67">
        <f t="shared" si="105"/>
        <v>0</v>
      </c>
    </row>
    <row r="323" spans="1:12">
      <c r="A323" s="20">
        <v>0</v>
      </c>
      <c r="B323" s="6" t="s">
        <v>303</v>
      </c>
      <c r="C323" s="6" t="s">
        <v>3043</v>
      </c>
      <c r="D323" s="6" t="s">
        <v>122</v>
      </c>
      <c r="E323" s="53" t="s">
        <v>289</v>
      </c>
      <c r="F323" s="7">
        <v>70.92</v>
      </c>
      <c r="G323" s="5">
        <f t="shared" si="101"/>
        <v>6737.4</v>
      </c>
      <c r="H323" s="66"/>
      <c r="I323" s="65">
        <f t="shared" si="102"/>
        <v>70.92</v>
      </c>
      <c r="J323" s="67">
        <f t="shared" si="103"/>
        <v>0</v>
      </c>
      <c r="K323" s="303">
        <f t="shared" si="104"/>
        <v>6737.4</v>
      </c>
      <c r="L323" s="67">
        <f t="shared" si="105"/>
        <v>0</v>
      </c>
    </row>
    <row r="324" spans="1:12">
      <c r="A324" s="20">
        <v>0</v>
      </c>
      <c r="B324" s="6" t="s">
        <v>304</v>
      </c>
      <c r="C324" s="6" t="s">
        <v>3043</v>
      </c>
      <c r="D324" s="6" t="s">
        <v>125</v>
      </c>
      <c r="E324" s="53" t="s">
        <v>289</v>
      </c>
      <c r="F324" s="7">
        <v>68.849999999999994</v>
      </c>
      <c r="G324" s="5">
        <f t="shared" si="101"/>
        <v>6540.75</v>
      </c>
      <c r="H324" s="66"/>
      <c r="I324" s="65">
        <f t="shared" si="102"/>
        <v>68.849999999999994</v>
      </c>
      <c r="J324" s="67">
        <f t="shared" si="103"/>
        <v>0</v>
      </c>
      <c r="K324" s="303">
        <f t="shared" si="104"/>
        <v>6540.75</v>
      </c>
      <c r="L324" s="67">
        <f t="shared" si="105"/>
        <v>0</v>
      </c>
    </row>
    <row r="325" spans="1:12">
      <c r="A325" s="20">
        <v>0</v>
      </c>
      <c r="B325" s="6" t="s">
        <v>305</v>
      </c>
      <c r="C325" s="6" t="s">
        <v>3043</v>
      </c>
      <c r="D325" s="6" t="s">
        <v>127</v>
      </c>
      <c r="E325" s="53" t="s">
        <v>289</v>
      </c>
      <c r="F325" s="7">
        <v>68.849999999999994</v>
      </c>
      <c r="G325" s="5">
        <f t="shared" si="101"/>
        <v>6540.75</v>
      </c>
      <c r="H325" s="66"/>
      <c r="I325" s="65">
        <f t="shared" si="102"/>
        <v>68.849999999999994</v>
      </c>
      <c r="J325" s="67">
        <f t="shared" si="103"/>
        <v>0</v>
      </c>
      <c r="K325" s="303">
        <f t="shared" si="104"/>
        <v>6540.75</v>
      </c>
      <c r="L325" s="67">
        <f t="shared" si="105"/>
        <v>0</v>
      </c>
    </row>
    <row r="326" spans="1:12">
      <c r="A326" s="20">
        <v>0</v>
      </c>
      <c r="B326" s="6" t="s">
        <v>306</v>
      </c>
      <c r="C326" s="6" t="s">
        <v>3043</v>
      </c>
      <c r="D326" s="6" t="s">
        <v>129</v>
      </c>
      <c r="E326" s="53" t="s">
        <v>289</v>
      </c>
      <c r="F326" s="7">
        <v>68.849999999999994</v>
      </c>
      <c r="G326" s="5">
        <f t="shared" si="101"/>
        <v>6540.75</v>
      </c>
      <c r="H326" s="66"/>
      <c r="I326" s="65">
        <f t="shared" si="102"/>
        <v>68.849999999999994</v>
      </c>
      <c r="J326" s="67">
        <f t="shared" si="103"/>
        <v>0</v>
      </c>
      <c r="K326" s="303">
        <f t="shared" si="104"/>
        <v>6540.75</v>
      </c>
      <c r="L326" s="67">
        <f t="shared" si="105"/>
        <v>0</v>
      </c>
    </row>
    <row r="327" spans="1:12">
      <c r="A327" s="20">
        <v>0</v>
      </c>
      <c r="B327" s="6" t="s">
        <v>307</v>
      </c>
      <c r="C327" s="6" t="s">
        <v>3043</v>
      </c>
      <c r="D327" s="6" t="s">
        <v>131</v>
      </c>
      <c r="E327" s="53" t="s">
        <v>289</v>
      </c>
      <c r="F327" s="7">
        <v>65.489999999999995</v>
      </c>
      <c r="G327" s="5">
        <f t="shared" si="101"/>
        <v>6221.55</v>
      </c>
      <c r="H327" s="66"/>
      <c r="I327" s="65">
        <f t="shared" si="102"/>
        <v>65.489999999999995</v>
      </c>
      <c r="J327" s="67">
        <f t="shared" si="103"/>
        <v>0</v>
      </c>
      <c r="K327" s="303">
        <f t="shared" si="104"/>
        <v>6221.55</v>
      </c>
      <c r="L327" s="67">
        <f t="shared" si="105"/>
        <v>0</v>
      </c>
    </row>
    <row r="328" spans="1:12">
      <c r="A328" s="20">
        <v>0</v>
      </c>
      <c r="B328" s="6" t="s">
        <v>308</v>
      </c>
      <c r="C328" s="6" t="s">
        <v>3043</v>
      </c>
      <c r="D328" s="6" t="s">
        <v>133</v>
      </c>
      <c r="E328" s="53" t="s">
        <v>289</v>
      </c>
      <c r="F328" s="7">
        <v>65.489999999999995</v>
      </c>
      <c r="G328" s="5">
        <f t="shared" si="101"/>
        <v>6221.55</v>
      </c>
      <c r="H328" s="66"/>
      <c r="I328" s="65">
        <f t="shared" si="102"/>
        <v>65.489999999999995</v>
      </c>
      <c r="J328" s="67">
        <f t="shared" si="103"/>
        <v>0</v>
      </c>
      <c r="K328" s="303">
        <f t="shared" si="104"/>
        <v>6221.55</v>
      </c>
      <c r="L328" s="67">
        <f t="shared" si="105"/>
        <v>0</v>
      </c>
    </row>
    <row r="329" spans="1:12">
      <c r="A329" s="20">
        <v>0</v>
      </c>
      <c r="B329" s="6" t="s">
        <v>309</v>
      </c>
      <c r="C329" s="6" t="s">
        <v>3043</v>
      </c>
      <c r="D329" s="6" t="s">
        <v>135</v>
      </c>
      <c r="E329" s="53" t="s">
        <v>289</v>
      </c>
      <c r="F329" s="7">
        <v>65.489999999999995</v>
      </c>
      <c r="G329" s="5">
        <f t="shared" si="101"/>
        <v>6221.55</v>
      </c>
      <c r="H329" s="66"/>
      <c r="I329" s="65">
        <f t="shared" si="102"/>
        <v>65.489999999999995</v>
      </c>
      <c r="J329" s="67">
        <f t="shared" si="103"/>
        <v>0</v>
      </c>
      <c r="K329" s="303">
        <f t="shared" si="104"/>
        <v>6221.55</v>
      </c>
      <c r="L329" s="67">
        <f t="shared" si="105"/>
        <v>0</v>
      </c>
    </row>
    <row r="330" spans="1:12">
      <c r="A330" s="20">
        <v>0</v>
      </c>
      <c r="B330" s="6" t="s">
        <v>310</v>
      </c>
      <c r="C330" s="6" t="s">
        <v>3043</v>
      </c>
      <c r="D330" s="6" t="s">
        <v>137</v>
      </c>
      <c r="E330" s="53" t="s">
        <v>289</v>
      </c>
      <c r="F330" s="7">
        <v>65.489999999999995</v>
      </c>
      <c r="G330" s="5">
        <f t="shared" si="101"/>
        <v>6221.55</v>
      </c>
      <c r="H330" s="66"/>
      <c r="I330" s="65">
        <f t="shared" si="102"/>
        <v>65.489999999999995</v>
      </c>
      <c r="J330" s="67">
        <f t="shared" si="103"/>
        <v>0</v>
      </c>
      <c r="K330" s="303">
        <f t="shared" si="104"/>
        <v>6221.55</v>
      </c>
      <c r="L330" s="67">
        <f t="shared" si="105"/>
        <v>0</v>
      </c>
    </row>
    <row r="331" spans="1:12">
      <c r="A331" s="20">
        <v>0</v>
      </c>
      <c r="B331" s="6" t="s">
        <v>311</v>
      </c>
      <c r="C331" s="6" t="s">
        <v>3043</v>
      </c>
      <c r="D331" s="6" t="s">
        <v>139</v>
      </c>
      <c r="E331" s="53" t="s">
        <v>289</v>
      </c>
      <c r="F331" s="7">
        <v>65.489999999999995</v>
      </c>
      <c r="G331" s="5">
        <f t="shared" si="101"/>
        <v>6221.55</v>
      </c>
      <c r="H331" s="66"/>
      <c r="I331" s="65">
        <f t="shared" si="102"/>
        <v>65.489999999999995</v>
      </c>
      <c r="J331" s="67">
        <f t="shared" si="103"/>
        <v>0</v>
      </c>
      <c r="K331" s="303">
        <f t="shared" si="104"/>
        <v>6221.55</v>
      </c>
      <c r="L331" s="67">
        <f t="shared" si="105"/>
        <v>0</v>
      </c>
    </row>
    <row r="332" spans="1:12">
      <c r="A332" s="20">
        <v>0</v>
      </c>
      <c r="B332" s="6" t="s">
        <v>312</v>
      </c>
      <c r="C332" s="6" t="s">
        <v>3043</v>
      </c>
      <c r="D332" s="6" t="s">
        <v>141</v>
      </c>
      <c r="E332" s="53" t="s">
        <v>289</v>
      </c>
      <c r="F332" s="7">
        <v>65.489999999999995</v>
      </c>
      <c r="G332" s="5">
        <f t="shared" si="101"/>
        <v>6221.55</v>
      </c>
      <c r="H332" s="66"/>
      <c r="I332" s="65">
        <f t="shared" si="102"/>
        <v>65.489999999999995</v>
      </c>
      <c r="J332" s="67">
        <f t="shared" si="103"/>
        <v>0</v>
      </c>
      <c r="K332" s="303">
        <f t="shared" si="104"/>
        <v>6221.55</v>
      </c>
      <c r="L332" s="67">
        <f t="shared" si="105"/>
        <v>0</v>
      </c>
    </row>
    <row r="333" spans="1:12">
      <c r="A333" s="20">
        <v>0</v>
      </c>
      <c r="B333" s="6" t="s">
        <v>313</v>
      </c>
      <c r="C333" s="37" t="s">
        <v>3043</v>
      </c>
      <c r="D333" s="37" t="s">
        <v>143</v>
      </c>
      <c r="E333" s="53" t="s">
        <v>289</v>
      </c>
      <c r="F333" s="7">
        <v>65.489999999999995</v>
      </c>
      <c r="G333" s="5">
        <f t="shared" si="101"/>
        <v>6221.55</v>
      </c>
      <c r="H333" s="66"/>
      <c r="I333" s="65">
        <f t="shared" si="102"/>
        <v>65.489999999999995</v>
      </c>
      <c r="J333" s="67">
        <f t="shared" si="103"/>
        <v>0</v>
      </c>
      <c r="K333" s="303">
        <f t="shared" si="104"/>
        <v>6221.55</v>
      </c>
      <c r="L333" s="67">
        <f t="shared" si="105"/>
        <v>0</v>
      </c>
    </row>
    <row r="334" spans="1:12">
      <c r="A334" s="20"/>
      <c r="B334" s="6"/>
      <c r="C334" s="37"/>
      <c r="D334" s="37"/>
      <c r="E334" s="53"/>
      <c r="F334" s="7"/>
      <c r="G334" s="7"/>
      <c r="H334" s="66"/>
      <c r="I334" s="65"/>
      <c r="J334" s="67"/>
      <c r="K334" s="303"/>
      <c r="L334" s="67"/>
    </row>
    <row r="335" spans="1:12">
      <c r="A335" s="20">
        <v>0</v>
      </c>
      <c r="B335" s="6" t="s">
        <v>314</v>
      </c>
      <c r="C335" s="37" t="s">
        <v>3044</v>
      </c>
      <c r="D335" s="37" t="s">
        <v>115</v>
      </c>
      <c r="E335" s="53" t="s">
        <v>285</v>
      </c>
      <c r="F335" s="7">
        <v>86.69</v>
      </c>
      <c r="G335" s="5">
        <f t="shared" ref="G335:G347" si="106">ROUND(F335*Курс_EUR,2)</f>
        <v>8235.5499999999993</v>
      </c>
      <c r="H335" s="66"/>
      <c r="I335" s="65">
        <f t="shared" ref="I335:I347" si="107">F335*(1-Скидка_SUNMIGHT)</f>
        <v>86.69</v>
      </c>
      <c r="J335" s="67">
        <f t="shared" ref="J335:J347" si="108">I335*H335</f>
        <v>0</v>
      </c>
      <c r="K335" s="303">
        <f t="shared" ref="K335:K347" si="109">G335*(1-Скидка_SUNMIGHT)</f>
        <v>8235.5499999999993</v>
      </c>
      <c r="L335" s="67">
        <f t="shared" ref="L335:L347" si="110">H335*K335</f>
        <v>0</v>
      </c>
    </row>
    <row r="336" spans="1:12">
      <c r="A336" s="20">
        <v>0</v>
      </c>
      <c r="B336" s="6" t="s">
        <v>315</v>
      </c>
      <c r="C336" s="37" t="s">
        <v>3044</v>
      </c>
      <c r="D336" s="37" t="s">
        <v>118</v>
      </c>
      <c r="E336" s="53" t="s">
        <v>285</v>
      </c>
      <c r="F336" s="7">
        <v>78.78</v>
      </c>
      <c r="G336" s="5">
        <f t="shared" si="106"/>
        <v>7484.1</v>
      </c>
      <c r="H336" s="66"/>
      <c r="I336" s="65">
        <f t="shared" si="107"/>
        <v>78.78</v>
      </c>
      <c r="J336" s="67">
        <f t="shared" si="108"/>
        <v>0</v>
      </c>
      <c r="K336" s="303">
        <f t="shared" si="109"/>
        <v>7484.1</v>
      </c>
      <c r="L336" s="67">
        <f t="shared" si="110"/>
        <v>0</v>
      </c>
    </row>
    <row r="337" spans="1:12">
      <c r="A337" s="20">
        <v>0</v>
      </c>
      <c r="B337" s="6" t="s">
        <v>316</v>
      </c>
      <c r="C337" s="37" t="s">
        <v>3044</v>
      </c>
      <c r="D337" s="37" t="s">
        <v>120</v>
      </c>
      <c r="E337" s="53" t="s">
        <v>285</v>
      </c>
      <c r="F337" s="7">
        <v>75.14</v>
      </c>
      <c r="G337" s="5">
        <f t="shared" si="106"/>
        <v>7138.3</v>
      </c>
      <c r="H337" s="66"/>
      <c r="I337" s="65">
        <f t="shared" si="107"/>
        <v>75.14</v>
      </c>
      <c r="J337" s="67">
        <f t="shared" si="108"/>
        <v>0</v>
      </c>
      <c r="K337" s="303">
        <f t="shared" si="109"/>
        <v>7138.3</v>
      </c>
      <c r="L337" s="67">
        <f t="shared" si="110"/>
        <v>0</v>
      </c>
    </row>
    <row r="338" spans="1:12">
      <c r="A338" s="20">
        <v>0</v>
      </c>
      <c r="B338" s="6" t="s">
        <v>317</v>
      </c>
      <c r="C338" s="37" t="s">
        <v>3044</v>
      </c>
      <c r="D338" s="37" t="s">
        <v>122</v>
      </c>
      <c r="E338" s="53" t="s">
        <v>289</v>
      </c>
      <c r="F338" s="7">
        <v>62.62</v>
      </c>
      <c r="G338" s="5">
        <f t="shared" si="106"/>
        <v>5948.9</v>
      </c>
      <c r="H338" s="66"/>
      <c r="I338" s="65">
        <f t="shared" si="107"/>
        <v>62.62</v>
      </c>
      <c r="J338" s="67">
        <f t="shared" si="108"/>
        <v>0</v>
      </c>
      <c r="K338" s="303">
        <f t="shared" si="109"/>
        <v>5948.9</v>
      </c>
      <c r="L338" s="67">
        <f t="shared" si="110"/>
        <v>0</v>
      </c>
    </row>
    <row r="339" spans="1:12">
      <c r="A339" s="20">
        <v>0</v>
      </c>
      <c r="B339" s="6" t="s">
        <v>318</v>
      </c>
      <c r="C339" s="37" t="s">
        <v>3044</v>
      </c>
      <c r="D339" s="37" t="s">
        <v>125</v>
      </c>
      <c r="E339" s="53" t="s">
        <v>289</v>
      </c>
      <c r="F339" s="7">
        <v>61.95</v>
      </c>
      <c r="G339" s="5">
        <f t="shared" si="106"/>
        <v>5885.25</v>
      </c>
      <c r="H339" s="66"/>
      <c r="I339" s="65">
        <f t="shared" si="107"/>
        <v>61.95</v>
      </c>
      <c r="J339" s="67">
        <f t="shared" si="108"/>
        <v>0</v>
      </c>
      <c r="K339" s="303">
        <f t="shared" si="109"/>
        <v>5885.25</v>
      </c>
      <c r="L339" s="67">
        <f t="shared" si="110"/>
        <v>0</v>
      </c>
    </row>
    <row r="340" spans="1:12">
      <c r="A340" s="20">
        <v>0</v>
      </c>
      <c r="B340" s="6" t="s">
        <v>319</v>
      </c>
      <c r="C340" s="37" t="s">
        <v>3044</v>
      </c>
      <c r="D340" s="37" t="s">
        <v>127</v>
      </c>
      <c r="E340" s="53" t="s">
        <v>289</v>
      </c>
      <c r="F340" s="7">
        <v>61.95</v>
      </c>
      <c r="G340" s="5">
        <f t="shared" si="106"/>
        <v>5885.25</v>
      </c>
      <c r="H340" s="66"/>
      <c r="I340" s="65">
        <f t="shared" si="107"/>
        <v>61.95</v>
      </c>
      <c r="J340" s="67">
        <f t="shared" si="108"/>
        <v>0</v>
      </c>
      <c r="K340" s="303">
        <f t="shared" si="109"/>
        <v>5885.25</v>
      </c>
      <c r="L340" s="67">
        <f t="shared" si="110"/>
        <v>0</v>
      </c>
    </row>
    <row r="341" spans="1:12">
      <c r="A341" s="20">
        <v>0</v>
      </c>
      <c r="B341" s="6" t="s">
        <v>320</v>
      </c>
      <c r="C341" s="37" t="s">
        <v>3044</v>
      </c>
      <c r="D341" s="37" t="s">
        <v>129</v>
      </c>
      <c r="E341" s="53" t="s">
        <v>289</v>
      </c>
      <c r="F341" s="7">
        <v>61.95</v>
      </c>
      <c r="G341" s="5">
        <f t="shared" si="106"/>
        <v>5885.25</v>
      </c>
      <c r="H341" s="66"/>
      <c r="I341" s="65">
        <f t="shared" si="107"/>
        <v>61.95</v>
      </c>
      <c r="J341" s="67">
        <f t="shared" si="108"/>
        <v>0</v>
      </c>
      <c r="K341" s="303">
        <f t="shared" si="109"/>
        <v>5885.25</v>
      </c>
      <c r="L341" s="67">
        <f t="shared" si="110"/>
        <v>0</v>
      </c>
    </row>
    <row r="342" spans="1:12">
      <c r="A342" s="20">
        <v>0</v>
      </c>
      <c r="B342" s="6" t="s">
        <v>321</v>
      </c>
      <c r="C342" s="37" t="s">
        <v>3044</v>
      </c>
      <c r="D342" s="37" t="s">
        <v>131</v>
      </c>
      <c r="E342" s="53" t="s">
        <v>289</v>
      </c>
      <c r="F342" s="7">
        <v>59.04</v>
      </c>
      <c r="G342" s="5">
        <f t="shared" si="106"/>
        <v>5608.8</v>
      </c>
      <c r="H342" s="66"/>
      <c r="I342" s="65">
        <f t="shared" si="107"/>
        <v>59.04</v>
      </c>
      <c r="J342" s="67">
        <f t="shared" si="108"/>
        <v>0</v>
      </c>
      <c r="K342" s="303">
        <f t="shared" si="109"/>
        <v>5608.8</v>
      </c>
      <c r="L342" s="67">
        <f t="shared" si="110"/>
        <v>0</v>
      </c>
    </row>
    <row r="343" spans="1:12">
      <c r="A343" s="20">
        <v>0</v>
      </c>
      <c r="B343" s="6" t="s">
        <v>322</v>
      </c>
      <c r="C343" s="37" t="s">
        <v>3044</v>
      </c>
      <c r="D343" s="37" t="s">
        <v>135</v>
      </c>
      <c r="E343" s="53" t="s">
        <v>289</v>
      </c>
      <c r="F343" s="7">
        <v>59.04</v>
      </c>
      <c r="G343" s="5">
        <f t="shared" si="106"/>
        <v>5608.8</v>
      </c>
      <c r="H343" s="66"/>
      <c r="I343" s="65">
        <f t="shared" si="107"/>
        <v>59.04</v>
      </c>
      <c r="J343" s="67">
        <f t="shared" si="108"/>
        <v>0</v>
      </c>
      <c r="K343" s="303">
        <f t="shared" si="109"/>
        <v>5608.8</v>
      </c>
      <c r="L343" s="67">
        <f t="shared" si="110"/>
        <v>0</v>
      </c>
    </row>
    <row r="344" spans="1:12">
      <c r="A344" s="20">
        <v>0</v>
      </c>
      <c r="B344" s="6" t="s">
        <v>323</v>
      </c>
      <c r="C344" s="37" t="s">
        <v>3044</v>
      </c>
      <c r="D344" s="37" t="s">
        <v>139</v>
      </c>
      <c r="E344" s="53" t="s">
        <v>289</v>
      </c>
      <c r="F344" s="7">
        <v>59.04</v>
      </c>
      <c r="G344" s="5">
        <f t="shared" si="106"/>
        <v>5608.8</v>
      </c>
      <c r="H344" s="66"/>
      <c r="I344" s="65">
        <f t="shared" si="107"/>
        <v>59.04</v>
      </c>
      <c r="J344" s="67">
        <f t="shared" si="108"/>
        <v>0</v>
      </c>
      <c r="K344" s="303">
        <f t="shared" si="109"/>
        <v>5608.8</v>
      </c>
      <c r="L344" s="67">
        <f t="shared" si="110"/>
        <v>0</v>
      </c>
    </row>
    <row r="345" spans="1:12">
      <c r="A345" s="20">
        <v>0</v>
      </c>
      <c r="B345" s="6" t="s">
        <v>324</v>
      </c>
      <c r="C345" s="37" t="s">
        <v>3044</v>
      </c>
      <c r="D345" s="37" t="s">
        <v>143</v>
      </c>
      <c r="E345" s="53" t="s">
        <v>289</v>
      </c>
      <c r="F345" s="7">
        <v>59.04</v>
      </c>
      <c r="G345" s="5">
        <f t="shared" si="106"/>
        <v>5608.8</v>
      </c>
      <c r="H345" s="66"/>
      <c r="I345" s="65">
        <f t="shared" si="107"/>
        <v>59.04</v>
      </c>
      <c r="J345" s="67">
        <f t="shared" si="108"/>
        <v>0</v>
      </c>
      <c r="K345" s="303">
        <f t="shared" si="109"/>
        <v>5608.8</v>
      </c>
      <c r="L345" s="67">
        <f t="shared" si="110"/>
        <v>0</v>
      </c>
    </row>
    <row r="346" spans="1:12">
      <c r="A346" s="20">
        <v>0</v>
      </c>
      <c r="B346" s="6" t="s">
        <v>325</v>
      </c>
      <c r="C346" s="37" t="s">
        <v>3044</v>
      </c>
      <c r="D346" s="37" t="s">
        <v>145</v>
      </c>
      <c r="E346" s="53" t="s">
        <v>289</v>
      </c>
      <c r="F346" s="7">
        <v>59.04</v>
      </c>
      <c r="G346" s="5">
        <f t="shared" si="106"/>
        <v>5608.8</v>
      </c>
      <c r="H346" s="66"/>
      <c r="I346" s="65">
        <f t="shared" si="107"/>
        <v>59.04</v>
      </c>
      <c r="J346" s="67">
        <f t="shared" si="108"/>
        <v>0</v>
      </c>
      <c r="K346" s="303">
        <f t="shared" si="109"/>
        <v>5608.8</v>
      </c>
      <c r="L346" s="67">
        <f t="shared" si="110"/>
        <v>0</v>
      </c>
    </row>
    <row r="347" spans="1:12">
      <c r="A347" s="20">
        <v>0</v>
      </c>
      <c r="B347" s="6" t="s">
        <v>326</v>
      </c>
      <c r="C347" s="37" t="s">
        <v>3044</v>
      </c>
      <c r="D347" s="37" t="s">
        <v>147</v>
      </c>
      <c r="E347" s="53" t="s">
        <v>289</v>
      </c>
      <c r="F347" s="7">
        <v>59.04</v>
      </c>
      <c r="G347" s="5">
        <f t="shared" si="106"/>
        <v>5608.8</v>
      </c>
      <c r="H347" s="66"/>
      <c r="I347" s="65">
        <f t="shared" si="107"/>
        <v>59.04</v>
      </c>
      <c r="J347" s="67">
        <f t="shared" si="108"/>
        <v>0</v>
      </c>
      <c r="K347" s="303">
        <f t="shared" si="109"/>
        <v>5608.8</v>
      </c>
      <c r="L347" s="67">
        <f t="shared" si="110"/>
        <v>0</v>
      </c>
    </row>
    <row r="348" spans="1:12">
      <c r="A348" s="20"/>
      <c r="B348" s="6"/>
      <c r="C348" s="37"/>
      <c r="D348" s="37"/>
      <c r="E348" s="53"/>
      <c r="F348" s="7"/>
      <c r="G348" s="7"/>
      <c r="H348" s="66"/>
      <c r="I348" s="65"/>
      <c r="J348" s="67"/>
      <c r="K348" s="303"/>
      <c r="L348" s="67"/>
    </row>
    <row r="349" spans="1:12">
      <c r="A349" s="20">
        <v>0</v>
      </c>
      <c r="B349" s="6" t="s">
        <v>327</v>
      </c>
      <c r="C349" s="37" t="s">
        <v>3045</v>
      </c>
      <c r="D349" s="37" t="s">
        <v>115</v>
      </c>
      <c r="E349" s="53" t="s">
        <v>285</v>
      </c>
      <c r="F349" s="7">
        <v>163.74</v>
      </c>
      <c r="G349" s="5">
        <f t="shared" ref="G349:G361" si="111">ROUND(F349*Курс_EUR,2)</f>
        <v>15555.3</v>
      </c>
      <c r="H349" s="66"/>
      <c r="I349" s="65">
        <f t="shared" ref="I349:I361" si="112">F349*(1-Скидка_SUNMIGHT)</f>
        <v>163.74</v>
      </c>
      <c r="J349" s="67">
        <f t="shared" ref="J349:J361" si="113">I349*H349</f>
        <v>0</v>
      </c>
      <c r="K349" s="303">
        <f t="shared" ref="K349:K361" si="114">G349*(1-Скидка_SUNMIGHT)</f>
        <v>15555.3</v>
      </c>
      <c r="L349" s="67">
        <f t="shared" ref="L349:L361" si="115">H349*K349</f>
        <v>0</v>
      </c>
    </row>
    <row r="350" spans="1:12">
      <c r="A350" s="20">
        <v>0</v>
      </c>
      <c r="B350" s="6" t="s">
        <v>328</v>
      </c>
      <c r="C350" s="37" t="s">
        <v>3045</v>
      </c>
      <c r="D350" s="37" t="s">
        <v>118</v>
      </c>
      <c r="E350" s="53" t="s">
        <v>285</v>
      </c>
      <c r="F350" s="7">
        <v>142.35</v>
      </c>
      <c r="G350" s="5">
        <f t="shared" si="111"/>
        <v>13523.25</v>
      </c>
      <c r="H350" s="66"/>
      <c r="I350" s="65">
        <f t="shared" si="112"/>
        <v>142.35</v>
      </c>
      <c r="J350" s="67">
        <f t="shared" si="113"/>
        <v>0</v>
      </c>
      <c r="K350" s="303">
        <f t="shared" si="114"/>
        <v>13523.25</v>
      </c>
      <c r="L350" s="67">
        <f t="shared" si="115"/>
        <v>0</v>
      </c>
    </row>
    <row r="351" spans="1:12">
      <c r="A351" s="20">
        <v>0</v>
      </c>
      <c r="B351" s="6" t="s">
        <v>329</v>
      </c>
      <c r="C351" s="37" t="s">
        <v>3045</v>
      </c>
      <c r="D351" s="37" t="s">
        <v>120</v>
      </c>
      <c r="E351" s="53" t="s">
        <v>285</v>
      </c>
      <c r="F351" s="7">
        <v>123.01</v>
      </c>
      <c r="G351" s="5">
        <f t="shared" si="111"/>
        <v>11685.95</v>
      </c>
      <c r="H351" s="66"/>
      <c r="I351" s="65">
        <f t="shared" si="112"/>
        <v>123.01</v>
      </c>
      <c r="J351" s="67">
        <f t="shared" si="113"/>
        <v>0</v>
      </c>
      <c r="K351" s="303">
        <f t="shared" si="114"/>
        <v>11685.95</v>
      </c>
      <c r="L351" s="67">
        <f t="shared" si="115"/>
        <v>0</v>
      </c>
    </row>
    <row r="352" spans="1:12">
      <c r="A352" s="20">
        <v>0</v>
      </c>
      <c r="B352" s="6" t="s">
        <v>330</v>
      </c>
      <c r="C352" s="37" t="s">
        <v>3045</v>
      </c>
      <c r="D352" s="37" t="s">
        <v>122</v>
      </c>
      <c r="E352" s="53" t="s">
        <v>289</v>
      </c>
      <c r="F352" s="7">
        <v>116.62</v>
      </c>
      <c r="G352" s="5">
        <f t="shared" si="111"/>
        <v>11078.9</v>
      </c>
      <c r="H352" s="66"/>
      <c r="I352" s="65">
        <f t="shared" si="112"/>
        <v>116.62</v>
      </c>
      <c r="J352" s="67">
        <f t="shared" si="113"/>
        <v>0</v>
      </c>
      <c r="K352" s="303">
        <f t="shared" si="114"/>
        <v>11078.9</v>
      </c>
      <c r="L352" s="67">
        <f t="shared" si="115"/>
        <v>0</v>
      </c>
    </row>
    <row r="353" spans="1:12">
      <c r="A353" s="20">
        <v>0</v>
      </c>
      <c r="B353" s="6" t="s">
        <v>331</v>
      </c>
      <c r="C353" s="37" t="s">
        <v>3045</v>
      </c>
      <c r="D353" s="37" t="s">
        <v>125</v>
      </c>
      <c r="E353" s="53" t="s">
        <v>289</v>
      </c>
      <c r="F353" s="7">
        <v>106.89</v>
      </c>
      <c r="G353" s="5">
        <f t="shared" si="111"/>
        <v>10154.549999999999</v>
      </c>
      <c r="H353" s="66"/>
      <c r="I353" s="65">
        <f t="shared" si="112"/>
        <v>106.89</v>
      </c>
      <c r="J353" s="67">
        <f t="shared" si="113"/>
        <v>0</v>
      </c>
      <c r="K353" s="303">
        <f t="shared" si="114"/>
        <v>10154.549999999999</v>
      </c>
      <c r="L353" s="67">
        <f t="shared" si="115"/>
        <v>0</v>
      </c>
    </row>
    <row r="354" spans="1:12">
      <c r="A354" s="20">
        <v>0</v>
      </c>
      <c r="B354" s="6" t="s">
        <v>332</v>
      </c>
      <c r="C354" s="37" t="s">
        <v>3045</v>
      </c>
      <c r="D354" s="37" t="s">
        <v>127</v>
      </c>
      <c r="E354" s="53" t="s">
        <v>289</v>
      </c>
      <c r="F354" s="7">
        <v>106.89</v>
      </c>
      <c r="G354" s="5">
        <f t="shared" si="111"/>
        <v>10154.549999999999</v>
      </c>
      <c r="H354" s="66"/>
      <c r="I354" s="65">
        <f t="shared" si="112"/>
        <v>106.89</v>
      </c>
      <c r="J354" s="67">
        <f t="shared" si="113"/>
        <v>0</v>
      </c>
      <c r="K354" s="303">
        <f t="shared" si="114"/>
        <v>10154.549999999999</v>
      </c>
      <c r="L354" s="67">
        <f t="shared" si="115"/>
        <v>0</v>
      </c>
    </row>
    <row r="355" spans="1:12">
      <c r="A355" s="20">
        <v>0</v>
      </c>
      <c r="B355" s="6" t="s">
        <v>333</v>
      </c>
      <c r="C355" s="37" t="s">
        <v>3045</v>
      </c>
      <c r="D355" s="37" t="s">
        <v>129</v>
      </c>
      <c r="E355" s="53" t="s">
        <v>289</v>
      </c>
      <c r="F355" s="7">
        <v>106.89</v>
      </c>
      <c r="G355" s="5">
        <f t="shared" si="111"/>
        <v>10154.549999999999</v>
      </c>
      <c r="H355" s="66"/>
      <c r="I355" s="65">
        <f t="shared" si="112"/>
        <v>106.89</v>
      </c>
      <c r="J355" s="67">
        <f t="shared" si="113"/>
        <v>0</v>
      </c>
      <c r="K355" s="303">
        <f t="shared" si="114"/>
        <v>10154.549999999999</v>
      </c>
      <c r="L355" s="67">
        <f t="shared" si="115"/>
        <v>0</v>
      </c>
    </row>
    <row r="356" spans="1:12">
      <c r="A356" s="20">
        <v>0</v>
      </c>
      <c r="B356" s="6" t="s">
        <v>334</v>
      </c>
      <c r="C356" s="37" t="s">
        <v>3045</v>
      </c>
      <c r="D356" s="37" t="s">
        <v>131</v>
      </c>
      <c r="E356" s="53" t="s">
        <v>289</v>
      </c>
      <c r="F356" s="7">
        <v>102.08</v>
      </c>
      <c r="G356" s="5">
        <f t="shared" si="111"/>
        <v>9697.6</v>
      </c>
      <c r="H356" s="66"/>
      <c r="I356" s="65">
        <f t="shared" si="112"/>
        <v>102.08</v>
      </c>
      <c r="J356" s="67">
        <f t="shared" si="113"/>
        <v>0</v>
      </c>
      <c r="K356" s="303">
        <f t="shared" si="114"/>
        <v>9697.6</v>
      </c>
      <c r="L356" s="67">
        <f t="shared" si="115"/>
        <v>0</v>
      </c>
    </row>
    <row r="357" spans="1:12">
      <c r="A357" s="20">
        <v>0</v>
      </c>
      <c r="B357" s="6" t="s">
        <v>335</v>
      </c>
      <c r="C357" s="37" t="s">
        <v>3045</v>
      </c>
      <c r="D357" s="37" t="s">
        <v>135</v>
      </c>
      <c r="E357" s="53" t="s">
        <v>289</v>
      </c>
      <c r="F357" s="7">
        <v>102.08</v>
      </c>
      <c r="G357" s="5">
        <f t="shared" si="111"/>
        <v>9697.6</v>
      </c>
      <c r="H357" s="66"/>
      <c r="I357" s="65">
        <f t="shared" si="112"/>
        <v>102.08</v>
      </c>
      <c r="J357" s="67">
        <f t="shared" si="113"/>
        <v>0</v>
      </c>
      <c r="K357" s="303">
        <f t="shared" si="114"/>
        <v>9697.6</v>
      </c>
      <c r="L357" s="67">
        <f t="shared" si="115"/>
        <v>0</v>
      </c>
    </row>
    <row r="358" spans="1:12">
      <c r="A358" s="20">
        <v>0</v>
      </c>
      <c r="B358" s="6" t="s">
        <v>336</v>
      </c>
      <c r="C358" s="37" t="s">
        <v>3045</v>
      </c>
      <c r="D358" s="37" t="s">
        <v>139</v>
      </c>
      <c r="E358" s="53" t="s">
        <v>289</v>
      </c>
      <c r="F358" s="7">
        <v>102.08</v>
      </c>
      <c r="G358" s="5">
        <f t="shared" si="111"/>
        <v>9697.6</v>
      </c>
      <c r="H358" s="66"/>
      <c r="I358" s="65">
        <f t="shared" si="112"/>
        <v>102.08</v>
      </c>
      <c r="J358" s="67">
        <f t="shared" si="113"/>
        <v>0</v>
      </c>
      <c r="K358" s="303">
        <f t="shared" si="114"/>
        <v>9697.6</v>
      </c>
      <c r="L358" s="67">
        <f t="shared" si="115"/>
        <v>0</v>
      </c>
    </row>
    <row r="359" spans="1:12">
      <c r="A359" s="20">
        <v>0</v>
      </c>
      <c r="B359" s="6" t="s">
        <v>337</v>
      </c>
      <c r="C359" s="37" t="s">
        <v>3045</v>
      </c>
      <c r="D359" s="37" t="s">
        <v>143</v>
      </c>
      <c r="E359" s="53" t="s">
        <v>289</v>
      </c>
      <c r="F359" s="7">
        <v>102.08</v>
      </c>
      <c r="G359" s="5">
        <f t="shared" si="111"/>
        <v>9697.6</v>
      </c>
      <c r="H359" s="66"/>
      <c r="I359" s="65">
        <f t="shared" si="112"/>
        <v>102.08</v>
      </c>
      <c r="J359" s="67">
        <f t="shared" si="113"/>
        <v>0</v>
      </c>
      <c r="K359" s="303">
        <f t="shared" si="114"/>
        <v>9697.6</v>
      </c>
      <c r="L359" s="67">
        <f t="shared" si="115"/>
        <v>0</v>
      </c>
    </row>
    <row r="360" spans="1:12">
      <c r="A360" s="20">
        <v>0</v>
      </c>
      <c r="B360" s="6" t="s">
        <v>338</v>
      </c>
      <c r="C360" s="37" t="s">
        <v>3045</v>
      </c>
      <c r="D360" s="37" t="s">
        <v>145</v>
      </c>
      <c r="E360" s="53" t="s">
        <v>289</v>
      </c>
      <c r="F360" s="7">
        <v>102.08</v>
      </c>
      <c r="G360" s="5">
        <f t="shared" si="111"/>
        <v>9697.6</v>
      </c>
      <c r="H360" s="66"/>
      <c r="I360" s="65">
        <f t="shared" si="112"/>
        <v>102.08</v>
      </c>
      <c r="J360" s="67">
        <f t="shared" si="113"/>
        <v>0</v>
      </c>
      <c r="K360" s="303">
        <f t="shared" si="114"/>
        <v>9697.6</v>
      </c>
      <c r="L360" s="67">
        <f t="shared" si="115"/>
        <v>0</v>
      </c>
    </row>
    <row r="361" spans="1:12">
      <c r="A361" s="20">
        <v>0</v>
      </c>
      <c r="B361" s="6" t="s">
        <v>339</v>
      </c>
      <c r="C361" s="37" t="s">
        <v>3045</v>
      </c>
      <c r="D361" s="37" t="s">
        <v>147</v>
      </c>
      <c r="E361" s="53" t="s">
        <v>289</v>
      </c>
      <c r="F361" s="7">
        <v>102.08</v>
      </c>
      <c r="G361" s="5">
        <f t="shared" si="111"/>
        <v>9697.6</v>
      </c>
      <c r="H361" s="66"/>
      <c r="I361" s="65">
        <f t="shared" si="112"/>
        <v>102.08</v>
      </c>
      <c r="J361" s="67">
        <f t="shared" si="113"/>
        <v>0</v>
      </c>
      <c r="K361" s="303">
        <f t="shared" si="114"/>
        <v>9697.6</v>
      </c>
      <c r="L361" s="67">
        <f t="shared" si="115"/>
        <v>0</v>
      </c>
    </row>
    <row r="362" spans="1:12">
      <c r="A362" s="20"/>
      <c r="B362" s="6"/>
      <c r="C362" s="37"/>
      <c r="D362" s="37"/>
      <c r="E362" s="53"/>
      <c r="F362" s="7"/>
      <c r="G362" s="7"/>
      <c r="H362" s="66"/>
      <c r="I362" s="65"/>
      <c r="J362" s="67"/>
      <c r="K362" s="303"/>
      <c r="L362" s="67"/>
    </row>
    <row r="363" spans="1:12">
      <c r="A363" s="20">
        <v>0</v>
      </c>
      <c r="B363" s="6" t="s">
        <v>340</v>
      </c>
      <c r="C363" s="37" t="s">
        <v>3046</v>
      </c>
      <c r="D363" s="37" t="s">
        <v>120</v>
      </c>
      <c r="E363" s="53" t="s">
        <v>285</v>
      </c>
      <c r="F363" s="7">
        <v>54.06</v>
      </c>
      <c r="G363" s="5">
        <f t="shared" ref="G363:G378" si="116">ROUND(F363*Курс_EUR,2)</f>
        <v>5135.7</v>
      </c>
      <c r="H363" s="66"/>
      <c r="I363" s="65">
        <f t="shared" ref="I363:I378" si="117">F363*(1-Скидка_SUNMIGHT)</f>
        <v>54.06</v>
      </c>
      <c r="J363" s="67">
        <f t="shared" ref="J363:J378" si="118">I363*H363</f>
        <v>0</v>
      </c>
      <c r="K363" s="303">
        <f t="shared" ref="K363:K378" si="119">G363*(1-Скидка_SUNMIGHT)</f>
        <v>5135.7</v>
      </c>
      <c r="L363" s="67">
        <f t="shared" ref="L363:L378" si="120">H363*K363</f>
        <v>0</v>
      </c>
    </row>
    <row r="364" spans="1:12">
      <c r="A364" s="20">
        <v>0</v>
      </c>
      <c r="B364" s="6" t="s">
        <v>341</v>
      </c>
      <c r="C364" s="37" t="s">
        <v>3046</v>
      </c>
      <c r="D364" s="37" t="s">
        <v>122</v>
      </c>
      <c r="E364" s="53" t="s">
        <v>285</v>
      </c>
      <c r="F364" s="7">
        <v>52.58</v>
      </c>
      <c r="G364" s="5">
        <f t="shared" si="116"/>
        <v>4995.1000000000004</v>
      </c>
      <c r="H364" s="66"/>
      <c r="I364" s="65">
        <f t="shared" si="117"/>
        <v>52.58</v>
      </c>
      <c r="J364" s="67">
        <f t="shared" si="118"/>
        <v>0</v>
      </c>
      <c r="K364" s="303">
        <f t="shared" si="119"/>
        <v>4995.1000000000004</v>
      </c>
      <c r="L364" s="67">
        <f t="shared" si="120"/>
        <v>0</v>
      </c>
    </row>
    <row r="365" spans="1:12">
      <c r="A365" s="20">
        <v>0</v>
      </c>
      <c r="B365" s="6" t="s">
        <v>342</v>
      </c>
      <c r="C365" s="37" t="s">
        <v>3046</v>
      </c>
      <c r="D365" s="37" t="s">
        <v>125</v>
      </c>
      <c r="E365" s="53" t="s">
        <v>285</v>
      </c>
      <c r="F365" s="7">
        <v>51.97</v>
      </c>
      <c r="G365" s="5">
        <f t="shared" si="116"/>
        <v>4937.1499999999996</v>
      </c>
      <c r="H365" s="66"/>
      <c r="I365" s="65">
        <f t="shared" si="117"/>
        <v>51.97</v>
      </c>
      <c r="J365" s="67">
        <f t="shared" si="118"/>
        <v>0</v>
      </c>
      <c r="K365" s="303">
        <f t="shared" si="119"/>
        <v>4937.1499999999996</v>
      </c>
      <c r="L365" s="67">
        <f t="shared" si="120"/>
        <v>0</v>
      </c>
    </row>
    <row r="366" spans="1:12">
      <c r="A366" s="20">
        <v>0</v>
      </c>
      <c r="B366" s="6" t="s">
        <v>343</v>
      </c>
      <c r="C366" s="37" t="s">
        <v>3046</v>
      </c>
      <c r="D366" s="37" t="s">
        <v>127</v>
      </c>
      <c r="E366" s="53" t="s">
        <v>285</v>
      </c>
      <c r="F366" s="7">
        <v>51.97</v>
      </c>
      <c r="G366" s="5">
        <f t="shared" si="116"/>
        <v>4937.1499999999996</v>
      </c>
      <c r="H366" s="66"/>
      <c r="I366" s="65">
        <f t="shared" si="117"/>
        <v>51.97</v>
      </c>
      <c r="J366" s="67">
        <f t="shared" si="118"/>
        <v>0</v>
      </c>
      <c r="K366" s="303">
        <f t="shared" si="119"/>
        <v>4937.1499999999996</v>
      </c>
      <c r="L366" s="67">
        <f t="shared" si="120"/>
        <v>0</v>
      </c>
    </row>
    <row r="367" spans="1:12">
      <c r="A367" s="20">
        <v>0</v>
      </c>
      <c r="B367" s="6" t="s">
        <v>344</v>
      </c>
      <c r="C367" s="37" t="s">
        <v>3046</v>
      </c>
      <c r="D367" s="37" t="s">
        <v>129</v>
      </c>
      <c r="E367" s="53" t="s">
        <v>285</v>
      </c>
      <c r="F367" s="7">
        <v>47.53</v>
      </c>
      <c r="G367" s="5">
        <f t="shared" si="116"/>
        <v>4515.3500000000004</v>
      </c>
      <c r="H367" s="66"/>
      <c r="I367" s="65">
        <f t="shared" si="117"/>
        <v>47.53</v>
      </c>
      <c r="J367" s="67">
        <f t="shared" si="118"/>
        <v>0</v>
      </c>
      <c r="K367" s="303">
        <f t="shared" si="119"/>
        <v>4515.3500000000004</v>
      </c>
      <c r="L367" s="67">
        <f t="shared" si="120"/>
        <v>0</v>
      </c>
    </row>
    <row r="368" spans="1:12">
      <c r="A368" s="20">
        <v>0</v>
      </c>
      <c r="B368" s="6" t="s">
        <v>345</v>
      </c>
      <c r="C368" s="37" t="s">
        <v>3046</v>
      </c>
      <c r="D368" s="37" t="s">
        <v>131</v>
      </c>
      <c r="E368" s="53" t="s">
        <v>285</v>
      </c>
      <c r="F368" s="7">
        <v>47.53</v>
      </c>
      <c r="G368" s="5">
        <f t="shared" si="116"/>
        <v>4515.3500000000004</v>
      </c>
      <c r="H368" s="66"/>
      <c r="I368" s="65">
        <f t="shared" si="117"/>
        <v>47.53</v>
      </c>
      <c r="J368" s="67">
        <f t="shared" si="118"/>
        <v>0</v>
      </c>
      <c r="K368" s="303">
        <f t="shared" si="119"/>
        <v>4515.3500000000004</v>
      </c>
      <c r="L368" s="67">
        <f t="shared" si="120"/>
        <v>0</v>
      </c>
    </row>
    <row r="369" spans="1:12">
      <c r="A369" s="20">
        <v>0</v>
      </c>
      <c r="B369" s="6" t="s">
        <v>346</v>
      </c>
      <c r="C369" s="37" t="s">
        <v>3046</v>
      </c>
      <c r="D369" s="37" t="s">
        <v>135</v>
      </c>
      <c r="E369" s="53" t="s">
        <v>285</v>
      </c>
      <c r="F369" s="7">
        <v>47.53</v>
      </c>
      <c r="G369" s="5">
        <f t="shared" si="116"/>
        <v>4515.3500000000004</v>
      </c>
      <c r="H369" s="66"/>
      <c r="I369" s="65">
        <f t="shared" si="117"/>
        <v>47.53</v>
      </c>
      <c r="J369" s="67">
        <f t="shared" si="118"/>
        <v>0</v>
      </c>
      <c r="K369" s="303">
        <f t="shared" si="119"/>
        <v>4515.3500000000004</v>
      </c>
      <c r="L369" s="67">
        <f t="shared" si="120"/>
        <v>0</v>
      </c>
    </row>
    <row r="370" spans="1:12">
      <c r="A370" s="20">
        <v>0</v>
      </c>
      <c r="B370" s="6" t="s">
        <v>347</v>
      </c>
      <c r="C370" s="37" t="s">
        <v>3046</v>
      </c>
      <c r="D370" s="37" t="s">
        <v>139</v>
      </c>
      <c r="E370" s="53" t="s">
        <v>285</v>
      </c>
      <c r="F370" s="7">
        <v>47.53</v>
      </c>
      <c r="G370" s="5">
        <f t="shared" si="116"/>
        <v>4515.3500000000004</v>
      </c>
      <c r="H370" s="66"/>
      <c r="I370" s="65">
        <f t="shared" si="117"/>
        <v>47.53</v>
      </c>
      <c r="J370" s="67">
        <f t="shared" si="118"/>
        <v>0</v>
      </c>
      <c r="K370" s="303">
        <f t="shared" si="119"/>
        <v>4515.3500000000004</v>
      </c>
      <c r="L370" s="67">
        <f t="shared" si="120"/>
        <v>0</v>
      </c>
    </row>
    <row r="371" spans="1:12">
      <c r="A371" s="20">
        <v>0</v>
      </c>
      <c r="B371" s="6" t="s">
        <v>348</v>
      </c>
      <c r="C371" s="37" t="s">
        <v>3046</v>
      </c>
      <c r="D371" s="37" t="s">
        <v>143</v>
      </c>
      <c r="E371" s="53" t="s">
        <v>285</v>
      </c>
      <c r="F371" s="7">
        <v>47.53</v>
      </c>
      <c r="G371" s="5">
        <f t="shared" si="116"/>
        <v>4515.3500000000004</v>
      </c>
      <c r="H371" s="66"/>
      <c r="I371" s="65">
        <f t="shared" si="117"/>
        <v>47.53</v>
      </c>
      <c r="J371" s="67">
        <f t="shared" si="118"/>
        <v>0</v>
      </c>
      <c r="K371" s="303">
        <f t="shared" si="119"/>
        <v>4515.3500000000004</v>
      </c>
      <c r="L371" s="67">
        <f t="shared" si="120"/>
        <v>0</v>
      </c>
    </row>
    <row r="372" spans="1:12">
      <c r="A372" s="20">
        <v>0</v>
      </c>
      <c r="B372" s="6" t="s">
        <v>349</v>
      </c>
      <c r="C372" s="37" t="s">
        <v>3046</v>
      </c>
      <c r="D372" s="37" t="s">
        <v>145</v>
      </c>
      <c r="E372" s="53" t="s">
        <v>285</v>
      </c>
      <c r="F372" s="7">
        <v>47.53</v>
      </c>
      <c r="G372" s="5">
        <f t="shared" si="116"/>
        <v>4515.3500000000004</v>
      </c>
      <c r="H372" s="66"/>
      <c r="I372" s="65">
        <f t="shared" si="117"/>
        <v>47.53</v>
      </c>
      <c r="J372" s="67">
        <f t="shared" si="118"/>
        <v>0</v>
      </c>
      <c r="K372" s="303">
        <f t="shared" si="119"/>
        <v>4515.3500000000004</v>
      </c>
      <c r="L372" s="67">
        <f t="shared" si="120"/>
        <v>0</v>
      </c>
    </row>
    <row r="373" spans="1:12">
      <c r="A373" s="20">
        <v>0</v>
      </c>
      <c r="B373" s="6" t="s">
        <v>350</v>
      </c>
      <c r="C373" s="37" t="s">
        <v>3046</v>
      </c>
      <c r="D373" s="37" t="s">
        <v>147</v>
      </c>
      <c r="E373" s="53" t="s">
        <v>285</v>
      </c>
      <c r="F373" s="7">
        <v>47.53</v>
      </c>
      <c r="G373" s="5">
        <f t="shared" si="116"/>
        <v>4515.3500000000004</v>
      </c>
      <c r="H373" s="66"/>
      <c r="I373" s="65">
        <f t="shared" si="117"/>
        <v>47.53</v>
      </c>
      <c r="J373" s="67">
        <f t="shared" si="118"/>
        <v>0</v>
      </c>
      <c r="K373" s="303">
        <f t="shared" si="119"/>
        <v>4515.3500000000004</v>
      </c>
      <c r="L373" s="67">
        <f t="shared" si="120"/>
        <v>0</v>
      </c>
    </row>
    <row r="374" spans="1:12">
      <c r="A374" s="20">
        <v>0</v>
      </c>
      <c r="B374" s="6" t="s">
        <v>3789</v>
      </c>
      <c r="C374" s="37" t="s">
        <v>3488</v>
      </c>
      <c r="D374" s="37" t="s">
        <v>148</v>
      </c>
      <c r="E374" s="53" t="s">
        <v>285</v>
      </c>
      <c r="F374" s="7">
        <v>52.86</v>
      </c>
      <c r="G374" s="5">
        <f t="shared" si="116"/>
        <v>5021.7</v>
      </c>
      <c r="H374" s="66"/>
      <c r="I374" s="65">
        <f t="shared" si="117"/>
        <v>52.86</v>
      </c>
      <c r="J374" s="67">
        <f t="shared" si="118"/>
        <v>0</v>
      </c>
      <c r="K374" s="303">
        <f t="shared" si="119"/>
        <v>5021.7</v>
      </c>
      <c r="L374" s="67">
        <f t="shared" si="120"/>
        <v>0</v>
      </c>
    </row>
    <row r="375" spans="1:12">
      <c r="A375" s="20">
        <v>0</v>
      </c>
      <c r="B375" s="6" t="s">
        <v>3790</v>
      </c>
      <c r="C375" s="37" t="s">
        <v>3488</v>
      </c>
      <c r="D375" s="37" t="s">
        <v>149</v>
      </c>
      <c r="E375" s="53" t="s">
        <v>285</v>
      </c>
      <c r="F375" s="7">
        <v>52.86</v>
      </c>
      <c r="G375" s="5">
        <f t="shared" si="116"/>
        <v>5021.7</v>
      </c>
      <c r="H375" s="66"/>
      <c r="I375" s="65">
        <f t="shared" si="117"/>
        <v>52.86</v>
      </c>
      <c r="J375" s="67">
        <f t="shared" si="118"/>
        <v>0</v>
      </c>
      <c r="K375" s="303">
        <f t="shared" si="119"/>
        <v>5021.7</v>
      </c>
      <c r="L375" s="67">
        <f t="shared" si="120"/>
        <v>0</v>
      </c>
    </row>
    <row r="376" spans="1:12">
      <c r="A376" s="20">
        <v>0</v>
      </c>
      <c r="B376" s="6" t="s">
        <v>3791</v>
      </c>
      <c r="C376" s="37" t="s">
        <v>3488</v>
      </c>
      <c r="D376" s="37" t="s">
        <v>150</v>
      </c>
      <c r="E376" s="53" t="s">
        <v>285</v>
      </c>
      <c r="F376" s="7">
        <v>52.86</v>
      </c>
      <c r="G376" s="5">
        <f t="shared" si="116"/>
        <v>5021.7</v>
      </c>
      <c r="H376" s="66"/>
      <c r="I376" s="65">
        <f t="shared" si="117"/>
        <v>52.86</v>
      </c>
      <c r="J376" s="67">
        <f t="shared" si="118"/>
        <v>0</v>
      </c>
      <c r="K376" s="303">
        <f t="shared" si="119"/>
        <v>5021.7</v>
      </c>
      <c r="L376" s="67">
        <f t="shared" si="120"/>
        <v>0</v>
      </c>
    </row>
    <row r="377" spans="1:12">
      <c r="A377" s="20">
        <v>0</v>
      </c>
      <c r="B377" s="6" t="s">
        <v>3792</v>
      </c>
      <c r="C377" s="37" t="s">
        <v>3488</v>
      </c>
      <c r="D377" s="37" t="s">
        <v>151</v>
      </c>
      <c r="E377" s="53" t="s">
        <v>285</v>
      </c>
      <c r="F377" s="7">
        <v>52.86</v>
      </c>
      <c r="G377" s="5">
        <f t="shared" si="116"/>
        <v>5021.7</v>
      </c>
      <c r="H377" s="66"/>
      <c r="I377" s="65">
        <f t="shared" si="117"/>
        <v>52.86</v>
      </c>
      <c r="J377" s="67">
        <f t="shared" si="118"/>
        <v>0</v>
      </c>
      <c r="K377" s="303">
        <f t="shared" si="119"/>
        <v>5021.7</v>
      </c>
      <c r="L377" s="67">
        <f t="shared" si="120"/>
        <v>0</v>
      </c>
    </row>
    <row r="378" spans="1:12">
      <c r="A378" s="20">
        <v>0</v>
      </c>
      <c r="B378" s="6" t="s">
        <v>3793</v>
      </c>
      <c r="C378" s="37" t="s">
        <v>3488</v>
      </c>
      <c r="D378" s="37" t="s">
        <v>152</v>
      </c>
      <c r="E378" s="53" t="s">
        <v>285</v>
      </c>
      <c r="F378" s="7">
        <v>52.86</v>
      </c>
      <c r="G378" s="5">
        <f t="shared" si="116"/>
        <v>5021.7</v>
      </c>
      <c r="H378" s="66"/>
      <c r="I378" s="65">
        <f t="shared" si="117"/>
        <v>52.86</v>
      </c>
      <c r="J378" s="67">
        <f t="shared" si="118"/>
        <v>0</v>
      </c>
      <c r="K378" s="303">
        <f t="shared" si="119"/>
        <v>5021.7</v>
      </c>
      <c r="L378" s="67">
        <f t="shared" si="120"/>
        <v>0</v>
      </c>
    </row>
    <row r="379" spans="1:12" ht="12" thickBot="1">
      <c r="A379" s="20"/>
      <c r="B379" s="6"/>
      <c r="C379" s="37"/>
      <c r="D379" s="37"/>
      <c r="E379" s="53"/>
      <c r="F379" s="38"/>
      <c r="G379" s="38"/>
      <c r="H379" s="66"/>
      <c r="I379" s="65"/>
      <c r="J379" s="67"/>
      <c r="K379" s="303"/>
      <c r="L379" s="67"/>
    </row>
    <row r="380" spans="1:12">
      <c r="A380" s="20"/>
      <c r="B380" s="346" t="s">
        <v>3566</v>
      </c>
      <c r="C380" s="347"/>
      <c r="D380" s="347"/>
      <c r="E380" s="347"/>
      <c r="F380" s="347"/>
      <c r="G380" s="277"/>
      <c r="H380" s="66"/>
      <c r="I380" s="65"/>
      <c r="J380" s="67"/>
      <c r="K380" s="303"/>
      <c r="L380" s="67"/>
    </row>
    <row r="381" spans="1:12">
      <c r="A381" s="20"/>
      <c r="B381" s="39" t="s">
        <v>3567</v>
      </c>
      <c r="C381" s="170"/>
      <c r="D381" s="170"/>
      <c r="E381" s="53"/>
      <c r="F381" s="170"/>
      <c r="G381" s="170"/>
      <c r="H381" s="66"/>
      <c r="I381" s="65"/>
      <c r="J381" s="67"/>
      <c r="K381" s="303"/>
      <c r="L381" s="67"/>
    </row>
    <row r="382" spans="1:12">
      <c r="A382" s="20">
        <v>0</v>
      </c>
      <c r="B382" s="6" t="s">
        <v>351</v>
      </c>
      <c r="C382" s="37" t="s">
        <v>3047</v>
      </c>
      <c r="D382" s="37" t="s">
        <v>118</v>
      </c>
      <c r="E382" s="53" t="s">
        <v>116</v>
      </c>
      <c r="F382" s="38">
        <v>0.38</v>
      </c>
      <c r="G382" s="5">
        <f t="shared" ref="G382:G397" si="121">ROUND(F382*Курс_EUR,2)</f>
        <v>36.1</v>
      </c>
      <c r="H382" s="66"/>
      <c r="I382" s="65">
        <f t="shared" ref="I382:I397" si="122">F382*(1-Скидка_SUNMIGHT)</f>
        <v>0.38</v>
      </c>
      <c r="J382" s="67">
        <f t="shared" ref="J382:J397" si="123">I382*H382</f>
        <v>0</v>
      </c>
      <c r="K382" s="303">
        <f t="shared" ref="K382:K397" si="124">G382*(1-Скидка_SUNMIGHT)</f>
        <v>36.1</v>
      </c>
      <c r="L382" s="67">
        <f t="shared" ref="L382:L397" si="125">H382*K382</f>
        <v>0</v>
      </c>
    </row>
    <row r="383" spans="1:12">
      <c r="A383" s="20">
        <v>0</v>
      </c>
      <c r="B383" s="6" t="s">
        <v>352</v>
      </c>
      <c r="C383" s="37" t="s">
        <v>3047</v>
      </c>
      <c r="D383" s="37" t="s">
        <v>120</v>
      </c>
      <c r="E383" s="53" t="s">
        <v>116</v>
      </c>
      <c r="F383" s="38">
        <v>0.38</v>
      </c>
      <c r="G383" s="5">
        <f t="shared" si="121"/>
        <v>36.1</v>
      </c>
      <c r="H383" s="66"/>
      <c r="I383" s="65">
        <f t="shared" si="122"/>
        <v>0.38</v>
      </c>
      <c r="J383" s="67">
        <f t="shared" si="123"/>
        <v>0</v>
      </c>
      <c r="K383" s="303">
        <f t="shared" si="124"/>
        <v>36.1</v>
      </c>
      <c r="L383" s="67">
        <f t="shared" si="125"/>
        <v>0</v>
      </c>
    </row>
    <row r="384" spans="1:12">
      <c r="A384" s="20">
        <v>0</v>
      </c>
      <c r="B384" s="6" t="s">
        <v>353</v>
      </c>
      <c r="C384" s="37" t="s">
        <v>3047</v>
      </c>
      <c r="D384" s="37" t="s">
        <v>122</v>
      </c>
      <c r="E384" s="53" t="s">
        <v>123</v>
      </c>
      <c r="F384" s="38">
        <v>0.33</v>
      </c>
      <c r="G384" s="5">
        <f t="shared" si="121"/>
        <v>31.35</v>
      </c>
      <c r="H384" s="66"/>
      <c r="I384" s="65">
        <f t="shared" si="122"/>
        <v>0.33</v>
      </c>
      <c r="J384" s="67">
        <f t="shared" si="123"/>
        <v>0</v>
      </c>
      <c r="K384" s="303">
        <f t="shared" si="124"/>
        <v>31.35</v>
      </c>
      <c r="L384" s="67">
        <f t="shared" si="125"/>
        <v>0</v>
      </c>
    </row>
    <row r="385" spans="1:12">
      <c r="A385" s="20">
        <v>0</v>
      </c>
      <c r="B385" s="6" t="s">
        <v>354</v>
      </c>
      <c r="C385" s="37" t="s">
        <v>3047</v>
      </c>
      <c r="D385" s="37" t="s">
        <v>125</v>
      </c>
      <c r="E385" s="53" t="s">
        <v>123</v>
      </c>
      <c r="F385" s="38">
        <v>0.3</v>
      </c>
      <c r="G385" s="5">
        <f t="shared" si="121"/>
        <v>28.5</v>
      </c>
      <c r="H385" s="66"/>
      <c r="I385" s="65">
        <f t="shared" si="122"/>
        <v>0.3</v>
      </c>
      <c r="J385" s="67">
        <f t="shared" si="123"/>
        <v>0</v>
      </c>
      <c r="K385" s="303">
        <f t="shared" si="124"/>
        <v>28.5</v>
      </c>
      <c r="L385" s="67">
        <f t="shared" si="125"/>
        <v>0</v>
      </c>
    </row>
    <row r="386" spans="1:12">
      <c r="A386" s="20">
        <v>0</v>
      </c>
      <c r="B386" s="6" t="s">
        <v>355</v>
      </c>
      <c r="C386" s="37" t="s">
        <v>3047</v>
      </c>
      <c r="D386" s="37" t="s">
        <v>127</v>
      </c>
      <c r="E386" s="53" t="s">
        <v>123</v>
      </c>
      <c r="F386" s="38">
        <v>0.3</v>
      </c>
      <c r="G386" s="5">
        <f t="shared" si="121"/>
        <v>28.5</v>
      </c>
      <c r="H386" s="66"/>
      <c r="I386" s="65">
        <f t="shared" si="122"/>
        <v>0.3</v>
      </c>
      <c r="J386" s="67">
        <f t="shared" si="123"/>
        <v>0</v>
      </c>
      <c r="K386" s="303">
        <f t="shared" si="124"/>
        <v>28.5</v>
      </c>
      <c r="L386" s="67">
        <f t="shared" si="125"/>
        <v>0</v>
      </c>
    </row>
    <row r="387" spans="1:12">
      <c r="A387" s="20">
        <v>0</v>
      </c>
      <c r="B387" s="6" t="s">
        <v>356</v>
      </c>
      <c r="C387" s="37" t="s">
        <v>3047</v>
      </c>
      <c r="D387" s="37" t="s">
        <v>129</v>
      </c>
      <c r="E387" s="53" t="s">
        <v>123</v>
      </c>
      <c r="F387" s="38">
        <v>0.3</v>
      </c>
      <c r="G387" s="5">
        <f t="shared" si="121"/>
        <v>28.5</v>
      </c>
      <c r="H387" s="66"/>
      <c r="I387" s="65">
        <f t="shared" si="122"/>
        <v>0.3</v>
      </c>
      <c r="J387" s="67">
        <f t="shared" si="123"/>
        <v>0</v>
      </c>
      <c r="K387" s="303">
        <f t="shared" si="124"/>
        <v>28.5</v>
      </c>
      <c r="L387" s="67">
        <f t="shared" si="125"/>
        <v>0</v>
      </c>
    </row>
    <row r="388" spans="1:12">
      <c r="A388" s="20">
        <v>0</v>
      </c>
      <c r="B388" s="6" t="s">
        <v>357</v>
      </c>
      <c r="C388" s="37" t="s">
        <v>3047</v>
      </c>
      <c r="D388" s="37" t="s">
        <v>131</v>
      </c>
      <c r="E388" s="53" t="s">
        <v>123</v>
      </c>
      <c r="F388" s="38">
        <v>0.3</v>
      </c>
      <c r="G388" s="5">
        <f t="shared" si="121"/>
        <v>28.5</v>
      </c>
      <c r="H388" s="66"/>
      <c r="I388" s="65">
        <f t="shared" si="122"/>
        <v>0.3</v>
      </c>
      <c r="J388" s="67">
        <f t="shared" si="123"/>
        <v>0</v>
      </c>
      <c r="K388" s="303">
        <f t="shared" si="124"/>
        <v>28.5</v>
      </c>
      <c r="L388" s="67">
        <f t="shared" si="125"/>
        <v>0</v>
      </c>
    </row>
    <row r="389" spans="1:12">
      <c r="A389" s="20">
        <v>0</v>
      </c>
      <c r="B389" s="6" t="s">
        <v>3758</v>
      </c>
      <c r="C389" s="37" t="s">
        <v>3047</v>
      </c>
      <c r="D389" s="37" t="s">
        <v>133</v>
      </c>
      <c r="E389" s="53" t="s">
        <v>123</v>
      </c>
      <c r="F389" s="38">
        <v>0.3</v>
      </c>
      <c r="G389" s="5">
        <f t="shared" si="121"/>
        <v>28.5</v>
      </c>
      <c r="H389" s="66"/>
      <c r="I389" s="65">
        <f t="shared" si="122"/>
        <v>0.3</v>
      </c>
      <c r="J389" s="67">
        <f t="shared" si="123"/>
        <v>0</v>
      </c>
      <c r="K389" s="303">
        <f t="shared" si="124"/>
        <v>28.5</v>
      </c>
      <c r="L389" s="67">
        <f t="shared" si="125"/>
        <v>0</v>
      </c>
    </row>
    <row r="390" spans="1:12">
      <c r="A390" s="20">
        <v>0</v>
      </c>
      <c r="B390" s="6" t="s">
        <v>358</v>
      </c>
      <c r="C390" s="37" t="s">
        <v>3047</v>
      </c>
      <c r="D390" s="37" t="s">
        <v>135</v>
      </c>
      <c r="E390" s="53" t="s">
        <v>123</v>
      </c>
      <c r="F390" s="38">
        <v>0.3</v>
      </c>
      <c r="G390" s="5">
        <f t="shared" si="121"/>
        <v>28.5</v>
      </c>
      <c r="H390" s="66"/>
      <c r="I390" s="65">
        <f t="shared" si="122"/>
        <v>0.3</v>
      </c>
      <c r="J390" s="67">
        <f t="shared" si="123"/>
        <v>0</v>
      </c>
      <c r="K390" s="303">
        <f t="shared" si="124"/>
        <v>28.5</v>
      </c>
      <c r="L390" s="67">
        <f t="shared" si="125"/>
        <v>0</v>
      </c>
    </row>
    <row r="391" spans="1:12">
      <c r="A391" s="20">
        <v>0</v>
      </c>
      <c r="B391" s="6" t="s">
        <v>359</v>
      </c>
      <c r="C391" s="37" t="s">
        <v>3047</v>
      </c>
      <c r="D391" s="37" t="s">
        <v>139</v>
      </c>
      <c r="E391" s="53" t="s">
        <v>123</v>
      </c>
      <c r="F391" s="38">
        <v>0.3</v>
      </c>
      <c r="G391" s="5">
        <f t="shared" si="121"/>
        <v>28.5</v>
      </c>
      <c r="H391" s="66"/>
      <c r="I391" s="65">
        <f t="shared" si="122"/>
        <v>0.3</v>
      </c>
      <c r="J391" s="67">
        <f t="shared" si="123"/>
        <v>0</v>
      </c>
      <c r="K391" s="303">
        <f t="shared" si="124"/>
        <v>28.5</v>
      </c>
      <c r="L391" s="67">
        <f t="shared" si="125"/>
        <v>0</v>
      </c>
    </row>
    <row r="392" spans="1:12">
      <c r="A392" s="20">
        <v>0</v>
      </c>
      <c r="B392" s="6" t="s">
        <v>360</v>
      </c>
      <c r="C392" s="6" t="s">
        <v>3047</v>
      </c>
      <c r="D392" s="6" t="s">
        <v>143</v>
      </c>
      <c r="E392" s="53" t="s">
        <v>123</v>
      </c>
      <c r="F392" s="38">
        <v>0.3</v>
      </c>
      <c r="G392" s="5">
        <f t="shared" si="121"/>
        <v>28.5</v>
      </c>
      <c r="H392" s="66"/>
      <c r="I392" s="65">
        <f t="shared" si="122"/>
        <v>0.3</v>
      </c>
      <c r="J392" s="67">
        <f t="shared" si="123"/>
        <v>0</v>
      </c>
      <c r="K392" s="303">
        <f t="shared" si="124"/>
        <v>28.5</v>
      </c>
      <c r="L392" s="67">
        <f t="shared" si="125"/>
        <v>0</v>
      </c>
    </row>
    <row r="393" spans="1:12">
      <c r="A393" s="20">
        <v>0</v>
      </c>
      <c r="B393" s="6" t="s">
        <v>361</v>
      </c>
      <c r="C393" s="6" t="s">
        <v>3047</v>
      </c>
      <c r="D393" s="6" t="s">
        <v>145</v>
      </c>
      <c r="E393" s="53" t="s">
        <v>123</v>
      </c>
      <c r="F393" s="38">
        <v>0.3</v>
      </c>
      <c r="G393" s="5">
        <f t="shared" si="121"/>
        <v>28.5</v>
      </c>
      <c r="H393" s="66"/>
      <c r="I393" s="65">
        <f t="shared" si="122"/>
        <v>0.3</v>
      </c>
      <c r="J393" s="67">
        <f t="shared" si="123"/>
        <v>0</v>
      </c>
      <c r="K393" s="303">
        <f t="shared" si="124"/>
        <v>28.5</v>
      </c>
      <c r="L393" s="67">
        <f t="shared" si="125"/>
        <v>0</v>
      </c>
    </row>
    <row r="394" spans="1:12">
      <c r="A394" s="20">
        <v>0</v>
      </c>
      <c r="B394" s="6" t="s">
        <v>362</v>
      </c>
      <c r="C394" s="6" t="s">
        <v>3047</v>
      </c>
      <c r="D394" s="6" t="s">
        <v>147</v>
      </c>
      <c r="E394" s="53" t="s">
        <v>123</v>
      </c>
      <c r="F394" s="38">
        <v>0.3</v>
      </c>
      <c r="G394" s="5">
        <f t="shared" si="121"/>
        <v>28.5</v>
      </c>
      <c r="H394" s="66"/>
      <c r="I394" s="65">
        <f t="shared" si="122"/>
        <v>0.3</v>
      </c>
      <c r="J394" s="67">
        <f t="shared" si="123"/>
        <v>0</v>
      </c>
      <c r="K394" s="303">
        <f t="shared" si="124"/>
        <v>28.5</v>
      </c>
      <c r="L394" s="67">
        <f t="shared" si="125"/>
        <v>0</v>
      </c>
    </row>
    <row r="395" spans="1:12">
      <c r="A395" s="20">
        <v>0</v>
      </c>
      <c r="B395" s="6" t="s">
        <v>3794</v>
      </c>
      <c r="C395" s="6" t="s">
        <v>3489</v>
      </c>
      <c r="D395" s="6" t="s">
        <v>148</v>
      </c>
      <c r="E395" s="53" t="s">
        <v>123</v>
      </c>
      <c r="F395" s="38">
        <v>0.32</v>
      </c>
      <c r="G395" s="5">
        <f t="shared" si="121"/>
        <v>30.4</v>
      </c>
      <c r="H395" s="66"/>
      <c r="I395" s="65">
        <f t="shared" si="122"/>
        <v>0.32</v>
      </c>
      <c r="J395" s="67">
        <f t="shared" si="123"/>
        <v>0</v>
      </c>
      <c r="K395" s="303">
        <f t="shared" si="124"/>
        <v>30.4</v>
      </c>
      <c r="L395" s="67">
        <f t="shared" si="125"/>
        <v>0</v>
      </c>
    </row>
    <row r="396" spans="1:12">
      <c r="A396" s="20">
        <v>0</v>
      </c>
      <c r="B396" s="6" t="s">
        <v>3795</v>
      </c>
      <c r="C396" s="6" t="s">
        <v>3489</v>
      </c>
      <c r="D396" s="6" t="s">
        <v>149</v>
      </c>
      <c r="E396" s="53" t="s">
        <v>123</v>
      </c>
      <c r="F396" s="38">
        <v>0.35</v>
      </c>
      <c r="G396" s="5">
        <f t="shared" si="121"/>
        <v>33.25</v>
      </c>
      <c r="H396" s="66"/>
      <c r="I396" s="65">
        <f t="shared" si="122"/>
        <v>0.35</v>
      </c>
      <c r="J396" s="67">
        <f t="shared" si="123"/>
        <v>0</v>
      </c>
      <c r="K396" s="303">
        <f t="shared" si="124"/>
        <v>33.25</v>
      </c>
      <c r="L396" s="67">
        <f t="shared" si="125"/>
        <v>0</v>
      </c>
    </row>
    <row r="397" spans="1:12">
      <c r="A397" s="20">
        <v>0</v>
      </c>
      <c r="B397" s="6" t="s">
        <v>3796</v>
      </c>
      <c r="C397" s="6" t="s">
        <v>3489</v>
      </c>
      <c r="D397" s="6" t="s">
        <v>150</v>
      </c>
      <c r="E397" s="53" t="s">
        <v>123</v>
      </c>
      <c r="F397" s="38">
        <v>0.35</v>
      </c>
      <c r="G397" s="5">
        <f t="shared" si="121"/>
        <v>33.25</v>
      </c>
      <c r="H397" s="66"/>
      <c r="I397" s="65">
        <f t="shared" si="122"/>
        <v>0.35</v>
      </c>
      <c r="J397" s="67">
        <f t="shared" si="123"/>
        <v>0</v>
      </c>
      <c r="K397" s="303">
        <f t="shared" si="124"/>
        <v>33.25</v>
      </c>
      <c r="L397" s="67">
        <f t="shared" si="125"/>
        <v>0</v>
      </c>
    </row>
    <row r="398" spans="1:12">
      <c r="A398" s="20"/>
      <c r="B398" s="6"/>
      <c r="C398" s="39"/>
      <c r="D398" s="39"/>
      <c r="E398" s="53"/>
      <c r="F398" s="38"/>
      <c r="G398" s="38"/>
      <c r="H398" s="66"/>
      <c r="I398" s="65"/>
      <c r="J398" s="67"/>
      <c r="K398" s="303"/>
      <c r="L398" s="67"/>
    </row>
    <row r="399" spans="1:12">
      <c r="A399" s="20">
        <v>0</v>
      </c>
      <c r="B399" s="6" t="s">
        <v>363</v>
      </c>
      <c r="C399" s="4" t="s">
        <v>3048</v>
      </c>
      <c r="D399" s="4" t="s">
        <v>118</v>
      </c>
      <c r="E399" s="53" t="s">
        <v>116</v>
      </c>
      <c r="F399" s="38">
        <v>0.43</v>
      </c>
      <c r="G399" s="5">
        <f t="shared" ref="G399:G416" si="126">ROUND(F399*Курс_EUR,2)</f>
        <v>40.85</v>
      </c>
      <c r="H399" s="66"/>
      <c r="I399" s="65">
        <f t="shared" ref="I399:I416" si="127">F399*(1-Скидка_SUNMIGHT)</f>
        <v>0.43</v>
      </c>
      <c r="J399" s="67">
        <f t="shared" ref="J399:J416" si="128">I399*H399</f>
        <v>0</v>
      </c>
      <c r="K399" s="303">
        <f t="shared" ref="K399:K416" si="129">G399*(1-Скидка_SUNMIGHT)</f>
        <v>40.85</v>
      </c>
      <c r="L399" s="67">
        <f t="shared" ref="L399:L416" si="130">H399*K399</f>
        <v>0</v>
      </c>
    </row>
    <row r="400" spans="1:12">
      <c r="A400" s="20">
        <v>0</v>
      </c>
      <c r="B400" s="6" t="s">
        <v>364</v>
      </c>
      <c r="C400" s="4" t="s">
        <v>3048</v>
      </c>
      <c r="D400" s="4" t="s">
        <v>120</v>
      </c>
      <c r="E400" s="53" t="s">
        <v>116</v>
      </c>
      <c r="F400" s="38">
        <v>0.43</v>
      </c>
      <c r="G400" s="5">
        <f t="shared" si="126"/>
        <v>40.85</v>
      </c>
      <c r="H400" s="66"/>
      <c r="I400" s="65">
        <f t="shared" si="127"/>
        <v>0.43</v>
      </c>
      <c r="J400" s="67">
        <f t="shared" si="128"/>
        <v>0</v>
      </c>
      <c r="K400" s="303">
        <f t="shared" si="129"/>
        <v>40.85</v>
      </c>
      <c r="L400" s="67">
        <f t="shared" si="130"/>
        <v>0</v>
      </c>
    </row>
    <row r="401" spans="1:12">
      <c r="A401" s="20">
        <v>0</v>
      </c>
      <c r="B401" s="6" t="s">
        <v>365</v>
      </c>
      <c r="C401" s="6" t="s">
        <v>3048</v>
      </c>
      <c r="D401" s="6" t="s">
        <v>122</v>
      </c>
      <c r="E401" s="53" t="s">
        <v>123</v>
      </c>
      <c r="F401" s="38">
        <v>0.37</v>
      </c>
      <c r="G401" s="5">
        <f t="shared" si="126"/>
        <v>35.15</v>
      </c>
      <c r="H401" s="66"/>
      <c r="I401" s="65">
        <f t="shared" si="127"/>
        <v>0.37</v>
      </c>
      <c r="J401" s="67">
        <f t="shared" si="128"/>
        <v>0</v>
      </c>
      <c r="K401" s="303">
        <f t="shared" si="129"/>
        <v>35.15</v>
      </c>
      <c r="L401" s="67">
        <f t="shared" si="130"/>
        <v>0</v>
      </c>
    </row>
    <row r="402" spans="1:12">
      <c r="A402" s="20">
        <v>0</v>
      </c>
      <c r="B402" s="6" t="s">
        <v>366</v>
      </c>
      <c r="C402" s="6" t="s">
        <v>3048</v>
      </c>
      <c r="D402" s="6" t="s">
        <v>125</v>
      </c>
      <c r="E402" s="53" t="s">
        <v>123</v>
      </c>
      <c r="F402" s="38">
        <v>0.33</v>
      </c>
      <c r="G402" s="5">
        <f t="shared" si="126"/>
        <v>31.35</v>
      </c>
      <c r="H402" s="66"/>
      <c r="I402" s="65">
        <f t="shared" si="127"/>
        <v>0.33</v>
      </c>
      <c r="J402" s="67">
        <f t="shared" si="128"/>
        <v>0</v>
      </c>
      <c r="K402" s="303">
        <f t="shared" si="129"/>
        <v>31.35</v>
      </c>
      <c r="L402" s="67">
        <f t="shared" si="130"/>
        <v>0</v>
      </c>
    </row>
    <row r="403" spans="1:12">
      <c r="A403" s="20">
        <v>0</v>
      </c>
      <c r="B403" s="6" t="s">
        <v>367</v>
      </c>
      <c r="C403" s="6" t="s">
        <v>3048</v>
      </c>
      <c r="D403" s="6" t="s">
        <v>127</v>
      </c>
      <c r="E403" s="53" t="s">
        <v>123</v>
      </c>
      <c r="F403" s="38">
        <v>0.33</v>
      </c>
      <c r="G403" s="5">
        <f t="shared" si="126"/>
        <v>31.35</v>
      </c>
      <c r="H403" s="66"/>
      <c r="I403" s="65">
        <f t="shared" si="127"/>
        <v>0.33</v>
      </c>
      <c r="J403" s="67">
        <f t="shared" si="128"/>
        <v>0</v>
      </c>
      <c r="K403" s="303">
        <f t="shared" si="129"/>
        <v>31.35</v>
      </c>
      <c r="L403" s="67">
        <f t="shared" si="130"/>
        <v>0</v>
      </c>
    </row>
    <row r="404" spans="1:12">
      <c r="A404" s="20">
        <v>0</v>
      </c>
      <c r="B404" s="6" t="s">
        <v>368</v>
      </c>
      <c r="C404" s="6" t="s">
        <v>3048</v>
      </c>
      <c r="D404" s="6" t="s">
        <v>129</v>
      </c>
      <c r="E404" s="53" t="s">
        <v>123</v>
      </c>
      <c r="F404" s="38">
        <v>0.33</v>
      </c>
      <c r="G404" s="5">
        <f t="shared" si="126"/>
        <v>31.35</v>
      </c>
      <c r="H404" s="66"/>
      <c r="I404" s="65">
        <f t="shared" si="127"/>
        <v>0.33</v>
      </c>
      <c r="J404" s="67">
        <f t="shared" si="128"/>
        <v>0</v>
      </c>
      <c r="K404" s="303">
        <f t="shared" si="129"/>
        <v>31.35</v>
      </c>
      <c r="L404" s="67">
        <f t="shared" si="130"/>
        <v>0</v>
      </c>
    </row>
    <row r="405" spans="1:12">
      <c r="A405" s="20">
        <v>0</v>
      </c>
      <c r="B405" s="6" t="s">
        <v>369</v>
      </c>
      <c r="C405" s="6" t="s">
        <v>3048</v>
      </c>
      <c r="D405" s="6" t="s">
        <v>131</v>
      </c>
      <c r="E405" s="53" t="s">
        <v>123</v>
      </c>
      <c r="F405" s="38">
        <v>0.33</v>
      </c>
      <c r="G405" s="5">
        <f t="shared" si="126"/>
        <v>31.35</v>
      </c>
      <c r="H405" s="66"/>
      <c r="I405" s="65">
        <f t="shared" si="127"/>
        <v>0.33</v>
      </c>
      <c r="J405" s="67">
        <f t="shared" si="128"/>
        <v>0</v>
      </c>
      <c r="K405" s="303">
        <f t="shared" si="129"/>
        <v>31.35</v>
      </c>
      <c r="L405" s="67">
        <f t="shared" si="130"/>
        <v>0</v>
      </c>
    </row>
    <row r="406" spans="1:12">
      <c r="A406" s="20">
        <v>0</v>
      </c>
      <c r="B406" s="6" t="s">
        <v>370</v>
      </c>
      <c r="C406" s="6" t="s">
        <v>3048</v>
      </c>
      <c r="D406" s="6" t="s">
        <v>133</v>
      </c>
      <c r="E406" s="53" t="s">
        <v>123</v>
      </c>
      <c r="F406" s="38">
        <v>0.33</v>
      </c>
      <c r="G406" s="5">
        <f t="shared" si="126"/>
        <v>31.35</v>
      </c>
      <c r="H406" s="66"/>
      <c r="I406" s="65">
        <f t="shared" si="127"/>
        <v>0.33</v>
      </c>
      <c r="J406" s="67">
        <f t="shared" si="128"/>
        <v>0</v>
      </c>
      <c r="K406" s="303">
        <f t="shared" si="129"/>
        <v>31.35</v>
      </c>
      <c r="L406" s="67">
        <f t="shared" si="130"/>
        <v>0</v>
      </c>
    </row>
    <row r="407" spans="1:12">
      <c r="A407" s="20">
        <v>0</v>
      </c>
      <c r="B407" s="6" t="s">
        <v>371</v>
      </c>
      <c r="C407" s="6" t="s">
        <v>3048</v>
      </c>
      <c r="D407" s="6" t="s">
        <v>135</v>
      </c>
      <c r="E407" s="53" t="s">
        <v>123</v>
      </c>
      <c r="F407" s="38">
        <v>0.33</v>
      </c>
      <c r="G407" s="5">
        <f t="shared" si="126"/>
        <v>31.35</v>
      </c>
      <c r="H407" s="66"/>
      <c r="I407" s="65">
        <f t="shared" si="127"/>
        <v>0.33</v>
      </c>
      <c r="J407" s="67">
        <f t="shared" si="128"/>
        <v>0</v>
      </c>
      <c r="K407" s="303">
        <f t="shared" si="129"/>
        <v>31.35</v>
      </c>
      <c r="L407" s="67">
        <f t="shared" si="130"/>
        <v>0</v>
      </c>
    </row>
    <row r="408" spans="1:12">
      <c r="A408" s="20">
        <v>0</v>
      </c>
      <c r="B408" s="6" t="s">
        <v>372</v>
      </c>
      <c r="C408" s="6" t="s">
        <v>3048</v>
      </c>
      <c r="D408" s="6" t="s">
        <v>137</v>
      </c>
      <c r="E408" s="53" t="s">
        <v>123</v>
      </c>
      <c r="F408" s="38">
        <v>0.33</v>
      </c>
      <c r="G408" s="5">
        <f t="shared" si="126"/>
        <v>31.35</v>
      </c>
      <c r="H408" s="66"/>
      <c r="I408" s="65">
        <f t="shared" si="127"/>
        <v>0.33</v>
      </c>
      <c r="J408" s="67">
        <f t="shared" si="128"/>
        <v>0</v>
      </c>
      <c r="K408" s="303">
        <f t="shared" si="129"/>
        <v>31.35</v>
      </c>
      <c r="L408" s="67">
        <f t="shared" si="130"/>
        <v>0</v>
      </c>
    </row>
    <row r="409" spans="1:12">
      <c r="A409" s="20">
        <v>0</v>
      </c>
      <c r="B409" s="6" t="s">
        <v>373</v>
      </c>
      <c r="C409" s="6" t="s">
        <v>3048</v>
      </c>
      <c r="D409" s="6" t="s">
        <v>139</v>
      </c>
      <c r="E409" s="53" t="s">
        <v>123</v>
      </c>
      <c r="F409" s="38">
        <v>0.33</v>
      </c>
      <c r="G409" s="5">
        <f t="shared" si="126"/>
        <v>31.35</v>
      </c>
      <c r="H409" s="66"/>
      <c r="I409" s="65">
        <f t="shared" si="127"/>
        <v>0.33</v>
      </c>
      <c r="J409" s="67">
        <f t="shared" si="128"/>
        <v>0</v>
      </c>
      <c r="K409" s="303">
        <f t="shared" si="129"/>
        <v>31.35</v>
      </c>
      <c r="L409" s="67">
        <f t="shared" si="130"/>
        <v>0</v>
      </c>
    </row>
    <row r="410" spans="1:12">
      <c r="A410" s="20">
        <v>0</v>
      </c>
      <c r="B410" s="6" t="s">
        <v>374</v>
      </c>
      <c r="C410" s="6" t="s">
        <v>3048</v>
      </c>
      <c r="D410" s="6" t="s">
        <v>141</v>
      </c>
      <c r="E410" s="53" t="s">
        <v>123</v>
      </c>
      <c r="F410" s="38">
        <v>0.33</v>
      </c>
      <c r="G410" s="5">
        <f t="shared" si="126"/>
        <v>31.35</v>
      </c>
      <c r="H410" s="66"/>
      <c r="I410" s="65">
        <f t="shared" si="127"/>
        <v>0.33</v>
      </c>
      <c r="J410" s="67">
        <f t="shared" si="128"/>
        <v>0</v>
      </c>
      <c r="K410" s="303">
        <f t="shared" si="129"/>
        <v>31.35</v>
      </c>
      <c r="L410" s="67">
        <f t="shared" si="130"/>
        <v>0</v>
      </c>
    </row>
    <row r="411" spans="1:12">
      <c r="A411" s="20">
        <v>0</v>
      </c>
      <c r="B411" s="6" t="s">
        <v>375</v>
      </c>
      <c r="C411" s="6" t="s">
        <v>3048</v>
      </c>
      <c r="D411" s="6" t="s">
        <v>143</v>
      </c>
      <c r="E411" s="53" t="s">
        <v>123</v>
      </c>
      <c r="F411" s="38">
        <v>0.33</v>
      </c>
      <c r="G411" s="5">
        <f t="shared" si="126"/>
        <v>31.35</v>
      </c>
      <c r="H411" s="66"/>
      <c r="I411" s="65">
        <f t="shared" si="127"/>
        <v>0.33</v>
      </c>
      <c r="J411" s="67">
        <f t="shared" si="128"/>
        <v>0</v>
      </c>
      <c r="K411" s="303">
        <f t="shared" si="129"/>
        <v>31.35</v>
      </c>
      <c r="L411" s="67">
        <f t="shared" si="130"/>
        <v>0</v>
      </c>
    </row>
    <row r="412" spans="1:12">
      <c r="A412" s="20">
        <v>0</v>
      </c>
      <c r="B412" s="6" t="s">
        <v>376</v>
      </c>
      <c r="C412" s="6" t="s">
        <v>3048</v>
      </c>
      <c r="D412" s="6" t="s">
        <v>145</v>
      </c>
      <c r="E412" s="53" t="s">
        <v>123</v>
      </c>
      <c r="F412" s="38">
        <v>0.33</v>
      </c>
      <c r="G412" s="5">
        <f t="shared" si="126"/>
        <v>31.35</v>
      </c>
      <c r="H412" s="66"/>
      <c r="I412" s="65">
        <f t="shared" si="127"/>
        <v>0.33</v>
      </c>
      <c r="J412" s="67">
        <f t="shared" si="128"/>
        <v>0</v>
      </c>
      <c r="K412" s="303">
        <f t="shared" si="129"/>
        <v>31.35</v>
      </c>
      <c r="L412" s="67">
        <f t="shared" si="130"/>
        <v>0</v>
      </c>
    </row>
    <row r="413" spans="1:12">
      <c r="A413" s="20">
        <v>0</v>
      </c>
      <c r="B413" s="6" t="s">
        <v>377</v>
      </c>
      <c r="C413" s="6" t="s">
        <v>3048</v>
      </c>
      <c r="D413" s="6" t="s">
        <v>147</v>
      </c>
      <c r="E413" s="53" t="s">
        <v>123</v>
      </c>
      <c r="F413" s="38">
        <v>0.33</v>
      </c>
      <c r="G413" s="5">
        <f t="shared" si="126"/>
        <v>31.35</v>
      </c>
      <c r="H413" s="66"/>
      <c r="I413" s="65">
        <f t="shared" si="127"/>
        <v>0.33</v>
      </c>
      <c r="J413" s="67">
        <f t="shared" si="128"/>
        <v>0</v>
      </c>
      <c r="K413" s="303">
        <f t="shared" si="129"/>
        <v>31.35</v>
      </c>
      <c r="L413" s="67">
        <f t="shared" si="130"/>
        <v>0</v>
      </c>
    </row>
    <row r="414" spans="1:12">
      <c r="A414" s="20">
        <v>0</v>
      </c>
      <c r="B414" s="6" t="s">
        <v>3797</v>
      </c>
      <c r="C414" s="6" t="s">
        <v>3490</v>
      </c>
      <c r="D414" s="6" t="s">
        <v>148</v>
      </c>
      <c r="E414" s="53" t="s">
        <v>123</v>
      </c>
      <c r="F414" s="38">
        <v>0.36</v>
      </c>
      <c r="G414" s="5">
        <f t="shared" si="126"/>
        <v>34.200000000000003</v>
      </c>
      <c r="H414" s="66"/>
      <c r="I414" s="65">
        <f t="shared" si="127"/>
        <v>0.36</v>
      </c>
      <c r="J414" s="67">
        <f t="shared" si="128"/>
        <v>0</v>
      </c>
      <c r="K414" s="303">
        <f t="shared" si="129"/>
        <v>34.200000000000003</v>
      </c>
      <c r="L414" s="67">
        <f t="shared" si="130"/>
        <v>0</v>
      </c>
    </row>
    <row r="415" spans="1:12">
      <c r="A415" s="20">
        <v>0</v>
      </c>
      <c r="B415" s="6" t="s">
        <v>3798</v>
      </c>
      <c r="C415" s="6" t="s">
        <v>3490</v>
      </c>
      <c r="D415" s="6" t="s">
        <v>149</v>
      </c>
      <c r="E415" s="53" t="s">
        <v>123</v>
      </c>
      <c r="F415" s="38">
        <v>0.41</v>
      </c>
      <c r="G415" s="5">
        <f t="shared" si="126"/>
        <v>38.950000000000003</v>
      </c>
      <c r="H415" s="66"/>
      <c r="I415" s="65">
        <f t="shared" si="127"/>
        <v>0.41</v>
      </c>
      <c r="J415" s="67">
        <f t="shared" si="128"/>
        <v>0</v>
      </c>
      <c r="K415" s="303">
        <f t="shared" si="129"/>
        <v>38.950000000000003</v>
      </c>
      <c r="L415" s="67">
        <f t="shared" si="130"/>
        <v>0</v>
      </c>
    </row>
    <row r="416" spans="1:12">
      <c r="A416" s="20">
        <v>0</v>
      </c>
      <c r="B416" s="6" t="s">
        <v>3799</v>
      </c>
      <c r="C416" s="6" t="s">
        <v>3490</v>
      </c>
      <c r="D416" s="6" t="s">
        <v>150</v>
      </c>
      <c r="E416" s="53" t="s">
        <v>123</v>
      </c>
      <c r="F416" s="38">
        <v>0.41</v>
      </c>
      <c r="G416" s="5">
        <f t="shared" si="126"/>
        <v>38.950000000000003</v>
      </c>
      <c r="H416" s="66"/>
      <c r="I416" s="65">
        <f t="shared" si="127"/>
        <v>0.41</v>
      </c>
      <c r="J416" s="67">
        <f t="shared" si="128"/>
        <v>0</v>
      </c>
      <c r="K416" s="303">
        <f t="shared" si="129"/>
        <v>38.950000000000003</v>
      </c>
      <c r="L416" s="67">
        <f t="shared" si="130"/>
        <v>0</v>
      </c>
    </row>
    <row r="417" spans="1:12">
      <c r="A417" s="20"/>
      <c r="B417" s="6"/>
      <c r="C417" s="6"/>
      <c r="D417" s="6"/>
      <c r="E417" s="53"/>
      <c r="F417" s="38"/>
      <c r="G417" s="38"/>
      <c r="H417" s="66"/>
      <c r="I417" s="65"/>
      <c r="J417" s="67"/>
      <c r="K417" s="303"/>
      <c r="L417" s="67"/>
    </row>
    <row r="418" spans="1:12">
      <c r="A418" s="20">
        <v>0</v>
      </c>
      <c r="B418" s="6" t="s">
        <v>378</v>
      </c>
      <c r="C418" s="6" t="s">
        <v>3049</v>
      </c>
      <c r="D418" s="6" t="s">
        <v>118</v>
      </c>
      <c r="E418" s="53" t="s">
        <v>116</v>
      </c>
      <c r="F418" s="38">
        <v>0.43</v>
      </c>
      <c r="G418" s="5">
        <f t="shared" ref="G418:G435" si="131">ROUND(F418*Курс_EUR,2)</f>
        <v>40.85</v>
      </c>
      <c r="H418" s="66"/>
      <c r="I418" s="65">
        <f t="shared" ref="I418:I435" si="132">F418*(1-Скидка_SUNMIGHT)</f>
        <v>0.43</v>
      </c>
      <c r="J418" s="67">
        <f t="shared" ref="J418:J435" si="133">I418*H418</f>
        <v>0</v>
      </c>
      <c r="K418" s="303">
        <f t="shared" ref="K418:K435" si="134">G418*(1-Скидка_SUNMIGHT)</f>
        <v>40.85</v>
      </c>
      <c r="L418" s="67">
        <f t="shared" ref="L418:L435" si="135">H418*K418</f>
        <v>0</v>
      </c>
    </row>
    <row r="419" spans="1:12">
      <c r="A419" s="20">
        <v>0</v>
      </c>
      <c r="B419" s="6" t="s">
        <v>379</v>
      </c>
      <c r="C419" s="6" t="s">
        <v>3049</v>
      </c>
      <c r="D419" s="6" t="s">
        <v>120</v>
      </c>
      <c r="E419" s="53" t="s">
        <v>116</v>
      </c>
      <c r="F419" s="38">
        <v>0.43</v>
      </c>
      <c r="G419" s="5">
        <f t="shared" si="131"/>
        <v>40.85</v>
      </c>
      <c r="H419" s="66"/>
      <c r="I419" s="65">
        <f t="shared" si="132"/>
        <v>0.43</v>
      </c>
      <c r="J419" s="67">
        <f t="shared" si="133"/>
        <v>0</v>
      </c>
      <c r="K419" s="303">
        <f t="shared" si="134"/>
        <v>40.85</v>
      </c>
      <c r="L419" s="67">
        <f t="shared" si="135"/>
        <v>0</v>
      </c>
    </row>
    <row r="420" spans="1:12">
      <c r="A420" s="20">
        <v>0</v>
      </c>
      <c r="B420" s="6" t="s">
        <v>380</v>
      </c>
      <c r="C420" s="6" t="s">
        <v>3049</v>
      </c>
      <c r="D420" s="6" t="s">
        <v>122</v>
      </c>
      <c r="E420" s="53" t="s">
        <v>123</v>
      </c>
      <c r="F420" s="38">
        <v>0.37</v>
      </c>
      <c r="G420" s="5">
        <f t="shared" si="131"/>
        <v>35.15</v>
      </c>
      <c r="H420" s="66"/>
      <c r="I420" s="65">
        <f t="shared" si="132"/>
        <v>0.37</v>
      </c>
      <c r="J420" s="67">
        <f t="shared" si="133"/>
        <v>0</v>
      </c>
      <c r="K420" s="303">
        <f t="shared" si="134"/>
        <v>35.15</v>
      </c>
      <c r="L420" s="67">
        <f t="shared" si="135"/>
        <v>0</v>
      </c>
    </row>
    <row r="421" spans="1:12">
      <c r="A421" s="20">
        <v>0</v>
      </c>
      <c r="B421" s="6" t="s">
        <v>381</v>
      </c>
      <c r="C421" s="6" t="s">
        <v>3049</v>
      </c>
      <c r="D421" s="6" t="s">
        <v>125</v>
      </c>
      <c r="E421" s="53" t="s">
        <v>123</v>
      </c>
      <c r="F421" s="38">
        <v>0.33</v>
      </c>
      <c r="G421" s="5">
        <f t="shared" si="131"/>
        <v>31.35</v>
      </c>
      <c r="H421" s="66"/>
      <c r="I421" s="65">
        <f t="shared" si="132"/>
        <v>0.33</v>
      </c>
      <c r="J421" s="67">
        <f t="shared" si="133"/>
        <v>0</v>
      </c>
      <c r="K421" s="303">
        <f t="shared" si="134"/>
        <v>31.35</v>
      </c>
      <c r="L421" s="67">
        <f t="shared" si="135"/>
        <v>0</v>
      </c>
    </row>
    <row r="422" spans="1:12">
      <c r="A422" s="20">
        <v>0</v>
      </c>
      <c r="B422" s="6" t="s">
        <v>382</v>
      </c>
      <c r="C422" s="6" t="s">
        <v>3049</v>
      </c>
      <c r="D422" s="6" t="s">
        <v>127</v>
      </c>
      <c r="E422" s="53" t="s">
        <v>123</v>
      </c>
      <c r="F422" s="38">
        <v>0.33</v>
      </c>
      <c r="G422" s="5">
        <f t="shared" si="131"/>
        <v>31.35</v>
      </c>
      <c r="H422" s="66"/>
      <c r="I422" s="65">
        <f t="shared" si="132"/>
        <v>0.33</v>
      </c>
      <c r="J422" s="67">
        <f t="shared" si="133"/>
        <v>0</v>
      </c>
      <c r="K422" s="303">
        <f t="shared" si="134"/>
        <v>31.35</v>
      </c>
      <c r="L422" s="67">
        <f t="shared" si="135"/>
        <v>0</v>
      </c>
    </row>
    <row r="423" spans="1:12">
      <c r="A423" s="20">
        <v>0</v>
      </c>
      <c r="B423" s="6" t="s">
        <v>383</v>
      </c>
      <c r="C423" s="6" t="s">
        <v>3049</v>
      </c>
      <c r="D423" s="6" t="s">
        <v>129</v>
      </c>
      <c r="E423" s="53" t="s">
        <v>123</v>
      </c>
      <c r="F423" s="38">
        <v>0.33</v>
      </c>
      <c r="G423" s="5">
        <f t="shared" si="131"/>
        <v>31.35</v>
      </c>
      <c r="H423" s="66"/>
      <c r="I423" s="65">
        <f t="shared" si="132"/>
        <v>0.33</v>
      </c>
      <c r="J423" s="67">
        <f t="shared" si="133"/>
        <v>0</v>
      </c>
      <c r="K423" s="303">
        <f t="shared" si="134"/>
        <v>31.35</v>
      </c>
      <c r="L423" s="67">
        <f t="shared" si="135"/>
        <v>0</v>
      </c>
    </row>
    <row r="424" spans="1:12">
      <c r="A424" s="20">
        <v>0</v>
      </c>
      <c r="B424" s="6" t="s">
        <v>384</v>
      </c>
      <c r="C424" s="6" t="s">
        <v>3049</v>
      </c>
      <c r="D424" s="6" t="s">
        <v>131</v>
      </c>
      <c r="E424" s="53" t="s">
        <v>123</v>
      </c>
      <c r="F424" s="38">
        <v>0.33</v>
      </c>
      <c r="G424" s="5">
        <f t="shared" si="131"/>
        <v>31.35</v>
      </c>
      <c r="H424" s="66"/>
      <c r="I424" s="65">
        <f t="shared" si="132"/>
        <v>0.33</v>
      </c>
      <c r="J424" s="67">
        <f t="shared" si="133"/>
        <v>0</v>
      </c>
      <c r="K424" s="303">
        <f t="shared" si="134"/>
        <v>31.35</v>
      </c>
      <c r="L424" s="67">
        <f t="shared" si="135"/>
        <v>0</v>
      </c>
    </row>
    <row r="425" spans="1:12">
      <c r="A425" s="20">
        <v>0</v>
      </c>
      <c r="B425" s="6" t="s">
        <v>385</v>
      </c>
      <c r="C425" s="6" t="s">
        <v>3049</v>
      </c>
      <c r="D425" s="6" t="s">
        <v>133</v>
      </c>
      <c r="E425" s="53" t="s">
        <v>123</v>
      </c>
      <c r="F425" s="38">
        <v>0.33</v>
      </c>
      <c r="G425" s="5">
        <f t="shared" si="131"/>
        <v>31.35</v>
      </c>
      <c r="H425" s="66"/>
      <c r="I425" s="65">
        <f t="shared" si="132"/>
        <v>0.33</v>
      </c>
      <c r="J425" s="67">
        <f t="shared" si="133"/>
        <v>0</v>
      </c>
      <c r="K425" s="303">
        <f t="shared" si="134"/>
        <v>31.35</v>
      </c>
      <c r="L425" s="67">
        <f t="shared" si="135"/>
        <v>0</v>
      </c>
    </row>
    <row r="426" spans="1:12">
      <c r="A426" s="20">
        <v>0</v>
      </c>
      <c r="B426" s="6" t="s">
        <v>386</v>
      </c>
      <c r="C426" s="6" t="s">
        <v>3049</v>
      </c>
      <c r="D426" s="6" t="s">
        <v>135</v>
      </c>
      <c r="E426" s="53" t="s">
        <v>123</v>
      </c>
      <c r="F426" s="38">
        <v>0.33</v>
      </c>
      <c r="G426" s="5">
        <f t="shared" si="131"/>
        <v>31.35</v>
      </c>
      <c r="H426" s="66"/>
      <c r="I426" s="65">
        <f t="shared" si="132"/>
        <v>0.33</v>
      </c>
      <c r="J426" s="67">
        <f t="shared" si="133"/>
        <v>0</v>
      </c>
      <c r="K426" s="303">
        <f t="shared" si="134"/>
        <v>31.35</v>
      </c>
      <c r="L426" s="67">
        <f t="shared" si="135"/>
        <v>0</v>
      </c>
    </row>
    <row r="427" spans="1:12">
      <c r="A427" s="20">
        <v>0</v>
      </c>
      <c r="B427" s="6" t="s">
        <v>387</v>
      </c>
      <c r="C427" s="6" t="s">
        <v>3049</v>
      </c>
      <c r="D427" s="6" t="s">
        <v>137</v>
      </c>
      <c r="E427" s="53" t="s">
        <v>123</v>
      </c>
      <c r="F427" s="38">
        <v>0.33</v>
      </c>
      <c r="G427" s="5">
        <f t="shared" si="131"/>
        <v>31.35</v>
      </c>
      <c r="H427" s="66"/>
      <c r="I427" s="65">
        <f t="shared" si="132"/>
        <v>0.33</v>
      </c>
      <c r="J427" s="67">
        <f t="shared" si="133"/>
        <v>0</v>
      </c>
      <c r="K427" s="303">
        <f t="shared" si="134"/>
        <v>31.35</v>
      </c>
      <c r="L427" s="67">
        <f t="shared" si="135"/>
        <v>0</v>
      </c>
    </row>
    <row r="428" spans="1:12">
      <c r="A428" s="20">
        <v>0</v>
      </c>
      <c r="B428" s="6" t="s">
        <v>388</v>
      </c>
      <c r="C428" s="6" t="s">
        <v>3049</v>
      </c>
      <c r="D428" s="6" t="s">
        <v>139</v>
      </c>
      <c r="E428" s="53" t="s">
        <v>123</v>
      </c>
      <c r="F428" s="38">
        <v>0.33</v>
      </c>
      <c r="G428" s="5">
        <f t="shared" si="131"/>
        <v>31.35</v>
      </c>
      <c r="H428" s="66"/>
      <c r="I428" s="65">
        <f t="shared" si="132"/>
        <v>0.33</v>
      </c>
      <c r="J428" s="67">
        <f t="shared" si="133"/>
        <v>0</v>
      </c>
      <c r="K428" s="303">
        <f t="shared" si="134"/>
        <v>31.35</v>
      </c>
      <c r="L428" s="67">
        <f t="shared" si="135"/>
        <v>0</v>
      </c>
    </row>
    <row r="429" spans="1:12">
      <c r="A429" s="20">
        <v>0</v>
      </c>
      <c r="B429" s="6" t="s">
        <v>389</v>
      </c>
      <c r="C429" s="6" t="s">
        <v>3049</v>
      </c>
      <c r="D429" s="6" t="s">
        <v>141</v>
      </c>
      <c r="E429" s="53" t="s">
        <v>123</v>
      </c>
      <c r="F429" s="38">
        <v>0.33</v>
      </c>
      <c r="G429" s="5">
        <f t="shared" si="131"/>
        <v>31.35</v>
      </c>
      <c r="H429" s="66"/>
      <c r="I429" s="65">
        <f t="shared" si="132"/>
        <v>0.33</v>
      </c>
      <c r="J429" s="67">
        <f t="shared" si="133"/>
        <v>0</v>
      </c>
      <c r="K429" s="303">
        <f t="shared" si="134"/>
        <v>31.35</v>
      </c>
      <c r="L429" s="67">
        <f t="shared" si="135"/>
        <v>0</v>
      </c>
    </row>
    <row r="430" spans="1:12">
      <c r="A430" s="20">
        <v>0</v>
      </c>
      <c r="B430" s="6" t="s">
        <v>390</v>
      </c>
      <c r="C430" s="6" t="s">
        <v>3049</v>
      </c>
      <c r="D430" s="6" t="s">
        <v>143</v>
      </c>
      <c r="E430" s="53" t="s">
        <v>123</v>
      </c>
      <c r="F430" s="38">
        <v>0.33</v>
      </c>
      <c r="G430" s="5">
        <f t="shared" si="131"/>
        <v>31.35</v>
      </c>
      <c r="H430" s="66"/>
      <c r="I430" s="65">
        <f t="shared" si="132"/>
        <v>0.33</v>
      </c>
      <c r="J430" s="67">
        <f t="shared" si="133"/>
        <v>0</v>
      </c>
      <c r="K430" s="303">
        <f t="shared" si="134"/>
        <v>31.35</v>
      </c>
      <c r="L430" s="67">
        <f t="shared" si="135"/>
        <v>0</v>
      </c>
    </row>
    <row r="431" spans="1:12">
      <c r="A431" s="20">
        <v>0</v>
      </c>
      <c r="B431" s="6" t="s">
        <v>391</v>
      </c>
      <c r="C431" s="6" t="s">
        <v>3049</v>
      </c>
      <c r="D431" s="6" t="s">
        <v>145</v>
      </c>
      <c r="E431" s="53" t="s">
        <v>123</v>
      </c>
      <c r="F431" s="38">
        <v>0.33</v>
      </c>
      <c r="G431" s="5">
        <f t="shared" si="131"/>
        <v>31.35</v>
      </c>
      <c r="H431" s="66"/>
      <c r="I431" s="65">
        <f t="shared" si="132"/>
        <v>0.33</v>
      </c>
      <c r="J431" s="67">
        <f t="shared" si="133"/>
        <v>0</v>
      </c>
      <c r="K431" s="303">
        <f t="shared" si="134"/>
        <v>31.35</v>
      </c>
      <c r="L431" s="67">
        <f t="shared" si="135"/>
        <v>0</v>
      </c>
    </row>
    <row r="432" spans="1:12">
      <c r="A432" s="20">
        <v>0</v>
      </c>
      <c r="B432" s="6" t="s">
        <v>392</v>
      </c>
      <c r="C432" s="6" t="s">
        <v>3049</v>
      </c>
      <c r="D432" s="6" t="s">
        <v>147</v>
      </c>
      <c r="E432" s="53" t="s">
        <v>123</v>
      </c>
      <c r="F432" s="38">
        <v>0.33</v>
      </c>
      <c r="G432" s="5">
        <f t="shared" si="131"/>
        <v>31.35</v>
      </c>
      <c r="H432" s="66"/>
      <c r="I432" s="65">
        <f t="shared" si="132"/>
        <v>0.33</v>
      </c>
      <c r="J432" s="67">
        <f t="shared" si="133"/>
        <v>0</v>
      </c>
      <c r="K432" s="303">
        <f t="shared" si="134"/>
        <v>31.35</v>
      </c>
      <c r="L432" s="67">
        <f t="shared" si="135"/>
        <v>0</v>
      </c>
    </row>
    <row r="433" spans="1:12">
      <c r="A433" s="20">
        <v>0</v>
      </c>
      <c r="B433" s="6" t="s">
        <v>393</v>
      </c>
      <c r="C433" s="6" t="s">
        <v>3491</v>
      </c>
      <c r="D433" s="6" t="s">
        <v>148</v>
      </c>
      <c r="E433" s="53" t="s">
        <v>123</v>
      </c>
      <c r="F433" s="38">
        <v>0.36</v>
      </c>
      <c r="G433" s="5">
        <f t="shared" si="131"/>
        <v>34.200000000000003</v>
      </c>
      <c r="H433" s="66"/>
      <c r="I433" s="65">
        <f t="shared" si="132"/>
        <v>0.36</v>
      </c>
      <c r="J433" s="67">
        <f t="shared" si="133"/>
        <v>0</v>
      </c>
      <c r="K433" s="303">
        <f t="shared" si="134"/>
        <v>34.200000000000003</v>
      </c>
      <c r="L433" s="67">
        <f t="shared" si="135"/>
        <v>0</v>
      </c>
    </row>
    <row r="434" spans="1:12">
      <c r="A434" s="20">
        <v>0</v>
      </c>
      <c r="B434" s="6" t="s">
        <v>3800</v>
      </c>
      <c r="C434" s="6" t="s">
        <v>3491</v>
      </c>
      <c r="D434" s="6" t="s">
        <v>149</v>
      </c>
      <c r="E434" s="53" t="s">
        <v>123</v>
      </c>
      <c r="F434" s="38">
        <v>0.41</v>
      </c>
      <c r="G434" s="5">
        <f t="shared" si="131"/>
        <v>38.950000000000003</v>
      </c>
      <c r="H434" s="66"/>
      <c r="I434" s="65">
        <f t="shared" si="132"/>
        <v>0.41</v>
      </c>
      <c r="J434" s="67">
        <f t="shared" si="133"/>
        <v>0</v>
      </c>
      <c r="K434" s="303">
        <f t="shared" si="134"/>
        <v>38.950000000000003</v>
      </c>
      <c r="L434" s="67">
        <f t="shared" si="135"/>
        <v>0</v>
      </c>
    </row>
    <row r="435" spans="1:12">
      <c r="A435" s="20">
        <v>0</v>
      </c>
      <c r="B435" s="6" t="s">
        <v>394</v>
      </c>
      <c r="C435" s="6" t="s">
        <v>3491</v>
      </c>
      <c r="D435" s="6" t="s">
        <v>150</v>
      </c>
      <c r="E435" s="53" t="s">
        <v>123</v>
      </c>
      <c r="F435" s="38">
        <v>0.41</v>
      </c>
      <c r="G435" s="5">
        <f t="shared" si="131"/>
        <v>38.950000000000003</v>
      </c>
      <c r="H435" s="66"/>
      <c r="I435" s="65">
        <f t="shared" si="132"/>
        <v>0.41</v>
      </c>
      <c r="J435" s="67">
        <f t="shared" si="133"/>
        <v>0</v>
      </c>
      <c r="K435" s="303">
        <f t="shared" si="134"/>
        <v>38.950000000000003</v>
      </c>
      <c r="L435" s="67">
        <f t="shared" si="135"/>
        <v>0</v>
      </c>
    </row>
    <row r="436" spans="1:12">
      <c r="A436" s="20"/>
      <c r="B436" s="6"/>
      <c r="C436" s="6"/>
      <c r="D436" s="6"/>
      <c r="E436" s="53"/>
      <c r="F436" s="38"/>
      <c r="G436" s="38"/>
      <c r="H436" s="66"/>
      <c r="I436" s="65"/>
      <c r="J436" s="67"/>
      <c r="K436" s="303"/>
      <c r="L436" s="67"/>
    </row>
    <row r="437" spans="1:12">
      <c r="A437" s="20">
        <v>0</v>
      </c>
      <c r="B437" s="6" t="s">
        <v>395</v>
      </c>
      <c r="C437" s="6" t="s">
        <v>3050</v>
      </c>
      <c r="D437" s="6" t="s">
        <v>118</v>
      </c>
      <c r="E437" s="53" t="s">
        <v>116</v>
      </c>
      <c r="F437" s="38">
        <v>0.42</v>
      </c>
      <c r="G437" s="5">
        <f t="shared" ref="G437:G454" si="136">ROUND(F437*Курс_EUR,2)</f>
        <v>39.9</v>
      </c>
      <c r="H437" s="66"/>
      <c r="I437" s="65">
        <f t="shared" ref="I437:I454" si="137">F437*(1-Скидка_SUNMIGHT)</f>
        <v>0.42</v>
      </c>
      <c r="J437" s="67">
        <f t="shared" ref="J437:J454" si="138">I437*H437</f>
        <v>0</v>
      </c>
      <c r="K437" s="303">
        <f t="shared" ref="K437:K454" si="139">G437*(1-Скидка_SUNMIGHT)</f>
        <v>39.9</v>
      </c>
      <c r="L437" s="67">
        <f t="shared" ref="L437:L454" si="140">H437*K437</f>
        <v>0</v>
      </c>
    </row>
    <row r="438" spans="1:12">
      <c r="A438" s="20">
        <v>0</v>
      </c>
      <c r="B438" s="6" t="s">
        <v>396</v>
      </c>
      <c r="C438" s="6" t="s">
        <v>3050</v>
      </c>
      <c r="D438" s="6" t="s">
        <v>120</v>
      </c>
      <c r="E438" s="53" t="s">
        <v>116</v>
      </c>
      <c r="F438" s="38">
        <v>0.42</v>
      </c>
      <c r="G438" s="5">
        <f t="shared" si="136"/>
        <v>39.9</v>
      </c>
      <c r="H438" s="66"/>
      <c r="I438" s="65">
        <f t="shared" si="137"/>
        <v>0.42</v>
      </c>
      <c r="J438" s="67">
        <f t="shared" si="138"/>
        <v>0</v>
      </c>
      <c r="K438" s="303">
        <f t="shared" si="139"/>
        <v>39.9</v>
      </c>
      <c r="L438" s="67">
        <f t="shared" si="140"/>
        <v>0</v>
      </c>
    </row>
    <row r="439" spans="1:12">
      <c r="A439" s="20">
        <v>0</v>
      </c>
      <c r="B439" s="6" t="s">
        <v>397</v>
      </c>
      <c r="C439" s="6" t="s">
        <v>3050</v>
      </c>
      <c r="D439" s="6" t="s">
        <v>122</v>
      </c>
      <c r="E439" s="53" t="s">
        <v>123</v>
      </c>
      <c r="F439" s="38">
        <v>0.36</v>
      </c>
      <c r="G439" s="5">
        <f t="shared" si="136"/>
        <v>34.200000000000003</v>
      </c>
      <c r="H439" s="66"/>
      <c r="I439" s="65">
        <f t="shared" si="137"/>
        <v>0.36</v>
      </c>
      <c r="J439" s="67">
        <f t="shared" si="138"/>
        <v>0</v>
      </c>
      <c r="K439" s="303">
        <f t="shared" si="139"/>
        <v>34.200000000000003</v>
      </c>
      <c r="L439" s="67">
        <f t="shared" si="140"/>
        <v>0</v>
      </c>
    </row>
    <row r="440" spans="1:12">
      <c r="A440" s="20">
        <v>0</v>
      </c>
      <c r="B440" s="6" t="s">
        <v>398</v>
      </c>
      <c r="C440" s="6" t="s">
        <v>3050</v>
      </c>
      <c r="D440" s="6" t="s">
        <v>125</v>
      </c>
      <c r="E440" s="53" t="s">
        <v>123</v>
      </c>
      <c r="F440" s="38">
        <v>0.32</v>
      </c>
      <c r="G440" s="5">
        <f t="shared" si="136"/>
        <v>30.4</v>
      </c>
      <c r="H440" s="66"/>
      <c r="I440" s="65">
        <f t="shared" si="137"/>
        <v>0.32</v>
      </c>
      <c r="J440" s="67">
        <f t="shared" si="138"/>
        <v>0</v>
      </c>
      <c r="K440" s="303">
        <f t="shared" si="139"/>
        <v>30.4</v>
      </c>
      <c r="L440" s="67">
        <f t="shared" si="140"/>
        <v>0</v>
      </c>
    </row>
    <row r="441" spans="1:12">
      <c r="A441" s="20">
        <v>0</v>
      </c>
      <c r="B441" s="6" t="s">
        <v>399</v>
      </c>
      <c r="C441" s="6" t="s">
        <v>3050</v>
      </c>
      <c r="D441" s="6" t="s">
        <v>127</v>
      </c>
      <c r="E441" s="53" t="s">
        <v>123</v>
      </c>
      <c r="F441" s="38">
        <v>0.32</v>
      </c>
      <c r="G441" s="5">
        <f t="shared" si="136"/>
        <v>30.4</v>
      </c>
      <c r="H441" s="66"/>
      <c r="I441" s="65">
        <f t="shared" si="137"/>
        <v>0.32</v>
      </c>
      <c r="J441" s="67">
        <f t="shared" si="138"/>
        <v>0</v>
      </c>
      <c r="K441" s="303">
        <f t="shared" si="139"/>
        <v>30.4</v>
      </c>
      <c r="L441" s="67">
        <f t="shared" si="140"/>
        <v>0</v>
      </c>
    </row>
    <row r="442" spans="1:12">
      <c r="A442" s="20">
        <v>0</v>
      </c>
      <c r="B442" s="6" t="s">
        <v>400</v>
      </c>
      <c r="C442" s="6" t="s">
        <v>3050</v>
      </c>
      <c r="D442" s="6" t="s">
        <v>129</v>
      </c>
      <c r="E442" s="53" t="s">
        <v>123</v>
      </c>
      <c r="F442" s="38">
        <v>0.32</v>
      </c>
      <c r="G442" s="5">
        <f t="shared" si="136"/>
        <v>30.4</v>
      </c>
      <c r="H442" s="66"/>
      <c r="I442" s="65">
        <f t="shared" si="137"/>
        <v>0.32</v>
      </c>
      <c r="J442" s="67">
        <f t="shared" si="138"/>
        <v>0</v>
      </c>
      <c r="K442" s="303">
        <f t="shared" si="139"/>
        <v>30.4</v>
      </c>
      <c r="L442" s="67">
        <f t="shared" si="140"/>
        <v>0</v>
      </c>
    </row>
    <row r="443" spans="1:12">
      <c r="A443" s="20">
        <v>0</v>
      </c>
      <c r="B443" s="6" t="s">
        <v>401</v>
      </c>
      <c r="C443" s="6" t="s">
        <v>3050</v>
      </c>
      <c r="D443" s="6" t="s">
        <v>131</v>
      </c>
      <c r="E443" s="53" t="s">
        <v>123</v>
      </c>
      <c r="F443" s="38">
        <v>0.32</v>
      </c>
      <c r="G443" s="5">
        <f t="shared" si="136"/>
        <v>30.4</v>
      </c>
      <c r="H443" s="66"/>
      <c r="I443" s="65">
        <f t="shared" si="137"/>
        <v>0.32</v>
      </c>
      <c r="J443" s="67">
        <f t="shared" si="138"/>
        <v>0</v>
      </c>
      <c r="K443" s="303">
        <f t="shared" si="139"/>
        <v>30.4</v>
      </c>
      <c r="L443" s="67">
        <f t="shared" si="140"/>
        <v>0</v>
      </c>
    </row>
    <row r="444" spans="1:12">
      <c r="A444" s="20">
        <v>0</v>
      </c>
      <c r="B444" s="6" t="s">
        <v>402</v>
      </c>
      <c r="C444" s="6" t="s">
        <v>3050</v>
      </c>
      <c r="D444" s="6" t="s">
        <v>133</v>
      </c>
      <c r="E444" s="53" t="s">
        <v>123</v>
      </c>
      <c r="F444" s="38">
        <v>0.32</v>
      </c>
      <c r="G444" s="5">
        <f t="shared" si="136"/>
        <v>30.4</v>
      </c>
      <c r="H444" s="66"/>
      <c r="I444" s="65">
        <f t="shared" si="137"/>
        <v>0.32</v>
      </c>
      <c r="J444" s="67">
        <f t="shared" si="138"/>
        <v>0</v>
      </c>
      <c r="K444" s="303">
        <f t="shared" si="139"/>
        <v>30.4</v>
      </c>
      <c r="L444" s="67">
        <f t="shared" si="140"/>
        <v>0</v>
      </c>
    </row>
    <row r="445" spans="1:12">
      <c r="A445" s="20">
        <v>0</v>
      </c>
      <c r="B445" s="6" t="s">
        <v>403</v>
      </c>
      <c r="C445" s="6" t="s">
        <v>3050</v>
      </c>
      <c r="D445" s="6" t="s">
        <v>135</v>
      </c>
      <c r="E445" s="53" t="s">
        <v>123</v>
      </c>
      <c r="F445" s="38">
        <v>0.32</v>
      </c>
      <c r="G445" s="5">
        <f t="shared" si="136"/>
        <v>30.4</v>
      </c>
      <c r="H445" s="66"/>
      <c r="I445" s="65">
        <f t="shared" si="137"/>
        <v>0.32</v>
      </c>
      <c r="J445" s="67">
        <f t="shared" si="138"/>
        <v>0</v>
      </c>
      <c r="K445" s="303">
        <f t="shared" si="139"/>
        <v>30.4</v>
      </c>
      <c r="L445" s="67">
        <f t="shared" si="140"/>
        <v>0</v>
      </c>
    </row>
    <row r="446" spans="1:12">
      <c r="A446" s="20">
        <v>0</v>
      </c>
      <c r="B446" s="6" t="s">
        <v>404</v>
      </c>
      <c r="C446" s="6" t="s">
        <v>3050</v>
      </c>
      <c r="D446" s="6" t="s">
        <v>137</v>
      </c>
      <c r="E446" s="53" t="s">
        <v>123</v>
      </c>
      <c r="F446" s="38">
        <v>0.32</v>
      </c>
      <c r="G446" s="5">
        <f t="shared" si="136"/>
        <v>30.4</v>
      </c>
      <c r="H446" s="66"/>
      <c r="I446" s="65">
        <f t="shared" si="137"/>
        <v>0.32</v>
      </c>
      <c r="J446" s="67">
        <f t="shared" si="138"/>
        <v>0</v>
      </c>
      <c r="K446" s="303">
        <f t="shared" si="139"/>
        <v>30.4</v>
      </c>
      <c r="L446" s="67">
        <f t="shared" si="140"/>
        <v>0</v>
      </c>
    </row>
    <row r="447" spans="1:12">
      <c r="A447" s="20">
        <v>0</v>
      </c>
      <c r="B447" s="6" t="s">
        <v>405</v>
      </c>
      <c r="C447" s="6" t="s">
        <v>3050</v>
      </c>
      <c r="D447" s="6" t="s">
        <v>139</v>
      </c>
      <c r="E447" s="53" t="s">
        <v>123</v>
      </c>
      <c r="F447" s="38">
        <v>0.32</v>
      </c>
      <c r="G447" s="5">
        <f t="shared" si="136"/>
        <v>30.4</v>
      </c>
      <c r="H447" s="66"/>
      <c r="I447" s="65">
        <f t="shared" si="137"/>
        <v>0.32</v>
      </c>
      <c r="J447" s="67">
        <f t="shared" si="138"/>
        <v>0</v>
      </c>
      <c r="K447" s="303">
        <f t="shared" si="139"/>
        <v>30.4</v>
      </c>
      <c r="L447" s="67">
        <f t="shared" si="140"/>
        <v>0</v>
      </c>
    </row>
    <row r="448" spans="1:12">
      <c r="A448" s="20">
        <v>0</v>
      </c>
      <c r="B448" s="6" t="s">
        <v>406</v>
      </c>
      <c r="C448" s="6" t="s">
        <v>3050</v>
      </c>
      <c r="D448" s="6" t="s">
        <v>141</v>
      </c>
      <c r="E448" s="53" t="s">
        <v>123</v>
      </c>
      <c r="F448" s="38">
        <v>0.32</v>
      </c>
      <c r="G448" s="5">
        <f t="shared" si="136"/>
        <v>30.4</v>
      </c>
      <c r="H448" s="66"/>
      <c r="I448" s="65">
        <f t="shared" si="137"/>
        <v>0.32</v>
      </c>
      <c r="J448" s="67">
        <f t="shared" si="138"/>
        <v>0</v>
      </c>
      <c r="K448" s="303">
        <f t="shared" si="139"/>
        <v>30.4</v>
      </c>
      <c r="L448" s="67">
        <f t="shared" si="140"/>
        <v>0</v>
      </c>
    </row>
    <row r="449" spans="1:12">
      <c r="A449" s="20">
        <v>0</v>
      </c>
      <c r="B449" s="6" t="s">
        <v>407</v>
      </c>
      <c r="C449" s="6" t="s">
        <v>3050</v>
      </c>
      <c r="D449" s="6" t="s">
        <v>143</v>
      </c>
      <c r="E449" s="53" t="s">
        <v>123</v>
      </c>
      <c r="F449" s="38">
        <v>0.32</v>
      </c>
      <c r="G449" s="5">
        <f t="shared" si="136"/>
        <v>30.4</v>
      </c>
      <c r="H449" s="66"/>
      <c r="I449" s="65">
        <f t="shared" si="137"/>
        <v>0.32</v>
      </c>
      <c r="J449" s="67">
        <f t="shared" si="138"/>
        <v>0</v>
      </c>
      <c r="K449" s="303">
        <f t="shared" si="139"/>
        <v>30.4</v>
      </c>
      <c r="L449" s="67">
        <f t="shared" si="140"/>
        <v>0</v>
      </c>
    </row>
    <row r="450" spans="1:12">
      <c r="A450" s="20">
        <v>0</v>
      </c>
      <c r="B450" s="6" t="s">
        <v>408</v>
      </c>
      <c r="C450" s="6" t="s">
        <v>3050</v>
      </c>
      <c r="D450" s="6" t="s">
        <v>145</v>
      </c>
      <c r="E450" s="53" t="s">
        <v>123</v>
      </c>
      <c r="F450" s="38">
        <v>0.32</v>
      </c>
      <c r="G450" s="5">
        <f t="shared" si="136"/>
        <v>30.4</v>
      </c>
      <c r="H450" s="66"/>
      <c r="I450" s="65">
        <f t="shared" si="137"/>
        <v>0.32</v>
      </c>
      <c r="J450" s="67">
        <f t="shared" si="138"/>
        <v>0</v>
      </c>
      <c r="K450" s="303">
        <f t="shared" si="139"/>
        <v>30.4</v>
      </c>
      <c r="L450" s="67">
        <f t="shared" si="140"/>
        <v>0</v>
      </c>
    </row>
    <row r="451" spans="1:12">
      <c r="A451" s="20">
        <v>0</v>
      </c>
      <c r="B451" s="6" t="s">
        <v>409</v>
      </c>
      <c r="C451" s="6" t="s">
        <v>3050</v>
      </c>
      <c r="D451" s="6" t="s">
        <v>147</v>
      </c>
      <c r="E451" s="53" t="s">
        <v>123</v>
      </c>
      <c r="F451" s="38">
        <v>0.32</v>
      </c>
      <c r="G451" s="5">
        <f t="shared" si="136"/>
        <v>30.4</v>
      </c>
      <c r="H451" s="66"/>
      <c r="I451" s="65">
        <f t="shared" si="137"/>
        <v>0.32</v>
      </c>
      <c r="J451" s="67">
        <f t="shared" si="138"/>
        <v>0</v>
      </c>
      <c r="K451" s="303">
        <f t="shared" si="139"/>
        <v>30.4</v>
      </c>
      <c r="L451" s="67">
        <f t="shared" si="140"/>
        <v>0</v>
      </c>
    </row>
    <row r="452" spans="1:12">
      <c r="A452" s="20">
        <v>0</v>
      </c>
      <c r="B452" s="6" t="s">
        <v>3801</v>
      </c>
      <c r="C452" s="6" t="s">
        <v>3492</v>
      </c>
      <c r="D452" s="6" t="s">
        <v>148</v>
      </c>
      <c r="E452" s="53" t="s">
        <v>123</v>
      </c>
      <c r="F452" s="38">
        <v>0.35</v>
      </c>
      <c r="G452" s="5">
        <f t="shared" si="136"/>
        <v>33.25</v>
      </c>
      <c r="H452" s="66"/>
      <c r="I452" s="65">
        <f t="shared" si="137"/>
        <v>0.35</v>
      </c>
      <c r="J452" s="67">
        <f t="shared" si="138"/>
        <v>0</v>
      </c>
      <c r="K452" s="303">
        <f t="shared" si="139"/>
        <v>33.25</v>
      </c>
      <c r="L452" s="67">
        <f t="shared" si="140"/>
        <v>0</v>
      </c>
    </row>
    <row r="453" spans="1:12">
      <c r="A453" s="20">
        <v>0</v>
      </c>
      <c r="B453" s="6" t="s">
        <v>3802</v>
      </c>
      <c r="C453" s="6" t="s">
        <v>3492</v>
      </c>
      <c r="D453" s="6" t="s">
        <v>149</v>
      </c>
      <c r="E453" s="53" t="s">
        <v>123</v>
      </c>
      <c r="F453" s="38">
        <v>0.4</v>
      </c>
      <c r="G453" s="5">
        <f t="shared" si="136"/>
        <v>38</v>
      </c>
      <c r="H453" s="66"/>
      <c r="I453" s="65">
        <f t="shared" si="137"/>
        <v>0.4</v>
      </c>
      <c r="J453" s="67">
        <f t="shared" si="138"/>
        <v>0</v>
      </c>
      <c r="K453" s="303">
        <f t="shared" si="139"/>
        <v>38</v>
      </c>
      <c r="L453" s="67">
        <f t="shared" si="140"/>
        <v>0</v>
      </c>
    </row>
    <row r="454" spans="1:12">
      <c r="A454" s="20">
        <v>0</v>
      </c>
      <c r="B454" s="6" t="s">
        <v>3803</v>
      </c>
      <c r="C454" s="6" t="s">
        <v>3492</v>
      </c>
      <c r="D454" s="6" t="s">
        <v>150</v>
      </c>
      <c r="E454" s="53" t="s">
        <v>123</v>
      </c>
      <c r="F454" s="38">
        <v>0.4</v>
      </c>
      <c r="G454" s="5">
        <f t="shared" si="136"/>
        <v>38</v>
      </c>
      <c r="H454" s="66"/>
      <c r="I454" s="65">
        <f t="shared" si="137"/>
        <v>0.4</v>
      </c>
      <c r="J454" s="67">
        <f t="shared" si="138"/>
        <v>0</v>
      </c>
      <c r="K454" s="303">
        <f t="shared" si="139"/>
        <v>38</v>
      </c>
      <c r="L454" s="67">
        <f t="shared" si="140"/>
        <v>0</v>
      </c>
    </row>
    <row r="455" spans="1:12">
      <c r="A455" s="20"/>
      <c r="B455" s="6"/>
      <c r="C455" s="6"/>
      <c r="D455" s="6"/>
      <c r="E455" s="53"/>
      <c r="F455" s="38"/>
      <c r="G455" s="38"/>
      <c r="H455" s="66"/>
      <c r="I455" s="65"/>
      <c r="J455" s="67"/>
      <c r="K455" s="303"/>
      <c r="L455" s="67"/>
    </row>
    <row r="456" spans="1:12">
      <c r="A456" s="20">
        <v>0</v>
      </c>
      <c r="B456" s="6" t="s">
        <v>439</v>
      </c>
      <c r="C456" s="6" t="s">
        <v>3051</v>
      </c>
      <c r="D456" s="6" t="s">
        <v>118</v>
      </c>
      <c r="E456" s="53" t="s">
        <v>116</v>
      </c>
      <c r="F456" s="38">
        <v>0.71</v>
      </c>
      <c r="G456" s="5">
        <f t="shared" ref="G456:G466" si="141">ROUND(F456*Курс_EUR,2)</f>
        <v>67.45</v>
      </c>
      <c r="H456" s="66"/>
      <c r="I456" s="65">
        <f t="shared" ref="I456:I466" si="142">F456*(1-Скидка_SUNMIGHT)</f>
        <v>0.71</v>
      </c>
      <c r="J456" s="67">
        <f t="shared" ref="J456:J466" si="143">I456*H456</f>
        <v>0</v>
      </c>
      <c r="K456" s="303">
        <f t="shared" ref="K456:K466" si="144">G456*(1-Скидка_SUNMIGHT)</f>
        <v>67.45</v>
      </c>
      <c r="L456" s="67">
        <f t="shared" ref="L456:L466" si="145">H456*K456</f>
        <v>0</v>
      </c>
    </row>
    <row r="457" spans="1:12">
      <c r="A457" s="20">
        <v>0</v>
      </c>
      <c r="B457" s="6" t="s">
        <v>440</v>
      </c>
      <c r="C457" s="6" t="s">
        <v>3051</v>
      </c>
      <c r="D457" s="6" t="s">
        <v>120</v>
      </c>
      <c r="E457" s="53" t="s">
        <v>116</v>
      </c>
      <c r="F457" s="38">
        <v>0.68</v>
      </c>
      <c r="G457" s="5">
        <f t="shared" si="141"/>
        <v>64.599999999999994</v>
      </c>
      <c r="H457" s="66"/>
      <c r="I457" s="65">
        <f t="shared" si="142"/>
        <v>0.68</v>
      </c>
      <c r="J457" s="67">
        <f t="shared" si="143"/>
        <v>0</v>
      </c>
      <c r="K457" s="303">
        <f t="shared" si="144"/>
        <v>64.599999999999994</v>
      </c>
      <c r="L457" s="67">
        <f t="shared" si="145"/>
        <v>0</v>
      </c>
    </row>
    <row r="458" spans="1:12">
      <c r="A458" s="20">
        <v>0</v>
      </c>
      <c r="B458" s="6" t="s">
        <v>441</v>
      </c>
      <c r="C458" s="6" t="s">
        <v>3051</v>
      </c>
      <c r="D458" s="6" t="s">
        <v>122</v>
      </c>
      <c r="E458" s="53" t="s">
        <v>123</v>
      </c>
      <c r="F458" s="38">
        <v>0.59</v>
      </c>
      <c r="G458" s="5">
        <f t="shared" si="141"/>
        <v>56.05</v>
      </c>
      <c r="H458" s="66"/>
      <c r="I458" s="65">
        <f t="shared" si="142"/>
        <v>0.59</v>
      </c>
      <c r="J458" s="67">
        <f t="shared" si="143"/>
        <v>0</v>
      </c>
      <c r="K458" s="303">
        <f t="shared" si="144"/>
        <v>56.05</v>
      </c>
      <c r="L458" s="67">
        <f t="shared" si="145"/>
        <v>0</v>
      </c>
    </row>
    <row r="459" spans="1:12">
      <c r="A459" s="20">
        <v>0</v>
      </c>
      <c r="B459" s="6" t="s">
        <v>442</v>
      </c>
      <c r="C459" s="6" t="s">
        <v>3051</v>
      </c>
      <c r="D459" s="6" t="s">
        <v>125</v>
      </c>
      <c r="E459" s="53" t="s">
        <v>123</v>
      </c>
      <c r="F459" s="38">
        <v>0.53</v>
      </c>
      <c r="G459" s="5">
        <f t="shared" si="141"/>
        <v>50.35</v>
      </c>
      <c r="H459" s="66"/>
      <c r="I459" s="65">
        <f t="shared" si="142"/>
        <v>0.53</v>
      </c>
      <c r="J459" s="67">
        <f t="shared" si="143"/>
        <v>0</v>
      </c>
      <c r="K459" s="303">
        <f t="shared" si="144"/>
        <v>50.35</v>
      </c>
      <c r="L459" s="67">
        <f t="shared" si="145"/>
        <v>0</v>
      </c>
    </row>
    <row r="460" spans="1:12">
      <c r="A460" s="20">
        <v>0</v>
      </c>
      <c r="B460" s="6" t="s">
        <v>443</v>
      </c>
      <c r="C460" s="6" t="s">
        <v>3051</v>
      </c>
      <c r="D460" s="6" t="s">
        <v>127</v>
      </c>
      <c r="E460" s="53" t="s">
        <v>123</v>
      </c>
      <c r="F460" s="38">
        <v>0.53</v>
      </c>
      <c r="G460" s="5">
        <f t="shared" si="141"/>
        <v>50.35</v>
      </c>
      <c r="H460" s="66"/>
      <c r="I460" s="65">
        <f t="shared" si="142"/>
        <v>0.53</v>
      </c>
      <c r="J460" s="67">
        <f t="shared" si="143"/>
        <v>0</v>
      </c>
      <c r="K460" s="303">
        <f t="shared" si="144"/>
        <v>50.35</v>
      </c>
      <c r="L460" s="67">
        <f t="shared" si="145"/>
        <v>0</v>
      </c>
    </row>
    <row r="461" spans="1:12">
      <c r="A461" s="20">
        <v>0</v>
      </c>
      <c r="B461" s="6" t="s">
        <v>444</v>
      </c>
      <c r="C461" s="6" t="s">
        <v>3051</v>
      </c>
      <c r="D461" s="6" t="s">
        <v>129</v>
      </c>
      <c r="E461" s="53" t="s">
        <v>123</v>
      </c>
      <c r="F461" s="38">
        <v>0.53</v>
      </c>
      <c r="G461" s="5">
        <f t="shared" si="141"/>
        <v>50.35</v>
      </c>
      <c r="H461" s="66"/>
      <c r="I461" s="65">
        <f t="shared" si="142"/>
        <v>0.53</v>
      </c>
      <c r="J461" s="67">
        <f t="shared" si="143"/>
        <v>0</v>
      </c>
      <c r="K461" s="303">
        <f t="shared" si="144"/>
        <v>50.35</v>
      </c>
      <c r="L461" s="67">
        <f t="shared" si="145"/>
        <v>0</v>
      </c>
    </row>
    <row r="462" spans="1:12">
      <c r="A462" s="20">
        <v>0</v>
      </c>
      <c r="B462" s="6" t="s">
        <v>445</v>
      </c>
      <c r="C462" s="6" t="s">
        <v>3051</v>
      </c>
      <c r="D462" s="6" t="s">
        <v>131</v>
      </c>
      <c r="E462" s="53" t="s">
        <v>123</v>
      </c>
      <c r="F462" s="38">
        <v>0.51</v>
      </c>
      <c r="G462" s="5">
        <f t="shared" si="141"/>
        <v>48.45</v>
      </c>
      <c r="H462" s="66"/>
      <c r="I462" s="65">
        <f t="shared" si="142"/>
        <v>0.51</v>
      </c>
      <c r="J462" s="67">
        <f t="shared" si="143"/>
        <v>0</v>
      </c>
      <c r="K462" s="303">
        <f t="shared" si="144"/>
        <v>48.45</v>
      </c>
      <c r="L462" s="67">
        <f t="shared" si="145"/>
        <v>0</v>
      </c>
    </row>
    <row r="463" spans="1:12">
      <c r="A463" s="20">
        <v>0</v>
      </c>
      <c r="B463" s="6" t="s">
        <v>446</v>
      </c>
      <c r="C463" s="6" t="s">
        <v>3051</v>
      </c>
      <c r="D463" s="6" t="s">
        <v>133</v>
      </c>
      <c r="E463" s="53" t="s">
        <v>123</v>
      </c>
      <c r="F463" s="38">
        <v>0.51</v>
      </c>
      <c r="G463" s="5">
        <f t="shared" si="141"/>
        <v>48.45</v>
      </c>
      <c r="H463" s="66"/>
      <c r="I463" s="65">
        <f t="shared" si="142"/>
        <v>0.51</v>
      </c>
      <c r="J463" s="67">
        <f t="shared" si="143"/>
        <v>0</v>
      </c>
      <c r="K463" s="303">
        <f t="shared" si="144"/>
        <v>48.45</v>
      </c>
      <c r="L463" s="67">
        <f t="shared" si="145"/>
        <v>0</v>
      </c>
    </row>
    <row r="464" spans="1:12">
      <c r="A464" s="20">
        <v>0</v>
      </c>
      <c r="B464" s="6" t="s">
        <v>447</v>
      </c>
      <c r="C464" s="6" t="s">
        <v>3051</v>
      </c>
      <c r="D464" s="6" t="s">
        <v>135</v>
      </c>
      <c r="E464" s="53" t="s">
        <v>123</v>
      </c>
      <c r="F464" s="38">
        <v>0.51</v>
      </c>
      <c r="G464" s="5">
        <f t="shared" si="141"/>
        <v>48.45</v>
      </c>
      <c r="H464" s="66"/>
      <c r="I464" s="65">
        <f t="shared" si="142"/>
        <v>0.51</v>
      </c>
      <c r="J464" s="67">
        <f t="shared" si="143"/>
        <v>0</v>
      </c>
      <c r="K464" s="303">
        <f t="shared" si="144"/>
        <v>48.45</v>
      </c>
      <c r="L464" s="67">
        <f t="shared" si="145"/>
        <v>0</v>
      </c>
    </row>
    <row r="465" spans="1:12">
      <c r="A465" s="20">
        <v>0</v>
      </c>
      <c r="B465" s="6" t="s">
        <v>448</v>
      </c>
      <c r="C465" s="6" t="s">
        <v>3051</v>
      </c>
      <c r="D465" s="6" t="s">
        <v>139</v>
      </c>
      <c r="E465" s="53" t="s">
        <v>123</v>
      </c>
      <c r="F465" s="38">
        <v>0.51</v>
      </c>
      <c r="G465" s="5">
        <f t="shared" si="141"/>
        <v>48.45</v>
      </c>
      <c r="H465" s="66"/>
      <c r="I465" s="65">
        <f t="shared" si="142"/>
        <v>0.51</v>
      </c>
      <c r="J465" s="67">
        <f t="shared" si="143"/>
        <v>0</v>
      </c>
      <c r="K465" s="303">
        <f t="shared" si="144"/>
        <v>48.45</v>
      </c>
      <c r="L465" s="67">
        <f t="shared" si="145"/>
        <v>0</v>
      </c>
    </row>
    <row r="466" spans="1:12">
      <c r="A466" s="20">
        <v>0</v>
      </c>
      <c r="B466" s="6" t="s">
        <v>449</v>
      </c>
      <c r="C466" s="6" t="s">
        <v>3051</v>
      </c>
      <c r="D466" s="6" t="s">
        <v>143</v>
      </c>
      <c r="E466" s="53" t="s">
        <v>123</v>
      </c>
      <c r="F466" s="38">
        <v>0.51</v>
      </c>
      <c r="G466" s="5">
        <f t="shared" si="141"/>
        <v>48.45</v>
      </c>
      <c r="H466" s="66"/>
      <c r="I466" s="65">
        <f t="shared" si="142"/>
        <v>0.51</v>
      </c>
      <c r="J466" s="67">
        <f t="shared" si="143"/>
        <v>0</v>
      </c>
      <c r="K466" s="303">
        <f t="shared" si="144"/>
        <v>48.45</v>
      </c>
      <c r="L466" s="67">
        <f t="shared" si="145"/>
        <v>0</v>
      </c>
    </row>
    <row r="467" spans="1:12">
      <c r="A467" s="20"/>
      <c r="B467" s="6"/>
      <c r="C467" s="6"/>
      <c r="D467" s="6"/>
      <c r="E467" s="53"/>
      <c r="F467" s="38"/>
      <c r="G467" s="38"/>
      <c r="H467" s="66"/>
      <c r="I467" s="65"/>
      <c r="J467" s="67"/>
      <c r="K467" s="303"/>
      <c r="L467" s="67"/>
    </row>
    <row r="468" spans="1:12">
      <c r="A468" s="20">
        <v>0</v>
      </c>
      <c r="B468" s="6" t="s">
        <v>450</v>
      </c>
      <c r="C468" s="6" t="s">
        <v>3052</v>
      </c>
      <c r="D468" s="6" t="s">
        <v>118</v>
      </c>
      <c r="E468" s="53" t="s">
        <v>116</v>
      </c>
      <c r="F468" s="38">
        <v>0.73</v>
      </c>
      <c r="G468" s="5">
        <f t="shared" ref="G468:G478" si="146">ROUND(F468*Курс_EUR,2)</f>
        <v>69.349999999999994</v>
      </c>
      <c r="H468" s="66"/>
      <c r="I468" s="65">
        <f t="shared" ref="I468:I478" si="147">F468*(1-Скидка_SUNMIGHT)</f>
        <v>0.73</v>
      </c>
      <c r="J468" s="67">
        <f t="shared" ref="J468:J478" si="148">I468*H468</f>
        <v>0</v>
      </c>
      <c r="K468" s="303">
        <f t="shared" ref="K468:K478" si="149">G468*(1-Скидка_SUNMIGHT)</f>
        <v>69.349999999999994</v>
      </c>
      <c r="L468" s="67">
        <f t="shared" ref="L468:L478" si="150">H468*K468</f>
        <v>0</v>
      </c>
    </row>
    <row r="469" spans="1:12">
      <c r="A469" s="20">
        <v>0</v>
      </c>
      <c r="B469" s="6" t="s">
        <v>451</v>
      </c>
      <c r="C469" s="6" t="s">
        <v>3052</v>
      </c>
      <c r="D469" s="6" t="s">
        <v>120</v>
      </c>
      <c r="E469" s="53" t="s">
        <v>116</v>
      </c>
      <c r="F469" s="38">
        <v>0.69</v>
      </c>
      <c r="G469" s="5">
        <f t="shared" si="146"/>
        <v>65.55</v>
      </c>
      <c r="H469" s="66"/>
      <c r="I469" s="65">
        <f t="shared" si="147"/>
        <v>0.69</v>
      </c>
      <c r="J469" s="67">
        <f t="shared" si="148"/>
        <v>0</v>
      </c>
      <c r="K469" s="303">
        <f t="shared" si="149"/>
        <v>65.55</v>
      </c>
      <c r="L469" s="67">
        <f t="shared" si="150"/>
        <v>0</v>
      </c>
    </row>
    <row r="470" spans="1:12">
      <c r="A470" s="20">
        <v>0</v>
      </c>
      <c r="B470" s="6" t="s">
        <v>452</v>
      </c>
      <c r="C470" s="6" t="s">
        <v>3052</v>
      </c>
      <c r="D470" s="6" t="s">
        <v>122</v>
      </c>
      <c r="E470" s="53" t="s">
        <v>123</v>
      </c>
      <c r="F470" s="38">
        <v>0.6</v>
      </c>
      <c r="G470" s="5">
        <f t="shared" si="146"/>
        <v>57</v>
      </c>
      <c r="H470" s="66"/>
      <c r="I470" s="65">
        <f t="shared" si="147"/>
        <v>0.6</v>
      </c>
      <c r="J470" s="67">
        <f t="shared" si="148"/>
        <v>0</v>
      </c>
      <c r="K470" s="303">
        <f t="shared" si="149"/>
        <v>57</v>
      </c>
      <c r="L470" s="67">
        <f t="shared" si="150"/>
        <v>0</v>
      </c>
    </row>
    <row r="471" spans="1:12">
      <c r="A471" s="20">
        <v>0</v>
      </c>
      <c r="B471" s="6" t="s">
        <v>453</v>
      </c>
      <c r="C471" s="6" t="s">
        <v>3052</v>
      </c>
      <c r="D471" s="6" t="s">
        <v>125</v>
      </c>
      <c r="E471" s="53" t="s">
        <v>123</v>
      </c>
      <c r="F471" s="38">
        <v>0.56999999999999995</v>
      </c>
      <c r="G471" s="5">
        <f t="shared" si="146"/>
        <v>54.15</v>
      </c>
      <c r="H471" s="66"/>
      <c r="I471" s="65">
        <f t="shared" si="147"/>
        <v>0.56999999999999995</v>
      </c>
      <c r="J471" s="67">
        <f t="shared" si="148"/>
        <v>0</v>
      </c>
      <c r="K471" s="303">
        <f t="shared" si="149"/>
        <v>54.15</v>
      </c>
      <c r="L471" s="67">
        <f t="shared" si="150"/>
        <v>0</v>
      </c>
    </row>
    <row r="472" spans="1:12">
      <c r="A472" s="20">
        <v>0</v>
      </c>
      <c r="B472" s="6" t="s">
        <v>454</v>
      </c>
      <c r="C472" s="6" t="s">
        <v>3052</v>
      </c>
      <c r="D472" s="6" t="s">
        <v>127</v>
      </c>
      <c r="E472" s="53" t="s">
        <v>123</v>
      </c>
      <c r="F472" s="38">
        <v>0.56999999999999995</v>
      </c>
      <c r="G472" s="5">
        <f t="shared" si="146"/>
        <v>54.15</v>
      </c>
      <c r="H472" s="66"/>
      <c r="I472" s="65">
        <f t="shared" si="147"/>
        <v>0.56999999999999995</v>
      </c>
      <c r="J472" s="67">
        <f t="shared" si="148"/>
        <v>0</v>
      </c>
      <c r="K472" s="303">
        <f t="shared" si="149"/>
        <v>54.15</v>
      </c>
      <c r="L472" s="67">
        <f t="shared" si="150"/>
        <v>0</v>
      </c>
    </row>
    <row r="473" spans="1:12">
      <c r="A473" s="20">
        <v>0</v>
      </c>
      <c r="B473" s="6" t="s">
        <v>455</v>
      </c>
      <c r="C473" s="6" t="s">
        <v>3052</v>
      </c>
      <c r="D473" s="6" t="s">
        <v>129</v>
      </c>
      <c r="E473" s="53" t="s">
        <v>123</v>
      </c>
      <c r="F473" s="38">
        <v>0.56999999999999995</v>
      </c>
      <c r="G473" s="5">
        <f t="shared" si="146"/>
        <v>54.15</v>
      </c>
      <c r="H473" s="66"/>
      <c r="I473" s="65">
        <f t="shared" si="147"/>
        <v>0.56999999999999995</v>
      </c>
      <c r="J473" s="67">
        <f t="shared" si="148"/>
        <v>0</v>
      </c>
      <c r="K473" s="303">
        <f t="shared" si="149"/>
        <v>54.15</v>
      </c>
      <c r="L473" s="67">
        <f t="shared" si="150"/>
        <v>0</v>
      </c>
    </row>
    <row r="474" spans="1:12">
      <c r="A474" s="20">
        <v>0</v>
      </c>
      <c r="B474" s="6" t="s">
        <v>456</v>
      </c>
      <c r="C474" s="6" t="s">
        <v>3052</v>
      </c>
      <c r="D474" s="6" t="s">
        <v>131</v>
      </c>
      <c r="E474" s="53" t="s">
        <v>123</v>
      </c>
      <c r="F474" s="38">
        <v>0.56999999999999995</v>
      </c>
      <c r="G474" s="5">
        <f t="shared" si="146"/>
        <v>54.15</v>
      </c>
      <c r="H474" s="66"/>
      <c r="I474" s="65">
        <f t="shared" si="147"/>
        <v>0.56999999999999995</v>
      </c>
      <c r="J474" s="67">
        <f t="shared" si="148"/>
        <v>0</v>
      </c>
      <c r="K474" s="303">
        <f t="shared" si="149"/>
        <v>54.15</v>
      </c>
      <c r="L474" s="67">
        <f t="shared" si="150"/>
        <v>0</v>
      </c>
    </row>
    <row r="475" spans="1:12">
      <c r="A475" s="20">
        <v>0</v>
      </c>
      <c r="B475" s="6" t="s">
        <v>457</v>
      </c>
      <c r="C475" s="6" t="s">
        <v>3052</v>
      </c>
      <c r="D475" s="6" t="s">
        <v>133</v>
      </c>
      <c r="E475" s="53" t="s">
        <v>123</v>
      </c>
      <c r="F475" s="38">
        <v>0.56999999999999995</v>
      </c>
      <c r="G475" s="5">
        <f t="shared" si="146"/>
        <v>54.15</v>
      </c>
      <c r="H475" s="66"/>
      <c r="I475" s="65">
        <f t="shared" si="147"/>
        <v>0.56999999999999995</v>
      </c>
      <c r="J475" s="67">
        <f t="shared" si="148"/>
        <v>0</v>
      </c>
      <c r="K475" s="303">
        <f t="shared" si="149"/>
        <v>54.15</v>
      </c>
      <c r="L475" s="67">
        <f t="shared" si="150"/>
        <v>0</v>
      </c>
    </row>
    <row r="476" spans="1:12">
      <c r="A476" s="20">
        <v>0</v>
      </c>
      <c r="B476" s="6" t="s">
        <v>458</v>
      </c>
      <c r="C476" s="6" t="s">
        <v>3052</v>
      </c>
      <c r="D476" s="6" t="s">
        <v>135</v>
      </c>
      <c r="E476" s="53" t="s">
        <v>123</v>
      </c>
      <c r="F476" s="38">
        <v>0.56999999999999995</v>
      </c>
      <c r="G476" s="5">
        <f t="shared" si="146"/>
        <v>54.15</v>
      </c>
      <c r="H476" s="66"/>
      <c r="I476" s="65">
        <f t="shared" si="147"/>
        <v>0.56999999999999995</v>
      </c>
      <c r="J476" s="67">
        <f t="shared" si="148"/>
        <v>0</v>
      </c>
      <c r="K476" s="303">
        <f t="shared" si="149"/>
        <v>54.15</v>
      </c>
      <c r="L476" s="67">
        <f t="shared" si="150"/>
        <v>0</v>
      </c>
    </row>
    <row r="477" spans="1:12">
      <c r="A477" s="20">
        <v>0</v>
      </c>
      <c r="B477" s="6" t="s">
        <v>459</v>
      </c>
      <c r="C477" s="6" t="s">
        <v>3052</v>
      </c>
      <c r="D477" s="6" t="s">
        <v>139</v>
      </c>
      <c r="E477" s="53" t="s">
        <v>123</v>
      </c>
      <c r="F477" s="38">
        <v>0.56999999999999995</v>
      </c>
      <c r="G477" s="5">
        <f t="shared" si="146"/>
        <v>54.15</v>
      </c>
      <c r="H477" s="66"/>
      <c r="I477" s="65">
        <f t="shared" si="147"/>
        <v>0.56999999999999995</v>
      </c>
      <c r="J477" s="67">
        <f t="shared" si="148"/>
        <v>0</v>
      </c>
      <c r="K477" s="303">
        <f t="shared" si="149"/>
        <v>54.15</v>
      </c>
      <c r="L477" s="67">
        <f t="shared" si="150"/>
        <v>0</v>
      </c>
    </row>
    <row r="478" spans="1:12">
      <c r="A478" s="20">
        <v>0</v>
      </c>
      <c r="B478" s="6" t="s">
        <v>460</v>
      </c>
      <c r="C478" s="6" t="s">
        <v>3052</v>
      </c>
      <c r="D478" s="6" t="s">
        <v>143</v>
      </c>
      <c r="E478" s="53" t="s">
        <v>123</v>
      </c>
      <c r="F478" s="38">
        <v>0.56999999999999995</v>
      </c>
      <c r="G478" s="5">
        <f t="shared" si="146"/>
        <v>54.15</v>
      </c>
      <c r="H478" s="66"/>
      <c r="I478" s="65">
        <f t="shared" si="147"/>
        <v>0.56999999999999995</v>
      </c>
      <c r="J478" s="67">
        <f t="shared" si="148"/>
        <v>0</v>
      </c>
      <c r="K478" s="303">
        <f t="shared" si="149"/>
        <v>54.15</v>
      </c>
      <c r="L478" s="67">
        <f t="shared" si="150"/>
        <v>0</v>
      </c>
    </row>
    <row r="479" spans="1:12">
      <c r="A479" s="20"/>
      <c r="B479" s="6"/>
      <c r="C479" s="6"/>
      <c r="D479" s="6"/>
      <c r="E479" s="53"/>
      <c r="F479" s="38"/>
      <c r="G479" s="38"/>
      <c r="H479" s="66"/>
      <c r="I479" s="65"/>
      <c r="J479" s="67"/>
      <c r="K479" s="303"/>
      <c r="L479" s="67"/>
    </row>
    <row r="480" spans="1:12">
      <c r="A480" s="20">
        <v>0</v>
      </c>
      <c r="B480" s="6" t="s">
        <v>461</v>
      </c>
      <c r="C480" s="6" t="s">
        <v>3053</v>
      </c>
      <c r="D480" s="6" t="s">
        <v>120</v>
      </c>
      <c r="E480" s="53" t="s">
        <v>116</v>
      </c>
      <c r="F480" s="38">
        <v>0.3</v>
      </c>
      <c r="G480" s="5">
        <f t="shared" ref="G480:G489" si="151">ROUND(F480*Курс_EUR,2)</f>
        <v>28.5</v>
      </c>
      <c r="H480" s="66"/>
      <c r="I480" s="65">
        <f t="shared" ref="I480:I489" si="152">F480*(1-Скидка_SUNMIGHT)</f>
        <v>0.3</v>
      </c>
      <c r="J480" s="67">
        <f t="shared" ref="J480:J489" si="153">I480*H480</f>
        <v>0</v>
      </c>
      <c r="K480" s="303">
        <f t="shared" ref="K480:K489" si="154">G480*(1-Скидка_SUNMIGHT)</f>
        <v>28.5</v>
      </c>
      <c r="L480" s="67">
        <f t="shared" ref="L480:L489" si="155">H480*K480</f>
        <v>0</v>
      </c>
    </row>
    <row r="481" spans="1:12">
      <c r="A481" s="20">
        <v>0</v>
      </c>
      <c r="B481" s="6" t="s">
        <v>462</v>
      </c>
      <c r="C481" s="6" t="s">
        <v>3053</v>
      </c>
      <c r="D481" s="6" t="s">
        <v>122</v>
      </c>
      <c r="E481" s="53" t="s">
        <v>123</v>
      </c>
      <c r="F481" s="38">
        <v>0.28999999999999998</v>
      </c>
      <c r="G481" s="5">
        <f t="shared" si="151"/>
        <v>27.55</v>
      </c>
      <c r="H481" s="66"/>
      <c r="I481" s="65">
        <f t="shared" si="152"/>
        <v>0.28999999999999998</v>
      </c>
      <c r="J481" s="67">
        <f t="shared" si="153"/>
        <v>0</v>
      </c>
      <c r="K481" s="303">
        <f t="shared" si="154"/>
        <v>27.55</v>
      </c>
      <c r="L481" s="67">
        <f t="shared" si="155"/>
        <v>0</v>
      </c>
    </row>
    <row r="482" spans="1:12">
      <c r="A482" s="20">
        <v>0</v>
      </c>
      <c r="B482" s="6" t="s">
        <v>463</v>
      </c>
      <c r="C482" s="6" t="s">
        <v>3053</v>
      </c>
      <c r="D482" s="6" t="s">
        <v>125</v>
      </c>
      <c r="E482" s="53" t="s">
        <v>123</v>
      </c>
      <c r="F482" s="38">
        <v>0.28999999999999998</v>
      </c>
      <c r="G482" s="5">
        <f t="shared" si="151"/>
        <v>27.55</v>
      </c>
      <c r="H482" s="66"/>
      <c r="I482" s="65">
        <f t="shared" si="152"/>
        <v>0.28999999999999998</v>
      </c>
      <c r="J482" s="67">
        <f t="shared" si="153"/>
        <v>0</v>
      </c>
      <c r="K482" s="303">
        <f t="shared" si="154"/>
        <v>27.55</v>
      </c>
      <c r="L482" s="67">
        <f t="shared" si="155"/>
        <v>0</v>
      </c>
    </row>
    <row r="483" spans="1:12">
      <c r="A483" s="20">
        <v>0</v>
      </c>
      <c r="B483" s="6" t="s">
        <v>464</v>
      </c>
      <c r="C483" s="6" t="s">
        <v>3053</v>
      </c>
      <c r="D483" s="6" t="s">
        <v>127</v>
      </c>
      <c r="E483" s="53" t="s">
        <v>123</v>
      </c>
      <c r="F483" s="38">
        <v>0.28000000000000003</v>
      </c>
      <c r="G483" s="5">
        <f t="shared" si="151"/>
        <v>26.6</v>
      </c>
      <c r="H483" s="66"/>
      <c r="I483" s="65">
        <f t="shared" si="152"/>
        <v>0.28000000000000003</v>
      </c>
      <c r="J483" s="67">
        <f t="shared" si="153"/>
        <v>0</v>
      </c>
      <c r="K483" s="303">
        <f t="shared" si="154"/>
        <v>26.6</v>
      </c>
      <c r="L483" s="67">
        <f t="shared" si="155"/>
        <v>0</v>
      </c>
    </row>
    <row r="484" spans="1:12">
      <c r="A484" s="20">
        <v>0</v>
      </c>
      <c r="B484" s="6" t="s">
        <v>465</v>
      </c>
      <c r="C484" s="6" t="s">
        <v>3053</v>
      </c>
      <c r="D484" s="6" t="s">
        <v>129</v>
      </c>
      <c r="E484" s="53" t="s">
        <v>123</v>
      </c>
      <c r="F484" s="38">
        <v>0.27</v>
      </c>
      <c r="G484" s="5">
        <f t="shared" si="151"/>
        <v>25.65</v>
      </c>
      <c r="H484" s="66"/>
      <c r="I484" s="65">
        <f t="shared" si="152"/>
        <v>0.27</v>
      </c>
      <c r="J484" s="67">
        <f t="shared" si="153"/>
        <v>0</v>
      </c>
      <c r="K484" s="303">
        <f t="shared" si="154"/>
        <v>25.65</v>
      </c>
      <c r="L484" s="67">
        <f t="shared" si="155"/>
        <v>0</v>
      </c>
    </row>
    <row r="485" spans="1:12">
      <c r="A485" s="20">
        <v>0</v>
      </c>
      <c r="B485" s="6" t="s">
        <v>466</v>
      </c>
      <c r="C485" s="6" t="s">
        <v>3053</v>
      </c>
      <c r="D485" s="6" t="s">
        <v>131</v>
      </c>
      <c r="E485" s="53" t="s">
        <v>123</v>
      </c>
      <c r="F485" s="38">
        <v>0.27</v>
      </c>
      <c r="G485" s="5">
        <f t="shared" si="151"/>
        <v>25.65</v>
      </c>
      <c r="H485" s="66"/>
      <c r="I485" s="65">
        <f t="shared" si="152"/>
        <v>0.27</v>
      </c>
      <c r="J485" s="67">
        <f t="shared" si="153"/>
        <v>0</v>
      </c>
      <c r="K485" s="303">
        <f t="shared" si="154"/>
        <v>25.65</v>
      </c>
      <c r="L485" s="67">
        <f t="shared" si="155"/>
        <v>0</v>
      </c>
    </row>
    <row r="486" spans="1:12">
      <c r="A486" s="20">
        <v>0</v>
      </c>
      <c r="B486" s="6" t="s">
        <v>467</v>
      </c>
      <c r="C486" s="6" t="s">
        <v>3053</v>
      </c>
      <c r="D486" s="6" t="s">
        <v>133</v>
      </c>
      <c r="E486" s="53" t="s">
        <v>123</v>
      </c>
      <c r="F486" s="38">
        <v>0.27</v>
      </c>
      <c r="G486" s="5">
        <f t="shared" si="151"/>
        <v>25.65</v>
      </c>
      <c r="H486" s="66"/>
      <c r="I486" s="65">
        <f t="shared" si="152"/>
        <v>0.27</v>
      </c>
      <c r="J486" s="67">
        <f t="shared" si="153"/>
        <v>0</v>
      </c>
      <c r="K486" s="303">
        <f t="shared" si="154"/>
        <v>25.65</v>
      </c>
      <c r="L486" s="67">
        <f t="shared" si="155"/>
        <v>0</v>
      </c>
    </row>
    <row r="487" spans="1:12">
      <c r="A487" s="20">
        <v>0</v>
      </c>
      <c r="B487" s="6" t="s">
        <v>468</v>
      </c>
      <c r="C487" s="6" t="s">
        <v>3053</v>
      </c>
      <c r="D487" s="6" t="s">
        <v>135</v>
      </c>
      <c r="E487" s="53" t="s">
        <v>123</v>
      </c>
      <c r="F487" s="38">
        <v>0.27</v>
      </c>
      <c r="G487" s="5">
        <f t="shared" si="151"/>
        <v>25.65</v>
      </c>
      <c r="H487" s="66"/>
      <c r="I487" s="65">
        <f t="shared" si="152"/>
        <v>0.27</v>
      </c>
      <c r="J487" s="67">
        <f t="shared" si="153"/>
        <v>0</v>
      </c>
      <c r="K487" s="303">
        <f t="shared" si="154"/>
        <v>25.65</v>
      </c>
      <c r="L487" s="67">
        <f t="shared" si="155"/>
        <v>0</v>
      </c>
    </row>
    <row r="488" spans="1:12">
      <c r="A488" s="20">
        <v>0</v>
      </c>
      <c r="B488" s="6" t="s">
        <v>469</v>
      </c>
      <c r="C488" s="6" t="s">
        <v>3053</v>
      </c>
      <c r="D488" s="6" t="s">
        <v>139</v>
      </c>
      <c r="E488" s="53" t="s">
        <v>123</v>
      </c>
      <c r="F488" s="38">
        <v>0.27</v>
      </c>
      <c r="G488" s="5">
        <f t="shared" si="151"/>
        <v>25.65</v>
      </c>
      <c r="H488" s="66"/>
      <c r="I488" s="65">
        <f t="shared" si="152"/>
        <v>0.27</v>
      </c>
      <c r="J488" s="67">
        <f t="shared" si="153"/>
        <v>0</v>
      </c>
      <c r="K488" s="303">
        <f t="shared" si="154"/>
        <v>25.65</v>
      </c>
      <c r="L488" s="67">
        <f t="shared" si="155"/>
        <v>0</v>
      </c>
    </row>
    <row r="489" spans="1:12">
      <c r="A489" s="20">
        <v>0</v>
      </c>
      <c r="B489" s="6" t="s">
        <v>470</v>
      </c>
      <c r="C489" s="6" t="s">
        <v>3053</v>
      </c>
      <c r="D489" s="6" t="s">
        <v>143</v>
      </c>
      <c r="E489" s="53" t="s">
        <v>123</v>
      </c>
      <c r="F489" s="38">
        <v>0.27</v>
      </c>
      <c r="G489" s="5">
        <f t="shared" si="151"/>
        <v>25.65</v>
      </c>
      <c r="H489" s="66"/>
      <c r="I489" s="65">
        <f t="shared" si="152"/>
        <v>0.27</v>
      </c>
      <c r="J489" s="67">
        <f t="shared" si="153"/>
        <v>0</v>
      </c>
      <c r="K489" s="303">
        <f t="shared" si="154"/>
        <v>25.65</v>
      </c>
      <c r="L489" s="67">
        <f t="shared" si="155"/>
        <v>0</v>
      </c>
    </row>
    <row r="490" spans="1:12">
      <c r="A490" s="20"/>
      <c r="B490" s="6"/>
      <c r="C490" s="6"/>
      <c r="D490" s="6"/>
      <c r="E490" s="53"/>
      <c r="F490" s="38"/>
      <c r="G490" s="38"/>
      <c r="H490" s="66"/>
      <c r="I490" s="65"/>
      <c r="J490" s="67"/>
      <c r="K490" s="303"/>
      <c r="L490" s="67"/>
    </row>
    <row r="491" spans="1:12">
      <c r="A491" s="20">
        <v>0</v>
      </c>
      <c r="B491" s="6" t="s">
        <v>471</v>
      </c>
      <c r="C491" s="6" t="s">
        <v>3054</v>
      </c>
      <c r="D491" s="6" t="s">
        <v>118</v>
      </c>
      <c r="E491" s="53" t="s">
        <v>271</v>
      </c>
      <c r="F491" s="38">
        <v>0.83</v>
      </c>
      <c r="G491" s="5">
        <f t="shared" ref="G491:G503" si="156">ROUND(F491*Курс_EUR,2)</f>
        <v>78.849999999999994</v>
      </c>
      <c r="H491" s="66"/>
      <c r="I491" s="65">
        <f t="shared" ref="I491:I503" si="157">F491*(1-Скидка_SUNMIGHT)</f>
        <v>0.83</v>
      </c>
      <c r="J491" s="67">
        <f t="shared" ref="J491:J503" si="158">I491*H491</f>
        <v>0</v>
      </c>
      <c r="K491" s="303">
        <f t="shared" ref="K491:K503" si="159">G491*(1-Скидка_SUNMIGHT)</f>
        <v>78.849999999999994</v>
      </c>
      <c r="L491" s="67">
        <f t="shared" ref="L491:L503" si="160">H491*K491</f>
        <v>0</v>
      </c>
    </row>
    <row r="492" spans="1:12">
      <c r="A492" s="20">
        <v>0</v>
      </c>
      <c r="B492" s="6" t="s">
        <v>472</v>
      </c>
      <c r="C492" s="6" t="s">
        <v>3054</v>
      </c>
      <c r="D492" s="6" t="s">
        <v>120</v>
      </c>
      <c r="E492" s="53" t="s">
        <v>271</v>
      </c>
      <c r="F492" s="38">
        <v>0.83</v>
      </c>
      <c r="G492" s="5">
        <f t="shared" si="156"/>
        <v>78.849999999999994</v>
      </c>
      <c r="H492" s="66"/>
      <c r="I492" s="65">
        <f t="shared" si="157"/>
        <v>0.83</v>
      </c>
      <c r="J492" s="67">
        <f t="shared" si="158"/>
        <v>0</v>
      </c>
      <c r="K492" s="303">
        <f t="shared" si="159"/>
        <v>78.849999999999994</v>
      </c>
      <c r="L492" s="67">
        <f t="shared" si="160"/>
        <v>0</v>
      </c>
    </row>
    <row r="493" spans="1:12">
      <c r="A493" s="20">
        <v>0</v>
      </c>
      <c r="B493" s="6" t="s">
        <v>473</v>
      </c>
      <c r="C493" s="6" t="s">
        <v>3054</v>
      </c>
      <c r="D493" s="6" t="s">
        <v>122</v>
      </c>
      <c r="E493" s="53" t="s">
        <v>474</v>
      </c>
      <c r="F493" s="38">
        <v>0.71</v>
      </c>
      <c r="G493" s="5">
        <f t="shared" si="156"/>
        <v>67.45</v>
      </c>
      <c r="H493" s="66"/>
      <c r="I493" s="65">
        <f t="shared" si="157"/>
        <v>0.71</v>
      </c>
      <c r="J493" s="67">
        <f t="shared" si="158"/>
        <v>0</v>
      </c>
      <c r="K493" s="303">
        <f t="shared" si="159"/>
        <v>67.45</v>
      </c>
      <c r="L493" s="67">
        <f t="shared" si="160"/>
        <v>0</v>
      </c>
    </row>
    <row r="494" spans="1:12">
      <c r="A494" s="20">
        <v>0</v>
      </c>
      <c r="B494" s="6" t="s">
        <v>475</v>
      </c>
      <c r="C494" s="6" t="s">
        <v>3054</v>
      </c>
      <c r="D494" s="6" t="s">
        <v>125</v>
      </c>
      <c r="E494" s="53" t="s">
        <v>275</v>
      </c>
      <c r="F494" s="38">
        <v>0.63</v>
      </c>
      <c r="G494" s="5">
        <f t="shared" si="156"/>
        <v>59.85</v>
      </c>
      <c r="H494" s="66"/>
      <c r="I494" s="65">
        <f t="shared" si="157"/>
        <v>0.63</v>
      </c>
      <c r="J494" s="67">
        <f t="shared" si="158"/>
        <v>0</v>
      </c>
      <c r="K494" s="303">
        <f t="shared" si="159"/>
        <v>59.85</v>
      </c>
      <c r="L494" s="67">
        <f t="shared" si="160"/>
        <v>0</v>
      </c>
    </row>
    <row r="495" spans="1:12">
      <c r="A495" s="20">
        <v>0</v>
      </c>
      <c r="B495" s="6" t="s">
        <v>476</v>
      </c>
      <c r="C495" s="6" t="s">
        <v>3054</v>
      </c>
      <c r="D495" s="6" t="s">
        <v>127</v>
      </c>
      <c r="E495" s="53" t="s">
        <v>275</v>
      </c>
      <c r="F495" s="38">
        <v>0.59</v>
      </c>
      <c r="G495" s="5">
        <f t="shared" si="156"/>
        <v>56.05</v>
      </c>
      <c r="H495" s="66"/>
      <c r="I495" s="65">
        <f t="shared" si="157"/>
        <v>0.59</v>
      </c>
      <c r="J495" s="67">
        <f t="shared" si="158"/>
        <v>0</v>
      </c>
      <c r="K495" s="303">
        <f t="shared" si="159"/>
        <v>56.05</v>
      </c>
      <c r="L495" s="67">
        <f t="shared" si="160"/>
        <v>0</v>
      </c>
    </row>
    <row r="496" spans="1:12">
      <c r="A496" s="20">
        <v>0</v>
      </c>
      <c r="B496" s="6" t="s">
        <v>477</v>
      </c>
      <c r="C496" s="6" t="s">
        <v>3054</v>
      </c>
      <c r="D496" s="6" t="s">
        <v>129</v>
      </c>
      <c r="E496" s="53" t="s">
        <v>275</v>
      </c>
      <c r="F496" s="38">
        <v>0.47</v>
      </c>
      <c r="G496" s="5">
        <f t="shared" si="156"/>
        <v>44.65</v>
      </c>
      <c r="H496" s="66"/>
      <c r="I496" s="65">
        <f t="shared" si="157"/>
        <v>0.47</v>
      </c>
      <c r="J496" s="67">
        <f t="shared" si="158"/>
        <v>0</v>
      </c>
      <c r="K496" s="303">
        <f t="shared" si="159"/>
        <v>44.65</v>
      </c>
      <c r="L496" s="67">
        <f t="shared" si="160"/>
        <v>0</v>
      </c>
    </row>
    <row r="497" spans="1:12">
      <c r="A497" s="20">
        <v>0</v>
      </c>
      <c r="B497" s="6" t="s">
        <v>478</v>
      </c>
      <c r="C497" s="6" t="s">
        <v>3054</v>
      </c>
      <c r="D497" s="6" t="s">
        <v>131</v>
      </c>
      <c r="E497" s="53" t="s">
        <v>275</v>
      </c>
      <c r="F497" s="38">
        <v>0.47</v>
      </c>
      <c r="G497" s="5">
        <f t="shared" si="156"/>
        <v>44.65</v>
      </c>
      <c r="H497" s="66"/>
      <c r="I497" s="65">
        <f t="shared" si="157"/>
        <v>0.47</v>
      </c>
      <c r="J497" s="67">
        <f t="shared" si="158"/>
        <v>0</v>
      </c>
      <c r="K497" s="303">
        <f t="shared" si="159"/>
        <v>44.65</v>
      </c>
      <c r="L497" s="67">
        <f t="shared" si="160"/>
        <v>0</v>
      </c>
    </row>
    <row r="498" spans="1:12">
      <c r="A498" s="20">
        <v>0</v>
      </c>
      <c r="B498" s="6" t="s">
        <v>479</v>
      </c>
      <c r="C498" s="6" t="s">
        <v>3054</v>
      </c>
      <c r="D498" s="6" t="s">
        <v>133</v>
      </c>
      <c r="E498" s="53" t="s">
        <v>275</v>
      </c>
      <c r="F498" s="38">
        <v>0.47</v>
      </c>
      <c r="G498" s="5">
        <f t="shared" si="156"/>
        <v>44.65</v>
      </c>
      <c r="H498" s="66"/>
      <c r="I498" s="65">
        <f t="shared" si="157"/>
        <v>0.47</v>
      </c>
      <c r="J498" s="67">
        <f t="shared" si="158"/>
        <v>0</v>
      </c>
      <c r="K498" s="303">
        <f t="shared" si="159"/>
        <v>44.65</v>
      </c>
      <c r="L498" s="67">
        <f t="shared" si="160"/>
        <v>0</v>
      </c>
    </row>
    <row r="499" spans="1:12">
      <c r="A499" s="20">
        <v>0</v>
      </c>
      <c r="B499" s="6" t="s">
        <v>480</v>
      </c>
      <c r="C499" s="6" t="s">
        <v>3054</v>
      </c>
      <c r="D499" s="6" t="s">
        <v>135</v>
      </c>
      <c r="E499" s="53" t="s">
        <v>275</v>
      </c>
      <c r="F499" s="38">
        <v>0.47</v>
      </c>
      <c r="G499" s="5">
        <f t="shared" si="156"/>
        <v>44.65</v>
      </c>
      <c r="H499" s="66"/>
      <c r="I499" s="65">
        <f t="shared" si="157"/>
        <v>0.47</v>
      </c>
      <c r="J499" s="67">
        <f t="shared" si="158"/>
        <v>0</v>
      </c>
      <c r="K499" s="303">
        <f t="shared" si="159"/>
        <v>44.65</v>
      </c>
      <c r="L499" s="67">
        <f t="shared" si="160"/>
        <v>0</v>
      </c>
    </row>
    <row r="500" spans="1:12">
      <c r="A500" s="20">
        <v>0</v>
      </c>
      <c r="B500" s="6" t="s">
        <v>481</v>
      </c>
      <c r="C500" s="6" t="s">
        <v>3054</v>
      </c>
      <c r="D500" s="6" t="s">
        <v>139</v>
      </c>
      <c r="E500" s="53" t="s">
        <v>275</v>
      </c>
      <c r="F500" s="38">
        <v>0.47</v>
      </c>
      <c r="G500" s="5">
        <f t="shared" si="156"/>
        <v>44.65</v>
      </c>
      <c r="H500" s="66"/>
      <c r="I500" s="65">
        <f t="shared" si="157"/>
        <v>0.47</v>
      </c>
      <c r="J500" s="67">
        <f t="shared" si="158"/>
        <v>0</v>
      </c>
      <c r="K500" s="303">
        <f t="shared" si="159"/>
        <v>44.65</v>
      </c>
      <c r="L500" s="67">
        <f t="shared" si="160"/>
        <v>0</v>
      </c>
    </row>
    <row r="501" spans="1:12">
      <c r="A501" s="20">
        <v>0</v>
      </c>
      <c r="B501" s="6" t="s">
        <v>482</v>
      </c>
      <c r="C501" s="6" t="s">
        <v>3054</v>
      </c>
      <c r="D501" s="6" t="s">
        <v>143</v>
      </c>
      <c r="E501" s="53" t="s">
        <v>275</v>
      </c>
      <c r="F501" s="38">
        <v>0.47</v>
      </c>
      <c r="G501" s="5">
        <f t="shared" si="156"/>
        <v>44.65</v>
      </c>
      <c r="H501" s="66"/>
      <c r="I501" s="65">
        <f t="shared" si="157"/>
        <v>0.47</v>
      </c>
      <c r="J501" s="67">
        <f t="shared" si="158"/>
        <v>0</v>
      </c>
      <c r="K501" s="303">
        <f t="shared" si="159"/>
        <v>44.65</v>
      </c>
      <c r="L501" s="67">
        <f t="shared" si="160"/>
        <v>0</v>
      </c>
    </row>
    <row r="502" spans="1:12">
      <c r="A502" s="20">
        <v>0</v>
      </c>
      <c r="B502" s="6" t="s">
        <v>483</v>
      </c>
      <c r="C502" s="6" t="s">
        <v>3054</v>
      </c>
      <c r="D502" s="6" t="s">
        <v>145</v>
      </c>
      <c r="E502" s="53" t="s">
        <v>275</v>
      </c>
      <c r="F502" s="38">
        <v>0.47</v>
      </c>
      <c r="G502" s="5">
        <f t="shared" si="156"/>
        <v>44.65</v>
      </c>
      <c r="H502" s="66"/>
      <c r="I502" s="65">
        <f t="shared" si="157"/>
        <v>0.47</v>
      </c>
      <c r="J502" s="67">
        <f t="shared" si="158"/>
        <v>0</v>
      </c>
      <c r="K502" s="303">
        <f t="shared" si="159"/>
        <v>44.65</v>
      </c>
      <c r="L502" s="67">
        <f t="shared" si="160"/>
        <v>0</v>
      </c>
    </row>
    <row r="503" spans="1:12">
      <c r="A503" s="20">
        <v>0</v>
      </c>
      <c r="B503" s="6" t="s">
        <v>484</v>
      </c>
      <c r="C503" s="6" t="s">
        <v>3054</v>
      </c>
      <c r="D503" s="6" t="s">
        <v>147</v>
      </c>
      <c r="E503" s="53" t="s">
        <v>275</v>
      </c>
      <c r="F503" s="38">
        <v>0.47</v>
      </c>
      <c r="G503" s="5">
        <f t="shared" si="156"/>
        <v>44.65</v>
      </c>
      <c r="H503" s="66"/>
      <c r="I503" s="65">
        <f t="shared" si="157"/>
        <v>0.47</v>
      </c>
      <c r="J503" s="67">
        <f t="shared" si="158"/>
        <v>0</v>
      </c>
      <c r="K503" s="303">
        <f t="shared" si="159"/>
        <v>44.65</v>
      </c>
      <c r="L503" s="67">
        <f t="shared" si="160"/>
        <v>0</v>
      </c>
    </row>
    <row r="504" spans="1:12">
      <c r="A504" s="20"/>
      <c r="B504" s="6"/>
      <c r="C504" s="6"/>
      <c r="D504" s="6"/>
      <c r="E504" s="53"/>
      <c r="F504" s="38"/>
      <c r="G504" s="38"/>
      <c r="H504" s="66"/>
      <c r="I504" s="65"/>
      <c r="J504" s="67"/>
      <c r="K504" s="303"/>
      <c r="L504" s="67"/>
    </row>
    <row r="505" spans="1:12">
      <c r="A505" s="20">
        <v>0</v>
      </c>
      <c r="B505" s="6" t="s">
        <v>485</v>
      </c>
      <c r="C505" s="6" t="s">
        <v>3055</v>
      </c>
      <c r="D505" s="6" t="s">
        <v>118</v>
      </c>
      <c r="E505" s="53" t="s">
        <v>285</v>
      </c>
      <c r="F505" s="38">
        <v>57.44</v>
      </c>
      <c r="G505" s="5">
        <f t="shared" ref="G505:G517" si="161">ROUND(F505*Курс_EUR,2)</f>
        <v>5456.8</v>
      </c>
      <c r="H505" s="66"/>
      <c r="I505" s="65">
        <f t="shared" ref="I505:I517" si="162">F505*(1-Скидка_SUNMIGHT)</f>
        <v>57.44</v>
      </c>
      <c r="J505" s="67">
        <f t="shared" ref="J505:J517" si="163">I505*H505</f>
        <v>0</v>
      </c>
      <c r="K505" s="303">
        <f t="shared" ref="K505:K517" si="164">G505*(1-Скидка_SUNMIGHT)</f>
        <v>5456.8</v>
      </c>
      <c r="L505" s="67">
        <f t="shared" ref="L505:L517" si="165">H505*K505</f>
        <v>0</v>
      </c>
    </row>
    <row r="506" spans="1:12">
      <c r="A506" s="20">
        <v>0</v>
      </c>
      <c r="B506" s="6" t="s">
        <v>486</v>
      </c>
      <c r="C506" s="6" t="s">
        <v>3055</v>
      </c>
      <c r="D506" s="6" t="s">
        <v>120</v>
      </c>
      <c r="E506" s="53" t="s">
        <v>289</v>
      </c>
      <c r="F506" s="38">
        <v>54.72</v>
      </c>
      <c r="G506" s="5">
        <f t="shared" si="161"/>
        <v>5198.3999999999996</v>
      </c>
      <c r="H506" s="66"/>
      <c r="I506" s="65">
        <f t="shared" si="162"/>
        <v>54.72</v>
      </c>
      <c r="J506" s="67">
        <f t="shared" si="163"/>
        <v>0</v>
      </c>
      <c r="K506" s="303">
        <f t="shared" si="164"/>
        <v>5198.3999999999996</v>
      </c>
      <c r="L506" s="67">
        <f t="shared" si="165"/>
        <v>0</v>
      </c>
    </row>
    <row r="507" spans="1:12">
      <c r="A507" s="20">
        <v>0</v>
      </c>
      <c r="B507" s="6" t="s">
        <v>487</v>
      </c>
      <c r="C507" s="6" t="s">
        <v>3055</v>
      </c>
      <c r="D507" s="6" t="s">
        <v>122</v>
      </c>
      <c r="E507" s="53" t="s">
        <v>289</v>
      </c>
      <c r="F507" s="38">
        <v>47.91</v>
      </c>
      <c r="G507" s="5">
        <f t="shared" si="161"/>
        <v>4551.45</v>
      </c>
      <c r="H507" s="66"/>
      <c r="I507" s="65">
        <f t="shared" si="162"/>
        <v>47.91</v>
      </c>
      <c r="J507" s="67">
        <f t="shared" si="163"/>
        <v>0</v>
      </c>
      <c r="K507" s="303">
        <f t="shared" si="164"/>
        <v>4551.45</v>
      </c>
      <c r="L507" s="67">
        <f t="shared" si="165"/>
        <v>0</v>
      </c>
    </row>
    <row r="508" spans="1:12">
      <c r="A508" s="20">
        <v>0</v>
      </c>
      <c r="B508" s="6" t="s">
        <v>488</v>
      </c>
      <c r="C508" s="6" t="s">
        <v>3055</v>
      </c>
      <c r="D508" s="6" t="s">
        <v>125</v>
      </c>
      <c r="E508" s="53" t="s">
        <v>289</v>
      </c>
      <c r="F508" s="38">
        <v>42.39</v>
      </c>
      <c r="G508" s="5">
        <f t="shared" si="161"/>
        <v>4027.05</v>
      </c>
      <c r="H508" s="66"/>
      <c r="I508" s="65">
        <f t="shared" si="162"/>
        <v>42.39</v>
      </c>
      <c r="J508" s="67">
        <f t="shared" si="163"/>
        <v>0</v>
      </c>
      <c r="K508" s="303">
        <f t="shared" si="164"/>
        <v>4027.05</v>
      </c>
      <c r="L508" s="67">
        <f t="shared" si="165"/>
        <v>0</v>
      </c>
    </row>
    <row r="509" spans="1:12">
      <c r="A509" s="20">
        <v>0</v>
      </c>
      <c r="B509" s="6" t="s">
        <v>489</v>
      </c>
      <c r="C509" s="6" t="s">
        <v>3055</v>
      </c>
      <c r="D509" s="6" t="s">
        <v>127</v>
      </c>
      <c r="E509" s="53" t="s">
        <v>289</v>
      </c>
      <c r="F509" s="38">
        <v>42.39</v>
      </c>
      <c r="G509" s="5">
        <f t="shared" si="161"/>
        <v>4027.05</v>
      </c>
      <c r="H509" s="66"/>
      <c r="I509" s="65">
        <f t="shared" si="162"/>
        <v>42.39</v>
      </c>
      <c r="J509" s="67">
        <f t="shared" si="163"/>
        <v>0</v>
      </c>
      <c r="K509" s="303">
        <f t="shared" si="164"/>
        <v>4027.05</v>
      </c>
      <c r="L509" s="67">
        <f t="shared" si="165"/>
        <v>0</v>
      </c>
    </row>
    <row r="510" spans="1:12">
      <c r="A510" s="20">
        <v>0</v>
      </c>
      <c r="B510" s="6" t="s">
        <v>490</v>
      </c>
      <c r="C510" s="6" t="s">
        <v>3055</v>
      </c>
      <c r="D510" s="6" t="s">
        <v>129</v>
      </c>
      <c r="E510" s="53" t="s">
        <v>289</v>
      </c>
      <c r="F510" s="38">
        <v>42.39</v>
      </c>
      <c r="G510" s="5">
        <f t="shared" si="161"/>
        <v>4027.05</v>
      </c>
      <c r="H510" s="66"/>
      <c r="I510" s="65">
        <f t="shared" si="162"/>
        <v>42.39</v>
      </c>
      <c r="J510" s="67">
        <f t="shared" si="163"/>
        <v>0</v>
      </c>
      <c r="K510" s="303">
        <f t="shared" si="164"/>
        <v>4027.05</v>
      </c>
      <c r="L510" s="67">
        <f t="shared" si="165"/>
        <v>0</v>
      </c>
    </row>
    <row r="511" spans="1:12">
      <c r="A511" s="20">
        <v>0</v>
      </c>
      <c r="B511" s="6" t="s">
        <v>491</v>
      </c>
      <c r="C511" s="6" t="s">
        <v>3055</v>
      </c>
      <c r="D511" s="6" t="s">
        <v>131</v>
      </c>
      <c r="E511" s="53" t="s">
        <v>289</v>
      </c>
      <c r="F511" s="38">
        <v>40.299999999999997</v>
      </c>
      <c r="G511" s="5">
        <f t="shared" si="161"/>
        <v>3828.5</v>
      </c>
      <c r="H511" s="66"/>
      <c r="I511" s="65">
        <f t="shared" si="162"/>
        <v>40.299999999999997</v>
      </c>
      <c r="J511" s="67">
        <f t="shared" si="163"/>
        <v>0</v>
      </c>
      <c r="K511" s="303">
        <f t="shared" si="164"/>
        <v>3828.5</v>
      </c>
      <c r="L511" s="67">
        <f t="shared" si="165"/>
        <v>0</v>
      </c>
    </row>
    <row r="512" spans="1:12">
      <c r="A512" s="20">
        <v>0</v>
      </c>
      <c r="B512" s="6" t="s">
        <v>492</v>
      </c>
      <c r="C512" s="6" t="s">
        <v>3055</v>
      </c>
      <c r="D512" s="6" t="s">
        <v>133</v>
      </c>
      <c r="E512" s="53" t="s">
        <v>289</v>
      </c>
      <c r="F512" s="38">
        <v>40.299999999999997</v>
      </c>
      <c r="G512" s="5">
        <f t="shared" si="161"/>
        <v>3828.5</v>
      </c>
      <c r="H512" s="66"/>
      <c r="I512" s="65">
        <f t="shared" si="162"/>
        <v>40.299999999999997</v>
      </c>
      <c r="J512" s="67">
        <f t="shared" si="163"/>
        <v>0</v>
      </c>
      <c r="K512" s="303">
        <f t="shared" si="164"/>
        <v>3828.5</v>
      </c>
      <c r="L512" s="67">
        <f t="shared" si="165"/>
        <v>0</v>
      </c>
    </row>
    <row r="513" spans="1:12">
      <c r="A513" s="20">
        <v>0</v>
      </c>
      <c r="B513" s="6" t="s">
        <v>493</v>
      </c>
      <c r="C513" s="6" t="s">
        <v>3055</v>
      </c>
      <c r="D513" s="6" t="s">
        <v>135</v>
      </c>
      <c r="E513" s="53" t="s">
        <v>289</v>
      </c>
      <c r="F513" s="38">
        <v>40.299999999999997</v>
      </c>
      <c r="G513" s="5">
        <f t="shared" si="161"/>
        <v>3828.5</v>
      </c>
      <c r="H513" s="66"/>
      <c r="I513" s="65">
        <f t="shared" si="162"/>
        <v>40.299999999999997</v>
      </c>
      <c r="J513" s="67">
        <f t="shared" si="163"/>
        <v>0</v>
      </c>
      <c r="K513" s="303">
        <f t="shared" si="164"/>
        <v>3828.5</v>
      </c>
      <c r="L513" s="67">
        <f t="shared" si="165"/>
        <v>0</v>
      </c>
    </row>
    <row r="514" spans="1:12">
      <c r="A514" s="20">
        <v>0</v>
      </c>
      <c r="B514" s="6" t="s">
        <v>494</v>
      </c>
      <c r="C514" s="6" t="s">
        <v>3055</v>
      </c>
      <c r="D514" s="6" t="s">
        <v>137</v>
      </c>
      <c r="E514" s="53" t="s">
        <v>289</v>
      </c>
      <c r="F514" s="38">
        <v>40.299999999999997</v>
      </c>
      <c r="G514" s="5">
        <f t="shared" si="161"/>
        <v>3828.5</v>
      </c>
      <c r="H514" s="66"/>
      <c r="I514" s="65">
        <f t="shared" si="162"/>
        <v>40.299999999999997</v>
      </c>
      <c r="J514" s="67">
        <f t="shared" si="163"/>
        <v>0</v>
      </c>
      <c r="K514" s="303">
        <f t="shared" si="164"/>
        <v>3828.5</v>
      </c>
      <c r="L514" s="67">
        <f t="shared" si="165"/>
        <v>0</v>
      </c>
    </row>
    <row r="515" spans="1:12">
      <c r="A515" s="20">
        <v>0</v>
      </c>
      <c r="B515" s="6" t="s">
        <v>495</v>
      </c>
      <c r="C515" s="6" t="s">
        <v>3055</v>
      </c>
      <c r="D515" s="6" t="s">
        <v>139</v>
      </c>
      <c r="E515" s="53" t="s">
        <v>289</v>
      </c>
      <c r="F515" s="38">
        <v>40.299999999999997</v>
      </c>
      <c r="G515" s="5">
        <f t="shared" si="161"/>
        <v>3828.5</v>
      </c>
      <c r="H515" s="66"/>
      <c r="I515" s="65">
        <f t="shared" si="162"/>
        <v>40.299999999999997</v>
      </c>
      <c r="J515" s="67">
        <f t="shared" si="163"/>
        <v>0</v>
      </c>
      <c r="K515" s="303">
        <f t="shared" si="164"/>
        <v>3828.5</v>
      </c>
      <c r="L515" s="67">
        <f t="shared" si="165"/>
        <v>0</v>
      </c>
    </row>
    <row r="516" spans="1:12">
      <c r="A516" s="20">
        <v>0</v>
      </c>
      <c r="B516" s="6" t="s">
        <v>496</v>
      </c>
      <c r="C516" s="6" t="s">
        <v>3055</v>
      </c>
      <c r="D516" s="6" t="s">
        <v>141</v>
      </c>
      <c r="E516" s="53" t="s">
        <v>289</v>
      </c>
      <c r="F516" s="38">
        <v>40.299999999999997</v>
      </c>
      <c r="G516" s="5">
        <f t="shared" si="161"/>
        <v>3828.5</v>
      </c>
      <c r="H516" s="66"/>
      <c r="I516" s="65">
        <f t="shared" si="162"/>
        <v>40.299999999999997</v>
      </c>
      <c r="J516" s="67">
        <f t="shared" si="163"/>
        <v>0</v>
      </c>
      <c r="K516" s="303">
        <f t="shared" si="164"/>
        <v>3828.5</v>
      </c>
      <c r="L516" s="67">
        <f t="shared" si="165"/>
        <v>0</v>
      </c>
    </row>
    <row r="517" spans="1:12">
      <c r="A517" s="20">
        <v>0</v>
      </c>
      <c r="B517" s="6" t="s">
        <v>497</v>
      </c>
      <c r="C517" s="37" t="s">
        <v>3055</v>
      </c>
      <c r="D517" s="37" t="s">
        <v>143</v>
      </c>
      <c r="E517" s="53" t="s">
        <v>289</v>
      </c>
      <c r="F517" s="38">
        <v>40.299999999999997</v>
      </c>
      <c r="G517" s="5">
        <f t="shared" si="161"/>
        <v>3828.5</v>
      </c>
      <c r="H517" s="66"/>
      <c r="I517" s="65">
        <f t="shared" si="162"/>
        <v>40.299999999999997</v>
      </c>
      <c r="J517" s="67">
        <f t="shared" si="163"/>
        <v>0</v>
      </c>
      <c r="K517" s="303">
        <f t="shared" si="164"/>
        <v>3828.5</v>
      </c>
      <c r="L517" s="67">
        <f t="shared" si="165"/>
        <v>0</v>
      </c>
    </row>
    <row r="518" spans="1:12">
      <c r="A518" s="20"/>
      <c r="B518" s="6"/>
      <c r="C518" s="37"/>
      <c r="D518" s="37"/>
      <c r="E518" s="53"/>
      <c r="F518" s="38"/>
      <c r="G518" s="38"/>
      <c r="H518" s="66"/>
      <c r="I518" s="65"/>
      <c r="J518" s="67"/>
      <c r="K518" s="303"/>
      <c r="L518" s="67"/>
    </row>
    <row r="519" spans="1:12">
      <c r="A519" s="20">
        <v>0</v>
      </c>
      <c r="B519" s="6" t="s">
        <v>498</v>
      </c>
      <c r="C519" s="37" t="s">
        <v>3056</v>
      </c>
      <c r="D519" s="37" t="s">
        <v>118</v>
      </c>
      <c r="E519" s="53" t="s">
        <v>285</v>
      </c>
      <c r="F519" s="38">
        <v>75.05</v>
      </c>
      <c r="G519" s="5">
        <f t="shared" ref="G519:G527" si="166">ROUND(F519*Курс_EUR,2)</f>
        <v>7129.75</v>
      </c>
      <c r="H519" s="66"/>
      <c r="I519" s="65">
        <f t="shared" ref="I519:I527" si="167">F519*(1-Скидка_SUNMIGHT)</f>
        <v>75.05</v>
      </c>
      <c r="J519" s="67">
        <f t="shared" ref="J519:J527" si="168">I519*H519</f>
        <v>0</v>
      </c>
      <c r="K519" s="303">
        <f t="shared" ref="K519:K527" si="169">G519*(1-Скидка_SUNMIGHT)</f>
        <v>7129.75</v>
      </c>
      <c r="L519" s="67">
        <f t="shared" ref="L519:L527" si="170">H519*K519</f>
        <v>0</v>
      </c>
    </row>
    <row r="520" spans="1:12">
      <c r="A520" s="20">
        <v>0</v>
      </c>
      <c r="B520" s="6" t="s">
        <v>499</v>
      </c>
      <c r="C520" s="37" t="s">
        <v>3056</v>
      </c>
      <c r="D520" s="37" t="s">
        <v>120</v>
      </c>
      <c r="E520" s="53" t="s">
        <v>289</v>
      </c>
      <c r="F520" s="38">
        <v>70.73</v>
      </c>
      <c r="G520" s="5">
        <f t="shared" si="166"/>
        <v>6719.35</v>
      </c>
      <c r="H520" s="66"/>
      <c r="I520" s="65">
        <f t="shared" si="167"/>
        <v>70.73</v>
      </c>
      <c r="J520" s="67">
        <f t="shared" si="168"/>
        <v>0</v>
      </c>
      <c r="K520" s="303">
        <f t="shared" si="169"/>
        <v>6719.35</v>
      </c>
      <c r="L520" s="67">
        <f t="shared" si="170"/>
        <v>0</v>
      </c>
    </row>
    <row r="521" spans="1:12">
      <c r="A521" s="20">
        <v>0</v>
      </c>
      <c r="B521" s="6" t="s">
        <v>500</v>
      </c>
      <c r="C521" s="37" t="s">
        <v>3056</v>
      </c>
      <c r="D521" s="37" t="s">
        <v>122</v>
      </c>
      <c r="E521" s="53" t="s">
        <v>289</v>
      </c>
      <c r="F521" s="38">
        <v>59.36</v>
      </c>
      <c r="G521" s="5">
        <f t="shared" si="166"/>
        <v>5639.2</v>
      </c>
      <c r="H521" s="66"/>
      <c r="I521" s="65">
        <f t="shared" si="167"/>
        <v>59.36</v>
      </c>
      <c r="J521" s="67">
        <f t="shared" si="168"/>
        <v>0</v>
      </c>
      <c r="K521" s="303">
        <f t="shared" si="169"/>
        <v>5639.2</v>
      </c>
      <c r="L521" s="67">
        <f t="shared" si="170"/>
        <v>0</v>
      </c>
    </row>
    <row r="522" spans="1:12">
      <c r="A522" s="20">
        <v>0</v>
      </c>
      <c r="B522" s="6" t="s">
        <v>501</v>
      </c>
      <c r="C522" s="37" t="s">
        <v>3056</v>
      </c>
      <c r="D522" s="37" t="s">
        <v>125</v>
      </c>
      <c r="E522" s="53" t="s">
        <v>289</v>
      </c>
      <c r="F522" s="38">
        <v>51.3</v>
      </c>
      <c r="G522" s="5">
        <f t="shared" si="166"/>
        <v>4873.5</v>
      </c>
      <c r="H522" s="66"/>
      <c r="I522" s="65">
        <f t="shared" si="167"/>
        <v>51.3</v>
      </c>
      <c r="J522" s="67">
        <f t="shared" si="168"/>
        <v>0</v>
      </c>
      <c r="K522" s="303">
        <f t="shared" si="169"/>
        <v>4873.5</v>
      </c>
      <c r="L522" s="67">
        <f t="shared" si="170"/>
        <v>0</v>
      </c>
    </row>
    <row r="523" spans="1:12">
      <c r="A523" s="20">
        <v>0</v>
      </c>
      <c r="B523" s="6" t="s">
        <v>502</v>
      </c>
      <c r="C523" s="37" t="s">
        <v>3056</v>
      </c>
      <c r="D523" s="37" t="s">
        <v>127</v>
      </c>
      <c r="E523" s="53" t="s">
        <v>289</v>
      </c>
      <c r="F523" s="38">
        <v>51.3</v>
      </c>
      <c r="G523" s="5">
        <f t="shared" si="166"/>
        <v>4873.5</v>
      </c>
      <c r="H523" s="66"/>
      <c r="I523" s="65">
        <f t="shared" si="167"/>
        <v>51.3</v>
      </c>
      <c r="J523" s="67">
        <f t="shared" si="168"/>
        <v>0</v>
      </c>
      <c r="K523" s="303">
        <f t="shared" si="169"/>
        <v>4873.5</v>
      </c>
      <c r="L523" s="67">
        <f t="shared" si="170"/>
        <v>0</v>
      </c>
    </row>
    <row r="524" spans="1:12">
      <c r="A524" s="20">
        <v>0</v>
      </c>
      <c r="B524" s="6" t="s">
        <v>503</v>
      </c>
      <c r="C524" s="37" t="s">
        <v>3056</v>
      </c>
      <c r="D524" s="37" t="s">
        <v>131</v>
      </c>
      <c r="E524" s="53" t="s">
        <v>289</v>
      </c>
      <c r="F524" s="38">
        <v>48.23</v>
      </c>
      <c r="G524" s="5">
        <f t="shared" si="166"/>
        <v>4581.8500000000004</v>
      </c>
      <c r="H524" s="66"/>
      <c r="I524" s="65">
        <f t="shared" si="167"/>
        <v>48.23</v>
      </c>
      <c r="J524" s="67">
        <f t="shared" si="168"/>
        <v>0</v>
      </c>
      <c r="K524" s="303">
        <f t="shared" si="169"/>
        <v>4581.8500000000004</v>
      </c>
      <c r="L524" s="67">
        <f t="shared" si="170"/>
        <v>0</v>
      </c>
    </row>
    <row r="525" spans="1:12">
      <c r="A525" s="20">
        <v>0</v>
      </c>
      <c r="B525" s="6" t="s">
        <v>504</v>
      </c>
      <c r="C525" s="37" t="s">
        <v>3056</v>
      </c>
      <c r="D525" s="37" t="s">
        <v>135</v>
      </c>
      <c r="E525" s="53" t="s">
        <v>289</v>
      </c>
      <c r="F525" s="38">
        <v>48.23</v>
      </c>
      <c r="G525" s="5">
        <f t="shared" si="166"/>
        <v>4581.8500000000004</v>
      </c>
      <c r="H525" s="66"/>
      <c r="I525" s="65">
        <f t="shared" si="167"/>
        <v>48.23</v>
      </c>
      <c r="J525" s="67">
        <f t="shared" si="168"/>
        <v>0</v>
      </c>
      <c r="K525" s="303">
        <f t="shared" si="169"/>
        <v>4581.8500000000004</v>
      </c>
      <c r="L525" s="67">
        <f t="shared" si="170"/>
        <v>0</v>
      </c>
    </row>
    <row r="526" spans="1:12">
      <c r="A526" s="20">
        <v>0</v>
      </c>
      <c r="B526" s="6" t="s">
        <v>505</v>
      </c>
      <c r="C526" s="37" t="s">
        <v>3056</v>
      </c>
      <c r="D526" s="37" t="s">
        <v>139</v>
      </c>
      <c r="E526" s="53" t="s">
        <v>289</v>
      </c>
      <c r="F526" s="38">
        <v>48.23</v>
      </c>
      <c r="G526" s="5">
        <f t="shared" si="166"/>
        <v>4581.8500000000004</v>
      </c>
      <c r="H526" s="66"/>
      <c r="I526" s="65">
        <f t="shared" si="167"/>
        <v>48.23</v>
      </c>
      <c r="J526" s="67">
        <f t="shared" si="168"/>
        <v>0</v>
      </c>
      <c r="K526" s="303">
        <f t="shared" si="169"/>
        <v>4581.8500000000004</v>
      </c>
      <c r="L526" s="67">
        <f t="shared" si="170"/>
        <v>0</v>
      </c>
    </row>
    <row r="527" spans="1:12">
      <c r="A527" s="20">
        <v>0</v>
      </c>
      <c r="B527" s="6" t="s">
        <v>506</v>
      </c>
      <c r="C527" s="37" t="s">
        <v>3056</v>
      </c>
      <c r="D527" s="37" t="s">
        <v>143</v>
      </c>
      <c r="E527" s="53" t="s">
        <v>289</v>
      </c>
      <c r="F527" s="38">
        <v>48.23</v>
      </c>
      <c r="G527" s="5">
        <f t="shared" si="166"/>
        <v>4581.8500000000004</v>
      </c>
      <c r="H527" s="66"/>
      <c r="I527" s="65">
        <f t="shared" si="167"/>
        <v>48.23</v>
      </c>
      <c r="J527" s="67">
        <f t="shared" si="168"/>
        <v>0</v>
      </c>
      <c r="K527" s="303">
        <f t="shared" si="169"/>
        <v>4581.8500000000004</v>
      </c>
      <c r="L527" s="67">
        <f t="shared" si="170"/>
        <v>0</v>
      </c>
    </row>
    <row r="528" spans="1:12">
      <c r="A528" s="20"/>
      <c r="B528" s="6"/>
      <c r="C528" s="37"/>
      <c r="D528" s="37"/>
      <c r="E528" s="53"/>
      <c r="F528" s="38"/>
      <c r="G528" s="38"/>
      <c r="H528" s="66"/>
      <c r="I528" s="65"/>
      <c r="J528" s="67"/>
      <c r="K528" s="303"/>
      <c r="L528" s="67"/>
    </row>
    <row r="529" spans="1:12">
      <c r="A529" s="20">
        <v>0</v>
      </c>
      <c r="B529" s="6" t="s">
        <v>507</v>
      </c>
      <c r="C529" s="37" t="s">
        <v>3057</v>
      </c>
      <c r="D529" s="37" t="s">
        <v>120</v>
      </c>
      <c r="E529" s="53" t="s">
        <v>285</v>
      </c>
      <c r="F529" s="38">
        <v>49.18</v>
      </c>
      <c r="G529" s="5">
        <f t="shared" ref="G529:G542" si="171">ROUND(F529*Курс_EUR,2)</f>
        <v>4672.1000000000004</v>
      </c>
      <c r="H529" s="66"/>
      <c r="I529" s="65">
        <f t="shared" ref="I529:I542" si="172">F529*(1-Скидка_SUNMIGHT)</f>
        <v>49.18</v>
      </c>
      <c r="J529" s="67">
        <f t="shared" ref="J529:J542" si="173">I529*H529</f>
        <v>0</v>
      </c>
      <c r="K529" s="303">
        <f t="shared" ref="K529:K542" si="174">G529*(1-Скидка_SUNMIGHT)</f>
        <v>4672.1000000000004</v>
      </c>
      <c r="L529" s="67">
        <f t="shared" ref="L529:L542" si="175">H529*K529</f>
        <v>0</v>
      </c>
    </row>
    <row r="530" spans="1:12">
      <c r="A530" s="20">
        <v>0</v>
      </c>
      <c r="B530" s="6" t="s">
        <v>508</v>
      </c>
      <c r="C530" s="37" t="s">
        <v>3057</v>
      </c>
      <c r="D530" s="37" t="s">
        <v>122</v>
      </c>
      <c r="E530" s="53" t="s">
        <v>285</v>
      </c>
      <c r="F530" s="38">
        <v>47.91</v>
      </c>
      <c r="G530" s="5">
        <f t="shared" si="171"/>
        <v>4551.45</v>
      </c>
      <c r="H530" s="66"/>
      <c r="I530" s="65">
        <f t="shared" si="172"/>
        <v>47.91</v>
      </c>
      <c r="J530" s="67">
        <f t="shared" si="173"/>
        <v>0</v>
      </c>
      <c r="K530" s="303">
        <f t="shared" si="174"/>
        <v>4551.45</v>
      </c>
      <c r="L530" s="67">
        <f t="shared" si="175"/>
        <v>0</v>
      </c>
    </row>
    <row r="531" spans="1:12">
      <c r="A531" s="20">
        <v>0</v>
      </c>
      <c r="B531" s="6" t="s">
        <v>509</v>
      </c>
      <c r="C531" s="37" t="s">
        <v>3057</v>
      </c>
      <c r="D531" s="37" t="s">
        <v>125</v>
      </c>
      <c r="E531" s="53" t="s">
        <v>285</v>
      </c>
      <c r="F531" s="38">
        <v>47.29</v>
      </c>
      <c r="G531" s="5">
        <f t="shared" si="171"/>
        <v>4492.55</v>
      </c>
      <c r="H531" s="66"/>
      <c r="I531" s="65">
        <f t="shared" si="172"/>
        <v>47.29</v>
      </c>
      <c r="J531" s="67">
        <f t="shared" si="173"/>
        <v>0</v>
      </c>
      <c r="K531" s="303">
        <f t="shared" si="174"/>
        <v>4492.55</v>
      </c>
      <c r="L531" s="67">
        <f t="shared" si="175"/>
        <v>0</v>
      </c>
    </row>
    <row r="532" spans="1:12">
      <c r="A532" s="20">
        <v>0</v>
      </c>
      <c r="B532" s="6" t="s">
        <v>510</v>
      </c>
      <c r="C532" s="37" t="s">
        <v>3057</v>
      </c>
      <c r="D532" s="37" t="s">
        <v>127</v>
      </c>
      <c r="E532" s="53" t="s">
        <v>285</v>
      </c>
      <c r="F532" s="38">
        <v>47.29</v>
      </c>
      <c r="G532" s="5">
        <f t="shared" si="171"/>
        <v>4492.55</v>
      </c>
      <c r="H532" s="66"/>
      <c r="I532" s="65">
        <f t="shared" si="172"/>
        <v>47.29</v>
      </c>
      <c r="J532" s="67">
        <f t="shared" si="173"/>
        <v>0</v>
      </c>
      <c r="K532" s="303">
        <f t="shared" si="174"/>
        <v>4492.55</v>
      </c>
      <c r="L532" s="67">
        <f t="shared" si="175"/>
        <v>0</v>
      </c>
    </row>
    <row r="533" spans="1:12">
      <c r="A533" s="20">
        <v>0</v>
      </c>
      <c r="B533" s="6" t="s">
        <v>511</v>
      </c>
      <c r="C533" s="37" t="s">
        <v>3057</v>
      </c>
      <c r="D533" s="37" t="s">
        <v>129</v>
      </c>
      <c r="E533" s="53" t="s">
        <v>285</v>
      </c>
      <c r="F533" s="38">
        <v>43.25</v>
      </c>
      <c r="G533" s="5">
        <f t="shared" si="171"/>
        <v>4108.75</v>
      </c>
      <c r="H533" s="66"/>
      <c r="I533" s="65">
        <f t="shared" si="172"/>
        <v>43.25</v>
      </c>
      <c r="J533" s="67">
        <f t="shared" si="173"/>
        <v>0</v>
      </c>
      <c r="K533" s="303">
        <f t="shared" si="174"/>
        <v>4108.75</v>
      </c>
      <c r="L533" s="67">
        <f t="shared" si="175"/>
        <v>0</v>
      </c>
    </row>
    <row r="534" spans="1:12">
      <c r="A534" s="20">
        <v>0</v>
      </c>
      <c r="B534" s="6" t="s">
        <v>512</v>
      </c>
      <c r="C534" s="37" t="s">
        <v>3057</v>
      </c>
      <c r="D534" s="37" t="s">
        <v>131</v>
      </c>
      <c r="E534" s="53" t="s">
        <v>285</v>
      </c>
      <c r="F534" s="38">
        <v>43.25</v>
      </c>
      <c r="G534" s="5">
        <f t="shared" si="171"/>
        <v>4108.75</v>
      </c>
      <c r="H534" s="66"/>
      <c r="I534" s="65">
        <f t="shared" si="172"/>
        <v>43.25</v>
      </c>
      <c r="J534" s="67">
        <f t="shared" si="173"/>
        <v>0</v>
      </c>
      <c r="K534" s="303">
        <f t="shared" si="174"/>
        <v>4108.75</v>
      </c>
      <c r="L534" s="67">
        <f t="shared" si="175"/>
        <v>0</v>
      </c>
    </row>
    <row r="535" spans="1:12">
      <c r="A535" s="20">
        <v>0</v>
      </c>
      <c r="B535" s="6" t="s">
        <v>513</v>
      </c>
      <c r="C535" s="37" t="s">
        <v>3057</v>
      </c>
      <c r="D535" s="37" t="s">
        <v>135</v>
      </c>
      <c r="E535" s="53" t="s">
        <v>285</v>
      </c>
      <c r="F535" s="38">
        <v>43.25</v>
      </c>
      <c r="G535" s="5">
        <f t="shared" si="171"/>
        <v>4108.75</v>
      </c>
      <c r="H535" s="66"/>
      <c r="I535" s="65">
        <f t="shared" si="172"/>
        <v>43.25</v>
      </c>
      <c r="J535" s="67">
        <f t="shared" si="173"/>
        <v>0</v>
      </c>
      <c r="K535" s="303">
        <f t="shared" si="174"/>
        <v>4108.75</v>
      </c>
      <c r="L535" s="67">
        <f t="shared" si="175"/>
        <v>0</v>
      </c>
    </row>
    <row r="536" spans="1:12">
      <c r="A536" s="20">
        <v>0</v>
      </c>
      <c r="B536" s="6" t="s">
        <v>514</v>
      </c>
      <c r="C536" s="37" t="s">
        <v>3057</v>
      </c>
      <c r="D536" s="37" t="s">
        <v>139</v>
      </c>
      <c r="E536" s="53" t="s">
        <v>285</v>
      </c>
      <c r="F536" s="38">
        <v>43.25</v>
      </c>
      <c r="G536" s="5">
        <f t="shared" si="171"/>
        <v>4108.75</v>
      </c>
      <c r="H536" s="66"/>
      <c r="I536" s="65">
        <f t="shared" si="172"/>
        <v>43.25</v>
      </c>
      <c r="J536" s="67">
        <f t="shared" si="173"/>
        <v>0</v>
      </c>
      <c r="K536" s="303">
        <f t="shared" si="174"/>
        <v>4108.75</v>
      </c>
      <c r="L536" s="67">
        <f t="shared" si="175"/>
        <v>0</v>
      </c>
    </row>
    <row r="537" spans="1:12">
      <c r="A537" s="20">
        <v>0</v>
      </c>
      <c r="B537" s="6" t="s">
        <v>515</v>
      </c>
      <c r="C537" s="37" t="s">
        <v>3057</v>
      </c>
      <c r="D537" s="37" t="s">
        <v>143</v>
      </c>
      <c r="E537" s="53" t="s">
        <v>285</v>
      </c>
      <c r="F537" s="38">
        <v>43.25</v>
      </c>
      <c r="G537" s="5">
        <f t="shared" si="171"/>
        <v>4108.75</v>
      </c>
      <c r="H537" s="66"/>
      <c r="I537" s="65">
        <f t="shared" si="172"/>
        <v>43.25</v>
      </c>
      <c r="J537" s="67">
        <f t="shared" si="173"/>
        <v>0</v>
      </c>
      <c r="K537" s="303">
        <f t="shared" si="174"/>
        <v>4108.75</v>
      </c>
      <c r="L537" s="67">
        <f t="shared" si="175"/>
        <v>0</v>
      </c>
    </row>
    <row r="538" spans="1:12">
      <c r="A538" s="20">
        <v>0</v>
      </c>
      <c r="B538" s="6" t="s">
        <v>516</v>
      </c>
      <c r="C538" s="37" t="s">
        <v>3057</v>
      </c>
      <c r="D538" s="37" t="s">
        <v>145</v>
      </c>
      <c r="E538" s="53" t="s">
        <v>285</v>
      </c>
      <c r="F538" s="38">
        <v>43.25</v>
      </c>
      <c r="G538" s="5">
        <f t="shared" si="171"/>
        <v>4108.75</v>
      </c>
      <c r="H538" s="66"/>
      <c r="I538" s="65">
        <f t="shared" si="172"/>
        <v>43.25</v>
      </c>
      <c r="J538" s="67">
        <f t="shared" si="173"/>
        <v>0</v>
      </c>
      <c r="K538" s="303">
        <f t="shared" si="174"/>
        <v>4108.75</v>
      </c>
      <c r="L538" s="67">
        <f t="shared" si="175"/>
        <v>0</v>
      </c>
    </row>
    <row r="539" spans="1:12">
      <c r="A539" s="20">
        <v>0</v>
      </c>
      <c r="B539" s="6" t="s">
        <v>517</v>
      </c>
      <c r="C539" s="37" t="s">
        <v>3057</v>
      </c>
      <c r="D539" s="37" t="s">
        <v>147</v>
      </c>
      <c r="E539" s="53" t="s">
        <v>285</v>
      </c>
      <c r="F539" s="38">
        <v>43.25</v>
      </c>
      <c r="G539" s="5">
        <f t="shared" si="171"/>
        <v>4108.75</v>
      </c>
      <c r="H539" s="66"/>
      <c r="I539" s="65">
        <f t="shared" si="172"/>
        <v>43.25</v>
      </c>
      <c r="J539" s="67">
        <f t="shared" si="173"/>
        <v>0</v>
      </c>
      <c r="K539" s="303">
        <f t="shared" si="174"/>
        <v>4108.75</v>
      </c>
      <c r="L539" s="67">
        <f t="shared" si="175"/>
        <v>0</v>
      </c>
    </row>
    <row r="540" spans="1:12">
      <c r="A540" s="20">
        <v>0</v>
      </c>
      <c r="B540" s="6" t="s">
        <v>3804</v>
      </c>
      <c r="C540" s="37" t="s">
        <v>3493</v>
      </c>
      <c r="D540" s="37" t="s">
        <v>148</v>
      </c>
      <c r="E540" s="53" t="s">
        <v>285</v>
      </c>
      <c r="F540" s="38">
        <v>43.98</v>
      </c>
      <c r="G540" s="5">
        <f t="shared" si="171"/>
        <v>4178.1000000000004</v>
      </c>
      <c r="H540" s="66"/>
      <c r="I540" s="65">
        <f t="shared" si="172"/>
        <v>43.98</v>
      </c>
      <c r="J540" s="67">
        <f t="shared" si="173"/>
        <v>0</v>
      </c>
      <c r="K540" s="303">
        <f t="shared" si="174"/>
        <v>4178.1000000000004</v>
      </c>
      <c r="L540" s="67">
        <f t="shared" si="175"/>
        <v>0</v>
      </c>
    </row>
    <row r="541" spans="1:12">
      <c r="A541" s="20">
        <v>0</v>
      </c>
      <c r="B541" s="6" t="s">
        <v>3805</v>
      </c>
      <c r="C541" s="37" t="s">
        <v>3493</v>
      </c>
      <c r="D541" s="37" t="s">
        <v>149</v>
      </c>
      <c r="E541" s="53" t="s">
        <v>285</v>
      </c>
      <c r="F541" s="38">
        <v>49.65</v>
      </c>
      <c r="G541" s="5">
        <f t="shared" si="171"/>
        <v>4716.75</v>
      </c>
      <c r="H541" s="66"/>
      <c r="I541" s="65">
        <f t="shared" si="172"/>
        <v>49.65</v>
      </c>
      <c r="J541" s="67">
        <f t="shared" si="173"/>
        <v>0</v>
      </c>
      <c r="K541" s="303">
        <f t="shared" si="174"/>
        <v>4716.75</v>
      </c>
      <c r="L541" s="67">
        <f t="shared" si="175"/>
        <v>0</v>
      </c>
    </row>
    <row r="542" spans="1:12">
      <c r="A542" s="20">
        <v>0</v>
      </c>
      <c r="B542" s="6" t="s">
        <v>3806</v>
      </c>
      <c r="C542" s="37" t="s">
        <v>3493</v>
      </c>
      <c r="D542" s="37" t="s">
        <v>150</v>
      </c>
      <c r="E542" s="53" t="s">
        <v>285</v>
      </c>
      <c r="F542" s="38">
        <v>49.65</v>
      </c>
      <c r="G542" s="5">
        <f t="shared" si="171"/>
        <v>4716.75</v>
      </c>
      <c r="H542" s="66"/>
      <c r="I542" s="65">
        <f t="shared" si="172"/>
        <v>49.65</v>
      </c>
      <c r="J542" s="67">
        <f t="shared" si="173"/>
        <v>0</v>
      </c>
      <c r="K542" s="303">
        <f t="shared" si="174"/>
        <v>4716.75</v>
      </c>
      <c r="L542" s="67">
        <f t="shared" si="175"/>
        <v>0</v>
      </c>
    </row>
    <row r="543" spans="1:12" ht="12" thickBot="1">
      <c r="A543" s="223"/>
      <c r="B543" s="6"/>
      <c r="C543" s="37"/>
      <c r="D543" s="37"/>
      <c r="E543" s="53"/>
      <c r="F543" s="38"/>
      <c r="G543" s="38"/>
      <c r="H543" s="66"/>
      <c r="I543" s="65"/>
      <c r="J543" s="67"/>
      <c r="K543" s="303"/>
      <c r="L543" s="67"/>
    </row>
    <row r="544" spans="1:12">
      <c r="A544" s="223"/>
      <c r="B544" s="346" t="s">
        <v>4985</v>
      </c>
      <c r="C544" s="347"/>
      <c r="D544" s="347"/>
      <c r="E544" s="347"/>
      <c r="F544" s="347"/>
      <c r="G544" s="277"/>
      <c r="H544" s="66"/>
      <c r="I544" s="65"/>
      <c r="J544" s="67"/>
      <c r="K544" s="303"/>
      <c r="L544" s="67"/>
    </row>
    <row r="545" spans="1:12">
      <c r="A545" s="223"/>
      <c r="B545" s="39" t="s">
        <v>4986</v>
      </c>
      <c r="C545" s="37"/>
      <c r="D545" s="37"/>
      <c r="E545" s="53"/>
      <c r="F545" s="38"/>
      <c r="G545" s="38"/>
      <c r="H545" s="66"/>
      <c r="I545" s="65"/>
      <c r="J545" s="67"/>
      <c r="K545" s="303"/>
      <c r="L545" s="67"/>
    </row>
    <row r="546" spans="1:12">
      <c r="A546" s="20">
        <v>0</v>
      </c>
      <c r="B546" s="6" t="s">
        <v>4987</v>
      </c>
      <c r="C546" s="37" t="s">
        <v>4988</v>
      </c>
      <c r="D546" s="37" t="s">
        <v>122</v>
      </c>
      <c r="E546" s="53" t="s">
        <v>123</v>
      </c>
      <c r="F546" s="38">
        <v>0.31</v>
      </c>
      <c r="G546" s="5">
        <f t="shared" ref="G546:G555" si="176">ROUND(F546*Курс_EUR,2)</f>
        <v>29.45</v>
      </c>
      <c r="H546" s="66"/>
      <c r="I546" s="65">
        <f t="shared" ref="I546:I555" si="177">F546*(1-Скидка_SUNMIGHT)</f>
        <v>0.31</v>
      </c>
      <c r="J546" s="67">
        <f t="shared" ref="J546:J555" si="178">I546*H546</f>
        <v>0</v>
      </c>
      <c r="K546" s="303">
        <f t="shared" ref="K546:K555" si="179">G546*(1-Скидка_SUNMIGHT)</f>
        <v>29.45</v>
      </c>
      <c r="L546" s="67">
        <f t="shared" ref="L546:L555" si="180">H546*K546</f>
        <v>0</v>
      </c>
    </row>
    <row r="547" spans="1:12">
      <c r="A547" s="20">
        <v>0</v>
      </c>
      <c r="B547" s="6" t="s">
        <v>4989</v>
      </c>
      <c r="C547" s="37" t="s">
        <v>4988</v>
      </c>
      <c r="D547" s="37" t="s">
        <v>125</v>
      </c>
      <c r="E547" s="53" t="s">
        <v>123</v>
      </c>
      <c r="F547" s="38">
        <v>0.28000000000000003</v>
      </c>
      <c r="G547" s="5">
        <f t="shared" si="176"/>
        <v>26.6</v>
      </c>
      <c r="H547" s="66"/>
      <c r="I547" s="65">
        <f t="shared" si="177"/>
        <v>0.28000000000000003</v>
      </c>
      <c r="J547" s="67">
        <f t="shared" si="178"/>
        <v>0</v>
      </c>
      <c r="K547" s="303">
        <f t="shared" si="179"/>
        <v>26.6</v>
      </c>
      <c r="L547" s="67">
        <f t="shared" si="180"/>
        <v>0</v>
      </c>
    </row>
    <row r="548" spans="1:12">
      <c r="A548" s="20">
        <v>0</v>
      </c>
      <c r="B548" s="6" t="s">
        <v>4990</v>
      </c>
      <c r="C548" s="37" t="s">
        <v>4988</v>
      </c>
      <c r="D548" s="37" t="s">
        <v>127</v>
      </c>
      <c r="E548" s="53" t="s">
        <v>123</v>
      </c>
      <c r="F548" s="38">
        <v>0.28000000000000003</v>
      </c>
      <c r="G548" s="5">
        <f t="shared" si="176"/>
        <v>26.6</v>
      </c>
      <c r="H548" s="66"/>
      <c r="I548" s="65">
        <f t="shared" si="177"/>
        <v>0.28000000000000003</v>
      </c>
      <c r="J548" s="67">
        <f t="shared" si="178"/>
        <v>0</v>
      </c>
      <c r="K548" s="303">
        <f t="shared" si="179"/>
        <v>26.6</v>
      </c>
      <c r="L548" s="67">
        <f t="shared" si="180"/>
        <v>0</v>
      </c>
    </row>
    <row r="549" spans="1:12">
      <c r="A549" s="20">
        <v>0</v>
      </c>
      <c r="B549" s="6" t="s">
        <v>4991</v>
      </c>
      <c r="C549" s="37" t="s">
        <v>4988</v>
      </c>
      <c r="D549" s="37" t="s">
        <v>129</v>
      </c>
      <c r="E549" s="53" t="s">
        <v>123</v>
      </c>
      <c r="F549" s="38">
        <v>0.28000000000000003</v>
      </c>
      <c r="G549" s="5">
        <f t="shared" si="176"/>
        <v>26.6</v>
      </c>
      <c r="H549" s="66"/>
      <c r="I549" s="65">
        <f t="shared" si="177"/>
        <v>0.28000000000000003</v>
      </c>
      <c r="J549" s="67">
        <f t="shared" si="178"/>
        <v>0</v>
      </c>
      <c r="K549" s="303">
        <f t="shared" si="179"/>
        <v>26.6</v>
      </c>
      <c r="L549" s="67">
        <f t="shared" si="180"/>
        <v>0</v>
      </c>
    </row>
    <row r="550" spans="1:12">
      <c r="A550" s="20">
        <v>0</v>
      </c>
      <c r="B550" s="6" t="s">
        <v>4992</v>
      </c>
      <c r="C550" s="37" t="s">
        <v>4988</v>
      </c>
      <c r="D550" s="37" t="s">
        <v>131</v>
      </c>
      <c r="E550" s="53" t="s">
        <v>123</v>
      </c>
      <c r="F550" s="38">
        <v>0.28000000000000003</v>
      </c>
      <c r="G550" s="5">
        <f t="shared" si="176"/>
        <v>26.6</v>
      </c>
      <c r="H550" s="66"/>
      <c r="I550" s="65">
        <f t="shared" si="177"/>
        <v>0.28000000000000003</v>
      </c>
      <c r="J550" s="67">
        <f t="shared" si="178"/>
        <v>0</v>
      </c>
      <c r="K550" s="303">
        <f t="shared" si="179"/>
        <v>26.6</v>
      </c>
      <c r="L550" s="67">
        <f t="shared" si="180"/>
        <v>0</v>
      </c>
    </row>
    <row r="551" spans="1:12">
      <c r="A551" s="20">
        <v>0</v>
      </c>
      <c r="B551" s="6" t="s">
        <v>4993</v>
      </c>
      <c r="C551" s="37" t="s">
        <v>4988</v>
      </c>
      <c r="D551" s="37" t="s">
        <v>133</v>
      </c>
      <c r="E551" s="53" t="s">
        <v>123</v>
      </c>
      <c r="F551" s="38">
        <v>0.28000000000000003</v>
      </c>
      <c r="G551" s="5">
        <f t="shared" si="176"/>
        <v>26.6</v>
      </c>
      <c r="H551" s="66"/>
      <c r="I551" s="65">
        <f t="shared" si="177"/>
        <v>0.28000000000000003</v>
      </c>
      <c r="J551" s="67">
        <f t="shared" si="178"/>
        <v>0</v>
      </c>
      <c r="K551" s="303">
        <f t="shared" si="179"/>
        <v>26.6</v>
      </c>
      <c r="L551" s="67">
        <f t="shared" si="180"/>
        <v>0</v>
      </c>
    </row>
    <row r="552" spans="1:12">
      <c r="A552" s="20">
        <v>0</v>
      </c>
      <c r="B552" s="6" t="s">
        <v>4994</v>
      </c>
      <c r="C552" s="37" t="s">
        <v>4988</v>
      </c>
      <c r="D552" s="37" t="s">
        <v>135</v>
      </c>
      <c r="E552" s="53" t="s">
        <v>123</v>
      </c>
      <c r="F552" s="38">
        <v>0.28000000000000003</v>
      </c>
      <c r="G552" s="5">
        <f t="shared" si="176"/>
        <v>26.6</v>
      </c>
      <c r="H552" s="66"/>
      <c r="I552" s="65">
        <f t="shared" si="177"/>
        <v>0.28000000000000003</v>
      </c>
      <c r="J552" s="67">
        <f t="shared" si="178"/>
        <v>0</v>
      </c>
      <c r="K552" s="303">
        <f t="shared" si="179"/>
        <v>26.6</v>
      </c>
      <c r="L552" s="67">
        <f t="shared" si="180"/>
        <v>0</v>
      </c>
    </row>
    <row r="553" spans="1:12">
      <c r="A553" s="20">
        <v>0</v>
      </c>
      <c r="B553" s="6" t="s">
        <v>4995</v>
      </c>
      <c r="C553" s="37" t="s">
        <v>4988</v>
      </c>
      <c r="D553" s="37" t="s">
        <v>139</v>
      </c>
      <c r="E553" s="53" t="s">
        <v>123</v>
      </c>
      <c r="F553" s="38">
        <v>0.28000000000000003</v>
      </c>
      <c r="G553" s="5">
        <f t="shared" si="176"/>
        <v>26.6</v>
      </c>
      <c r="H553" s="66"/>
      <c r="I553" s="65">
        <f t="shared" si="177"/>
        <v>0.28000000000000003</v>
      </c>
      <c r="J553" s="67">
        <f t="shared" si="178"/>
        <v>0</v>
      </c>
      <c r="K553" s="303">
        <f t="shared" si="179"/>
        <v>26.6</v>
      </c>
      <c r="L553" s="67">
        <f t="shared" si="180"/>
        <v>0</v>
      </c>
    </row>
    <row r="554" spans="1:12">
      <c r="A554" s="20">
        <v>0</v>
      </c>
      <c r="B554" s="6" t="s">
        <v>4996</v>
      </c>
      <c r="C554" s="37" t="s">
        <v>4988</v>
      </c>
      <c r="D554" s="37" t="s">
        <v>143</v>
      </c>
      <c r="E554" s="53" t="s">
        <v>123</v>
      </c>
      <c r="F554" s="38">
        <v>0.28000000000000003</v>
      </c>
      <c r="G554" s="5">
        <f t="shared" si="176"/>
        <v>26.6</v>
      </c>
      <c r="H554" s="66"/>
      <c r="I554" s="65">
        <f t="shared" si="177"/>
        <v>0.28000000000000003</v>
      </c>
      <c r="J554" s="67">
        <f t="shared" si="178"/>
        <v>0</v>
      </c>
      <c r="K554" s="303">
        <f t="shared" si="179"/>
        <v>26.6</v>
      </c>
      <c r="L554" s="67">
        <f t="shared" si="180"/>
        <v>0</v>
      </c>
    </row>
    <row r="555" spans="1:12">
      <c r="A555" s="20">
        <v>0</v>
      </c>
      <c r="B555" s="6" t="s">
        <v>4997</v>
      </c>
      <c r="C555" s="37" t="s">
        <v>4988</v>
      </c>
      <c r="D555" s="37" t="s">
        <v>145</v>
      </c>
      <c r="E555" s="53" t="s">
        <v>123</v>
      </c>
      <c r="F555" s="38">
        <v>0.28000000000000003</v>
      </c>
      <c r="G555" s="5">
        <f t="shared" si="176"/>
        <v>26.6</v>
      </c>
      <c r="H555" s="66"/>
      <c r="I555" s="65">
        <f t="shared" si="177"/>
        <v>0.28000000000000003</v>
      </c>
      <c r="J555" s="67">
        <f t="shared" si="178"/>
        <v>0</v>
      </c>
      <c r="K555" s="303">
        <f t="shared" si="179"/>
        <v>26.6</v>
      </c>
      <c r="L555" s="67">
        <f t="shared" si="180"/>
        <v>0</v>
      </c>
    </row>
    <row r="556" spans="1:12" ht="12" thickBot="1">
      <c r="A556" s="20"/>
      <c r="B556" s="6"/>
      <c r="C556" s="37"/>
      <c r="D556" s="37"/>
      <c r="E556" s="53"/>
      <c r="F556" s="38"/>
      <c r="G556" s="38"/>
      <c r="H556" s="66"/>
      <c r="I556" s="65"/>
      <c r="J556" s="67"/>
      <c r="K556" s="303"/>
      <c r="L556" s="67"/>
    </row>
    <row r="557" spans="1:12">
      <c r="A557" s="20"/>
      <c r="B557" s="346" t="s">
        <v>3568</v>
      </c>
      <c r="C557" s="347"/>
      <c r="D557" s="347"/>
      <c r="E557" s="347"/>
      <c r="F557" s="347"/>
      <c r="G557" s="277"/>
      <c r="H557" s="66"/>
      <c r="I557" s="65"/>
      <c r="J557" s="67"/>
      <c r="K557" s="303"/>
      <c r="L557" s="67"/>
    </row>
    <row r="558" spans="1:12">
      <c r="A558" s="20"/>
      <c r="B558" s="39" t="s">
        <v>3569</v>
      </c>
      <c r="C558" s="37"/>
      <c r="D558" s="37"/>
      <c r="E558" s="53"/>
      <c r="F558" s="38"/>
      <c r="G558" s="38"/>
      <c r="H558" s="66"/>
      <c r="I558" s="65"/>
      <c r="J558" s="67"/>
      <c r="K558" s="303"/>
      <c r="L558" s="67"/>
    </row>
    <row r="559" spans="1:12">
      <c r="A559" s="20">
        <v>0</v>
      </c>
      <c r="B559" s="6" t="s">
        <v>4957</v>
      </c>
      <c r="C559" s="37" t="s">
        <v>3333</v>
      </c>
      <c r="D559" s="37" t="s">
        <v>120</v>
      </c>
      <c r="E559" s="53" t="s">
        <v>116</v>
      </c>
      <c r="F559" s="38">
        <v>0.31</v>
      </c>
      <c r="G559" s="5">
        <f t="shared" ref="G559:G564" si="181">ROUND(F559*Курс_EUR,2)</f>
        <v>29.45</v>
      </c>
      <c r="H559" s="66"/>
      <c r="I559" s="65">
        <f t="shared" ref="I559:I564" si="182">F559*(1-Скидка_SUNMIGHT)</f>
        <v>0.31</v>
      </c>
      <c r="J559" s="67">
        <f t="shared" ref="J559:J564" si="183">I559*H559</f>
        <v>0</v>
      </c>
      <c r="K559" s="303">
        <f t="shared" ref="K559:K564" si="184">G559*(1-Скидка_SUNMIGHT)</f>
        <v>29.45</v>
      </c>
      <c r="L559" s="67">
        <f t="shared" ref="L559:L564" si="185">H559*K559</f>
        <v>0</v>
      </c>
    </row>
    <row r="560" spans="1:12">
      <c r="A560" s="20">
        <v>0</v>
      </c>
      <c r="B560" s="6" t="s">
        <v>3332</v>
      </c>
      <c r="C560" s="37" t="s">
        <v>3333</v>
      </c>
      <c r="D560" s="37" t="s">
        <v>122</v>
      </c>
      <c r="E560" s="53" t="s">
        <v>123</v>
      </c>
      <c r="F560" s="38">
        <v>0.28999999999999998</v>
      </c>
      <c r="G560" s="5">
        <f t="shared" si="181"/>
        <v>27.55</v>
      </c>
      <c r="H560" s="66"/>
      <c r="I560" s="65">
        <f t="shared" si="182"/>
        <v>0.28999999999999998</v>
      </c>
      <c r="J560" s="67">
        <f t="shared" si="183"/>
        <v>0</v>
      </c>
      <c r="K560" s="303">
        <f t="shared" si="184"/>
        <v>27.55</v>
      </c>
      <c r="L560" s="67">
        <f t="shared" si="185"/>
        <v>0</v>
      </c>
    </row>
    <row r="561" spans="1:12">
      <c r="A561" s="20">
        <v>0</v>
      </c>
      <c r="B561" s="6" t="s">
        <v>3334</v>
      </c>
      <c r="C561" s="37" t="s">
        <v>3333</v>
      </c>
      <c r="D561" s="37" t="s">
        <v>125</v>
      </c>
      <c r="E561" s="53" t="s">
        <v>123</v>
      </c>
      <c r="F561" s="38">
        <v>0.27</v>
      </c>
      <c r="G561" s="5">
        <f t="shared" si="181"/>
        <v>25.65</v>
      </c>
      <c r="H561" s="66"/>
      <c r="I561" s="65">
        <f t="shared" si="182"/>
        <v>0.27</v>
      </c>
      <c r="J561" s="67">
        <f t="shared" si="183"/>
        <v>0</v>
      </c>
      <c r="K561" s="303">
        <f t="shared" si="184"/>
        <v>25.65</v>
      </c>
      <c r="L561" s="67">
        <f t="shared" si="185"/>
        <v>0</v>
      </c>
    </row>
    <row r="562" spans="1:12">
      <c r="A562" s="20">
        <v>0</v>
      </c>
      <c r="B562" s="6" t="s">
        <v>3335</v>
      </c>
      <c r="C562" s="37" t="s">
        <v>3333</v>
      </c>
      <c r="D562" s="37" t="s">
        <v>127</v>
      </c>
      <c r="E562" s="53" t="s">
        <v>123</v>
      </c>
      <c r="F562" s="38">
        <v>0.27</v>
      </c>
      <c r="G562" s="5">
        <f t="shared" si="181"/>
        <v>25.65</v>
      </c>
      <c r="H562" s="66"/>
      <c r="I562" s="65">
        <f t="shared" si="182"/>
        <v>0.27</v>
      </c>
      <c r="J562" s="67">
        <f t="shared" si="183"/>
        <v>0</v>
      </c>
      <c r="K562" s="303">
        <f t="shared" si="184"/>
        <v>25.65</v>
      </c>
      <c r="L562" s="67">
        <f t="shared" si="185"/>
        <v>0</v>
      </c>
    </row>
    <row r="563" spans="1:12">
      <c r="A563" s="20">
        <v>0</v>
      </c>
      <c r="B563" s="6" t="s">
        <v>3336</v>
      </c>
      <c r="C563" s="37" t="s">
        <v>3333</v>
      </c>
      <c r="D563" s="37" t="s">
        <v>129</v>
      </c>
      <c r="E563" s="53" t="s">
        <v>123</v>
      </c>
      <c r="F563" s="38">
        <v>0.27</v>
      </c>
      <c r="G563" s="5">
        <f t="shared" si="181"/>
        <v>25.65</v>
      </c>
      <c r="H563" s="66"/>
      <c r="I563" s="65">
        <f t="shared" si="182"/>
        <v>0.27</v>
      </c>
      <c r="J563" s="67">
        <f t="shared" si="183"/>
        <v>0</v>
      </c>
      <c r="K563" s="303">
        <f t="shared" si="184"/>
        <v>25.65</v>
      </c>
      <c r="L563" s="67">
        <f t="shared" si="185"/>
        <v>0</v>
      </c>
    </row>
    <row r="564" spans="1:12">
      <c r="A564" s="20">
        <v>0</v>
      </c>
      <c r="B564" s="6" t="s">
        <v>3337</v>
      </c>
      <c r="C564" s="37" t="s">
        <v>3333</v>
      </c>
      <c r="D564" s="37" t="s">
        <v>131</v>
      </c>
      <c r="E564" s="53" t="s">
        <v>123</v>
      </c>
      <c r="F564" s="38">
        <v>0.27</v>
      </c>
      <c r="G564" s="5">
        <f t="shared" si="181"/>
        <v>25.65</v>
      </c>
      <c r="H564" s="66"/>
      <c r="I564" s="65">
        <f t="shared" si="182"/>
        <v>0.27</v>
      </c>
      <c r="J564" s="67">
        <f t="shared" si="183"/>
        <v>0</v>
      </c>
      <c r="K564" s="303">
        <f t="shared" si="184"/>
        <v>25.65</v>
      </c>
      <c r="L564" s="67">
        <f t="shared" si="185"/>
        <v>0</v>
      </c>
    </row>
    <row r="565" spans="1:12" ht="12" thickBot="1">
      <c r="A565" s="20"/>
      <c r="B565" s="39"/>
      <c r="C565" s="37"/>
      <c r="D565" s="37"/>
      <c r="E565" s="53"/>
      <c r="F565" s="38"/>
      <c r="G565" s="38"/>
      <c r="H565" s="66"/>
      <c r="I565" s="65"/>
      <c r="J565" s="67"/>
      <c r="K565" s="303"/>
      <c r="L565" s="67"/>
    </row>
    <row r="566" spans="1:12">
      <c r="A566" s="20"/>
      <c r="B566" s="346" t="s">
        <v>3570</v>
      </c>
      <c r="C566" s="347"/>
      <c r="D566" s="347"/>
      <c r="E566" s="347"/>
      <c r="F566" s="347"/>
      <c r="G566" s="277"/>
      <c r="H566" s="66"/>
      <c r="I566" s="65"/>
      <c r="J566" s="67"/>
      <c r="K566" s="303"/>
      <c r="L566" s="67"/>
    </row>
    <row r="567" spans="1:12">
      <c r="A567" s="20"/>
      <c r="B567" s="39" t="s">
        <v>3571</v>
      </c>
      <c r="C567" s="37"/>
      <c r="D567" s="37"/>
      <c r="E567" s="53"/>
      <c r="F567" s="38"/>
      <c r="G567" s="38"/>
      <c r="H567" s="66"/>
      <c r="I567" s="65"/>
      <c r="J567" s="67"/>
      <c r="K567" s="303"/>
      <c r="L567" s="67"/>
    </row>
    <row r="568" spans="1:12">
      <c r="A568" s="20">
        <v>0</v>
      </c>
      <c r="B568" s="6" t="s">
        <v>3210</v>
      </c>
      <c r="C568" s="37" t="s">
        <v>3211</v>
      </c>
      <c r="D568" s="37" t="s">
        <v>127</v>
      </c>
      <c r="E568" s="53" t="s">
        <v>123</v>
      </c>
      <c r="F568" s="38">
        <v>0.26</v>
      </c>
      <c r="G568" s="5">
        <f t="shared" ref="G568:G574" si="186">ROUND(F568*Курс_EUR,2)</f>
        <v>24.7</v>
      </c>
      <c r="H568" s="66"/>
      <c r="I568" s="65">
        <f t="shared" ref="I568:I574" si="187">F568*(1-Скидка_SUNMIGHT)</f>
        <v>0.26</v>
      </c>
      <c r="J568" s="67">
        <f t="shared" ref="J568:J574" si="188">I568*H568</f>
        <v>0</v>
      </c>
      <c r="K568" s="303">
        <f t="shared" ref="K568:K574" si="189">G568*(1-Скидка_SUNMIGHT)</f>
        <v>24.7</v>
      </c>
      <c r="L568" s="67">
        <f t="shared" ref="L568:L574" si="190">H568*K568</f>
        <v>0</v>
      </c>
    </row>
    <row r="569" spans="1:12">
      <c r="A569" s="20">
        <v>0</v>
      </c>
      <c r="B569" s="6" t="s">
        <v>3212</v>
      </c>
      <c r="C569" s="37" t="s">
        <v>3211</v>
      </c>
      <c r="D569" s="37" t="s">
        <v>129</v>
      </c>
      <c r="E569" s="53" t="s">
        <v>123</v>
      </c>
      <c r="F569" s="38">
        <v>0.26</v>
      </c>
      <c r="G569" s="5">
        <f t="shared" si="186"/>
        <v>24.7</v>
      </c>
      <c r="H569" s="66"/>
      <c r="I569" s="65">
        <f t="shared" si="187"/>
        <v>0.26</v>
      </c>
      <c r="J569" s="67">
        <f t="shared" si="188"/>
        <v>0</v>
      </c>
      <c r="K569" s="303">
        <f t="shared" si="189"/>
        <v>24.7</v>
      </c>
      <c r="L569" s="67">
        <f t="shared" si="190"/>
        <v>0</v>
      </c>
    </row>
    <row r="570" spans="1:12">
      <c r="A570" s="20">
        <v>0</v>
      </c>
      <c r="B570" s="6" t="s">
        <v>3213</v>
      </c>
      <c r="C570" s="37" t="s">
        <v>3211</v>
      </c>
      <c r="D570" s="37" t="s">
        <v>131</v>
      </c>
      <c r="E570" s="53" t="s">
        <v>123</v>
      </c>
      <c r="F570" s="38">
        <v>0.26</v>
      </c>
      <c r="G570" s="5">
        <f t="shared" si="186"/>
        <v>24.7</v>
      </c>
      <c r="H570" s="66"/>
      <c r="I570" s="65">
        <f t="shared" si="187"/>
        <v>0.26</v>
      </c>
      <c r="J570" s="67">
        <f t="shared" si="188"/>
        <v>0</v>
      </c>
      <c r="K570" s="303">
        <f t="shared" si="189"/>
        <v>24.7</v>
      </c>
      <c r="L570" s="67">
        <f t="shared" si="190"/>
        <v>0</v>
      </c>
    </row>
    <row r="571" spans="1:12">
      <c r="A571" s="20">
        <v>0</v>
      </c>
      <c r="B571" s="6" t="s">
        <v>3214</v>
      </c>
      <c r="C571" s="37" t="s">
        <v>3211</v>
      </c>
      <c r="D571" s="37" t="s">
        <v>133</v>
      </c>
      <c r="E571" s="53" t="s">
        <v>123</v>
      </c>
      <c r="F571" s="38">
        <v>0.26</v>
      </c>
      <c r="G571" s="5">
        <f t="shared" si="186"/>
        <v>24.7</v>
      </c>
      <c r="H571" s="66"/>
      <c r="I571" s="65">
        <f t="shared" si="187"/>
        <v>0.26</v>
      </c>
      <c r="J571" s="67">
        <f t="shared" si="188"/>
        <v>0</v>
      </c>
      <c r="K571" s="303">
        <f t="shared" si="189"/>
        <v>24.7</v>
      </c>
      <c r="L571" s="67">
        <f t="shared" si="190"/>
        <v>0</v>
      </c>
    </row>
    <row r="572" spans="1:12">
      <c r="A572" s="20">
        <v>0</v>
      </c>
      <c r="B572" s="6" t="s">
        <v>3215</v>
      </c>
      <c r="C572" s="37" t="s">
        <v>3211</v>
      </c>
      <c r="D572" s="37" t="s">
        <v>135</v>
      </c>
      <c r="E572" s="53" t="s">
        <v>123</v>
      </c>
      <c r="F572" s="38">
        <v>0.26</v>
      </c>
      <c r="G572" s="5">
        <f t="shared" si="186"/>
        <v>24.7</v>
      </c>
      <c r="H572" s="66"/>
      <c r="I572" s="65">
        <f t="shared" si="187"/>
        <v>0.26</v>
      </c>
      <c r="J572" s="67">
        <f t="shared" si="188"/>
        <v>0</v>
      </c>
      <c r="K572" s="303">
        <f t="shared" si="189"/>
        <v>24.7</v>
      </c>
      <c r="L572" s="67">
        <f t="shared" si="190"/>
        <v>0</v>
      </c>
    </row>
    <row r="573" spans="1:12">
      <c r="A573" s="20">
        <v>0</v>
      </c>
      <c r="B573" s="6" t="s">
        <v>3216</v>
      </c>
      <c r="C573" s="37" t="s">
        <v>3211</v>
      </c>
      <c r="D573" s="37" t="s">
        <v>139</v>
      </c>
      <c r="E573" s="53" t="s">
        <v>123</v>
      </c>
      <c r="F573" s="38">
        <v>0.26</v>
      </c>
      <c r="G573" s="5">
        <f t="shared" si="186"/>
        <v>24.7</v>
      </c>
      <c r="H573" s="66"/>
      <c r="I573" s="65">
        <f t="shared" si="187"/>
        <v>0.26</v>
      </c>
      <c r="J573" s="67">
        <f t="shared" si="188"/>
        <v>0</v>
      </c>
      <c r="K573" s="303">
        <f t="shared" si="189"/>
        <v>24.7</v>
      </c>
      <c r="L573" s="67">
        <f t="shared" si="190"/>
        <v>0</v>
      </c>
    </row>
    <row r="574" spans="1:12">
      <c r="A574" s="20">
        <v>0</v>
      </c>
      <c r="B574" s="6" t="s">
        <v>3217</v>
      </c>
      <c r="C574" s="37" t="s">
        <v>3211</v>
      </c>
      <c r="D574" s="37" t="s">
        <v>143</v>
      </c>
      <c r="E574" s="53" t="s">
        <v>123</v>
      </c>
      <c r="F574" s="38">
        <v>0.26</v>
      </c>
      <c r="G574" s="5">
        <f t="shared" si="186"/>
        <v>24.7</v>
      </c>
      <c r="H574" s="66"/>
      <c r="I574" s="65">
        <f t="shared" si="187"/>
        <v>0.26</v>
      </c>
      <c r="J574" s="67">
        <f t="shared" si="188"/>
        <v>0</v>
      </c>
      <c r="K574" s="303">
        <f t="shared" si="189"/>
        <v>24.7</v>
      </c>
      <c r="L574" s="67">
        <f t="shared" si="190"/>
        <v>0</v>
      </c>
    </row>
    <row r="575" spans="1:12">
      <c r="A575" s="20"/>
      <c r="B575" s="6"/>
      <c r="C575" s="6"/>
      <c r="D575" s="6"/>
      <c r="E575" s="274"/>
      <c r="F575" s="7"/>
      <c r="G575" s="7"/>
      <c r="H575" s="66"/>
      <c r="I575" s="65"/>
      <c r="J575" s="67"/>
      <c r="K575" s="303"/>
      <c r="L575" s="67"/>
    </row>
    <row r="576" spans="1:12">
      <c r="A576" s="20"/>
      <c r="B576" s="348" t="s">
        <v>3574</v>
      </c>
      <c r="C576" s="348"/>
      <c r="D576" s="348"/>
      <c r="E576" s="348"/>
      <c r="F576" s="348"/>
      <c r="G576" s="276"/>
      <c r="H576" s="66"/>
      <c r="I576" s="65"/>
      <c r="J576" s="67"/>
      <c r="K576" s="303"/>
      <c r="L576" s="67"/>
    </row>
    <row r="577" spans="1:12">
      <c r="A577" s="20"/>
      <c r="B577" s="39" t="s">
        <v>543</v>
      </c>
      <c r="C577" s="37"/>
      <c r="D577" s="37"/>
      <c r="E577" s="53"/>
      <c r="F577" s="38"/>
      <c r="G577" s="38"/>
      <c r="H577" s="66"/>
      <c r="I577" s="65"/>
      <c r="J577" s="67"/>
      <c r="K577" s="303"/>
      <c r="L577" s="67"/>
    </row>
    <row r="578" spans="1:12">
      <c r="A578" s="20">
        <v>0</v>
      </c>
      <c r="B578" s="6" t="s">
        <v>544</v>
      </c>
      <c r="C578" s="37" t="s">
        <v>3058</v>
      </c>
      <c r="D578" s="37" t="s">
        <v>545</v>
      </c>
      <c r="E578" s="53" t="s">
        <v>546</v>
      </c>
      <c r="F578" s="38">
        <v>1.34</v>
      </c>
      <c r="G578" s="5">
        <f>ROUND(F578*Курс_EUR,2)</f>
        <v>127.3</v>
      </c>
      <c r="H578" s="66"/>
      <c r="I578" s="65">
        <f>F578*(1-Скидка_SUNMIGHT)</f>
        <v>1.34</v>
      </c>
      <c r="J578" s="67">
        <f>I578*H578</f>
        <v>0</v>
      </c>
      <c r="K578" s="303">
        <f>G578*(1-Скидка_SUNMIGHT)</f>
        <v>127.3</v>
      </c>
      <c r="L578" s="67">
        <f>H578*K578</f>
        <v>0</v>
      </c>
    </row>
    <row r="579" spans="1:12">
      <c r="A579" s="20">
        <v>0</v>
      </c>
      <c r="B579" s="6" t="s">
        <v>547</v>
      </c>
      <c r="C579" s="37" t="s">
        <v>3059</v>
      </c>
      <c r="D579" s="37" t="s">
        <v>548</v>
      </c>
      <c r="E579" s="53" t="s">
        <v>546</v>
      </c>
      <c r="F579" s="38">
        <v>1.34</v>
      </c>
      <c r="G579" s="5">
        <f>ROUND(F579*Курс_EUR,2)</f>
        <v>127.3</v>
      </c>
      <c r="H579" s="66"/>
      <c r="I579" s="65">
        <f>F579*(1-Скидка_SUNMIGHT)</f>
        <v>1.34</v>
      </c>
      <c r="J579" s="67">
        <f>I579*H579</f>
        <v>0</v>
      </c>
      <c r="K579" s="303">
        <f>G579*(1-Скидка_SUNMIGHT)</f>
        <v>127.3</v>
      </c>
      <c r="L579" s="67">
        <f>H579*K579</f>
        <v>0</v>
      </c>
    </row>
    <row r="580" spans="1:12">
      <c r="A580" s="20">
        <v>0</v>
      </c>
      <c r="B580" s="6" t="s">
        <v>549</v>
      </c>
      <c r="C580" s="37" t="s">
        <v>3060</v>
      </c>
      <c r="D580" s="37" t="s">
        <v>550</v>
      </c>
      <c r="E580" s="53" t="s">
        <v>546</v>
      </c>
      <c r="F580" s="38">
        <v>1.34</v>
      </c>
      <c r="G580" s="5">
        <f>ROUND(F580*Курс_EUR,2)</f>
        <v>127.3</v>
      </c>
      <c r="H580" s="66"/>
      <c r="I580" s="65">
        <f>F580*(1-Скидка_SUNMIGHT)</f>
        <v>1.34</v>
      </c>
      <c r="J580" s="67">
        <f>I580*H580</f>
        <v>0</v>
      </c>
      <c r="K580" s="303">
        <f>G580*(1-Скидка_SUNMIGHT)</f>
        <v>127.3</v>
      </c>
      <c r="L580" s="67">
        <f>H580*K580</f>
        <v>0</v>
      </c>
    </row>
    <row r="581" spans="1:12">
      <c r="A581" s="20"/>
      <c r="B581" s="6"/>
      <c r="C581" s="37"/>
      <c r="D581" s="37"/>
      <c r="E581" s="53"/>
      <c r="F581" s="38"/>
      <c r="G581" s="38"/>
      <c r="H581" s="66"/>
      <c r="I581" s="65"/>
      <c r="J581" s="67"/>
      <c r="K581" s="303"/>
      <c r="L581" s="67"/>
    </row>
    <row r="582" spans="1:12">
      <c r="A582" s="20">
        <v>0</v>
      </c>
      <c r="B582" s="6" t="s">
        <v>551</v>
      </c>
      <c r="C582" s="37" t="s">
        <v>3061</v>
      </c>
      <c r="D582" s="37" t="s">
        <v>545</v>
      </c>
      <c r="E582" s="53" t="s">
        <v>546</v>
      </c>
      <c r="F582" s="38">
        <v>1.3</v>
      </c>
      <c r="G582" s="5">
        <f>ROUND(F582*Курс_EUR,2)</f>
        <v>123.5</v>
      </c>
      <c r="H582" s="66"/>
      <c r="I582" s="65">
        <f>F582*(1-Скидка_SUNMIGHT)</f>
        <v>1.3</v>
      </c>
      <c r="J582" s="67">
        <f>I582*H582</f>
        <v>0</v>
      </c>
      <c r="K582" s="303">
        <f>G582*(1-Скидка_SUNMIGHT)</f>
        <v>123.5</v>
      </c>
      <c r="L582" s="67">
        <f>H582*K582</f>
        <v>0</v>
      </c>
    </row>
    <row r="583" spans="1:12">
      <c r="A583" s="20">
        <v>0</v>
      </c>
      <c r="B583" s="6" t="s">
        <v>552</v>
      </c>
      <c r="C583" s="37" t="s">
        <v>3062</v>
      </c>
      <c r="D583" s="37" t="s">
        <v>548</v>
      </c>
      <c r="E583" s="53" t="s">
        <v>546</v>
      </c>
      <c r="F583" s="38">
        <v>1.3</v>
      </c>
      <c r="G583" s="5">
        <f>ROUND(F583*Курс_EUR,2)</f>
        <v>123.5</v>
      </c>
      <c r="H583" s="66"/>
      <c r="I583" s="65">
        <f>F583*(1-Скидка_SUNMIGHT)</f>
        <v>1.3</v>
      </c>
      <c r="J583" s="67">
        <f>I583*H583</f>
        <v>0</v>
      </c>
      <c r="K583" s="303">
        <f>G583*(1-Скидка_SUNMIGHT)</f>
        <v>123.5</v>
      </c>
      <c r="L583" s="67">
        <f>H583*K583</f>
        <v>0</v>
      </c>
    </row>
    <row r="584" spans="1:12">
      <c r="A584" s="20">
        <v>0</v>
      </c>
      <c r="B584" s="6" t="s">
        <v>553</v>
      </c>
      <c r="C584" s="37" t="s">
        <v>3063</v>
      </c>
      <c r="D584" s="37" t="s">
        <v>550</v>
      </c>
      <c r="E584" s="53" t="s">
        <v>546</v>
      </c>
      <c r="F584" s="38">
        <v>1.3</v>
      </c>
      <c r="G584" s="5">
        <f>ROUND(F584*Курс_EUR,2)</f>
        <v>123.5</v>
      </c>
      <c r="H584" s="66"/>
      <c r="I584" s="65">
        <f>F584*(1-Скидка_SUNMIGHT)</f>
        <v>1.3</v>
      </c>
      <c r="J584" s="67">
        <f>I584*H584</f>
        <v>0</v>
      </c>
      <c r="K584" s="303">
        <f>G584*(1-Скидка_SUNMIGHT)</f>
        <v>123.5</v>
      </c>
      <c r="L584" s="67">
        <f>H584*K584</f>
        <v>0</v>
      </c>
    </row>
    <row r="585" spans="1:12" ht="12" thickBot="1">
      <c r="A585" s="20"/>
      <c r="B585" s="6"/>
      <c r="C585" s="37"/>
      <c r="D585" s="37"/>
      <c r="E585" s="53"/>
      <c r="F585" s="38"/>
      <c r="G585" s="38"/>
      <c r="H585" s="66"/>
      <c r="I585" s="65"/>
      <c r="J585" s="67"/>
      <c r="K585" s="303"/>
      <c r="L585" s="67"/>
    </row>
    <row r="586" spans="1:12">
      <c r="A586" s="20"/>
      <c r="B586" s="346" t="s">
        <v>5005</v>
      </c>
      <c r="C586" s="347"/>
      <c r="D586" s="347"/>
      <c r="E586" s="347"/>
      <c r="F586" s="347"/>
      <c r="G586" s="277"/>
      <c r="H586" s="66"/>
      <c r="I586" s="65"/>
      <c r="J586" s="67"/>
      <c r="K586" s="303"/>
      <c r="L586" s="67"/>
    </row>
    <row r="587" spans="1:12">
      <c r="A587" s="20"/>
      <c r="B587" s="39" t="s">
        <v>3575</v>
      </c>
      <c r="C587" s="56"/>
      <c r="D587" s="56"/>
      <c r="E587" s="56"/>
      <c r="F587" s="136"/>
      <c r="G587" s="136"/>
      <c r="H587" s="66"/>
      <c r="I587" s="65"/>
      <c r="J587" s="67"/>
      <c r="K587" s="303"/>
      <c r="L587" s="67"/>
    </row>
    <row r="588" spans="1:12">
      <c r="A588" s="20">
        <v>0</v>
      </c>
      <c r="B588" s="6" t="s">
        <v>560</v>
      </c>
      <c r="C588" s="6" t="s">
        <v>3064</v>
      </c>
      <c r="D588" s="6" t="s">
        <v>554</v>
      </c>
      <c r="E588" s="57" t="s">
        <v>555</v>
      </c>
      <c r="F588" s="7">
        <v>1.81</v>
      </c>
      <c r="G588" s="5">
        <f t="shared" ref="G588:G597" si="191">ROUND(F588*Курс_EUR,2)</f>
        <v>171.95</v>
      </c>
      <c r="H588" s="66"/>
      <c r="I588" s="65">
        <f t="shared" ref="I588:I597" si="192">F588*(1-Скидка_SUNMIGHT)</f>
        <v>1.81</v>
      </c>
      <c r="J588" s="67">
        <f t="shared" ref="J588:J597" si="193">I588*H588</f>
        <v>0</v>
      </c>
      <c r="K588" s="303">
        <f t="shared" ref="K588:K597" si="194">G588*(1-Скидка_SUNMIGHT)</f>
        <v>171.95</v>
      </c>
      <c r="L588" s="67">
        <f t="shared" ref="L588:L597" si="195">H588*K588</f>
        <v>0</v>
      </c>
    </row>
    <row r="589" spans="1:12">
      <c r="A589" s="20">
        <v>0</v>
      </c>
      <c r="B589" s="6" t="s">
        <v>561</v>
      </c>
      <c r="C589" s="6" t="s">
        <v>3064</v>
      </c>
      <c r="D589" s="6" t="s">
        <v>556</v>
      </c>
      <c r="E589" s="57" t="s">
        <v>555</v>
      </c>
      <c r="F589" s="7">
        <v>1.81</v>
      </c>
      <c r="G589" s="5">
        <f t="shared" si="191"/>
        <v>171.95</v>
      </c>
      <c r="H589" s="66"/>
      <c r="I589" s="65">
        <f t="shared" si="192"/>
        <v>1.81</v>
      </c>
      <c r="J589" s="67">
        <f t="shared" si="193"/>
        <v>0</v>
      </c>
      <c r="K589" s="303">
        <f t="shared" si="194"/>
        <v>171.95</v>
      </c>
      <c r="L589" s="67">
        <f t="shared" si="195"/>
        <v>0</v>
      </c>
    </row>
    <row r="590" spans="1:12">
      <c r="A590" s="20">
        <v>0</v>
      </c>
      <c r="B590" s="6" t="s">
        <v>562</v>
      </c>
      <c r="C590" s="6" t="s">
        <v>3064</v>
      </c>
      <c r="D590" s="6" t="s">
        <v>545</v>
      </c>
      <c r="E590" s="57" t="s">
        <v>555</v>
      </c>
      <c r="F590" s="7">
        <v>1.81</v>
      </c>
      <c r="G590" s="5">
        <f t="shared" si="191"/>
        <v>171.95</v>
      </c>
      <c r="H590" s="66"/>
      <c r="I590" s="65">
        <f t="shared" si="192"/>
        <v>1.81</v>
      </c>
      <c r="J590" s="67">
        <f t="shared" si="193"/>
        <v>0</v>
      </c>
      <c r="K590" s="303">
        <f t="shared" si="194"/>
        <v>171.95</v>
      </c>
      <c r="L590" s="67">
        <f t="shared" si="195"/>
        <v>0</v>
      </c>
    </row>
    <row r="591" spans="1:12">
      <c r="A591" s="20">
        <v>0</v>
      </c>
      <c r="B591" s="6" t="s">
        <v>563</v>
      </c>
      <c r="C591" s="6" t="s">
        <v>3064</v>
      </c>
      <c r="D591" s="6" t="s">
        <v>548</v>
      </c>
      <c r="E591" s="57" t="s">
        <v>555</v>
      </c>
      <c r="F591" s="7">
        <v>1.81</v>
      </c>
      <c r="G591" s="5">
        <f t="shared" si="191"/>
        <v>171.95</v>
      </c>
      <c r="H591" s="66"/>
      <c r="I591" s="65">
        <f t="shared" si="192"/>
        <v>1.81</v>
      </c>
      <c r="J591" s="67">
        <f t="shared" si="193"/>
        <v>0</v>
      </c>
      <c r="K591" s="303">
        <f t="shared" si="194"/>
        <v>171.95</v>
      </c>
      <c r="L591" s="67">
        <f t="shared" si="195"/>
        <v>0</v>
      </c>
    </row>
    <row r="592" spans="1:12">
      <c r="A592" s="20">
        <v>0</v>
      </c>
      <c r="B592" s="6" t="s">
        <v>564</v>
      </c>
      <c r="C592" s="6" t="s">
        <v>3064</v>
      </c>
      <c r="D592" s="6" t="s">
        <v>557</v>
      </c>
      <c r="E592" s="57" t="s">
        <v>555</v>
      </c>
      <c r="F592" s="7">
        <v>1.81</v>
      </c>
      <c r="G592" s="5">
        <f t="shared" si="191"/>
        <v>171.95</v>
      </c>
      <c r="H592" s="66"/>
      <c r="I592" s="65">
        <f t="shared" si="192"/>
        <v>1.81</v>
      </c>
      <c r="J592" s="67">
        <f t="shared" si="193"/>
        <v>0</v>
      </c>
      <c r="K592" s="303">
        <f t="shared" si="194"/>
        <v>171.95</v>
      </c>
      <c r="L592" s="67">
        <f t="shared" si="195"/>
        <v>0</v>
      </c>
    </row>
    <row r="593" spans="1:12">
      <c r="A593" s="20">
        <v>0</v>
      </c>
      <c r="B593" s="6" t="s">
        <v>5204</v>
      </c>
      <c r="C593" s="6" t="s">
        <v>3064</v>
      </c>
      <c r="D593" s="6" t="s">
        <v>550</v>
      </c>
      <c r="E593" s="57" t="s">
        <v>555</v>
      </c>
      <c r="F593" s="7">
        <v>1.81</v>
      </c>
      <c r="G593" s="5">
        <f t="shared" ref="G593:G595" si="196">ROUND(F593*Курс_EUR,2)</f>
        <v>171.95</v>
      </c>
      <c r="H593" s="66"/>
      <c r="I593" s="65">
        <f t="shared" si="192"/>
        <v>1.81</v>
      </c>
      <c r="J593" s="67">
        <f t="shared" si="193"/>
        <v>0</v>
      </c>
      <c r="K593" s="303">
        <f t="shared" si="194"/>
        <v>171.95</v>
      </c>
      <c r="L593" s="67">
        <f t="shared" si="195"/>
        <v>0</v>
      </c>
    </row>
    <row r="594" spans="1:12">
      <c r="A594" s="20">
        <v>0</v>
      </c>
      <c r="B594" s="6" t="s">
        <v>565</v>
      </c>
      <c r="C594" s="6" t="s">
        <v>3064</v>
      </c>
      <c r="D594" s="6" t="s">
        <v>558</v>
      </c>
      <c r="E594" s="57" t="s">
        <v>555</v>
      </c>
      <c r="F594" s="7">
        <v>1.81</v>
      </c>
      <c r="G594" s="5">
        <f t="shared" si="196"/>
        <v>171.95</v>
      </c>
      <c r="H594" s="66"/>
      <c r="I594" s="65">
        <f t="shared" si="192"/>
        <v>1.81</v>
      </c>
      <c r="J594" s="67">
        <f t="shared" si="193"/>
        <v>0</v>
      </c>
      <c r="K594" s="303">
        <f t="shared" si="194"/>
        <v>171.95</v>
      </c>
      <c r="L594" s="67">
        <f t="shared" si="195"/>
        <v>0</v>
      </c>
    </row>
    <row r="595" spans="1:12">
      <c r="A595" s="20">
        <v>0</v>
      </c>
      <c r="B595" s="6" t="s">
        <v>5205</v>
      </c>
      <c r="C595" s="6" t="s">
        <v>3064</v>
      </c>
      <c r="D595" s="6" t="s">
        <v>5206</v>
      </c>
      <c r="E595" s="57" t="s">
        <v>555</v>
      </c>
      <c r="F595" s="7">
        <v>1.81</v>
      </c>
      <c r="G595" s="5">
        <f t="shared" si="196"/>
        <v>171.95</v>
      </c>
      <c r="H595" s="66"/>
      <c r="I595" s="65">
        <f t="shared" si="192"/>
        <v>1.81</v>
      </c>
      <c r="J595" s="67">
        <f t="shared" si="193"/>
        <v>0</v>
      </c>
      <c r="K595" s="303">
        <f t="shared" si="194"/>
        <v>171.95</v>
      </c>
      <c r="L595" s="67">
        <f t="shared" si="195"/>
        <v>0</v>
      </c>
    </row>
    <row r="596" spans="1:12">
      <c r="A596" s="20">
        <v>0</v>
      </c>
      <c r="B596" s="6" t="s">
        <v>566</v>
      </c>
      <c r="C596" s="6" t="s">
        <v>3064</v>
      </c>
      <c r="D596" s="6" t="s">
        <v>559</v>
      </c>
      <c r="E596" s="57" t="s">
        <v>555</v>
      </c>
      <c r="F596" s="7">
        <v>2.08</v>
      </c>
      <c r="G596" s="5">
        <f t="shared" si="191"/>
        <v>197.6</v>
      </c>
      <c r="H596" s="66"/>
      <c r="I596" s="65">
        <f t="shared" si="192"/>
        <v>2.08</v>
      </c>
      <c r="J596" s="67">
        <f t="shared" si="193"/>
        <v>0</v>
      </c>
      <c r="K596" s="303">
        <f t="shared" si="194"/>
        <v>197.6</v>
      </c>
      <c r="L596" s="67">
        <f t="shared" si="195"/>
        <v>0</v>
      </c>
    </row>
    <row r="597" spans="1:12">
      <c r="A597" s="20">
        <v>0</v>
      </c>
      <c r="B597" s="6" t="s">
        <v>3313</v>
      </c>
      <c r="C597" s="6" t="s">
        <v>3064</v>
      </c>
      <c r="D597" s="6" t="s">
        <v>3314</v>
      </c>
      <c r="E597" s="57" t="s">
        <v>555</v>
      </c>
      <c r="F597" s="7">
        <v>2.08</v>
      </c>
      <c r="G597" s="5">
        <f t="shared" si="191"/>
        <v>197.6</v>
      </c>
      <c r="H597" s="66"/>
      <c r="I597" s="65">
        <f t="shared" si="192"/>
        <v>2.08</v>
      </c>
      <c r="J597" s="67">
        <f t="shared" si="193"/>
        <v>0</v>
      </c>
      <c r="K597" s="303">
        <f t="shared" si="194"/>
        <v>197.6</v>
      </c>
      <c r="L597" s="67">
        <f t="shared" si="195"/>
        <v>0</v>
      </c>
    </row>
    <row r="598" spans="1:12">
      <c r="A598" s="20"/>
      <c r="B598" s="6"/>
      <c r="C598" s="6"/>
      <c r="D598" s="6"/>
      <c r="E598" s="57"/>
      <c r="F598" s="7"/>
      <c r="G598" s="7"/>
      <c r="H598" s="66"/>
      <c r="I598" s="65"/>
      <c r="J598" s="67"/>
      <c r="K598" s="303"/>
      <c r="L598" s="67"/>
    </row>
    <row r="599" spans="1:12">
      <c r="A599" s="20">
        <v>0</v>
      </c>
      <c r="B599" s="6" t="s">
        <v>567</v>
      </c>
      <c r="C599" s="6" t="s">
        <v>3065</v>
      </c>
      <c r="D599" s="6" t="s">
        <v>554</v>
      </c>
      <c r="E599" s="57" t="s">
        <v>555</v>
      </c>
      <c r="F599" s="7">
        <v>2.02</v>
      </c>
      <c r="G599" s="5">
        <f t="shared" ref="G599:G606" si="197">ROUND(F599*Курс_EUR,2)</f>
        <v>191.9</v>
      </c>
      <c r="H599" s="66"/>
      <c r="I599" s="65">
        <f t="shared" ref="I599:I606" si="198">F599*(1-Скидка_SUNMIGHT)</f>
        <v>2.02</v>
      </c>
      <c r="J599" s="67">
        <f t="shared" ref="J599:J606" si="199">I599*H599</f>
        <v>0</v>
      </c>
      <c r="K599" s="303">
        <f t="shared" ref="K599:K606" si="200">G599*(1-Скидка_SUNMIGHT)</f>
        <v>191.9</v>
      </c>
      <c r="L599" s="67">
        <f t="shared" ref="L599:L606" si="201">H599*K599</f>
        <v>0</v>
      </c>
    </row>
    <row r="600" spans="1:12">
      <c r="A600" s="20">
        <v>0</v>
      </c>
      <c r="B600" s="6" t="s">
        <v>568</v>
      </c>
      <c r="C600" s="6" t="s">
        <v>3065</v>
      </c>
      <c r="D600" s="6" t="s">
        <v>556</v>
      </c>
      <c r="E600" s="57" t="s">
        <v>555</v>
      </c>
      <c r="F600" s="7">
        <v>2.02</v>
      </c>
      <c r="G600" s="5">
        <f t="shared" si="197"/>
        <v>191.9</v>
      </c>
      <c r="H600" s="66"/>
      <c r="I600" s="65">
        <f t="shared" si="198"/>
        <v>2.02</v>
      </c>
      <c r="J600" s="67">
        <f t="shared" si="199"/>
        <v>0</v>
      </c>
      <c r="K600" s="303">
        <f t="shared" si="200"/>
        <v>191.9</v>
      </c>
      <c r="L600" s="67">
        <f t="shared" si="201"/>
        <v>0</v>
      </c>
    </row>
    <row r="601" spans="1:12">
      <c r="A601" s="20">
        <v>0</v>
      </c>
      <c r="B601" s="6" t="s">
        <v>569</v>
      </c>
      <c r="C601" s="6" t="s">
        <v>3065</v>
      </c>
      <c r="D601" s="6" t="s">
        <v>545</v>
      </c>
      <c r="E601" s="57" t="s">
        <v>555</v>
      </c>
      <c r="F601" s="7">
        <v>2.02</v>
      </c>
      <c r="G601" s="5">
        <f t="shared" si="197"/>
        <v>191.9</v>
      </c>
      <c r="H601" s="66"/>
      <c r="I601" s="65">
        <f t="shared" si="198"/>
        <v>2.02</v>
      </c>
      <c r="J601" s="67">
        <f t="shared" si="199"/>
        <v>0</v>
      </c>
      <c r="K601" s="303">
        <f t="shared" si="200"/>
        <v>191.9</v>
      </c>
      <c r="L601" s="67">
        <f t="shared" si="201"/>
        <v>0</v>
      </c>
    </row>
    <row r="602" spans="1:12">
      <c r="A602" s="20">
        <v>0</v>
      </c>
      <c r="B602" s="6" t="s">
        <v>570</v>
      </c>
      <c r="C602" s="6" t="s">
        <v>3065</v>
      </c>
      <c r="D602" s="6" t="s">
        <v>548</v>
      </c>
      <c r="E602" s="57" t="s">
        <v>555</v>
      </c>
      <c r="F602" s="7">
        <v>2.02</v>
      </c>
      <c r="G602" s="5">
        <f t="shared" si="197"/>
        <v>191.9</v>
      </c>
      <c r="H602" s="66"/>
      <c r="I602" s="65">
        <f t="shared" si="198"/>
        <v>2.02</v>
      </c>
      <c r="J602" s="67">
        <f t="shared" si="199"/>
        <v>0</v>
      </c>
      <c r="K602" s="303">
        <f t="shared" si="200"/>
        <v>191.9</v>
      </c>
      <c r="L602" s="67">
        <f t="shared" si="201"/>
        <v>0</v>
      </c>
    </row>
    <row r="603" spans="1:12">
      <c r="A603" s="20">
        <v>0</v>
      </c>
      <c r="B603" s="6" t="s">
        <v>571</v>
      </c>
      <c r="C603" s="6" t="s">
        <v>3065</v>
      </c>
      <c r="D603" s="6" t="s">
        <v>557</v>
      </c>
      <c r="E603" s="57" t="s">
        <v>555</v>
      </c>
      <c r="F603" s="7">
        <v>2.02</v>
      </c>
      <c r="G603" s="5">
        <f t="shared" si="197"/>
        <v>191.9</v>
      </c>
      <c r="H603" s="66"/>
      <c r="I603" s="65">
        <f t="shared" si="198"/>
        <v>2.02</v>
      </c>
      <c r="J603" s="67">
        <f t="shared" si="199"/>
        <v>0</v>
      </c>
      <c r="K603" s="303">
        <f t="shared" si="200"/>
        <v>191.9</v>
      </c>
      <c r="L603" s="67">
        <f t="shared" si="201"/>
        <v>0</v>
      </c>
    </row>
    <row r="604" spans="1:12">
      <c r="A604" s="20">
        <v>0</v>
      </c>
      <c r="B604" s="6" t="s">
        <v>572</v>
      </c>
      <c r="C604" s="6" t="s">
        <v>3065</v>
      </c>
      <c r="D604" s="6" t="s">
        <v>558</v>
      </c>
      <c r="E604" s="57" t="s">
        <v>555</v>
      </c>
      <c r="F604" s="7">
        <v>2.02</v>
      </c>
      <c r="G604" s="5">
        <f t="shared" si="197"/>
        <v>191.9</v>
      </c>
      <c r="H604" s="66"/>
      <c r="I604" s="65">
        <f t="shared" si="198"/>
        <v>2.02</v>
      </c>
      <c r="J604" s="67">
        <f t="shared" si="199"/>
        <v>0</v>
      </c>
      <c r="K604" s="303">
        <f t="shared" si="200"/>
        <v>191.9</v>
      </c>
      <c r="L604" s="67">
        <f t="shared" si="201"/>
        <v>0</v>
      </c>
    </row>
    <row r="605" spans="1:12">
      <c r="A605" s="20">
        <v>0</v>
      </c>
      <c r="B605" s="6" t="s">
        <v>573</v>
      </c>
      <c r="C605" s="6" t="s">
        <v>3065</v>
      </c>
      <c r="D605" s="6" t="s">
        <v>559</v>
      </c>
      <c r="E605" s="57" t="s">
        <v>555</v>
      </c>
      <c r="F605" s="7">
        <v>2.41</v>
      </c>
      <c r="G605" s="5">
        <f t="shared" si="197"/>
        <v>228.95</v>
      </c>
      <c r="H605" s="66"/>
      <c r="I605" s="65">
        <f t="shared" si="198"/>
        <v>2.41</v>
      </c>
      <c r="J605" s="67">
        <f t="shared" si="199"/>
        <v>0</v>
      </c>
      <c r="K605" s="303">
        <f t="shared" si="200"/>
        <v>228.95</v>
      </c>
      <c r="L605" s="67">
        <f t="shared" si="201"/>
        <v>0</v>
      </c>
    </row>
    <row r="606" spans="1:12">
      <c r="A606" s="20">
        <v>0</v>
      </c>
      <c r="B606" s="6" t="s">
        <v>3315</v>
      </c>
      <c r="C606" s="6" t="s">
        <v>3065</v>
      </c>
      <c r="D606" s="6" t="s">
        <v>3314</v>
      </c>
      <c r="E606" s="57" t="s">
        <v>555</v>
      </c>
      <c r="F606" s="7">
        <v>2.41</v>
      </c>
      <c r="G606" s="5">
        <f t="shared" si="197"/>
        <v>228.95</v>
      </c>
      <c r="H606" s="66"/>
      <c r="I606" s="65">
        <f t="shared" si="198"/>
        <v>2.41</v>
      </c>
      <c r="J606" s="67">
        <f t="shared" si="199"/>
        <v>0</v>
      </c>
      <c r="K606" s="303">
        <f t="shared" si="200"/>
        <v>228.95</v>
      </c>
      <c r="L606" s="67">
        <f t="shared" si="201"/>
        <v>0</v>
      </c>
    </row>
    <row r="607" spans="1:12">
      <c r="A607" s="223"/>
      <c r="B607" s="6"/>
      <c r="C607" s="6"/>
      <c r="D607" s="6"/>
      <c r="E607" s="57"/>
      <c r="F607" s="7"/>
      <c r="G607" s="7"/>
      <c r="H607" s="66"/>
      <c r="I607" s="65"/>
      <c r="J607" s="67"/>
      <c r="K607" s="303"/>
      <c r="L607" s="67"/>
    </row>
    <row r="608" spans="1:12">
      <c r="A608" s="20">
        <v>0</v>
      </c>
      <c r="B608" s="6" t="s">
        <v>4954</v>
      </c>
      <c r="C608" s="6" t="s">
        <v>4955</v>
      </c>
      <c r="D608" s="6" t="s">
        <v>4956</v>
      </c>
      <c r="E608" s="57" t="s">
        <v>555</v>
      </c>
      <c r="F608" s="7">
        <v>2.2599999999999998</v>
      </c>
      <c r="G608" s="5">
        <f>ROUND(F608*Курс_EUR,2)</f>
        <v>214.7</v>
      </c>
      <c r="H608" s="66"/>
      <c r="I608" s="65">
        <f>F608*(1-Скидка_SUNMIGHT)</f>
        <v>2.2599999999999998</v>
      </c>
      <c r="J608" s="67">
        <f>I608*H608</f>
        <v>0</v>
      </c>
      <c r="K608" s="303">
        <f>G608*(1-Скидка_SUNMIGHT)</f>
        <v>214.7</v>
      </c>
      <c r="L608" s="67">
        <f>H608*K608</f>
        <v>0</v>
      </c>
    </row>
    <row r="609" spans="1:12">
      <c r="A609" s="20">
        <v>0</v>
      </c>
      <c r="B609" s="6" t="s">
        <v>5188</v>
      </c>
      <c r="C609" s="6" t="s">
        <v>4955</v>
      </c>
      <c r="D609" s="6" t="s">
        <v>556</v>
      </c>
      <c r="E609" s="57" t="s">
        <v>555</v>
      </c>
      <c r="F609" s="7">
        <v>2.2599999999999998</v>
      </c>
      <c r="G609" s="5">
        <f>ROUND(F609*Курс_EUR,2)</f>
        <v>214.7</v>
      </c>
      <c r="H609" s="66"/>
      <c r="I609" s="65">
        <f>F609*(1-Скидка_SUNMIGHT)</f>
        <v>2.2599999999999998</v>
      </c>
      <c r="J609" s="67">
        <f>I609*H609</f>
        <v>0</v>
      </c>
      <c r="K609" s="303">
        <f>G609*(1-Скидка_SUNMIGHT)</f>
        <v>214.7</v>
      </c>
      <c r="L609" s="67">
        <f>H609*K609</f>
        <v>0</v>
      </c>
    </row>
    <row r="610" spans="1:12">
      <c r="A610" s="20">
        <v>0</v>
      </c>
      <c r="B610" s="6" t="s">
        <v>5189</v>
      </c>
      <c r="C610" s="6" t="s">
        <v>4955</v>
      </c>
      <c r="D610" s="6" t="s">
        <v>545</v>
      </c>
      <c r="E610" s="57" t="s">
        <v>555</v>
      </c>
      <c r="F610" s="7">
        <v>2.2599999999999998</v>
      </c>
      <c r="G610" s="5">
        <f>ROUND(F610*Курс_EUR,2)</f>
        <v>214.7</v>
      </c>
      <c r="H610" s="66"/>
      <c r="I610" s="65">
        <f>F610*(1-Скидка_SUNMIGHT)</f>
        <v>2.2599999999999998</v>
      </c>
      <c r="J610" s="67">
        <f>I610*H610</f>
        <v>0</v>
      </c>
      <c r="K610" s="303">
        <f>G610*(1-Скидка_SUNMIGHT)</f>
        <v>214.7</v>
      </c>
      <c r="L610" s="67">
        <f>H610*K610</f>
        <v>0</v>
      </c>
    </row>
    <row r="611" spans="1:12" ht="12" thickBot="1">
      <c r="A611" s="20">
        <v>0</v>
      </c>
      <c r="B611" s="6" t="s">
        <v>5190</v>
      </c>
      <c r="C611" s="6" t="s">
        <v>4955</v>
      </c>
      <c r="D611" s="6" t="s">
        <v>557</v>
      </c>
      <c r="E611" s="57" t="s">
        <v>555</v>
      </c>
      <c r="F611" s="7">
        <v>2.2599999999999998</v>
      </c>
      <c r="G611" s="5">
        <f>ROUND(F611*Курс_EUR,2)</f>
        <v>214.7</v>
      </c>
      <c r="H611" s="66"/>
      <c r="I611" s="65">
        <f>F611*(1-Скидка_SUNMIGHT)</f>
        <v>2.2599999999999998</v>
      </c>
      <c r="J611" s="67">
        <f>I611*H611</f>
        <v>0</v>
      </c>
      <c r="K611" s="303">
        <f>G611*(1-Скидка_SUNMIGHT)</f>
        <v>214.7</v>
      </c>
      <c r="L611" s="67">
        <f>H611*K611</f>
        <v>0</v>
      </c>
    </row>
    <row r="612" spans="1:12">
      <c r="A612" s="20"/>
      <c r="B612" s="346" t="s">
        <v>3572</v>
      </c>
      <c r="C612" s="347"/>
      <c r="D612" s="347"/>
      <c r="E612" s="347"/>
      <c r="F612" s="347"/>
      <c r="G612" s="277"/>
      <c r="H612" s="66"/>
      <c r="I612" s="65"/>
      <c r="J612" s="67"/>
      <c r="K612" s="303"/>
      <c r="L612" s="67"/>
    </row>
    <row r="613" spans="1:12">
      <c r="A613" s="20"/>
      <c r="B613" s="39" t="s">
        <v>3573</v>
      </c>
      <c r="C613" s="171"/>
      <c r="D613" s="172"/>
      <c r="E613" s="172"/>
      <c r="F613" s="38"/>
      <c r="G613" s="38"/>
      <c r="H613" s="66"/>
      <c r="I613" s="65"/>
      <c r="J613" s="67"/>
      <c r="K613" s="303"/>
      <c r="L613" s="67"/>
    </row>
    <row r="614" spans="1:12">
      <c r="A614" s="20">
        <v>0</v>
      </c>
      <c r="B614" s="6" t="s">
        <v>518</v>
      </c>
      <c r="C614" s="4" t="s">
        <v>519</v>
      </c>
      <c r="D614" s="4" t="s">
        <v>120</v>
      </c>
      <c r="E614" s="53" t="s">
        <v>474</v>
      </c>
      <c r="F614" s="38">
        <v>0.54</v>
      </c>
      <c r="G614" s="5">
        <f t="shared" ref="G614:G634" si="202">ROUND(F614*Курс_EUR,2)</f>
        <v>51.3</v>
      </c>
      <c r="H614" s="66"/>
      <c r="I614" s="65">
        <f t="shared" ref="I614:I634" si="203">F614*(1-Скидка_SUNMIGHT)</f>
        <v>0.54</v>
      </c>
      <c r="J614" s="67">
        <f t="shared" ref="J614:J634" si="204">I614*H614</f>
        <v>0</v>
      </c>
      <c r="K614" s="303">
        <f t="shared" ref="K614:K634" si="205">G614*(1-Скидка_SUNMIGHT)</f>
        <v>51.3</v>
      </c>
      <c r="L614" s="67">
        <f t="shared" ref="L614:L634" si="206">H614*K614</f>
        <v>0</v>
      </c>
    </row>
    <row r="615" spans="1:12">
      <c r="A615" s="20">
        <v>0</v>
      </c>
      <c r="B615" s="6" t="s">
        <v>520</v>
      </c>
      <c r="C615" s="6" t="s">
        <v>519</v>
      </c>
      <c r="D615" s="6" t="s">
        <v>122</v>
      </c>
      <c r="E615" s="53" t="s">
        <v>474</v>
      </c>
      <c r="F615" s="38">
        <v>0.51</v>
      </c>
      <c r="G615" s="5">
        <f t="shared" si="202"/>
        <v>48.45</v>
      </c>
      <c r="H615" s="66"/>
      <c r="I615" s="65">
        <f t="shared" si="203"/>
        <v>0.51</v>
      </c>
      <c r="J615" s="67">
        <f t="shared" si="204"/>
        <v>0</v>
      </c>
      <c r="K615" s="303">
        <f t="shared" si="205"/>
        <v>48.45</v>
      </c>
      <c r="L615" s="67">
        <f t="shared" si="206"/>
        <v>0</v>
      </c>
    </row>
    <row r="616" spans="1:12">
      <c r="A616" s="20">
        <v>0</v>
      </c>
      <c r="B616" s="6" t="s">
        <v>521</v>
      </c>
      <c r="C616" s="6" t="s">
        <v>519</v>
      </c>
      <c r="D616" s="6" t="s">
        <v>125</v>
      </c>
      <c r="E616" s="53" t="s">
        <v>275</v>
      </c>
      <c r="F616" s="38">
        <v>0.5</v>
      </c>
      <c r="G616" s="5">
        <f t="shared" si="202"/>
        <v>47.5</v>
      </c>
      <c r="H616" s="66"/>
      <c r="I616" s="65">
        <f t="shared" si="203"/>
        <v>0.5</v>
      </c>
      <c r="J616" s="67">
        <f t="shared" si="204"/>
        <v>0</v>
      </c>
      <c r="K616" s="303">
        <f t="shared" si="205"/>
        <v>47.5</v>
      </c>
      <c r="L616" s="67">
        <f t="shared" si="206"/>
        <v>0</v>
      </c>
    </row>
    <row r="617" spans="1:12">
      <c r="A617" s="20">
        <v>0</v>
      </c>
      <c r="B617" s="6" t="s">
        <v>522</v>
      </c>
      <c r="C617" s="6" t="s">
        <v>519</v>
      </c>
      <c r="D617" s="6" t="s">
        <v>127</v>
      </c>
      <c r="E617" s="53" t="s">
        <v>275</v>
      </c>
      <c r="F617" s="38">
        <v>0.46</v>
      </c>
      <c r="G617" s="5">
        <f t="shared" si="202"/>
        <v>43.7</v>
      </c>
      <c r="H617" s="66"/>
      <c r="I617" s="65">
        <f t="shared" si="203"/>
        <v>0.46</v>
      </c>
      <c r="J617" s="67">
        <f t="shared" si="204"/>
        <v>0</v>
      </c>
      <c r="K617" s="303">
        <f t="shared" si="205"/>
        <v>43.7</v>
      </c>
      <c r="L617" s="67">
        <f t="shared" si="206"/>
        <v>0</v>
      </c>
    </row>
    <row r="618" spans="1:12">
      <c r="A618" s="20">
        <v>0</v>
      </c>
      <c r="B618" s="6" t="s">
        <v>523</v>
      </c>
      <c r="C618" s="6" t="s">
        <v>519</v>
      </c>
      <c r="D618" s="6" t="s">
        <v>129</v>
      </c>
      <c r="E618" s="53" t="s">
        <v>275</v>
      </c>
      <c r="F618" s="38">
        <v>0.44</v>
      </c>
      <c r="G618" s="5">
        <f t="shared" si="202"/>
        <v>41.8</v>
      </c>
      <c r="H618" s="66"/>
      <c r="I618" s="65">
        <f t="shared" si="203"/>
        <v>0.44</v>
      </c>
      <c r="J618" s="67">
        <f t="shared" si="204"/>
        <v>0</v>
      </c>
      <c r="K618" s="303">
        <f t="shared" si="205"/>
        <v>41.8</v>
      </c>
      <c r="L618" s="67">
        <f t="shared" si="206"/>
        <v>0</v>
      </c>
    </row>
    <row r="619" spans="1:12">
      <c r="A619" s="20">
        <v>0</v>
      </c>
      <c r="B619" s="6" t="s">
        <v>524</v>
      </c>
      <c r="C619" s="6" t="s">
        <v>519</v>
      </c>
      <c r="D619" s="6" t="s">
        <v>131</v>
      </c>
      <c r="E619" s="53" t="s">
        <v>275</v>
      </c>
      <c r="F619" s="38">
        <v>0.44</v>
      </c>
      <c r="G619" s="5">
        <f t="shared" si="202"/>
        <v>41.8</v>
      </c>
      <c r="H619" s="66"/>
      <c r="I619" s="65">
        <f t="shared" si="203"/>
        <v>0.44</v>
      </c>
      <c r="J619" s="67">
        <f t="shared" si="204"/>
        <v>0</v>
      </c>
      <c r="K619" s="303">
        <f t="shared" si="205"/>
        <v>41.8</v>
      </c>
      <c r="L619" s="67">
        <f t="shared" si="206"/>
        <v>0</v>
      </c>
    </row>
    <row r="620" spans="1:12">
      <c r="A620" s="20">
        <v>0</v>
      </c>
      <c r="B620" s="6" t="s">
        <v>525</v>
      </c>
      <c r="C620" s="6" t="s">
        <v>519</v>
      </c>
      <c r="D620" s="6" t="s">
        <v>133</v>
      </c>
      <c r="E620" s="53" t="s">
        <v>275</v>
      </c>
      <c r="F620" s="38">
        <v>0.44</v>
      </c>
      <c r="G620" s="5">
        <f t="shared" si="202"/>
        <v>41.8</v>
      </c>
      <c r="H620" s="66"/>
      <c r="I620" s="65">
        <f t="shared" si="203"/>
        <v>0.44</v>
      </c>
      <c r="J620" s="67">
        <f t="shared" si="204"/>
        <v>0</v>
      </c>
      <c r="K620" s="303">
        <f t="shared" si="205"/>
        <v>41.8</v>
      </c>
      <c r="L620" s="67">
        <f t="shared" si="206"/>
        <v>0</v>
      </c>
    </row>
    <row r="621" spans="1:12">
      <c r="A621" s="20">
        <v>0</v>
      </c>
      <c r="B621" s="6" t="s">
        <v>526</v>
      </c>
      <c r="C621" s="6" t="s">
        <v>519</v>
      </c>
      <c r="D621" s="6" t="s">
        <v>135</v>
      </c>
      <c r="E621" s="53" t="s">
        <v>275</v>
      </c>
      <c r="F621" s="38">
        <v>0.44</v>
      </c>
      <c r="G621" s="5">
        <f t="shared" si="202"/>
        <v>41.8</v>
      </c>
      <c r="H621" s="66"/>
      <c r="I621" s="65">
        <f t="shared" si="203"/>
        <v>0.44</v>
      </c>
      <c r="J621" s="67">
        <f t="shared" si="204"/>
        <v>0</v>
      </c>
      <c r="K621" s="303">
        <f t="shared" si="205"/>
        <v>41.8</v>
      </c>
      <c r="L621" s="67">
        <f t="shared" si="206"/>
        <v>0</v>
      </c>
    </row>
    <row r="622" spans="1:12">
      <c r="A622" s="20">
        <v>0</v>
      </c>
      <c r="B622" s="6" t="s">
        <v>527</v>
      </c>
      <c r="C622" s="6" t="s">
        <v>519</v>
      </c>
      <c r="D622" s="6" t="s">
        <v>137</v>
      </c>
      <c r="E622" s="53" t="s">
        <v>275</v>
      </c>
      <c r="F622" s="38">
        <v>0.44</v>
      </c>
      <c r="G622" s="5">
        <f t="shared" si="202"/>
        <v>41.8</v>
      </c>
      <c r="H622" s="66"/>
      <c r="I622" s="65">
        <f t="shared" si="203"/>
        <v>0.44</v>
      </c>
      <c r="J622" s="67">
        <f t="shared" si="204"/>
        <v>0</v>
      </c>
      <c r="K622" s="303">
        <f t="shared" si="205"/>
        <v>41.8</v>
      </c>
      <c r="L622" s="67">
        <f t="shared" si="206"/>
        <v>0</v>
      </c>
    </row>
    <row r="623" spans="1:12">
      <c r="A623" s="20">
        <v>0</v>
      </c>
      <c r="B623" s="6" t="s">
        <v>528</v>
      </c>
      <c r="C623" s="6" t="s">
        <v>519</v>
      </c>
      <c r="D623" s="6" t="s">
        <v>139</v>
      </c>
      <c r="E623" s="53" t="s">
        <v>275</v>
      </c>
      <c r="F623" s="38">
        <v>0.44</v>
      </c>
      <c r="G623" s="5">
        <f t="shared" si="202"/>
        <v>41.8</v>
      </c>
      <c r="H623" s="66"/>
      <c r="I623" s="65">
        <f t="shared" si="203"/>
        <v>0.44</v>
      </c>
      <c r="J623" s="67">
        <f t="shared" si="204"/>
        <v>0</v>
      </c>
      <c r="K623" s="303">
        <f t="shared" si="205"/>
        <v>41.8</v>
      </c>
      <c r="L623" s="67">
        <f t="shared" si="206"/>
        <v>0</v>
      </c>
    </row>
    <row r="624" spans="1:12">
      <c r="A624" s="20">
        <v>0</v>
      </c>
      <c r="B624" s="6" t="s">
        <v>529</v>
      </c>
      <c r="C624" s="6" t="s">
        <v>519</v>
      </c>
      <c r="D624" s="6" t="s">
        <v>141</v>
      </c>
      <c r="E624" s="53" t="s">
        <v>275</v>
      </c>
      <c r="F624" s="38">
        <v>0.44</v>
      </c>
      <c r="G624" s="5">
        <f t="shared" si="202"/>
        <v>41.8</v>
      </c>
      <c r="H624" s="66"/>
      <c r="I624" s="65">
        <f t="shared" si="203"/>
        <v>0.44</v>
      </c>
      <c r="J624" s="67">
        <f t="shared" si="204"/>
        <v>0</v>
      </c>
      <c r="K624" s="303">
        <f t="shared" si="205"/>
        <v>41.8</v>
      </c>
      <c r="L624" s="67">
        <f t="shared" si="206"/>
        <v>0</v>
      </c>
    </row>
    <row r="625" spans="1:12">
      <c r="A625" s="20">
        <v>0</v>
      </c>
      <c r="B625" s="6" t="s">
        <v>530</v>
      </c>
      <c r="C625" s="6" t="s">
        <v>519</v>
      </c>
      <c r="D625" s="6" t="s">
        <v>143</v>
      </c>
      <c r="E625" s="53" t="s">
        <v>275</v>
      </c>
      <c r="F625" s="38">
        <v>0.44</v>
      </c>
      <c r="G625" s="5">
        <f t="shared" si="202"/>
        <v>41.8</v>
      </c>
      <c r="H625" s="66"/>
      <c r="I625" s="65">
        <f t="shared" si="203"/>
        <v>0.44</v>
      </c>
      <c r="J625" s="67">
        <f t="shared" si="204"/>
        <v>0</v>
      </c>
      <c r="K625" s="303">
        <f t="shared" si="205"/>
        <v>41.8</v>
      </c>
      <c r="L625" s="67">
        <f t="shared" si="206"/>
        <v>0</v>
      </c>
    </row>
    <row r="626" spans="1:12">
      <c r="A626" s="20">
        <v>0</v>
      </c>
      <c r="B626" s="6" t="s">
        <v>531</v>
      </c>
      <c r="C626" s="6" t="s">
        <v>519</v>
      </c>
      <c r="D626" s="6" t="s">
        <v>145</v>
      </c>
      <c r="E626" s="53" t="s">
        <v>275</v>
      </c>
      <c r="F626" s="38">
        <v>0.44</v>
      </c>
      <c r="G626" s="5">
        <f t="shared" si="202"/>
        <v>41.8</v>
      </c>
      <c r="H626" s="66"/>
      <c r="I626" s="65">
        <f t="shared" si="203"/>
        <v>0.44</v>
      </c>
      <c r="J626" s="67">
        <f t="shared" si="204"/>
        <v>0</v>
      </c>
      <c r="K626" s="303">
        <f t="shared" si="205"/>
        <v>41.8</v>
      </c>
      <c r="L626" s="67">
        <f t="shared" si="206"/>
        <v>0</v>
      </c>
    </row>
    <row r="627" spans="1:12">
      <c r="A627" s="20">
        <v>0</v>
      </c>
      <c r="B627" s="6" t="s">
        <v>532</v>
      </c>
      <c r="C627" s="6" t="s">
        <v>519</v>
      </c>
      <c r="D627" s="6" t="s">
        <v>147</v>
      </c>
      <c r="E627" s="53" t="s">
        <v>275</v>
      </c>
      <c r="F627" s="38">
        <v>0.44</v>
      </c>
      <c r="G627" s="5">
        <f t="shared" si="202"/>
        <v>41.8</v>
      </c>
      <c r="H627" s="66"/>
      <c r="I627" s="65">
        <f t="shared" si="203"/>
        <v>0.44</v>
      </c>
      <c r="J627" s="67">
        <f t="shared" si="204"/>
        <v>0</v>
      </c>
      <c r="K627" s="303">
        <f t="shared" si="205"/>
        <v>41.8</v>
      </c>
      <c r="L627" s="67">
        <f t="shared" si="206"/>
        <v>0</v>
      </c>
    </row>
    <row r="628" spans="1:12">
      <c r="A628" s="20">
        <v>0</v>
      </c>
      <c r="B628" s="6" t="s">
        <v>533</v>
      </c>
      <c r="C628" s="6" t="s">
        <v>519</v>
      </c>
      <c r="D628" s="6" t="s">
        <v>148</v>
      </c>
      <c r="E628" s="53" t="s">
        <v>275</v>
      </c>
      <c r="F628" s="38">
        <v>0.44</v>
      </c>
      <c r="G628" s="5">
        <f t="shared" si="202"/>
        <v>41.8</v>
      </c>
      <c r="H628" s="66"/>
      <c r="I628" s="65">
        <f t="shared" si="203"/>
        <v>0.44</v>
      </c>
      <c r="J628" s="67">
        <f t="shared" si="204"/>
        <v>0</v>
      </c>
      <c r="K628" s="303">
        <f t="shared" si="205"/>
        <v>41.8</v>
      </c>
      <c r="L628" s="67">
        <f t="shared" si="206"/>
        <v>0</v>
      </c>
    </row>
    <row r="629" spans="1:12">
      <c r="A629" s="20">
        <v>0</v>
      </c>
      <c r="B629" s="6" t="s">
        <v>535</v>
      </c>
      <c r="C629" s="6" t="s">
        <v>534</v>
      </c>
      <c r="D629" s="6" t="s">
        <v>149</v>
      </c>
      <c r="E629" s="53" t="s">
        <v>275</v>
      </c>
      <c r="F629" s="38">
        <v>0.49</v>
      </c>
      <c r="G629" s="5">
        <f t="shared" si="202"/>
        <v>46.55</v>
      </c>
      <c r="H629" s="66"/>
      <c r="I629" s="65">
        <f t="shared" si="203"/>
        <v>0.49</v>
      </c>
      <c r="J629" s="67">
        <f t="shared" si="204"/>
        <v>0</v>
      </c>
      <c r="K629" s="303">
        <f t="shared" si="205"/>
        <v>46.55</v>
      </c>
      <c r="L629" s="67">
        <f t="shared" si="206"/>
        <v>0</v>
      </c>
    </row>
    <row r="630" spans="1:12">
      <c r="A630" s="20">
        <v>0</v>
      </c>
      <c r="B630" s="6" t="s">
        <v>536</v>
      </c>
      <c r="C630" s="6" t="s">
        <v>534</v>
      </c>
      <c r="D630" s="6" t="s">
        <v>150</v>
      </c>
      <c r="E630" s="53" t="s">
        <v>275</v>
      </c>
      <c r="F630" s="38">
        <v>0.49</v>
      </c>
      <c r="G630" s="5">
        <f t="shared" si="202"/>
        <v>46.55</v>
      </c>
      <c r="H630" s="66"/>
      <c r="I630" s="65">
        <f t="shared" si="203"/>
        <v>0.49</v>
      </c>
      <c r="J630" s="67">
        <f t="shared" si="204"/>
        <v>0</v>
      </c>
      <c r="K630" s="303">
        <f t="shared" si="205"/>
        <v>46.55</v>
      </c>
      <c r="L630" s="67">
        <f t="shared" si="206"/>
        <v>0</v>
      </c>
    </row>
    <row r="631" spans="1:12">
      <c r="A631" s="20">
        <v>0</v>
      </c>
      <c r="B631" s="6" t="s">
        <v>537</v>
      </c>
      <c r="C631" s="6" t="s">
        <v>534</v>
      </c>
      <c r="D631" s="6" t="s">
        <v>151</v>
      </c>
      <c r="E631" s="53" t="s">
        <v>275</v>
      </c>
      <c r="F631" s="38">
        <v>0.54</v>
      </c>
      <c r="G631" s="5">
        <f t="shared" si="202"/>
        <v>51.3</v>
      </c>
      <c r="H631" s="66"/>
      <c r="I631" s="65">
        <f t="shared" si="203"/>
        <v>0.54</v>
      </c>
      <c r="J631" s="67">
        <f t="shared" si="204"/>
        <v>0</v>
      </c>
      <c r="K631" s="303">
        <f t="shared" si="205"/>
        <v>51.3</v>
      </c>
      <c r="L631" s="67">
        <f t="shared" si="206"/>
        <v>0</v>
      </c>
    </row>
    <row r="632" spans="1:12">
      <c r="A632" s="20">
        <v>0</v>
      </c>
      <c r="B632" s="6" t="s">
        <v>538</v>
      </c>
      <c r="C632" s="6" t="s">
        <v>534</v>
      </c>
      <c r="D632" s="6" t="s">
        <v>152</v>
      </c>
      <c r="E632" s="53" t="s">
        <v>275</v>
      </c>
      <c r="F632" s="38">
        <v>0.54</v>
      </c>
      <c r="G632" s="5">
        <f t="shared" si="202"/>
        <v>51.3</v>
      </c>
      <c r="H632" s="66"/>
      <c r="I632" s="65">
        <f t="shared" si="203"/>
        <v>0.54</v>
      </c>
      <c r="J632" s="67">
        <f t="shared" si="204"/>
        <v>0</v>
      </c>
      <c r="K632" s="303">
        <f t="shared" si="205"/>
        <v>51.3</v>
      </c>
      <c r="L632" s="67">
        <f t="shared" si="206"/>
        <v>0</v>
      </c>
    </row>
    <row r="633" spans="1:12">
      <c r="A633" s="20">
        <v>0</v>
      </c>
      <c r="B633" s="6" t="s">
        <v>3482</v>
      </c>
      <c r="C633" s="6" t="s">
        <v>534</v>
      </c>
      <c r="D633" s="6" t="s">
        <v>3483</v>
      </c>
      <c r="E633" s="53" t="s">
        <v>275</v>
      </c>
      <c r="F633" s="38">
        <v>0.62</v>
      </c>
      <c r="G633" s="5">
        <f t="shared" si="202"/>
        <v>58.9</v>
      </c>
      <c r="H633" s="66"/>
      <c r="I633" s="65">
        <f t="shared" si="203"/>
        <v>0.62</v>
      </c>
      <c r="J633" s="67">
        <f t="shared" si="204"/>
        <v>0</v>
      </c>
      <c r="K633" s="303">
        <f t="shared" si="205"/>
        <v>58.9</v>
      </c>
      <c r="L633" s="67">
        <f t="shared" si="206"/>
        <v>0</v>
      </c>
    </row>
    <row r="634" spans="1:12">
      <c r="A634" s="20">
        <v>0</v>
      </c>
      <c r="B634" s="6" t="s">
        <v>3484</v>
      </c>
      <c r="C634" s="6" t="s">
        <v>534</v>
      </c>
      <c r="D634" s="6" t="s">
        <v>3485</v>
      </c>
      <c r="E634" s="53" t="s">
        <v>275</v>
      </c>
      <c r="F634" s="38">
        <v>0.71</v>
      </c>
      <c r="G634" s="5">
        <f t="shared" si="202"/>
        <v>67.45</v>
      </c>
      <c r="H634" s="66"/>
      <c r="I634" s="65">
        <f t="shared" si="203"/>
        <v>0.71</v>
      </c>
      <c r="J634" s="67">
        <f t="shared" si="204"/>
        <v>0</v>
      </c>
      <c r="K634" s="303">
        <f t="shared" si="205"/>
        <v>67.45</v>
      </c>
      <c r="L634" s="67">
        <f t="shared" si="206"/>
        <v>0</v>
      </c>
    </row>
    <row r="635" spans="1:12">
      <c r="A635" s="223"/>
      <c r="B635" s="6"/>
      <c r="C635" s="6"/>
      <c r="D635" s="6"/>
      <c r="E635" s="53"/>
      <c r="F635" s="38"/>
      <c r="G635" s="38"/>
      <c r="H635" s="66"/>
      <c r="I635" s="65"/>
      <c r="J635" s="67"/>
      <c r="K635" s="303"/>
      <c r="L635" s="67"/>
    </row>
    <row r="636" spans="1:12">
      <c r="A636" s="20">
        <v>0</v>
      </c>
      <c r="B636" s="6" t="s">
        <v>539</v>
      </c>
      <c r="C636" s="6" t="s">
        <v>540</v>
      </c>
      <c r="D636" s="6" t="s">
        <v>151</v>
      </c>
      <c r="E636" s="53" t="s">
        <v>541</v>
      </c>
      <c r="F636" s="38">
        <v>0.3</v>
      </c>
      <c r="G636" s="5">
        <f>ROUND(F636*Курс_EUR,2)</f>
        <v>28.5</v>
      </c>
      <c r="H636" s="66"/>
      <c r="I636" s="65">
        <f>F636*(1-Скидка_SUNMIGHT)</f>
        <v>0.3</v>
      </c>
      <c r="J636" s="67">
        <f>I636*H636</f>
        <v>0</v>
      </c>
      <c r="K636" s="303">
        <f>G636*(1-Скидка_SUNMIGHT)</f>
        <v>28.5</v>
      </c>
      <c r="L636" s="67">
        <f>H636*K636</f>
        <v>0</v>
      </c>
    </row>
    <row r="637" spans="1:12">
      <c r="A637" s="20">
        <v>0</v>
      </c>
      <c r="B637" s="6" t="s">
        <v>542</v>
      </c>
      <c r="C637" s="37" t="s">
        <v>540</v>
      </c>
      <c r="D637" s="37" t="s">
        <v>152</v>
      </c>
      <c r="E637" s="53" t="s">
        <v>541</v>
      </c>
      <c r="F637" s="38">
        <v>0.3</v>
      </c>
      <c r="G637" s="5">
        <f>ROUND(F637*Курс_EUR,2)</f>
        <v>28.5</v>
      </c>
      <c r="H637" s="66"/>
      <c r="I637" s="65">
        <f>F637*(1-Скидка_SUNMIGHT)</f>
        <v>0.3</v>
      </c>
      <c r="J637" s="67">
        <f>I637*H637</f>
        <v>0</v>
      </c>
      <c r="K637" s="303">
        <f>G637*(1-Скидка_SUNMIGHT)</f>
        <v>28.5</v>
      </c>
      <c r="L637" s="67">
        <f>H637*K637</f>
        <v>0</v>
      </c>
    </row>
    <row r="638" spans="1:12">
      <c r="A638" s="20">
        <v>0</v>
      </c>
      <c r="B638" s="6" t="s">
        <v>3486</v>
      </c>
      <c r="C638" s="37" t="s">
        <v>540</v>
      </c>
      <c r="D638" s="37" t="s">
        <v>3483</v>
      </c>
      <c r="E638" s="53" t="s">
        <v>541</v>
      </c>
      <c r="F638" s="38">
        <v>0.34</v>
      </c>
      <c r="G638" s="5">
        <f>ROUND(F638*Курс_EUR,2)</f>
        <v>32.299999999999997</v>
      </c>
      <c r="H638" s="66"/>
      <c r="I638" s="65">
        <f>F638*(1-Скидка_SUNMIGHT)</f>
        <v>0.34</v>
      </c>
      <c r="J638" s="67">
        <f>I638*H638</f>
        <v>0</v>
      </c>
      <c r="K638" s="303">
        <f>G638*(1-Скидка_SUNMIGHT)</f>
        <v>32.299999999999997</v>
      </c>
      <c r="L638" s="67">
        <f>H638*K638</f>
        <v>0</v>
      </c>
    </row>
    <row r="639" spans="1:12">
      <c r="A639" s="20">
        <v>0</v>
      </c>
      <c r="B639" s="6" t="s">
        <v>3487</v>
      </c>
      <c r="C639" s="37" t="s">
        <v>540</v>
      </c>
      <c r="D639" s="37" t="s">
        <v>3485</v>
      </c>
      <c r="E639" s="53" t="s">
        <v>541</v>
      </c>
      <c r="F639" s="38">
        <v>0.39</v>
      </c>
      <c r="G639" s="5">
        <f>ROUND(F639*Курс_EUR,2)</f>
        <v>37.049999999999997</v>
      </c>
      <c r="H639" s="66"/>
      <c r="I639" s="65">
        <f>F639*(1-Скидка_SUNMIGHT)</f>
        <v>0.39</v>
      </c>
      <c r="J639" s="67">
        <f>I639*H639</f>
        <v>0</v>
      </c>
      <c r="K639" s="303">
        <f>G639*(1-Скидка_SUNMIGHT)</f>
        <v>37.049999999999997</v>
      </c>
      <c r="L639" s="67">
        <f>H639*K639</f>
        <v>0</v>
      </c>
    </row>
    <row r="640" spans="1:12">
      <c r="A640" s="20"/>
      <c r="B640" s="6"/>
      <c r="C640" s="6"/>
      <c r="D640" s="6"/>
      <c r="E640" s="274"/>
      <c r="F640" s="7"/>
      <c r="G640" s="7"/>
      <c r="H640" s="66"/>
      <c r="I640" s="65"/>
      <c r="J640" s="67"/>
      <c r="K640" s="303"/>
      <c r="L640" s="67"/>
    </row>
    <row r="641" spans="1:12">
      <c r="A641" s="20"/>
      <c r="B641" s="349" t="s">
        <v>3576</v>
      </c>
      <c r="C641" s="350"/>
      <c r="D641" s="350"/>
      <c r="E641" s="350"/>
      <c r="F641" s="350"/>
      <c r="G641" s="277"/>
      <c r="H641" s="91"/>
      <c r="I641" s="275"/>
      <c r="J641" s="82"/>
      <c r="K641" s="303"/>
      <c r="L641" s="67"/>
    </row>
    <row r="642" spans="1:12">
      <c r="A642" s="20"/>
      <c r="B642" s="39" t="s">
        <v>3577</v>
      </c>
      <c r="C642" s="170"/>
      <c r="D642" s="170"/>
      <c r="E642" s="53"/>
      <c r="F642" s="170"/>
      <c r="G642" s="170"/>
      <c r="H642" s="66"/>
      <c r="I642" s="65"/>
      <c r="J642" s="67"/>
      <c r="K642" s="303"/>
      <c r="L642" s="67"/>
    </row>
    <row r="643" spans="1:12">
      <c r="A643" s="20">
        <v>0</v>
      </c>
      <c r="B643" s="6" t="s">
        <v>576</v>
      </c>
      <c r="C643" s="4" t="s">
        <v>577</v>
      </c>
      <c r="D643" s="4" t="s">
        <v>578</v>
      </c>
      <c r="E643" s="53" t="s">
        <v>579</v>
      </c>
      <c r="F643" s="5">
        <v>1.27</v>
      </c>
      <c r="G643" s="5">
        <f t="shared" ref="G643:G657" si="207">ROUND(F643*Курс_EUR,2)</f>
        <v>120.65</v>
      </c>
      <c r="H643" s="66"/>
      <c r="I643" s="65">
        <f t="shared" ref="I643:I657" si="208">F643*(1-Скидка_SUNMIGHT)</f>
        <v>1.27</v>
      </c>
      <c r="J643" s="67">
        <f t="shared" ref="J643:J657" si="209">I643*H643</f>
        <v>0</v>
      </c>
      <c r="K643" s="303">
        <f t="shared" ref="K643:K657" si="210">G643*(1-Скидка_SUNMIGHT)</f>
        <v>120.65</v>
      </c>
      <c r="L643" s="67">
        <f t="shared" ref="L643:L657" si="211">H643*K643</f>
        <v>0</v>
      </c>
    </row>
    <row r="644" spans="1:12">
      <c r="A644" s="20">
        <v>0</v>
      </c>
      <c r="B644" s="6" t="s">
        <v>580</v>
      </c>
      <c r="C644" s="4" t="s">
        <v>577</v>
      </c>
      <c r="D644" s="4" t="s">
        <v>581</v>
      </c>
      <c r="E644" s="53" t="s">
        <v>579</v>
      </c>
      <c r="F644" s="5">
        <v>1.25</v>
      </c>
      <c r="G644" s="5">
        <f t="shared" si="207"/>
        <v>118.75</v>
      </c>
      <c r="H644" s="66"/>
      <c r="I644" s="65">
        <f t="shared" si="208"/>
        <v>1.25</v>
      </c>
      <c r="J644" s="67">
        <f t="shared" si="209"/>
        <v>0</v>
      </c>
      <c r="K644" s="303">
        <f t="shared" si="210"/>
        <v>118.75</v>
      </c>
      <c r="L644" s="67">
        <f t="shared" si="211"/>
        <v>0</v>
      </c>
    </row>
    <row r="645" spans="1:12">
      <c r="A645" s="20">
        <v>0</v>
      </c>
      <c r="B645" s="6" t="s">
        <v>582</v>
      </c>
      <c r="C645" s="4" t="s">
        <v>577</v>
      </c>
      <c r="D645" s="4" t="s">
        <v>583</v>
      </c>
      <c r="E645" s="53" t="s">
        <v>579</v>
      </c>
      <c r="F645" s="5">
        <v>1.22</v>
      </c>
      <c r="G645" s="5">
        <f t="shared" si="207"/>
        <v>115.9</v>
      </c>
      <c r="H645" s="66"/>
      <c r="I645" s="65">
        <f t="shared" si="208"/>
        <v>1.22</v>
      </c>
      <c r="J645" s="67">
        <f t="shared" si="209"/>
        <v>0</v>
      </c>
      <c r="K645" s="303">
        <f t="shared" si="210"/>
        <v>115.9</v>
      </c>
      <c r="L645" s="67">
        <f t="shared" si="211"/>
        <v>0</v>
      </c>
    </row>
    <row r="646" spans="1:12">
      <c r="A646" s="20">
        <v>0</v>
      </c>
      <c r="B646" s="6" t="s">
        <v>584</v>
      </c>
      <c r="C646" s="4" t="s">
        <v>577</v>
      </c>
      <c r="D646" s="4" t="s">
        <v>585</v>
      </c>
      <c r="E646" s="53" t="s">
        <v>579</v>
      </c>
      <c r="F646" s="5">
        <v>1.22</v>
      </c>
      <c r="G646" s="5">
        <f t="shared" si="207"/>
        <v>115.9</v>
      </c>
      <c r="H646" s="66"/>
      <c r="I646" s="65">
        <f t="shared" si="208"/>
        <v>1.22</v>
      </c>
      <c r="J646" s="67">
        <f t="shared" si="209"/>
        <v>0</v>
      </c>
      <c r="K646" s="303">
        <f t="shared" si="210"/>
        <v>115.9</v>
      </c>
      <c r="L646" s="67">
        <f t="shared" si="211"/>
        <v>0</v>
      </c>
    </row>
    <row r="647" spans="1:12">
      <c r="A647" s="20">
        <v>0</v>
      </c>
      <c r="B647" s="6" t="s">
        <v>586</v>
      </c>
      <c r="C647" s="4" t="s">
        <v>577</v>
      </c>
      <c r="D647" s="4" t="s">
        <v>587</v>
      </c>
      <c r="E647" s="53" t="s">
        <v>579</v>
      </c>
      <c r="F647" s="5">
        <v>1.22</v>
      </c>
      <c r="G647" s="5">
        <f t="shared" si="207"/>
        <v>115.9</v>
      </c>
      <c r="H647" s="66"/>
      <c r="I647" s="65">
        <f t="shared" si="208"/>
        <v>1.22</v>
      </c>
      <c r="J647" s="67">
        <f t="shared" si="209"/>
        <v>0</v>
      </c>
      <c r="K647" s="303">
        <f t="shared" si="210"/>
        <v>115.9</v>
      </c>
      <c r="L647" s="67">
        <f t="shared" si="211"/>
        <v>0</v>
      </c>
    </row>
    <row r="648" spans="1:12">
      <c r="A648" s="20">
        <v>0</v>
      </c>
      <c r="B648" s="6" t="s">
        <v>588</v>
      </c>
      <c r="C648" s="4" t="s">
        <v>577</v>
      </c>
      <c r="D648" s="4" t="s">
        <v>589</v>
      </c>
      <c r="E648" s="53" t="s">
        <v>579</v>
      </c>
      <c r="F648" s="5">
        <v>1.22</v>
      </c>
      <c r="G648" s="5">
        <f t="shared" si="207"/>
        <v>115.9</v>
      </c>
      <c r="H648" s="66"/>
      <c r="I648" s="65">
        <f t="shared" si="208"/>
        <v>1.22</v>
      </c>
      <c r="J648" s="67">
        <f t="shared" si="209"/>
        <v>0</v>
      </c>
      <c r="K648" s="303">
        <f t="shared" si="210"/>
        <v>115.9</v>
      </c>
      <c r="L648" s="67">
        <f t="shared" si="211"/>
        <v>0</v>
      </c>
    </row>
    <row r="649" spans="1:12">
      <c r="A649" s="20">
        <v>0</v>
      </c>
      <c r="B649" s="6" t="s">
        <v>590</v>
      </c>
      <c r="C649" s="4" t="s">
        <v>577</v>
      </c>
      <c r="D649" s="4" t="s">
        <v>591</v>
      </c>
      <c r="E649" s="53" t="s">
        <v>579</v>
      </c>
      <c r="F649" s="5">
        <v>1.22</v>
      </c>
      <c r="G649" s="5">
        <f t="shared" si="207"/>
        <v>115.9</v>
      </c>
      <c r="H649" s="66"/>
      <c r="I649" s="65">
        <f t="shared" si="208"/>
        <v>1.22</v>
      </c>
      <c r="J649" s="67">
        <f t="shared" si="209"/>
        <v>0</v>
      </c>
      <c r="K649" s="303">
        <f t="shared" si="210"/>
        <v>115.9</v>
      </c>
      <c r="L649" s="67">
        <f t="shared" si="211"/>
        <v>0</v>
      </c>
    </row>
    <row r="650" spans="1:12">
      <c r="A650" s="20"/>
      <c r="B650" s="6"/>
      <c r="C650" s="4"/>
      <c r="D650" s="4"/>
      <c r="E650" s="53"/>
      <c r="F650" s="5"/>
      <c r="G650" s="5"/>
      <c r="H650" s="66"/>
      <c r="I650" s="65"/>
      <c r="J650" s="67"/>
      <c r="K650" s="303"/>
      <c r="L650" s="67"/>
    </row>
    <row r="651" spans="1:12">
      <c r="A651" s="20">
        <v>0</v>
      </c>
      <c r="B651" s="6" t="s">
        <v>592</v>
      </c>
      <c r="C651" s="4" t="s">
        <v>593</v>
      </c>
      <c r="D651" s="4" t="s">
        <v>578</v>
      </c>
      <c r="E651" s="53" t="s">
        <v>579</v>
      </c>
      <c r="F651" s="5">
        <v>0.96</v>
      </c>
      <c r="G651" s="5">
        <f t="shared" si="207"/>
        <v>91.2</v>
      </c>
      <c r="H651" s="66"/>
      <c r="I651" s="65">
        <f t="shared" si="208"/>
        <v>0.96</v>
      </c>
      <c r="J651" s="67">
        <f t="shared" si="209"/>
        <v>0</v>
      </c>
      <c r="K651" s="303">
        <f t="shared" si="210"/>
        <v>91.2</v>
      </c>
      <c r="L651" s="67">
        <f t="shared" si="211"/>
        <v>0</v>
      </c>
    </row>
    <row r="652" spans="1:12">
      <c r="A652" s="20">
        <v>0</v>
      </c>
      <c r="B652" s="6" t="s">
        <v>594</v>
      </c>
      <c r="C652" s="4" t="s">
        <v>593</v>
      </c>
      <c r="D652" s="4" t="s">
        <v>581</v>
      </c>
      <c r="E652" s="53" t="s">
        <v>579</v>
      </c>
      <c r="F652" s="5">
        <v>0.95</v>
      </c>
      <c r="G652" s="5">
        <f t="shared" si="207"/>
        <v>90.25</v>
      </c>
      <c r="H652" s="66"/>
      <c r="I652" s="65">
        <f t="shared" si="208"/>
        <v>0.95</v>
      </c>
      <c r="J652" s="67">
        <f t="shared" si="209"/>
        <v>0</v>
      </c>
      <c r="K652" s="303">
        <f t="shared" si="210"/>
        <v>90.25</v>
      </c>
      <c r="L652" s="67">
        <f t="shared" si="211"/>
        <v>0</v>
      </c>
    </row>
    <row r="653" spans="1:12">
      <c r="A653" s="20">
        <v>0</v>
      </c>
      <c r="B653" s="6" t="s">
        <v>595</v>
      </c>
      <c r="C653" s="4" t="s">
        <v>593</v>
      </c>
      <c r="D653" s="4" t="s">
        <v>583</v>
      </c>
      <c r="E653" s="53" t="s">
        <v>579</v>
      </c>
      <c r="F653" s="5">
        <v>0.92</v>
      </c>
      <c r="G653" s="5">
        <f t="shared" si="207"/>
        <v>87.4</v>
      </c>
      <c r="H653" s="66"/>
      <c r="I653" s="65">
        <f t="shared" si="208"/>
        <v>0.92</v>
      </c>
      <c r="J653" s="67">
        <f t="shared" si="209"/>
        <v>0</v>
      </c>
      <c r="K653" s="303">
        <f t="shared" si="210"/>
        <v>87.4</v>
      </c>
      <c r="L653" s="67">
        <f t="shared" si="211"/>
        <v>0</v>
      </c>
    </row>
    <row r="654" spans="1:12">
      <c r="A654" s="20">
        <v>0</v>
      </c>
      <c r="B654" s="6" t="s">
        <v>596</v>
      </c>
      <c r="C654" s="4" t="s">
        <v>593</v>
      </c>
      <c r="D654" s="4" t="s">
        <v>585</v>
      </c>
      <c r="E654" s="53" t="s">
        <v>579</v>
      </c>
      <c r="F654" s="5">
        <v>0.9</v>
      </c>
      <c r="G654" s="5">
        <f t="shared" si="207"/>
        <v>85.5</v>
      </c>
      <c r="H654" s="66"/>
      <c r="I654" s="65">
        <f t="shared" si="208"/>
        <v>0.9</v>
      </c>
      <c r="J654" s="67">
        <f t="shared" si="209"/>
        <v>0</v>
      </c>
      <c r="K654" s="303">
        <f t="shared" si="210"/>
        <v>85.5</v>
      </c>
      <c r="L654" s="67">
        <f t="shared" si="211"/>
        <v>0</v>
      </c>
    </row>
    <row r="655" spans="1:12">
      <c r="A655" s="20">
        <v>0</v>
      </c>
      <c r="B655" s="6" t="s">
        <v>597</v>
      </c>
      <c r="C655" s="4" t="s">
        <v>593</v>
      </c>
      <c r="D655" s="4" t="s">
        <v>587</v>
      </c>
      <c r="E655" s="53" t="s">
        <v>579</v>
      </c>
      <c r="F655" s="5">
        <v>0.88</v>
      </c>
      <c r="G655" s="5">
        <f t="shared" si="207"/>
        <v>83.6</v>
      </c>
      <c r="H655" s="66"/>
      <c r="I655" s="65">
        <f t="shared" si="208"/>
        <v>0.88</v>
      </c>
      <c r="J655" s="67">
        <f t="shared" si="209"/>
        <v>0</v>
      </c>
      <c r="K655" s="303">
        <f t="shared" si="210"/>
        <v>83.6</v>
      </c>
      <c r="L655" s="67">
        <f t="shared" si="211"/>
        <v>0</v>
      </c>
    </row>
    <row r="656" spans="1:12">
      <c r="A656" s="20">
        <v>0</v>
      </c>
      <c r="B656" s="6" t="s">
        <v>598</v>
      </c>
      <c r="C656" s="4" t="s">
        <v>593</v>
      </c>
      <c r="D656" s="4" t="s">
        <v>589</v>
      </c>
      <c r="E656" s="53" t="s">
        <v>579</v>
      </c>
      <c r="F656" s="5">
        <v>0.88</v>
      </c>
      <c r="G656" s="5">
        <f t="shared" si="207"/>
        <v>83.6</v>
      </c>
      <c r="H656" s="66"/>
      <c r="I656" s="65">
        <f t="shared" si="208"/>
        <v>0.88</v>
      </c>
      <c r="J656" s="67">
        <f t="shared" si="209"/>
        <v>0</v>
      </c>
      <c r="K656" s="303">
        <f t="shared" si="210"/>
        <v>83.6</v>
      </c>
      <c r="L656" s="67">
        <f t="shared" si="211"/>
        <v>0</v>
      </c>
    </row>
    <row r="657" spans="1:12">
      <c r="A657" s="20">
        <v>0</v>
      </c>
      <c r="B657" s="6" t="s">
        <v>599</v>
      </c>
      <c r="C657" s="4" t="s">
        <v>593</v>
      </c>
      <c r="D657" s="4" t="s">
        <v>591</v>
      </c>
      <c r="E657" s="53" t="s">
        <v>579</v>
      </c>
      <c r="F657" s="5">
        <v>0.88</v>
      </c>
      <c r="G657" s="5">
        <f t="shared" si="207"/>
        <v>83.6</v>
      </c>
      <c r="H657" s="66"/>
      <c r="I657" s="65">
        <f t="shared" si="208"/>
        <v>0.88</v>
      </c>
      <c r="J657" s="67">
        <f t="shared" si="209"/>
        <v>0</v>
      </c>
      <c r="K657" s="303">
        <f t="shared" si="210"/>
        <v>83.6</v>
      </c>
      <c r="L657" s="67">
        <f t="shared" si="211"/>
        <v>0</v>
      </c>
    </row>
    <row r="658" spans="1:12" ht="12" thickBot="1">
      <c r="A658" s="20"/>
      <c r="B658" s="6"/>
      <c r="C658" s="4"/>
      <c r="D658" s="4"/>
      <c r="E658" s="53"/>
      <c r="F658" s="5"/>
      <c r="G658" s="5"/>
      <c r="H658" s="66"/>
      <c r="I658" s="65"/>
      <c r="J658" s="67"/>
      <c r="K658" s="303"/>
      <c r="L658" s="67"/>
    </row>
    <row r="659" spans="1:12">
      <c r="A659" s="20"/>
      <c r="B659" s="346" t="s">
        <v>3578</v>
      </c>
      <c r="C659" s="347"/>
      <c r="D659" s="347"/>
      <c r="E659" s="347"/>
      <c r="F659" s="347"/>
      <c r="G659" s="277"/>
      <c r="H659" s="66"/>
      <c r="I659" s="65"/>
      <c r="J659" s="67"/>
      <c r="K659" s="303"/>
      <c r="L659" s="67"/>
    </row>
    <row r="660" spans="1:12">
      <c r="A660" s="20"/>
      <c r="B660" s="39" t="s">
        <v>3579</v>
      </c>
      <c r="C660" s="4"/>
      <c r="D660" s="4"/>
      <c r="E660" s="53"/>
      <c r="F660" s="5"/>
      <c r="G660" s="5"/>
      <c r="H660" s="66"/>
      <c r="I660" s="65"/>
      <c r="J660" s="67"/>
      <c r="K660" s="303"/>
      <c r="L660" s="67"/>
    </row>
    <row r="661" spans="1:12">
      <c r="A661" s="20">
        <v>0</v>
      </c>
      <c r="B661" s="6" t="s">
        <v>604</v>
      </c>
      <c r="C661" s="4" t="s">
        <v>605</v>
      </c>
      <c r="D661" s="4" t="s">
        <v>118</v>
      </c>
      <c r="E661" s="53" t="s">
        <v>606</v>
      </c>
      <c r="F661" s="5">
        <v>2.64</v>
      </c>
      <c r="G661" s="5">
        <f t="shared" ref="G661:G669" si="212">ROUND(F661*Курс_EUR,2)</f>
        <v>250.8</v>
      </c>
      <c r="H661" s="66"/>
      <c r="I661" s="65">
        <f t="shared" ref="I661:I669" si="213">F661*(1-Скидка_SUNMIGHT)</f>
        <v>2.64</v>
      </c>
      <c r="J661" s="67">
        <f t="shared" ref="J661:J669" si="214">I661*H661</f>
        <v>0</v>
      </c>
      <c r="K661" s="303">
        <f t="shared" ref="K661:K669" si="215">G661*(1-Скидка_SUNMIGHT)</f>
        <v>250.8</v>
      </c>
      <c r="L661" s="67">
        <f t="shared" ref="L661:L669" si="216">H661*K661</f>
        <v>0</v>
      </c>
    </row>
    <row r="662" spans="1:12">
      <c r="A662" s="20">
        <v>0</v>
      </c>
      <c r="B662" s="6" t="s">
        <v>607</v>
      </c>
      <c r="C662" s="4" t="s">
        <v>605</v>
      </c>
      <c r="D662" s="4" t="s">
        <v>120</v>
      </c>
      <c r="E662" s="53" t="s">
        <v>606</v>
      </c>
      <c r="F662" s="5">
        <v>2.64</v>
      </c>
      <c r="G662" s="5">
        <f t="shared" si="212"/>
        <v>250.8</v>
      </c>
      <c r="H662" s="66"/>
      <c r="I662" s="65">
        <f t="shared" si="213"/>
        <v>2.64</v>
      </c>
      <c r="J662" s="67">
        <f t="shared" si="214"/>
        <v>0</v>
      </c>
      <c r="K662" s="303">
        <f t="shared" si="215"/>
        <v>250.8</v>
      </c>
      <c r="L662" s="67">
        <f t="shared" si="216"/>
        <v>0</v>
      </c>
    </row>
    <row r="663" spans="1:12">
      <c r="A663" s="20">
        <v>0</v>
      </c>
      <c r="B663" s="6" t="s">
        <v>608</v>
      </c>
      <c r="C663" s="4" t="s">
        <v>605</v>
      </c>
      <c r="D663" s="4" t="s">
        <v>122</v>
      </c>
      <c r="E663" s="53" t="s">
        <v>606</v>
      </c>
      <c r="F663" s="5">
        <v>2.64</v>
      </c>
      <c r="G663" s="5">
        <f t="shared" si="212"/>
        <v>250.8</v>
      </c>
      <c r="H663" s="66"/>
      <c r="I663" s="65">
        <f t="shared" si="213"/>
        <v>2.64</v>
      </c>
      <c r="J663" s="67">
        <f t="shared" si="214"/>
        <v>0</v>
      </c>
      <c r="K663" s="303">
        <f t="shared" si="215"/>
        <v>250.8</v>
      </c>
      <c r="L663" s="67">
        <f t="shared" si="216"/>
        <v>0</v>
      </c>
    </row>
    <row r="664" spans="1:12">
      <c r="A664" s="20">
        <v>0</v>
      </c>
      <c r="B664" s="6" t="s">
        <v>609</v>
      </c>
      <c r="C664" s="4" t="s">
        <v>605</v>
      </c>
      <c r="D664" s="4" t="s">
        <v>127</v>
      </c>
      <c r="E664" s="53" t="s">
        <v>606</v>
      </c>
      <c r="F664" s="5">
        <v>2.64</v>
      </c>
      <c r="G664" s="5">
        <f t="shared" si="212"/>
        <v>250.8</v>
      </c>
      <c r="H664" s="66"/>
      <c r="I664" s="65">
        <f t="shared" si="213"/>
        <v>2.64</v>
      </c>
      <c r="J664" s="67">
        <f t="shared" si="214"/>
        <v>0</v>
      </c>
      <c r="K664" s="303">
        <f t="shared" si="215"/>
        <v>250.8</v>
      </c>
      <c r="L664" s="67">
        <f t="shared" si="216"/>
        <v>0</v>
      </c>
    </row>
    <row r="665" spans="1:12">
      <c r="A665" s="20"/>
      <c r="B665" s="6"/>
      <c r="C665" s="4"/>
      <c r="D665" s="4"/>
      <c r="E665" s="53"/>
      <c r="F665" s="5"/>
      <c r="G665" s="5"/>
      <c r="H665" s="66"/>
      <c r="I665" s="65"/>
      <c r="J665" s="67"/>
      <c r="K665" s="303"/>
      <c r="L665" s="67"/>
    </row>
    <row r="666" spans="1:12">
      <c r="A666" s="20">
        <v>0</v>
      </c>
      <c r="B666" s="6" t="s">
        <v>610</v>
      </c>
      <c r="C666" s="4" t="s">
        <v>611</v>
      </c>
      <c r="D666" s="4" t="s">
        <v>118</v>
      </c>
      <c r="E666" s="53" t="s">
        <v>606</v>
      </c>
      <c r="F666" s="5">
        <v>3.44</v>
      </c>
      <c r="G666" s="5">
        <f t="shared" si="212"/>
        <v>326.8</v>
      </c>
      <c r="H666" s="66"/>
      <c r="I666" s="65">
        <f t="shared" si="213"/>
        <v>3.44</v>
      </c>
      <c r="J666" s="67">
        <f t="shared" si="214"/>
        <v>0</v>
      </c>
      <c r="K666" s="303">
        <f t="shared" si="215"/>
        <v>326.8</v>
      </c>
      <c r="L666" s="67">
        <f t="shared" si="216"/>
        <v>0</v>
      </c>
    </row>
    <row r="667" spans="1:12">
      <c r="A667" s="20">
        <v>0</v>
      </c>
      <c r="B667" s="6" t="s">
        <v>612</v>
      </c>
      <c r="C667" s="4" t="s">
        <v>611</v>
      </c>
      <c r="D667" s="4" t="s">
        <v>120</v>
      </c>
      <c r="E667" s="53" t="s">
        <v>606</v>
      </c>
      <c r="F667" s="5">
        <v>3.44</v>
      </c>
      <c r="G667" s="5">
        <f t="shared" si="212"/>
        <v>326.8</v>
      </c>
      <c r="H667" s="66"/>
      <c r="I667" s="65">
        <f t="shared" si="213"/>
        <v>3.44</v>
      </c>
      <c r="J667" s="67">
        <f t="shared" si="214"/>
        <v>0</v>
      </c>
      <c r="K667" s="303">
        <f t="shared" si="215"/>
        <v>326.8</v>
      </c>
      <c r="L667" s="67">
        <f t="shared" si="216"/>
        <v>0</v>
      </c>
    </row>
    <row r="668" spans="1:12">
      <c r="A668" s="20">
        <v>0</v>
      </c>
      <c r="B668" s="6" t="s">
        <v>613</v>
      </c>
      <c r="C668" s="4" t="s">
        <v>611</v>
      </c>
      <c r="D668" s="4" t="s">
        <v>122</v>
      </c>
      <c r="E668" s="53" t="s">
        <v>606</v>
      </c>
      <c r="F668" s="5">
        <v>3.44</v>
      </c>
      <c r="G668" s="5">
        <f t="shared" si="212"/>
        <v>326.8</v>
      </c>
      <c r="H668" s="66"/>
      <c r="I668" s="65">
        <f t="shared" si="213"/>
        <v>3.44</v>
      </c>
      <c r="J668" s="67">
        <f t="shared" si="214"/>
        <v>0</v>
      </c>
      <c r="K668" s="303">
        <f t="shared" si="215"/>
        <v>326.8</v>
      </c>
      <c r="L668" s="67">
        <f t="shared" si="216"/>
        <v>0</v>
      </c>
    </row>
    <row r="669" spans="1:12">
      <c r="A669" s="20">
        <v>0</v>
      </c>
      <c r="B669" s="6" t="s">
        <v>614</v>
      </c>
      <c r="C669" s="4" t="s">
        <v>611</v>
      </c>
      <c r="D669" s="4" t="s">
        <v>127</v>
      </c>
      <c r="E669" s="53" t="s">
        <v>606</v>
      </c>
      <c r="F669" s="5">
        <v>3.44</v>
      </c>
      <c r="G669" s="5">
        <f t="shared" si="212"/>
        <v>326.8</v>
      </c>
      <c r="H669" s="66"/>
      <c r="I669" s="65">
        <f t="shared" si="213"/>
        <v>3.44</v>
      </c>
      <c r="J669" s="67">
        <f t="shared" si="214"/>
        <v>0</v>
      </c>
      <c r="K669" s="303">
        <f t="shared" si="215"/>
        <v>326.8</v>
      </c>
      <c r="L669" s="67">
        <f t="shared" si="216"/>
        <v>0</v>
      </c>
    </row>
    <row r="670" spans="1:12" ht="12" thickBot="1">
      <c r="A670" s="20"/>
      <c r="B670" s="6"/>
      <c r="C670" s="4"/>
      <c r="D670" s="4"/>
      <c r="E670" s="53"/>
      <c r="F670" s="5"/>
      <c r="G670" s="5"/>
      <c r="H670" s="66"/>
      <c r="I670" s="65"/>
      <c r="J670" s="67"/>
      <c r="K670" s="303"/>
      <c r="L670" s="67"/>
    </row>
    <row r="671" spans="1:12">
      <c r="A671" s="20"/>
      <c r="B671" s="346" t="s">
        <v>4805</v>
      </c>
      <c r="C671" s="347"/>
      <c r="D671" s="347"/>
      <c r="E671" s="347"/>
      <c r="F671" s="347"/>
      <c r="G671" s="277"/>
      <c r="H671" s="66"/>
      <c r="I671" s="65"/>
      <c r="J671" s="67"/>
      <c r="K671" s="303"/>
      <c r="L671" s="67"/>
    </row>
    <row r="672" spans="1:12">
      <c r="A672" s="20"/>
      <c r="B672" s="39" t="s">
        <v>3624</v>
      </c>
      <c r="C672" s="4"/>
      <c r="D672" s="4"/>
      <c r="E672" s="53"/>
      <c r="F672" s="5"/>
      <c r="G672" s="5"/>
      <c r="H672" s="66"/>
      <c r="I672" s="65"/>
      <c r="J672" s="67"/>
      <c r="K672" s="303"/>
      <c r="L672" s="67"/>
    </row>
    <row r="673" spans="1:12">
      <c r="A673" s="20">
        <v>0</v>
      </c>
      <c r="B673" s="39"/>
      <c r="C673" s="4" t="s">
        <v>3622</v>
      </c>
      <c r="D673" s="4" t="s">
        <v>120</v>
      </c>
      <c r="E673" s="53">
        <v>1</v>
      </c>
      <c r="F673" s="5">
        <v>91.07</v>
      </c>
      <c r="G673" s="5">
        <f t="shared" ref="G673:G681" si="217">ROUND(F673*Курс_EUR,2)</f>
        <v>8651.65</v>
      </c>
      <c r="H673" s="66"/>
      <c r="I673" s="65">
        <f t="shared" ref="I673:I681" si="218">F673*(1-Скидка_SUNMIGHT)</f>
        <v>91.07</v>
      </c>
      <c r="J673" s="67">
        <f t="shared" ref="J673:J681" si="219">I673*H673</f>
        <v>0</v>
      </c>
      <c r="K673" s="303">
        <f t="shared" ref="K673:K681" si="220">G673*(1-Скидка_SUNMIGHT)</f>
        <v>8651.65</v>
      </c>
      <c r="L673" s="67">
        <f t="shared" ref="L673:L681" si="221">H673*K673</f>
        <v>0</v>
      </c>
    </row>
    <row r="674" spans="1:12">
      <c r="A674" s="20">
        <v>0</v>
      </c>
      <c r="B674" s="39"/>
      <c r="C674" s="4" t="s">
        <v>3622</v>
      </c>
      <c r="D674" s="4" t="s">
        <v>122</v>
      </c>
      <c r="E674" s="53">
        <v>1</v>
      </c>
      <c r="F674" s="5">
        <v>85.43</v>
      </c>
      <c r="G674" s="5">
        <f t="shared" si="217"/>
        <v>8115.85</v>
      </c>
      <c r="H674" s="66"/>
      <c r="I674" s="65">
        <f t="shared" si="218"/>
        <v>85.43</v>
      </c>
      <c r="J674" s="67">
        <f t="shared" si="219"/>
        <v>0</v>
      </c>
      <c r="K674" s="303">
        <f t="shared" si="220"/>
        <v>8115.85</v>
      </c>
      <c r="L674" s="67">
        <f t="shared" si="221"/>
        <v>0</v>
      </c>
    </row>
    <row r="675" spans="1:12">
      <c r="A675" s="20">
        <v>0</v>
      </c>
      <c r="B675" s="39"/>
      <c r="C675" s="4" t="s">
        <v>3622</v>
      </c>
      <c r="D675" s="4" t="s">
        <v>125</v>
      </c>
      <c r="E675" s="53">
        <v>1</v>
      </c>
      <c r="F675" s="5">
        <v>80.430000000000007</v>
      </c>
      <c r="G675" s="5">
        <f t="shared" si="217"/>
        <v>7640.85</v>
      </c>
      <c r="H675" s="66"/>
      <c r="I675" s="65">
        <f t="shared" si="218"/>
        <v>80.430000000000007</v>
      </c>
      <c r="J675" s="67">
        <f t="shared" si="219"/>
        <v>0</v>
      </c>
      <c r="K675" s="303">
        <f t="shared" si="220"/>
        <v>7640.85</v>
      </c>
      <c r="L675" s="67">
        <f t="shared" si="221"/>
        <v>0</v>
      </c>
    </row>
    <row r="676" spans="1:12">
      <c r="A676" s="20">
        <v>0</v>
      </c>
      <c r="B676" s="39"/>
      <c r="C676" s="4" t="s">
        <v>3622</v>
      </c>
      <c r="D676" s="4" t="s">
        <v>127</v>
      </c>
      <c r="E676" s="53">
        <v>1</v>
      </c>
      <c r="F676" s="5">
        <v>80.739999999999995</v>
      </c>
      <c r="G676" s="5">
        <f t="shared" si="217"/>
        <v>7670.3</v>
      </c>
      <c r="H676" s="66"/>
      <c r="I676" s="65">
        <f t="shared" si="218"/>
        <v>80.739999999999995</v>
      </c>
      <c r="J676" s="67">
        <f t="shared" si="219"/>
        <v>0</v>
      </c>
      <c r="K676" s="303">
        <f t="shared" si="220"/>
        <v>7670.3</v>
      </c>
      <c r="L676" s="67">
        <f t="shared" si="221"/>
        <v>0</v>
      </c>
    </row>
    <row r="677" spans="1:12">
      <c r="A677" s="20">
        <v>0</v>
      </c>
      <c r="B677" s="39"/>
      <c r="C677" s="4" t="s">
        <v>3622</v>
      </c>
      <c r="D677" s="4" t="s">
        <v>129</v>
      </c>
      <c r="E677" s="53">
        <v>1</v>
      </c>
      <c r="F677" s="5">
        <v>80.739999999999995</v>
      </c>
      <c r="G677" s="5">
        <f t="shared" si="217"/>
        <v>7670.3</v>
      </c>
      <c r="H677" s="66"/>
      <c r="I677" s="65">
        <f t="shared" si="218"/>
        <v>80.739999999999995</v>
      </c>
      <c r="J677" s="67">
        <f t="shared" si="219"/>
        <v>0</v>
      </c>
      <c r="K677" s="303">
        <f t="shared" si="220"/>
        <v>7670.3</v>
      </c>
      <c r="L677" s="67">
        <f t="shared" si="221"/>
        <v>0</v>
      </c>
    </row>
    <row r="678" spans="1:12">
      <c r="A678" s="20">
        <v>0</v>
      </c>
      <c r="B678" s="39"/>
      <c r="C678" s="4" t="s">
        <v>3622</v>
      </c>
      <c r="D678" s="4" t="s">
        <v>131</v>
      </c>
      <c r="E678" s="53">
        <v>1</v>
      </c>
      <c r="F678" s="5">
        <v>80.739999999999995</v>
      </c>
      <c r="G678" s="5">
        <f t="shared" si="217"/>
        <v>7670.3</v>
      </c>
      <c r="H678" s="66"/>
      <c r="I678" s="65">
        <f t="shared" si="218"/>
        <v>80.739999999999995</v>
      </c>
      <c r="J678" s="67">
        <f t="shared" si="219"/>
        <v>0</v>
      </c>
      <c r="K678" s="303">
        <f t="shared" si="220"/>
        <v>7670.3</v>
      </c>
      <c r="L678" s="67">
        <f t="shared" si="221"/>
        <v>0</v>
      </c>
    </row>
    <row r="679" spans="1:12">
      <c r="A679" s="20">
        <v>0</v>
      </c>
      <c r="B679" s="39"/>
      <c r="C679" s="4" t="s">
        <v>3622</v>
      </c>
      <c r="D679" s="4" t="s">
        <v>135</v>
      </c>
      <c r="E679" s="53">
        <v>1</v>
      </c>
      <c r="F679" s="5">
        <v>83.33</v>
      </c>
      <c r="G679" s="5">
        <f t="shared" si="217"/>
        <v>7916.35</v>
      </c>
      <c r="H679" s="66"/>
      <c r="I679" s="65">
        <f t="shared" si="218"/>
        <v>83.33</v>
      </c>
      <c r="J679" s="67">
        <f t="shared" si="219"/>
        <v>0</v>
      </c>
      <c r="K679" s="303">
        <f t="shared" si="220"/>
        <v>7916.35</v>
      </c>
      <c r="L679" s="67">
        <f t="shared" si="221"/>
        <v>0</v>
      </c>
    </row>
    <row r="680" spans="1:12">
      <c r="A680" s="20">
        <v>0</v>
      </c>
      <c r="B680" s="39"/>
      <c r="C680" s="4" t="s">
        <v>3622</v>
      </c>
      <c r="D680" s="4" t="s">
        <v>139</v>
      </c>
      <c r="E680" s="53">
        <v>1</v>
      </c>
      <c r="F680" s="5">
        <v>83.33</v>
      </c>
      <c r="G680" s="5">
        <f t="shared" si="217"/>
        <v>7916.35</v>
      </c>
      <c r="H680" s="66"/>
      <c r="I680" s="65">
        <f t="shared" si="218"/>
        <v>83.33</v>
      </c>
      <c r="J680" s="67">
        <f t="shared" si="219"/>
        <v>0</v>
      </c>
      <c r="K680" s="303">
        <f t="shared" si="220"/>
        <v>7916.35</v>
      </c>
      <c r="L680" s="67">
        <f t="shared" si="221"/>
        <v>0</v>
      </c>
    </row>
    <row r="681" spans="1:12">
      <c r="A681" s="20">
        <v>0</v>
      </c>
      <c r="B681" s="39"/>
      <c r="C681" s="4" t="s">
        <v>3622</v>
      </c>
      <c r="D681" s="4" t="s">
        <v>143</v>
      </c>
      <c r="E681" s="53">
        <v>1</v>
      </c>
      <c r="F681" s="5">
        <v>83.33</v>
      </c>
      <c r="G681" s="5">
        <f t="shared" si="217"/>
        <v>7916.35</v>
      </c>
      <c r="H681" s="66"/>
      <c r="I681" s="65">
        <f t="shared" si="218"/>
        <v>83.33</v>
      </c>
      <c r="J681" s="67">
        <f t="shared" si="219"/>
        <v>0</v>
      </c>
      <c r="K681" s="303">
        <f t="shared" si="220"/>
        <v>7916.35</v>
      </c>
      <c r="L681" s="67">
        <f t="shared" si="221"/>
        <v>0</v>
      </c>
    </row>
    <row r="682" spans="1:12">
      <c r="A682" s="20"/>
      <c r="B682" s="39"/>
      <c r="C682" s="4"/>
      <c r="D682" s="4"/>
      <c r="E682" s="53"/>
      <c r="F682" s="5"/>
      <c r="G682" s="5"/>
      <c r="H682" s="66"/>
      <c r="I682" s="65"/>
      <c r="J682" s="67"/>
      <c r="K682" s="303"/>
      <c r="L682" s="67"/>
    </row>
    <row r="683" spans="1:12">
      <c r="A683" s="20">
        <v>0</v>
      </c>
      <c r="B683" s="60"/>
      <c r="C683" s="4" t="s">
        <v>2938</v>
      </c>
      <c r="D683" s="4" t="s">
        <v>125</v>
      </c>
      <c r="E683" s="53">
        <v>1</v>
      </c>
      <c r="F683" s="5">
        <v>13.82</v>
      </c>
      <c r="G683" s="5">
        <f>ROUND(F683*Курс_EUR,2)</f>
        <v>1312.9</v>
      </c>
      <c r="H683" s="66"/>
      <c r="I683" s="65">
        <f>F683*(1-Скидка_SUNMIGHT)</f>
        <v>13.82</v>
      </c>
      <c r="J683" s="67">
        <f>I683*H683</f>
        <v>0</v>
      </c>
      <c r="K683" s="303">
        <f>G683*(1-Скидка_SUNMIGHT)</f>
        <v>1312.9</v>
      </c>
      <c r="L683" s="67">
        <f>H683*K683</f>
        <v>0</v>
      </c>
    </row>
    <row r="684" spans="1:12">
      <c r="A684" s="20">
        <v>0</v>
      </c>
      <c r="B684" s="60"/>
      <c r="C684" s="4" t="s">
        <v>2938</v>
      </c>
      <c r="D684" s="4" t="s">
        <v>139</v>
      </c>
      <c r="E684" s="53">
        <v>1</v>
      </c>
      <c r="F684" s="5">
        <v>13.82</v>
      </c>
      <c r="G684" s="5">
        <f>ROUND(F684*Курс_EUR,2)</f>
        <v>1312.9</v>
      </c>
      <c r="H684" s="66"/>
      <c r="I684" s="65">
        <f>F684*(1-Скидка_SUNMIGHT)</f>
        <v>13.82</v>
      </c>
      <c r="J684" s="67">
        <f>I684*H684</f>
        <v>0</v>
      </c>
      <c r="K684" s="303">
        <f>G684*(1-Скидка_SUNMIGHT)</f>
        <v>1312.9</v>
      </c>
      <c r="L684" s="67">
        <f>H684*K684</f>
        <v>0</v>
      </c>
    </row>
    <row r="685" spans="1:12">
      <c r="A685" s="20"/>
      <c r="B685" s="6"/>
      <c r="C685" s="4"/>
      <c r="D685" s="4"/>
      <c r="E685" s="53"/>
      <c r="F685" s="5"/>
      <c r="G685" s="5"/>
      <c r="H685" s="66"/>
      <c r="I685" s="65"/>
      <c r="J685" s="67"/>
      <c r="K685" s="303"/>
      <c r="L685" s="67"/>
    </row>
    <row r="686" spans="1:12">
      <c r="A686" s="20">
        <v>0</v>
      </c>
      <c r="B686" s="60"/>
      <c r="C686" s="4" t="s">
        <v>2939</v>
      </c>
      <c r="D686" s="4" t="s">
        <v>125</v>
      </c>
      <c r="E686" s="53">
        <v>1</v>
      </c>
      <c r="F686" s="5">
        <v>16.54</v>
      </c>
      <c r="G686" s="5">
        <f>ROUND(F686*Курс_EUR,2)</f>
        <v>1571.3</v>
      </c>
      <c r="H686" s="66"/>
      <c r="I686" s="65">
        <f>F686*(1-Скидка_SUNMIGHT)</f>
        <v>16.54</v>
      </c>
      <c r="J686" s="67">
        <f>I686*H686</f>
        <v>0</v>
      </c>
      <c r="K686" s="303">
        <f>G686*(1-Скидка_SUNMIGHT)</f>
        <v>1571.3</v>
      </c>
      <c r="L686" s="67">
        <f>H686*K686</f>
        <v>0</v>
      </c>
    </row>
    <row r="687" spans="1:12">
      <c r="A687" s="20">
        <v>0</v>
      </c>
      <c r="B687" s="60"/>
      <c r="C687" s="4" t="s">
        <v>2939</v>
      </c>
      <c r="D687" s="4" t="s">
        <v>131</v>
      </c>
      <c r="E687" s="53">
        <v>1</v>
      </c>
      <c r="F687" s="5">
        <v>16.54</v>
      </c>
      <c r="G687" s="5">
        <f>ROUND(F687*Курс_EUR,2)</f>
        <v>1571.3</v>
      </c>
      <c r="H687" s="66"/>
      <c r="I687" s="65">
        <f>F687*(1-Скидка_SUNMIGHT)</f>
        <v>16.54</v>
      </c>
      <c r="J687" s="67">
        <f>I687*H687</f>
        <v>0</v>
      </c>
      <c r="K687" s="303">
        <f>G687*(1-Скидка_SUNMIGHT)</f>
        <v>1571.3</v>
      </c>
      <c r="L687" s="67">
        <f>H687*K687</f>
        <v>0</v>
      </c>
    </row>
    <row r="688" spans="1:12">
      <c r="A688" s="20"/>
      <c r="B688" s="60"/>
      <c r="C688" s="4"/>
      <c r="D688" s="4"/>
      <c r="E688" s="53"/>
      <c r="F688" s="5"/>
      <c r="G688" s="5"/>
      <c r="H688" s="66"/>
      <c r="I688" s="65"/>
      <c r="J688" s="67"/>
      <c r="K688" s="303"/>
      <c r="L688" s="67"/>
    </row>
    <row r="689" spans="1:13">
      <c r="A689" s="20">
        <v>0</v>
      </c>
      <c r="B689" s="60"/>
      <c r="C689" s="4" t="s">
        <v>3623</v>
      </c>
      <c r="D689" s="4" t="s">
        <v>120</v>
      </c>
      <c r="E689" s="53">
        <v>1</v>
      </c>
      <c r="F689" s="5">
        <v>9.7799999999999994</v>
      </c>
      <c r="G689" s="5">
        <f t="shared" ref="G689:G697" si="222">ROUND(F689*Курс_EUR,2)</f>
        <v>929.1</v>
      </c>
      <c r="H689" s="66"/>
      <c r="I689" s="65">
        <f t="shared" ref="I689:I697" si="223">F689*(1-Скидка_SUNMIGHT)</f>
        <v>9.7799999999999994</v>
      </c>
      <c r="J689" s="67">
        <f t="shared" ref="J689:J697" si="224">I689*H689</f>
        <v>0</v>
      </c>
      <c r="K689" s="303">
        <f t="shared" ref="K689:K697" si="225">G689*(1-Скидка_SUNMIGHT)</f>
        <v>929.1</v>
      </c>
      <c r="L689" s="67">
        <f t="shared" ref="L689:L697" si="226">H689*K689</f>
        <v>0</v>
      </c>
    </row>
    <row r="690" spans="1:13">
      <c r="A690" s="20">
        <v>0</v>
      </c>
      <c r="B690" s="60"/>
      <c r="C690" s="4" t="s">
        <v>3623</v>
      </c>
      <c r="D690" s="4" t="s">
        <v>122</v>
      </c>
      <c r="E690" s="53">
        <v>1</v>
      </c>
      <c r="F690" s="5">
        <v>9.18</v>
      </c>
      <c r="G690" s="5">
        <f t="shared" si="222"/>
        <v>872.1</v>
      </c>
      <c r="H690" s="66"/>
      <c r="I690" s="65">
        <f t="shared" si="223"/>
        <v>9.18</v>
      </c>
      <c r="J690" s="67">
        <f t="shared" si="224"/>
        <v>0</v>
      </c>
      <c r="K690" s="303">
        <f t="shared" si="225"/>
        <v>872.1</v>
      </c>
      <c r="L690" s="67">
        <f t="shared" si="226"/>
        <v>0</v>
      </c>
    </row>
    <row r="691" spans="1:13">
      <c r="A691" s="20">
        <v>0</v>
      </c>
      <c r="B691" s="60"/>
      <c r="C691" s="4" t="s">
        <v>3623</v>
      </c>
      <c r="D691" s="4" t="s">
        <v>125</v>
      </c>
      <c r="E691" s="53">
        <v>1</v>
      </c>
      <c r="F691" s="5">
        <v>8.64</v>
      </c>
      <c r="G691" s="5">
        <f t="shared" si="222"/>
        <v>820.8</v>
      </c>
      <c r="H691" s="66"/>
      <c r="I691" s="65">
        <f t="shared" si="223"/>
        <v>8.64</v>
      </c>
      <c r="J691" s="67">
        <f t="shared" si="224"/>
        <v>0</v>
      </c>
      <c r="K691" s="303">
        <f t="shared" si="225"/>
        <v>820.8</v>
      </c>
      <c r="L691" s="67">
        <f t="shared" si="226"/>
        <v>0</v>
      </c>
    </row>
    <row r="692" spans="1:13">
      <c r="A692" s="20">
        <v>0</v>
      </c>
      <c r="B692" s="60"/>
      <c r="C692" s="4" t="s">
        <v>3623</v>
      </c>
      <c r="D692" s="4" t="s">
        <v>127</v>
      </c>
      <c r="E692" s="53">
        <v>1</v>
      </c>
      <c r="F692" s="5">
        <v>8.7799999999999994</v>
      </c>
      <c r="G692" s="5">
        <f t="shared" si="222"/>
        <v>834.1</v>
      </c>
      <c r="H692" s="66"/>
      <c r="I692" s="65">
        <f t="shared" si="223"/>
        <v>8.7799999999999994</v>
      </c>
      <c r="J692" s="67">
        <f t="shared" si="224"/>
        <v>0</v>
      </c>
      <c r="K692" s="303">
        <f t="shared" si="225"/>
        <v>834.1</v>
      </c>
      <c r="L692" s="67">
        <f t="shared" si="226"/>
        <v>0</v>
      </c>
    </row>
    <row r="693" spans="1:13">
      <c r="A693" s="20">
        <v>0</v>
      </c>
      <c r="B693" s="60"/>
      <c r="C693" s="4" t="s">
        <v>3623</v>
      </c>
      <c r="D693" s="4" t="s">
        <v>129</v>
      </c>
      <c r="E693" s="53">
        <v>1</v>
      </c>
      <c r="F693" s="5">
        <v>8.7799999999999994</v>
      </c>
      <c r="G693" s="5">
        <f t="shared" si="222"/>
        <v>834.1</v>
      </c>
      <c r="H693" s="66"/>
      <c r="I693" s="65">
        <f t="shared" si="223"/>
        <v>8.7799999999999994</v>
      </c>
      <c r="J693" s="67">
        <f t="shared" si="224"/>
        <v>0</v>
      </c>
      <c r="K693" s="303">
        <f t="shared" si="225"/>
        <v>834.1</v>
      </c>
      <c r="L693" s="67">
        <f t="shared" si="226"/>
        <v>0</v>
      </c>
    </row>
    <row r="694" spans="1:13">
      <c r="A694" s="20">
        <v>0</v>
      </c>
      <c r="B694" s="60"/>
      <c r="C694" s="4" t="s">
        <v>3623</v>
      </c>
      <c r="D694" s="4" t="s">
        <v>131</v>
      </c>
      <c r="E694" s="53">
        <v>1</v>
      </c>
      <c r="F694" s="5">
        <v>8.7799999999999994</v>
      </c>
      <c r="G694" s="5">
        <f t="shared" si="222"/>
        <v>834.1</v>
      </c>
      <c r="H694" s="66"/>
      <c r="I694" s="65">
        <f t="shared" si="223"/>
        <v>8.7799999999999994</v>
      </c>
      <c r="J694" s="67">
        <f t="shared" si="224"/>
        <v>0</v>
      </c>
      <c r="K694" s="303">
        <f t="shared" si="225"/>
        <v>834.1</v>
      </c>
      <c r="L694" s="67">
        <f t="shared" si="226"/>
        <v>0</v>
      </c>
    </row>
    <row r="695" spans="1:13">
      <c r="A695" s="20">
        <v>0</v>
      </c>
      <c r="B695" s="60"/>
      <c r="C695" s="4" t="s">
        <v>3623</v>
      </c>
      <c r="D695" s="4" t="s">
        <v>135</v>
      </c>
      <c r="E695" s="53">
        <v>1</v>
      </c>
      <c r="F695" s="5">
        <v>9.06</v>
      </c>
      <c r="G695" s="5">
        <f t="shared" si="222"/>
        <v>860.7</v>
      </c>
      <c r="H695" s="66"/>
      <c r="I695" s="65">
        <f t="shared" si="223"/>
        <v>9.06</v>
      </c>
      <c r="J695" s="67">
        <f t="shared" si="224"/>
        <v>0</v>
      </c>
      <c r="K695" s="303">
        <f t="shared" si="225"/>
        <v>860.7</v>
      </c>
      <c r="L695" s="67">
        <f t="shared" si="226"/>
        <v>0</v>
      </c>
    </row>
    <row r="696" spans="1:13">
      <c r="A696" s="20">
        <v>0</v>
      </c>
      <c r="B696" s="60"/>
      <c r="C696" s="4" t="s">
        <v>3623</v>
      </c>
      <c r="D696" s="4" t="s">
        <v>139</v>
      </c>
      <c r="E696" s="53">
        <v>1</v>
      </c>
      <c r="F696" s="5">
        <v>9.06</v>
      </c>
      <c r="G696" s="5">
        <f t="shared" si="222"/>
        <v>860.7</v>
      </c>
      <c r="H696" s="66"/>
      <c r="I696" s="65">
        <f t="shared" si="223"/>
        <v>9.06</v>
      </c>
      <c r="J696" s="67">
        <f t="shared" si="224"/>
        <v>0</v>
      </c>
      <c r="K696" s="303">
        <f t="shared" si="225"/>
        <v>860.7</v>
      </c>
      <c r="L696" s="67">
        <f t="shared" si="226"/>
        <v>0</v>
      </c>
    </row>
    <row r="697" spans="1:13">
      <c r="A697" s="20">
        <v>0</v>
      </c>
      <c r="B697" s="60"/>
      <c r="C697" s="4" t="s">
        <v>3623</v>
      </c>
      <c r="D697" s="4" t="s">
        <v>143</v>
      </c>
      <c r="E697" s="53">
        <v>1</v>
      </c>
      <c r="F697" s="5">
        <v>9.06</v>
      </c>
      <c r="G697" s="5">
        <f t="shared" si="222"/>
        <v>860.7</v>
      </c>
      <c r="H697" s="66"/>
      <c r="I697" s="65">
        <f t="shared" si="223"/>
        <v>9.06</v>
      </c>
      <c r="J697" s="67">
        <f t="shared" si="224"/>
        <v>0</v>
      </c>
      <c r="K697" s="303">
        <f t="shared" si="225"/>
        <v>860.7</v>
      </c>
      <c r="L697" s="67">
        <f t="shared" si="226"/>
        <v>0</v>
      </c>
    </row>
    <row r="698" spans="1:13" ht="12" thickBot="1">
      <c r="A698" s="20"/>
      <c r="B698" s="60"/>
      <c r="C698" s="4"/>
      <c r="D698" s="4"/>
      <c r="E698" s="53"/>
      <c r="F698" s="204"/>
      <c r="G698" s="204"/>
      <c r="H698" s="66"/>
      <c r="I698" s="65"/>
      <c r="J698" s="67"/>
      <c r="K698" s="303"/>
      <c r="L698" s="67"/>
    </row>
    <row r="699" spans="1:13">
      <c r="A699" s="20"/>
      <c r="B699" s="346" t="s">
        <v>4798</v>
      </c>
      <c r="C699" s="347"/>
      <c r="D699" s="347"/>
      <c r="E699" s="347"/>
      <c r="F699" s="347"/>
      <c r="G699" s="277"/>
      <c r="H699" s="66"/>
      <c r="I699" s="65"/>
      <c r="J699" s="67"/>
      <c r="K699" s="303"/>
      <c r="L699" s="67"/>
    </row>
    <row r="700" spans="1:13">
      <c r="A700" s="20"/>
      <c r="B700" s="39" t="s">
        <v>4799</v>
      </c>
      <c r="C700" s="224"/>
      <c r="D700" s="224"/>
      <c r="E700" s="224"/>
      <c r="F700" s="224"/>
      <c r="G700" s="224"/>
      <c r="H700" s="66"/>
      <c r="I700" s="65"/>
      <c r="J700" s="67"/>
      <c r="K700" s="303"/>
      <c r="L700" s="67"/>
    </row>
    <row r="701" spans="1:13">
      <c r="A701" s="20">
        <v>0</v>
      </c>
      <c r="B701" s="60"/>
      <c r="C701" s="4" t="s">
        <v>4800</v>
      </c>
      <c r="D701" s="4" t="s">
        <v>118</v>
      </c>
      <c r="E701" s="53">
        <v>10</v>
      </c>
      <c r="F701" s="5">
        <v>1.18</v>
      </c>
      <c r="G701" s="5">
        <f t="shared" ref="G701:G708" si="227">ROUND(F701*Курс_EUR,2)</f>
        <v>112.1</v>
      </c>
      <c r="H701" s="66"/>
      <c r="I701" s="65">
        <f t="shared" ref="I701:I708" si="228">F701*(1-Скидка_SUNMIGHT)</f>
        <v>1.18</v>
      </c>
      <c r="J701" s="67">
        <f t="shared" ref="J701:J708" si="229">I701*H701</f>
        <v>0</v>
      </c>
      <c r="K701" s="303">
        <f t="shared" ref="K701:K708" si="230">G701*(1-Скидка_SUNMIGHT)</f>
        <v>112.1</v>
      </c>
      <c r="L701" s="67">
        <f t="shared" ref="L701:L708" si="231">H701*K701</f>
        <v>0</v>
      </c>
      <c r="M701" s="1" t="s">
        <v>2181</v>
      </c>
    </row>
    <row r="702" spans="1:13">
      <c r="A702" s="20">
        <v>0</v>
      </c>
      <c r="B702" s="60"/>
      <c r="C702" s="4" t="s">
        <v>4800</v>
      </c>
      <c r="D702" s="4" t="s">
        <v>120</v>
      </c>
      <c r="E702" s="53">
        <v>10</v>
      </c>
      <c r="F702" s="5">
        <v>1.1299999999999999</v>
      </c>
      <c r="G702" s="5">
        <f t="shared" si="227"/>
        <v>107.35</v>
      </c>
      <c r="H702" s="66"/>
      <c r="I702" s="65">
        <f t="shared" si="228"/>
        <v>1.1299999999999999</v>
      </c>
      <c r="J702" s="67">
        <f t="shared" si="229"/>
        <v>0</v>
      </c>
      <c r="K702" s="303">
        <f t="shared" si="230"/>
        <v>107.35</v>
      </c>
      <c r="L702" s="67">
        <f t="shared" si="231"/>
        <v>0</v>
      </c>
      <c r="M702" s="1" t="s">
        <v>2181</v>
      </c>
    </row>
    <row r="703" spans="1:13">
      <c r="A703" s="20">
        <v>0</v>
      </c>
      <c r="B703" s="60"/>
      <c r="C703" s="4" t="s">
        <v>4800</v>
      </c>
      <c r="D703" s="4" t="s">
        <v>122</v>
      </c>
      <c r="E703" s="53">
        <v>10</v>
      </c>
      <c r="F703" s="5">
        <v>1.1000000000000001</v>
      </c>
      <c r="G703" s="5">
        <f t="shared" si="227"/>
        <v>104.5</v>
      </c>
      <c r="H703" s="66"/>
      <c r="I703" s="65">
        <f t="shared" si="228"/>
        <v>1.1000000000000001</v>
      </c>
      <c r="J703" s="67">
        <f t="shared" si="229"/>
        <v>0</v>
      </c>
      <c r="K703" s="303">
        <f t="shared" si="230"/>
        <v>104.5</v>
      </c>
      <c r="L703" s="67">
        <f t="shared" si="231"/>
        <v>0</v>
      </c>
      <c r="M703" s="1" t="s">
        <v>2181</v>
      </c>
    </row>
    <row r="704" spans="1:13">
      <c r="A704" s="20">
        <v>0</v>
      </c>
      <c r="B704" s="60"/>
      <c r="C704" s="4" t="s">
        <v>4800</v>
      </c>
      <c r="D704" s="4" t="s">
        <v>125</v>
      </c>
      <c r="E704" s="53">
        <v>10</v>
      </c>
      <c r="F704" s="5">
        <v>1.08</v>
      </c>
      <c r="G704" s="5">
        <f t="shared" si="227"/>
        <v>102.6</v>
      </c>
      <c r="H704" s="66"/>
      <c r="I704" s="65">
        <f t="shared" si="228"/>
        <v>1.08</v>
      </c>
      <c r="J704" s="67">
        <f t="shared" si="229"/>
        <v>0</v>
      </c>
      <c r="K704" s="303">
        <f t="shared" si="230"/>
        <v>102.6</v>
      </c>
      <c r="L704" s="67">
        <f t="shared" si="231"/>
        <v>0</v>
      </c>
      <c r="M704" s="1" t="s">
        <v>2181</v>
      </c>
    </row>
    <row r="705" spans="1:13">
      <c r="A705" s="20">
        <v>0</v>
      </c>
      <c r="B705" s="60"/>
      <c r="C705" s="4" t="s">
        <v>4800</v>
      </c>
      <c r="D705" s="4" t="s">
        <v>127</v>
      </c>
      <c r="E705" s="53">
        <v>10</v>
      </c>
      <c r="F705" s="5">
        <v>1.08</v>
      </c>
      <c r="G705" s="5">
        <f t="shared" si="227"/>
        <v>102.6</v>
      </c>
      <c r="H705" s="66"/>
      <c r="I705" s="65">
        <f t="shared" si="228"/>
        <v>1.08</v>
      </c>
      <c r="J705" s="67">
        <f t="shared" si="229"/>
        <v>0</v>
      </c>
      <c r="K705" s="303">
        <f t="shared" si="230"/>
        <v>102.6</v>
      </c>
      <c r="L705" s="67">
        <f t="shared" si="231"/>
        <v>0</v>
      </c>
      <c r="M705" s="1" t="s">
        <v>2181</v>
      </c>
    </row>
    <row r="706" spans="1:13">
      <c r="A706" s="20">
        <v>0</v>
      </c>
      <c r="B706" s="60"/>
      <c r="C706" s="4" t="s">
        <v>4800</v>
      </c>
      <c r="D706" s="4" t="s">
        <v>129</v>
      </c>
      <c r="E706" s="53">
        <v>10</v>
      </c>
      <c r="F706" s="5">
        <v>1.08</v>
      </c>
      <c r="G706" s="5">
        <f t="shared" si="227"/>
        <v>102.6</v>
      </c>
      <c r="H706" s="66"/>
      <c r="I706" s="65">
        <f t="shared" si="228"/>
        <v>1.08</v>
      </c>
      <c r="J706" s="67">
        <f t="shared" si="229"/>
        <v>0</v>
      </c>
      <c r="K706" s="303">
        <f t="shared" si="230"/>
        <v>102.6</v>
      </c>
      <c r="L706" s="67">
        <f t="shared" si="231"/>
        <v>0</v>
      </c>
      <c r="M706" s="1" t="s">
        <v>2181</v>
      </c>
    </row>
    <row r="707" spans="1:13">
      <c r="A707" s="20">
        <v>0</v>
      </c>
      <c r="B707" s="60"/>
      <c r="C707" s="4" t="s">
        <v>4800</v>
      </c>
      <c r="D707" s="4" t="s">
        <v>131</v>
      </c>
      <c r="E707" s="53">
        <v>10</v>
      </c>
      <c r="F707" s="5">
        <v>1.08</v>
      </c>
      <c r="G707" s="5">
        <f t="shared" si="227"/>
        <v>102.6</v>
      </c>
      <c r="H707" s="66"/>
      <c r="I707" s="65">
        <f t="shared" si="228"/>
        <v>1.08</v>
      </c>
      <c r="J707" s="67">
        <f t="shared" si="229"/>
        <v>0</v>
      </c>
      <c r="K707" s="303">
        <f t="shared" si="230"/>
        <v>102.6</v>
      </c>
      <c r="L707" s="67">
        <f t="shared" si="231"/>
        <v>0</v>
      </c>
      <c r="M707" s="1" t="s">
        <v>2181</v>
      </c>
    </row>
    <row r="708" spans="1:13">
      <c r="A708" s="20">
        <v>0</v>
      </c>
      <c r="B708" s="60"/>
      <c r="C708" s="4" t="s">
        <v>4800</v>
      </c>
      <c r="D708" s="4" t="s">
        <v>135</v>
      </c>
      <c r="E708" s="53">
        <v>10</v>
      </c>
      <c r="F708" s="5">
        <v>1.08</v>
      </c>
      <c r="G708" s="5">
        <f t="shared" si="227"/>
        <v>102.6</v>
      </c>
      <c r="H708" s="66"/>
      <c r="I708" s="65">
        <f t="shared" si="228"/>
        <v>1.08</v>
      </c>
      <c r="J708" s="67">
        <f t="shared" si="229"/>
        <v>0</v>
      </c>
      <c r="K708" s="303">
        <f t="shared" si="230"/>
        <v>102.6</v>
      </c>
      <c r="L708" s="67">
        <f t="shared" si="231"/>
        <v>0</v>
      </c>
      <c r="M708" s="1" t="s">
        <v>2181</v>
      </c>
    </row>
    <row r="709" spans="1:13">
      <c r="A709" s="223"/>
      <c r="B709" s="60"/>
      <c r="C709" s="4"/>
      <c r="D709" s="4"/>
      <c r="E709" s="53"/>
      <c r="F709" s="5"/>
      <c r="G709" s="5"/>
      <c r="H709" s="66"/>
      <c r="I709" s="65"/>
      <c r="J709" s="67"/>
      <c r="K709" s="303"/>
      <c r="L709" s="67"/>
    </row>
    <row r="710" spans="1:13">
      <c r="A710" s="20">
        <v>0</v>
      </c>
      <c r="B710" s="60"/>
      <c r="C710" s="4" t="s">
        <v>4801</v>
      </c>
      <c r="D710" s="4" t="s">
        <v>118</v>
      </c>
      <c r="E710" s="53">
        <v>10</v>
      </c>
      <c r="F710" s="5">
        <v>1.25</v>
      </c>
      <c r="G710" s="5">
        <f t="shared" ref="G710:G717" si="232">ROUND(F710*Курс_EUR,2)</f>
        <v>118.75</v>
      </c>
      <c r="H710" s="66"/>
      <c r="I710" s="65">
        <f t="shared" ref="I710:I717" si="233">F710*(1-Скидка_SUNMIGHT)</f>
        <v>1.25</v>
      </c>
      <c r="J710" s="67">
        <f t="shared" ref="J710:J717" si="234">I710*H710</f>
        <v>0</v>
      </c>
      <c r="K710" s="303">
        <f t="shared" ref="K710:K717" si="235">G710*(1-Скидка_SUNMIGHT)</f>
        <v>118.75</v>
      </c>
      <c r="L710" s="67">
        <f t="shared" ref="L710:L717" si="236">H710*K710</f>
        <v>0</v>
      </c>
      <c r="M710" s="1" t="s">
        <v>2181</v>
      </c>
    </row>
    <row r="711" spans="1:13">
      <c r="A711" s="20">
        <v>0</v>
      </c>
      <c r="B711" s="60"/>
      <c r="C711" s="4" t="s">
        <v>4801</v>
      </c>
      <c r="D711" s="4" t="s">
        <v>120</v>
      </c>
      <c r="E711" s="53">
        <v>10</v>
      </c>
      <c r="F711" s="5">
        <v>1.19</v>
      </c>
      <c r="G711" s="5">
        <f t="shared" si="232"/>
        <v>113.05</v>
      </c>
      <c r="H711" s="66"/>
      <c r="I711" s="65">
        <f t="shared" si="233"/>
        <v>1.19</v>
      </c>
      <c r="J711" s="67">
        <f t="shared" si="234"/>
        <v>0</v>
      </c>
      <c r="K711" s="303">
        <f t="shared" si="235"/>
        <v>113.05</v>
      </c>
      <c r="L711" s="67">
        <f t="shared" si="236"/>
        <v>0</v>
      </c>
      <c r="M711" s="1" t="s">
        <v>2181</v>
      </c>
    </row>
    <row r="712" spans="1:13">
      <c r="A712" s="20">
        <v>0</v>
      </c>
      <c r="B712" s="60"/>
      <c r="C712" s="4" t="s">
        <v>4801</v>
      </c>
      <c r="D712" s="4" t="s">
        <v>122</v>
      </c>
      <c r="E712" s="53">
        <v>10</v>
      </c>
      <c r="F712" s="5">
        <v>1.1599999999999999</v>
      </c>
      <c r="G712" s="5">
        <f t="shared" si="232"/>
        <v>110.2</v>
      </c>
      <c r="H712" s="66"/>
      <c r="I712" s="65">
        <f t="shared" si="233"/>
        <v>1.1599999999999999</v>
      </c>
      <c r="J712" s="67">
        <f t="shared" si="234"/>
        <v>0</v>
      </c>
      <c r="K712" s="303">
        <f t="shared" si="235"/>
        <v>110.2</v>
      </c>
      <c r="L712" s="67">
        <f t="shared" si="236"/>
        <v>0</v>
      </c>
      <c r="M712" s="1" t="s">
        <v>2181</v>
      </c>
    </row>
    <row r="713" spans="1:13">
      <c r="A713" s="20">
        <v>0</v>
      </c>
      <c r="B713" s="60"/>
      <c r="C713" s="4" t="s">
        <v>4801</v>
      </c>
      <c r="D713" s="4" t="s">
        <v>125</v>
      </c>
      <c r="E713" s="53">
        <v>10</v>
      </c>
      <c r="F713" s="5">
        <v>1.1399999999999999</v>
      </c>
      <c r="G713" s="5">
        <f t="shared" si="232"/>
        <v>108.3</v>
      </c>
      <c r="H713" s="66"/>
      <c r="I713" s="65">
        <f t="shared" si="233"/>
        <v>1.1399999999999999</v>
      </c>
      <c r="J713" s="67">
        <f t="shared" si="234"/>
        <v>0</v>
      </c>
      <c r="K713" s="303">
        <f t="shared" si="235"/>
        <v>108.3</v>
      </c>
      <c r="L713" s="67">
        <f t="shared" si="236"/>
        <v>0</v>
      </c>
      <c r="M713" s="1" t="s">
        <v>2181</v>
      </c>
    </row>
    <row r="714" spans="1:13">
      <c r="A714" s="20">
        <v>0</v>
      </c>
      <c r="B714" s="60"/>
      <c r="C714" s="4" t="s">
        <v>4801</v>
      </c>
      <c r="D714" s="4" t="s">
        <v>127</v>
      </c>
      <c r="E714" s="53">
        <v>10</v>
      </c>
      <c r="F714" s="5">
        <v>1.1399999999999999</v>
      </c>
      <c r="G714" s="5">
        <f t="shared" si="232"/>
        <v>108.3</v>
      </c>
      <c r="H714" s="66"/>
      <c r="I714" s="65">
        <f t="shared" si="233"/>
        <v>1.1399999999999999</v>
      </c>
      <c r="J714" s="67">
        <f t="shared" si="234"/>
        <v>0</v>
      </c>
      <c r="K714" s="303">
        <f t="shared" si="235"/>
        <v>108.3</v>
      </c>
      <c r="L714" s="67">
        <f t="shared" si="236"/>
        <v>0</v>
      </c>
      <c r="M714" s="1" t="s">
        <v>2181</v>
      </c>
    </row>
    <row r="715" spans="1:13">
      <c r="A715" s="20">
        <v>0</v>
      </c>
      <c r="B715" s="60"/>
      <c r="C715" s="4" t="s">
        <v>4801</v>
      </c>
      <c r="D715" s="4" t="s">
        <v>129</v>
      </c>
      <c r="E715" s="53">
        <v>10</v>
      </c>
      <c r="F715" s="5">
        <v>1.1399999999999999</v>
      </c>
      <c r="G715" s="5">
        <f t="shared" si="232"/>
        <v>108.3</v>
      </c>
      <c r="H715" s="66"/>
      <c r="I715" s="65">
        <f t="shared" si="233"/>
        <v>1.1399999999999999</v>
      </c>
      <c r="J715" s="67">
        <f t="shared" si="234"/>
        <v>0</v>
      </c>
      <c r="K715" s="303">
        <f t="shared" si="235"/>
        <v>108.3</v>
      </c>
      <c r="L715" s="67">
        <f t="shared" si="236"/>
        <v>0</v>
      </c>
      <c r="M715" s="1" t="s">
        <v>2181</v>
      </c>
    </row>
    <row r="716" spans="1:13">
      <c r="A716" s="20">
        <v>0</v>
      </c>
      <c r="B716" s="60"/>
      <c r="C716" s="4" t="s">
        <v>4801</v>
      </c>
      <c r="D716" s="4" t="s">
        <v>131</v>
      </c>
      <c r="E716" s="53">
        <v>10</v>
      </c>
      <c r="F716" s="5">
        <v>1.1399999999999999</v>
      </c>
      <c r="G716" s="5">
        <f t="shared" si="232"/>
        <v>108.3</v>
      </c>
      <c r="H716" s="66"/>
      <c r="I716" s="65">
        <f t="shared" si="233"/>
        <v>1.1399999999999999</v>
      </c>
      <c r="J716" s="67">
        <f t="shared" si="234"/>
        <v>0</v>
      </c>
      <c r="K716" s="303">
        <f t="shared" si="235"/>
        <v>108.3</v>
      </c>
      <c r="L716" s="67">
        <f t="shared" si="236"/>
        <v>0</v>
      </c>
      <c r="M716" s="1" t="s">
        <v>2181</v>
      </c>
    </row>
    <row r="717" spans="1:13">
      <c r="A717" s="20">
        <v>0</v>
      </c>
      <c r="B717" s="60"/>
      <c r="C717" s="4" t="s">
        <v>4801</v>
      </c>
      <c r="D717" s="4" t="s">
        <v>135</v>
      </c>
      <c r="E717" s="53">
        <v>10</v>
      </c>
      <c r="F717" s="5">
        <v>1.1399999999999999</v>
      </c>
      <c r="G717" s="5">
        <f t="shared" si="232"/>
        <v>108.3</v>
      </c>
      <c r="H717" s="66"/>
      <c r="I717" s="65">
        <f t="shared" si="233"/>
        <v>1.1399999999999999</v>
      </c>
      <c r="J717" s="67">
        <f t="shared" si="234"/>
        <v>0</v>
      </c>
      <c r="K717" s="303">
        <f t="shared" si="235"/>
        <v>108.3</v>
      </c>
      <c r="L717" s="67">
        <f t="shared" si="236"/>
        <v>0</v>
      </c>
      <c r="M717" s="1" t="s">
        <v>2181</v>
      </c>
    </row>
    <row r="718" spans="1:13">
      <c r="A718" s="223"/>
      <c r="B718" s="60"/>
      <c r="C718" s="4"/>
      <c r="D718" s="4"/>
      <c r="E718" s="53"/>
      <c r="F718" s="5"/>
      <c r="G718" s="5"/>
      <c r="H718" s="66"/>
      <c r="I718" s="65"/>
      <c r="J718" s="67"/>
      <c r="K718" s="303"/>
      <c r="L718" s="67"/>
    </row>
    <row r="719" spans="1:13">
      <c r="A719" s="20">
        <v>0</v>
      </c>
      <c r="B719" s="60"/>
      <c r="C719" s="4" t="s">
        <v>4802</v>
      </c>
      <c r="D719" s="4" t="s">
        <v>118</v>
      </c>
      <c r="E719" s="53">
        <v>10</v>
      </c>
      <c r="F719" s="5">
        <v>1.65</v>
      </c>
      <c r="G719" s="5">
        <f t="shared" ref="G719:G726" si="237">ROUND(F719*Курс_EUR,2)</f>
        <v>156.75</v>
      </c>
      <c r="H719" s="66"/>
      <c r="I719" s="65">
        <f t="shared" ref="I719:I726" si="238">F719*(1-Скидка_SUNMIGHT)</f>
        <v>1.65</v>
      </c>
      <c r="J719" s="67">
        <f t="shared" ref="J719:J726" si="239">I719*H719</f>
        <v>0</v>
      </c>
      <c r="K719" s="303">
        <f t="shared" ref="K719:K726" si="240">G719*(1-Скидка_SUNMIGHT)</f>
        <v>156.75</v>
      </c>
      <c r="L719" s="67">
        <f t="shared" ref="L719:L726" si="241">H719*K719</f>
        <v>0</v>
      </c>
      <c r="M719" s="1" t="s">
        <v>2181</v>
      </c>
    </row>
    <row r="720" spans="1:13">
      <c r="A720" s="20">
        <v>0</v>
      </c>
      <c r="B720" s="60"/>
      <c r="C720" s="4" t="s">
        <v>4802</v>
      </c>
      <c r="D720" s="4" t="s">
        <v>120</v>
      </c>
      <c r="E720" s="53">
        <v>10</v>
      </c>
      <c r="F720" s="5">
        <v>1.55</v>
      </c>
      <c r="G720" s="5">
        <f t="shared" si="237"/>
        <v>147.25</v>
      </c>
      <c r="H720" s="66"/>
      <c r="I720" s="65">
        <f t="shared" si="238"/>
        <v>1.55</v>
      </c>
      <c r="J720" s="67">
        <f t="shared" si="239"/>
        <v>0</v>
      </c>
      <c r="K720" s="303">
        <f t="shared" si="240"/>
        <v>147.25</v>
      </c>
      <c r="L720" s="67">
        <f t="shared" si="241"/>
        <v>0</v>
      </c>
      <c r="M720" s="1" t="s">
        <v>2181</v>
      </c>
    </row>
    <row r="721" spans="1:13">
      <c r="A721" s="20">
        <v>0</v>
      </c>
      <c r="B721" s="60"/>
      <c r="C721" s="4" t="s">
        <v>4802</v>
      </c>
      <c r="D721" s="4" t="s">
        <v>122</v>
      </c>
      <c r="E721" s="53">
        <v>10</v>
      </c>
      <c r="F721" s="5">
        <v>1.5</v>
      </c>
      <c r="G721" s="5">
        <f t="shared" si="237"/>
        <v>142.5</v>
      </c>
      <c r="H721" s="66"/>
      <c r="I721" s="65">
        <f t="shared" si="238"/>
        <v>1.5</v>
      </c>
      <c r="J721" s="67">
        <f t="shared" si="239"/>
        <v>0</v>
      </c>
      <c r="K721" s="303">
        <f t="shared" si="240"/>
        <v>142.5</v>
      </c>
      <c r="L721" s="67">
        <f t="shared" si="241"/>
        <v>0</v>
      </c>
      <c r="M721" s="1" t="s">
        <v>2181</v>
      </c>
    </row>
    <row r="722" spans="1:13">
      <c r="A722" s="20">
        <v>0</v>
      </c>
      <c r="B722" s="60"/>
      <c r="C722" s="4" t="s">
        <v>4802</v>
      </c>
      <c r="D722" s="4" t="s">
        <v>125</v>
      </c>
      <c r="E722" s="53">
        <v>10</v>
      </c>
      <c r="F722" s="5">
        <v>1.47</v>
      </c>
      <c r="G722" s="5">
        <f t="shared" si="237"/>
        <v>139.65</v>
      </c>
      <c r="H722" s="66"/>
      <c r="I722" s="65">
        <f t="shared" si="238"/>
        <v>1.47</v>
      </c>
      <c r="J722" s="67">
        <f t="shared" si="239"/>
        <v>0</v>
      </c>
      <c r="K722" s="303">
        <f t="shared" si="240"/>
        <v>139.65</v>
      </c>
      <c r="L722" s="67">
        <f t="shared" si="241"/>
        <v>0</v>
      </c>
      <c r="M722" s="1" t="s">
        <v>2181</v>
      </c>
    </row>
    <row r="723" spans="1:13">
      <c r="A723" s="20">
        <v>0</v>
      </c>
      <c r="B723" s="60"/>
      <c r="C723" s="4" t="s">
        <v>4802</v>
      </c>
      <c r="D723" s="4" t="s">
        <v>127</v>
      </c>
      <c r="E723" s="53">
        <v>10</v>
      </c>
      <c r="F723" s="5">
        <v>1.47</v>
      </c>
      <c r="G723" s="5">
        <f t="shared" si="237"/>
        <v>139.65</v>
      </c>
      <c r="H723" s="66"/>
      <c r="I723" s="65">
        <f t="shared" si="238"/>
        <v>1.47</v>
      </c>
      <c r="J723" s="67">
        <f t="shared" si="239"/>
        <v>0</v>
      </c>
      <c r="K723" s="303">
        <f t="shared" si="240"/>
        <v>139.65</v>
      </c>
      <c r="L723" s="67">
        <f t="shared" si="241"/>
        <v>0</v>
      </c>
      <c r="M723" s="1" t="s">
        <v>2181</v>
      </c>
    </row>
    <row r="724" spans="1:13">
      <c r="A724" s="20">
        <v>0</v>
      </c>
      <c r="B724" s="60"/>
      <c r="C724" s="4" t="s">
        <v>4802</v>
      </c>
      <c r="D724" s="4" t="s">
        <v>129</v>
      </c>
      <c r="E724" s="53">
        <v>10</v>
      </c>
      <c r="F724" s="5">
        <v>1.47</v>
      </c>
      <c r="G724" s="5">
        <f t="shared" si="237"/>
        <v>139.65</v>
      </c>
      <c r="H724" s="66"/>
      <c r="I724" s="65">
        <f t="shared" si="238"/>
        <v>1.47</v>
      </c>
      <c r="J724" s="67">
        <f t="shared" si="239"/>
        <v>0</v>
      </c>
      <c r="K724" s="303">
        <f t="shared" si="240"/>
        <v>139.65</v>
      </c>
      <c r="L724" s="67">
        <f t="shared" si="241"/>
        <v>0</v>
      </c>
      <c r="M724" s="1" t="s">
        <v>2181</v>
      </c>
    </row>
    <row r="725" spans="1:13">
      <c r="A725" s="20">
        <v>0</v>
      </c>
      <c r="B725" s="60"/>
      <c r="C725" s="4" t="s">
        <v>4802</v>
      </c>
      <c r="D725" s="4" t="s">
        <v>131</v>
      </c>
      <c r="E725" s="53">
        <v>10</v>
      </c>
      <c r="F725" s="5">
        <v>1.47</v>
      </c>
      <c r="G725" s="5">
        <f t="shared" si="237"/>
        <v>139.65</v>
      </c>
      <c r="H725" s="66"/>
      <c r="I725" s="65">
        <f t="shared" si="238"/>
        <v>1.47</v>
      </c>
      <c r="J725" s="67">
        <f t="shared" si="239"/>
        <v>0</v>
      </c>
      <c r="K725" s="303">
        <f t="shared" si="240"/>
        <v>139.65</v>
      </c>
      <c r="L725" s="67">
        <f t="shared" si="241"/>
        <v>0</v>
      </c>
      <c r="M725" s="1" t="s">
        <v>2181</v>
      </c>
    </row>
    <row r="726" spans="1:13">
      <c r="A726" s="20">
        <v>0</v>
      </c>
      <c r="B726" s="60"/>
      <c r="C726" s="4" t="s">
        <v>4802</v>
      </c>
      <c r="D726" s="4" t="s">
        <v>135</v>
      </c>
      <c r="E726" s="53">
        <v>10</v>
      </c>
      <c r="F726" s="5">
        <v>1.47</v>
      </c>
      <c r="G726" s="5">
        <f t="shared" si="237"/>
        <v>139.65</v>
      </c>
      <c r="H726" s="66"/>
      <c r="I726" s="65">
        <f t="shared" si="238"/>
        <v>1.47</v>
      </c>
      <c r="J726" s="67">
        <f t="shared" si="239"/>
        <v>0</v>
      </c>
      <c r="K726" s="303">
        <f t="shared" si="240"/>
        <v>139.65</v>
      </c>
      <c r="L726" s="67">
        <f t="shared" si="241"/>
        <v>0</v>
      </c>
      <c r="M726" s="1" t="s">
        <v>2181</v>
      </c>
    </row>
    <row r="727" spans="1:13" ht="12" thickBot="1">
      <c r="A727" s="223"/>
      <c r="B727" s="225"/>
      <c r="C727" s="226"/>
      <c r="D727" s="226"/>
      <c r="E727" s="227"/>
      <c r="F727" s="228"/>
      <c r="G727" s="228"/>
      <c r="H727" s="66"/>
      <c r="I727" s="65"/>
      <c r="J727" s="67"/>
      <c r="K727" s="303"/>
      <c r="L727" s="67"/>
    </row>
    <row r="728" spans="1:13">
      <c r="A728" s="20"/>
      <c r="B728" s="346" t="s">
        <v>4803</v>
      </c>
      <c r="C728" s="347"/>
      <c r="D728" s="347"/>
      <c r="E728" s="347"/>
      <c r="F728" s="347"/>
      <c r="G728" s="277"/>
      <c r="H728" s="66"/>
      <c r="I728" s="65"/>
      <c r="J728" s="67"/>
      <c r="K728" s="303"/>
      <c r="L728" s="67"/>
    </row>
    <row r="729" spans="1:13">
      <c r="A729" s="20"/>
      <c r="B729" s="39" t="s">
        <v>4804</v>
      </c>
      <c r="C729" s="224"/>
      <c r="D729" s="224"/>
      <c r="E729" s="224"/>
      <c r="F729" s="224"/>
      <c r="G729" s="224"/>
      <c r="H729" s="66"/>
      <c r="I729" s="65"/>
      <c r="J729" s="67"/>
      <c r="K729" s="303"/>
      <c r="L729" s="67"/>
    </row>
    <row r="730" spans="1:13">
      <c r="A730" s="20">
        <v>0</v>
      </c>
      <c r="B730" s="60"/>
      <c r="C730" s="4" t="s">
        <v>2178</v>
      </c>
      <c r="D730" s="4" t="s">
        <v>118</v>
      </c>
      <c r="E730" s="53">
        <v>10</v>
      </c>
      <c r="F730" s="5">
        <v>1.29</v>
      </c>
      <c r="G730" s="5">
        <f t="shared" ref="G730:G737" si="242">ROUND(F730*Курс_EUR,2)</f>
        <v>122.55</v>
      </c>
      <c r="H730" s="66"/>
      <c r="I730" s="65">
        <f t="shared" ref="I730:I737" si="243">F730*(1-Скидка_SUNMIGHT)</f>
        <v>1.29</v>
      </c>
      <c r="J730" s="67">
        <f t="shared" ref="J730:J737" si="244">I730*H730</f>
        <v>0</v>
      </c>
      <c r="K730" s="303">
        <f t="shared" ref="K730:K737" si="245">G730*(1-Скидка_SUNMIGHT)</f>
        <v>122.55</v>
      </c>
      <c r="L730" s="67">
        <f t="shared" ref="L730:L737" si="246">H730*K730</f>
        <v>0</v>
      </c>
      <c r="M730" s="1" t="s">
        <v>2181</v>
      </c>
    </row>
    <row r="731" spans="1:13">
      <c r="A731" s="20">
        <v>0</v>
      </c>
      <c r="B731" s="60"/>
      <c r="C731" s="4" t="s">
        <v>2178</v>
      </c>
      <c r="D731" s="4" t="s">
        <v>120</v>
      </c>
      <c r="E731" s="53">
        <v>10</v>
      </c>
      <c r="F731" s="5">
        <v>1.22</v>
      </c>
      <c r="G731" s="5">
        <f t="shared" si="242"/>
        <v>115.9</v>
      </c>
      <c r="H731" s="66"/>
      <c r="I731" s="65">
        <f t="shared" si="243"/>
        <v>1.22</v>
      </c>
      <c r="J731" s="67">
        <f t="shared" si="244"/>
        <v>0</v>
      </c>
      <c r="K731" s="303">
        <f t="shared" si="245"/>
        <v>115.9</v>
      </c>
      <c r="L731" s="67">
        <f t="shared" si="246"/>
        <v>0</v>
      </c>
      <c r="M731" s="1" t="s">
        <v>2181</v>
      </c>
    </row>
    <row r="732" spans="1:13">
      <c r="A732" s="20">
        <v>0</v>
      </c>
      <c r="B732" s="60"/>
      <c r="C732" s="4" t="s">
        <v>2178</v>
      </c>
      <c r="D732" s="4" t="s">
        <v>122</v>
      </c>
      <c r="E732" s="53">
        <v>10</v>
      </c>
      <c r="F732" s="5">
        <v>1.19</v>
      </c>
      <c r="G732" s="5">
        <f t="shared" si="242"/>
        <v>113.05</v>
      </c>
      <c r="H732" s="66"/>
      <c r="I732" s="65">
        <f t="shared" si="243"/>
        <v>1.19</v>
      </c>
      <c r="J732" s="67">
        <f t="shared" si="244"/>
        <v>0</v>
      </c>
      <c r="K732" s="303">
        <f t="shared" si="245"/>
        <v>113.05</v>
      </c>
      <c r="L732" s="67">
        <f t="shared" si="246"/>
        <v>0</v>
      </c>
      <c r="M732" s="1" t="s">
        <v>2181</v>
      </c>
    </row>
    <row r="733" spans="1:13">
      <c r="A733" s="20">
        <v>0</v>
      </c>
      <c r="B733" s="60"/>
      <c r="C733" s="4" t="s">
        <v>2178</v>
      </c>
      <c r="D733" s="4" t="s">
        <v>125</v>
      </c>
      <c r="E733" s="53">
        <v>10</v>
      </c>
      <c r="F733" s="5">
        <v>1.1599999999999999</v>
      </c>
      <c r="G733" s="5">
        <f t="shared" si="242"/>
        <v>110.2</v>
      </c>
      <c r="H733" s="66"/>
      <c r="I733" s="65">
        <f t="shared" si="243"/>
        <v>1.1599999999999999</v>
      </c>
      <c r="J733" s="67">
        <f t="shared" si="244"/>
        <v>0</v>
      </c>
      <c r="K733" s="303">
        <f t="shared" si="245"/>
        <v>110.2</v>
      </c>
      <c r="L733" s="67">
        <f t="shared" si="246"/>
        <v>0</v>
      </c>
      <c r="M733" s="1" t="s">
        <v>2181</v>
      </c>
    </row>
    <row r="734" spans="1:13">
      <c r="A734" s="20">
        <v>0</v>
      </c>
      <c r="B734" s="60"/>
      <c r="C734" s="4" t="s">
        <v>2178</v>
      </c>
      <c r="D734" s="4" t="s">
        <v>127</v>
      </c>
      <c r="E734" s="53">
        <v>10</v>
      </c>
      <c r="F734" s="5">
        <v>1.1599999999999999</v>
      </c>
      <c r="G734" s="5">
        <f t="shared" si="242"/>
        <v>110.2</v>
      </c>
      <c r="H734" s="66"/>
      <c r="I734" s="65">
        <f t="shared" si="243"/>
        <v>1.1599999999999999</v>
      </c>
      <c r="J734" s="67">
        <f t="shared" si="244"/>
        <v>0</v>
      </c>
      <c r="K734" s="303">
        <f t="shared" si="245"/>
        <v>110.2</v>
      </c>
      <c r="L734" s="67">
        <f t="shared" si="246"/>
        <v>0</v>
      </c>
      <c r="M734" s="1" t="s">
        <v>2181</v>
      </c>
    </row>
    <row r="735" spans="1:13">
      <c r="A735" s="20">
        <v>0</v>
      </c>
      <c r="B735" s="60"/>
      <c r="C735" s="4" t="s">
        <v>2178</v>
      </c>
      <c r="D735" s="4" t="s">
        <v>129</v>
      </c>
      <c r="E735" s="53">
        <v>10</v>
      </c>
      <c r="F735" s="5">
        <v>1.1599999999999999</v>
      </c>
      <c r="G735" s="5">
        <f t="shared" si="242"/>
        <v>110.2</v>
      </c>
      <c r="H735" s="66"/>
      <c r="I735" s="65">
        <f t="shared" si="243"/>
        <v>1.1599999999999999</v>
      </c>
      <c r="J735" s="67">
        <f t="shared" si="244"/>
        <v>0</v>
      </c>
      <c r="K735" s="303">
        <f t="shared" si="245"/>
        <v>110.2</v>
      </c>
      <c r="L735" s="67">
        <f t="shared" si="246"/>
        <v>0</v>
      </c>
      <c r="M735" s="1" t="s">
        <v>2181</v>
      </c>
    </row>
    <row r="736" spans="1:13">
      <c r="A736" s="20">
        <v>0</v>
      </c>
      <c r="B736" s="60"/>
      <c r="C736" s="4" t="s">
        <v>2178</v>
      </c>
      <c r="D736" s="4" t="s">
        <v>131</v>
      </c>
      <c r="E736" s="53">
        <v>10</v>
      </c>
      <c r="F736" s="5">
        <v>1.1599999999999999</v>
      </c>
      <c r="G736" s="5">
        <f t="shared" si="242"/>
        <v>110.2</v>
      </c>
      <c r="H736" s="66"/>
      <c r="I736" s="65">
        <f t="shared" si="243"/>
        <v>1.1599999999999999</v>
      </c>
      <c r="J736" s="67">
        <f t="shared" si="244"/>
        <v>0</v>
      </c>
      <c r="K736" s="303">
        <f t="shared" si="245"/>
        <v>110.2</v>
      </c>
      <c r="L736" s="67">
        <f t="shared" si="246"/>
        <v>0</v>
      </c>
      <c r="M736" s="1" t="s">
        <v>2181</v>
      </c>
    </row>
    <row r="737" spans="1:13">
      <c r="A737" s="20">
        <v>0</v>
      </c>
      <c r="B737" s="60"/>
      <c r="C737" s="4" t="s">
        <v>2178</v>
      </c>
      <c r="D737" s="4" t="s">
        <v>135</v>
      </c>
      <c r="E737" s="53">
        <v>10</v>
      </c>
      <c r="F737" s="5">
        <v>1.1599999999999999</v>
      </c>
      <c r="G737" s="5">
        <f t="shared" si="242"/>
        <v>110.2</v>
      </c>
      <c r="H737" s="66"/>
      <c r="I737" s="65">
        <f t="shared" si="243"/>
        <v>1.1599999999999999</v>
      </c>
      <c r="J737" s="67">
        <f t="shared" si="244"/>
        <v>0</v>
      </c>
      <c r="K737" s="303">
        <f t="shared" si="245"/>
        <v>110.2</v>
      </c>
      <c r="L737" s="67">
        <f t="shared" si="246"/>
        <v>0</v>
      </c>
      <c r="M737" s="1" t="s">
        <v>2181</v>
      </c>
    </row>
    <row r="738" spans="1:13">
      <c r="A738" s="223"/>
      <c r="B738" s="60"/>
      <c r="C738" s="4"/>
      <c r="D738" s="4"/>
      <c r="E738" s="53"/>
      <c r="F738" s="5"/>
      <c r="G738" s="5"/>
      <c r="H738" s="66"/>
      <c r="I738" s="65"/>
      <c r="J738" s="67"/>
      <c r="K738" s="303"/>
      <c r="L738" s="67"/>
    </row>
    <row r="739" spans="1:13">
      <c r="A739" s="20">
        <v>0</v>
      </c>
      <c r="B739" s="60"/>
      <c r="C739" s="4" t="s">
        <v>2179</v>
      </c>
      <c r="D739" s="4" t="s">
        <v>118</v>
      </c>
      <c r="E739" s="53">
        <v>10</v>
      </c>
      <c r="F739" s="5">
        <v>1.38</v>
      </c>
      <c r="G739" s="5">
        <f t="shared" ref="G739:G746" si="247">ROUND(F739*Курс_EUR,2)</f>
        <v>131.1</v>
      </c>
      <c r="H739" s="66"/>
      <c r="I739" s="65">
        <f t="shared" ref="I739:I746" si="248">F739*(1-Скидка_SUNMIGHT)</f>
        <v>1.38</v>
      </c>
      <c r="J739" s="67">
        <f t="shared" ref="J739:J746" si="249">I739*H739</f>
        <v>0</v>
      </c>
      <c r="K739" s="303">
        <f t="shared" ref="K739:K746" si="250">G739*(1-Скидка_SUNMIGHT)</f>
        <v>131.1</v>
      </c>
      <c r="L739" s="67">
        <f t="shared" ref="L739:L746" si="251">H739*K739</f>
        <v>0</v>
      </c>
      <c r="M739" s="1" t="s">
        <v>2181</v>
      </c>
    </row>
    <row r="740" spans="1:13">
      <c r="A740" s="20">
        <v>0</v>
      </c>
      <c r="B740" s="60"/>
      <c r="C740" s="4" t="s">
        <v>2179</v>
      </c>
      <c r="D740" s="4" t="s">
        <v>120</v>
      </c>
      <c r="E740" s="53">
        <v>10</v>
      </c>
      <c r="F740" s="5">
        <v>1.29</v>
      </c>
      <c r="G740" s="5">
        <f t="shared" si="247"/>
        <v>122.55</v>
      </c>
      <c r="H740" s="66"/>
      <c r="I740" s="65">
        <f t="shared" si="248"/>
        <v>1.29</v>
      </c>
      <c r="J740" s="67">
        <f t="shared" si="249"/>
        <v>0</v>
      </c>
      <c r="K740" s="303">
        <f t="shared" si="250"/>
        <v>122.55</v>
      </c>
      <c r="L740" s="67">
        <f t="shared" si="251"/>
        <v>0</v>
      </c>
      <c r="M740" s="1" t="s">
        <v>2181</v>
      </c>
    </row>
    <row r="741" spans="1:13">
      <c r="A741" s="20">
        <v>0</v>
      </c>
      <c r="B741" s="60"/>
      <c r="C741" s="4" t="s">
        <v>2179</v>
      </c>
      <c r="D741" s="4" t="s">
        <v>122</v>
      </c>
      <c r="E741" s="53">
        <v>10</v>
      </c>
      <c r="F741" s="5">
        <v>1.26</v>
      </c>
      <c r="G741" s="5">
        <f t="shared" si="247"/>
        <v>119.7</v>
      </c>
      <c r="H741" s="66"/>
      <c r="I741" s="65">
        <f t="shared" si="248"/>
        <v>1.26</v>
      </c>
      <c r="J741" s="67">
        <f t="shared" si="249"/>
        <v>0</v>
      </c>
      <c r="K741" s="303">
        <f t="shared" si="250"/>
        <v>119.7</v>
      </c>
      <c r="L741" s="67">
        <f t="shared" si="251"/>
        <v>0</v>
      </c>
      <c r="M741" s="1" t="s">
        <v>2181</v>
      </c>
    </row>
    <row r="742" spans="1:13">
      <c r="A742" s="20">
        <v>0</v>
      </c>
      <c r="B742" s="60"/>
      <c r="C742" s="4" t="s">
        <v>2179</v>
      </c>
      <c r="D742" s="4" t="s">
        <v>125</v>
      </c>
      <c r="E742" s="53">
        <v>10</v>
      </c>
      <c r="F742" s="5">
        <v>1.24</v>
      </c>
      <c r="G742" s="5">
        <f t="shared" si="247"/>
        <v>117.8</v>
      </c>
      <c r="H742" s="66"/>
      <c r="I742" s="65">
        <f t="shared" si="248"/>
        <v>1.24</v>
      </c>
      <c r="J742" s="67">
        <f t="shared" si="249"/>
        <v>0</v>
      </c>
      <c r="K742" s="303">
        <f t="shared" si="250"/>
        <v>117.8</v>
      </c>
      <c r="L742" s="67">
        <f t="shared" si="251"/>
        <v>0</v>
      </c>
      <c r="M742" s="1" t="s">
        <v>2181</v>
      </c>
    </row>
    <row r="743" spans="1:13">
      <c r="A743" s="20">
        <v>0</v>
      </c>
      <c r="B743" s="60"/>
      <c r="C743" s="4" t="s">
        <v>2179</v>
      </c>
      <c r="D743" s="4" t="s">
        <v>127</v>
      </c>
      <c r="E743" s="53">
        <v>10</v>
      </c>
      <c r="F743" s="5">
        <v>1.24</v>
      </c>
      <c r="G743" s="5">
        <f t="shared" si="247"/>
        <v>117.8</v>
      </c>
      <c r="H743" s="66"/>
      <c r="I743" s="65">
        <f t="shared" si="248"/>
        <v>1.24</v>
      </c>
      <c r="J743" s="67">
        <f t="shared" si="249"/>
        <v>0</v>
      </c>
      <c r="K743" s="303">
        <f t="shared" si="250"/>
        <v>117.8</v>
      </c>
      <c r="L743" s="67">
        <f t="shared" si="251"/>
        <v>0</v>
      </c>
      <c r="M743" s="1" t="s">
        <v>2181</v>
      </c>
    </row>
    <row r="744" spans="1:13">
      <c r="A744" s="20">
        <v>0</v>
      </c>
      <c r="B744" s="60"/>
      <c r="C744" s="4" t="s">
        <v>2179</v>
      </c>
      <c r="D744" s="4" t="s">
        <v>129</v>
      </c>
      <c r="E744" s="53">
        <v>10</v>
      </c>
      <c r="F744" s="5">
        <v>1.24</v>
      </c>
      <c r="G744" s="5">
        <f t="shared" si="247"/>
        <v>117.8</v>
      </c>
      <c r="H744" s="66"/>
      <c r="I744" s="65">
        <f t="shared" si="248"/>
        <v>1.24</v>
      </c>
      <c r="J744" s="67">
        <f t="shared" si="249"/>
        <v>0</v>
      </c>
      <c r="K744" s="303">
        <f t="shared" si="250"/>
        <v>117.8</v>
      </c>
      <c r="L744" s="67">
        <f t="shared" si="251"/>
        <v>0</v>
      </c>
      <c r="M744" s="1" t="s">
        <v>2181</v>
      </c>
    </row>
    <row r="745" spans="1:13">
      <c r="A745" s="20">
        <v>0</v>
      </c>
      <c r="B745" s="60"/>
      <c r="C745" s="4" t="s">
        <v>2179</v>
      </c>
      <c r="D745" s="4" t="s">
        <v>131</v>
      </c>
      <c r="E745" s="53">
        <v>10</v>
      </c>
      <c r="F745" s="5">
        <v>1.24</v>
      </c>
      <c r="G745" s="5">
        <f t="shared" si="247"/>
        <v>117.8</v>
      </c>
      <c r="H745" s="66"/>
      <c r="I745" s="65">
        <f t="shared" si="248"/>
        <v>1.24</v>
      </c>
      <c r="J745" s="67">
        <f t="shared" si="249"/>
        <v>0</v>
      </c>
      <c r="K745" s="303">
        <f t="shared" si="250"/>
        <v>117.8</v>
      </c>
      <c r="L745" s="67">
        <f t="shared" si="251"/>
        <v>0</v>
      </c>
      <c r="M745" s="1" t="s">
        <v>2181</v>
      </c>
    </row>
    <row r="746" spans="1:13">
      <c r="A746" s="20">
        <v>0</v>
      </c>
      <c r="B746" s="60"/>
      <c r="C746" s="4" t="s">
        <v>2179</v>
      </c>
      <c r="D746" s="4" t="s">
        <v>135</v>
      </c>
      <c r="E746" s="53">
        <v>10</v>
      </c>
      <c r="F746" s="5">
        <v>1.24</v>
      </c>
      <c r="G746" s="5">
        <f t="shared" si="247"/>
        <v>117.8</v>
      </c>
      <c r="H746" s="66"/>
      <c r="I746" s="65">
        <f t="shared" si="248"/>
        <v>1.24</v>
      </c>
      <c r="J746" s="67">
        <f t="shared" si="249"/>
        <v>0</v>
      </c>
      <c r="K746" s="303">
        <f t="shared" si="250"/>
        <v>117.8</v>
      </c>
      <c r="L746" s="67">
        <f t="shared" si="251"/>
        <v>0</v>
      </c>
      <c r="M746" s="1" t="s">
        <v>2181</v>
      </c>
    </row>
    <row r="747" spans="1:13">
      <c r="A747" s="223"/>
      <c r="B747" s="60"/>
      <c r="C747" s="4"/>
      <c r="D747" s="4"/>
      <c r="E747" s="53"/>
      <c r="F747" s="5"/>
      <c r="G747" s="5"/>
      <c r="H747" s="66"/>
      <c r="I747" s="65"/>
      <c r="J747" s="67"/>
      <c r="K747" s="303"/>
      <c r="L747" s="67"/>
    </row>
    <row r="748" spans="1:13">
      <c r="A748" s="20">
        <v>0</v>
      </c>
      <c r="B748" s="60"/>
      <c r="C748" s="4" t="s">
        <v>2180</v>
      </c>
      <c r="D748" s="4" t="s">
        <v>118</v>
      </c>
      <c r="E748" s="53">
        <v>10</v>
      </c>
      <c r="F748" s="5">
        <v>1.84</v>
      </c>
      <c r="G748" s="5">
        <f t="shared" ref="G748:G755" si="252">ROUND(F748*Курс_EUR,2)</f>
        <v>174.8</v>
      </c>
      <c r="H748" s="66"/>
      <c r="I748" s="65">
        <f t="shared" ref="I748:I755" si="253">F748*(1-Скидка_SUNMIGHT)</f>
        <v>1.84</v>
      </c>
      <c r="J748" s="67">
        <f t="shared" ref="J748:J755" si="254">I748*H748</f>
        <v>0</v>
      </c>
      <c r="K748" s="303">
        <f t="shared" ref="K748:K755" si="255">G748*(1-Скидка_SUNMIGHT)</f>
        <v>174.8</v>
      </c>
      <c r="L748" s="67">
        <f t="shared" ref="L748:L755" si="256">H748*K748</f>
        <v>0</v>
      </c>
      <c r="M748" s="1" t="s">
        <v>2181</v>
      </c>
    </row>
    <row r="749" spans="1:13">
      <c r="A749" s="20">
        <v>0</v>
      </c>
      <c r="B749" s="60"/>
      <c r="C749" s="4" t="s">
        <v>2180</v>
      </c>
      <c r="D749" s="4" t="s">
        <v>120</v>
      </c>
      <c r="E749" s="53">
        <v>10</v>
      </c>
      <c r="F749" s="5">
        <v>1.71</v>
      </c>
      <c r="G749" s="5">
        <f t="shared" si="252"/>
        <v>162.44999999999999</v>
      </c>
      <c r="H749" s="66"/>
      <c r="I749" s="65">
        <f t="shared" si="253"/>
        <v>1.71</v>
      </c>
      <c r="J749" s="67">
        <f t="shared" si="254"/>
        <v>0</v>
      </c>
      <c r="K749" s="303">
        <f t="shared" si="255"/>
        <v>162.44999999999999</v>
      </c>
      <c r="L749" s="67">
        <f t="shared" si="256"/>
        <v>0</v>
      </c>
      <c r="M749" s="1" t="s">
        <v>2181</v>
      </c>
    </row>
    <row r="750" spans="1:13">
      <c r="A750" s="20">
        <v>0</v>
      </c>
      <c r="B750" s="60"/>
      <c r="C750" s="4" t="s">
        <v>2180</v>
      </c>
      <c r="D750" s="4" t="s">
        <v>122</v>
      </c>
      <c r="E750" s="53">
        <v>10</v>
      </c>
      <c r="F750" s="5">
        <v>1.66</v>
      </c>
      <c r="G750" s="5">
        <f t="shared" si="252"/>
        <v>157.69999999999999</v>
      </c>
      <c r="H750" s="66"/>
      <c r="I750" s="65">
        <f t="shared" si="253"/>
        <v>1.66</v>
      </c>
      <c r="J750" s="67">
        <f t="shared" si="254"/>
        <v>0</v>
      </c>
      <c r="K750" s="303">
        <f t="shared" si="255"/>
        <v>157.69999999999999</v>
      </c>
      <c r="L750" s="67">
        <f t="shared" si="256"/>
        <v>0</v>
      </c>
      <c r="M750" s="1" t="s">
        <v>2181</v>
      </c>
    </row>
    <row r="751" spans="1:13">
      <c r="A751" s="20">
        <v>0</v>
      </c>
      <c r="B751" s="60"/>
      <c r="C751" s="4" t="s">
        <v>2180</v>
      </c>
      <c r="D751" s="4" t="s">
        <v>125</v>
      </c>
      <c r="E751" s="53">
        <v>10</v>
      </c>
      <c r="F751" s="5">
        <v>1.62</v>
      </c>
      <c r="G751" s="5">
        <f t="shared" si="252"/>
        <v>153.9</v>
      </c>
      <c r="H751" s="66"/>
      <c r="I751" s="65">
        <f t="shared" si="253"/>
        <v>1.62</v>
      </c>
      <c r="J751" s="67">
        <f t="shared" si="254"/>
        <v>0</v>
      </c>
      <c r="K751" s="303">
        <f t="shared" si="255"/>
        <v>153.9</v>
      </c>
      <c r="L751" s="67">
        <f t="shared" si="256"/>
        <v>0</v>
      </c>
      <c r="M751" s="1" t="s">
        <v>2181</v>
      </c>
    </row>
    <row r="752" spans="1:13">
      <c r="A752" s="20">
        <v>0</v>
      </c>
      <c r="B752" s="60"/>
      <c r="C752" s="4" t="s">
        <v>2180</v>
      </c>
      <c r="D752" s="4" t="s">
        <v>127</v>
      </c>
      <c r="E752" s="53">
        <v>10</v>
      </c>
      <c r="F752" s="5">
        <v>1.62</v>
      </c>
      <c r="G752" s="5">
        <f t="shared" si="252"/>
        <v>153.9</v>
      </c>
      <c r="H752" s="66"/>
      <c r="I752" s="65">
        <f t="shared" si="253"/>
        <v>1.62</v>
      </c>
      <c r="J752" s="67">
        <f t="shared" si="254"/>
        <v>0</v>
      </c>
      <c r="K752" s="303">
        <f t="shared" si="255"/>
        <v>153.9</v>
      </c>
      <c r="L752" s="67">
        <f t="shared" si="256"/>
        <v>0</v>
      </c>
      <c r="M752" s="1" t="s">
        <v>2181</v>
      </c>
    </row>
    <row r="753" spans="1:13">
      <c r="A753" s="20">
        <v>0</v>
      </c>
      <c r="B753" s="60"/>
      <c r="C753" s="4" t="s">
        <v>2180</v>
      </c>
      <c r="D753" s="4" t="s">
        <v>129</v>
      </c>
      <c r="E753" s="53">
        <v>10</v>
      </c>
      <c r="F753" s="5">
        <v>1.62</v>
      </c>
      <c r="G753" s="5">
        <f t="shared" si="252"/>
        <v>153.9</v>
      </c>
      <c r="H753" s="66"/>
      <c r="I753" s="65">
        <f t="shared" si="253"/>
        <v>1.62</v>
      </c>
      <c r="J753" s="67">
        <f t="shared" si="254"/>
        <v>0</v>
      </c>
      <c r="K753" s="303">
        <f t="shared" si="255"/>
        <v>153.9</v>
      </c>
      <c r="L753" s="67">
        <f t="shared" si="256"/>
        <v>0</v>
      </c>
      <c r="M753" s="1" t="s">
        <v>2181</v>
      </c>
    </row>
    <row r="754" spans="1:13">
      <c r="A754" s="20">
        <v>0</v>
      </c>
      <c r="B754" s="60"/>
      <c r="C754" s="4" t="s">
        <v>2180</v>
      </c>
      <c r="D754" s="4" t="s">
        <v>131</v>
      </c>
      <c r="E754" s="53">
        <v>10</v>
      </c>
      <c r="F754" s="5">
        <v>1.62</v>
      </c>
      <c r="G754" s="5">
        <f t="shared" si="252"/>
        <v>153.9</v>
      </c>
      <c r="H754" s="66"/>
      <c r="I754" s="65">
        <f t="shared" si="253"/>
        <v>1.62</v>
      </c>
      <c r="J754" s="67">
        <f t="shared" si="254"/>
        <v>0</v>
      </c>
      <c r="K754" s="303">
        <f t="shared" si="255"/>
        <v>153.9</v>
      </c>
      <c r="L754" s="67">
        <f t="shared" si="256"/>
        <v>0</v>
      </c>
      <c r="M754" s="1" t="s">
        <v>2181</v>
      </c>
    </row>
    <row r="755" spans="1:13">
      <c r="A755" s="20">
        <v>0</v>
      </c>
      <c r="B755" s="60"/>
      <c r="C755" s="4" t="s">
        <v>2180</v>
      </c>
      <c r="D755" s="4" t="s">
        <v>135</v>
      </c>
      <c r="E755" s="53">
        <v>10</v>
      </c>
      <c r="F755" s="5">
        <v>1.62</v>
      </c>
      <c r="G755" s="5">
        <f t="shared" si="252"/>
        <v>153.9</v>
      </c>
      <c r="H755" s="66"/>
      <c r="I755" s="65">
        <f t="shared" si="253"/>
        <v>1.62</v>
      </c>
      <c r="J755" s="67">
        <f t="shared" si="254"/>
        <v>0</v>
      </c>
      <c r="K755" s="303">
        <f t="shared" si="255"/>
        <v>153.9</v>
      </c>
      <c r="L755" s="67">
        <f t="shared" si="256"/>
        <v>0</v>
      </c>
      <c r="M755" s="1" t="s">
        <v>2181</v>
      </c>
    </row>
    <row r="756" spans="1:13" ht="12" thickBot="1">
      <c r="A756" s="20"/>
      <c r="B756" s="60"/>
      <c r="C756" s="4"/>
      <c r="D756" s="4"/>
      <c r="E756" s="53"/>
      <c r="F756" s="5"/>
      <c r="G756" s="5"/>
      <c r="H756" s="66"/>
      <c r="I756" s="65"/>
      <c r="J756" s="67"/>
      <c r="K756" s="303"/>
      <c r="L756" s="67"/>
    </row>
    <row r="757" spans="1:13">
      <c r="A757" s="20"/>
      <c r="B757" s="346" t="s">
        <v>3561</v>
      </c>
      <c r="C757" s="347"/>
      <c r="D757" s="347"/>
      <c r="E757" s="347"/>
      <c r="F757" s="347"/>
      <c r="G757" s="277"/>
      <c r="H757" s="66"/>
      <c r="I757" s="65"/>
      <c r="J757" s="67"/>
      <c r="K757" s="303"/>
      <c r="L757" s="67"/>
    </row>
    <row r="758" spans="1:13">
      <c r="A758" s="20"/>
      <c r="B758" s="39" t="s">
        <v>3562</v>
      </c>
      <c r="C758" s="4"/>
      <c r="D758" s="4"/>
      <c r="E758" s="53"/>
      <c r="F758" s="5"/>
      <c r="G758" s="5"/>
      <c r="H758" s="66"/>
      <c r="I758" s="65"/>
      <c r="J758" s="67"/>
      <c r="K758" s="303"/>
      <c r="L758" s="67"/>
    </row>
    <row r="759" spans="1:13">
      <c r="A759" s="20">
        <v>0</v>
      </c>
      <c r="B759" s="6" t="s">
        <v>2996</v>
      </c>
      <c r="C759" s="6" t="s">
        <v>2997</v>
      </c>
      <c r="D759" s="6" t="s">
        <v>585</v>
      </c>
      <c r="E759" s="53">
        <v>250</v>
      </c>
      <c r="F759" s="5">
        <v>0.63</v>
      </c>
      <c r="G759" s="5">
        <f t="shared" ref="G759:G767" si="257">ROUND(F759*Курс_EUR,2)</f>
        <v>59.85</v>
      </c>
      <c r="H759" s="66"/>
      <c r="I759" s="65">
        <f t="shared" ref="I759:I765" si="258">F759*(1-Скидка_SUNMIGHT)</f>
        <v>0.63</v>
      </c>
      <c r="J759" s="67">
        <f t="shared" ref="J759:J767" si="259">I759*H759</f>
        <v>0</v>
      </c>
      <c r="K759" s="303">
        <f t="shared" ref="K759:K767" si="260">G759*(1-Скидка_SUNMIGHT)</f>
        <v>59.85</v>
      </c>
      <c r="L759" s="67">
        <f t="shared" ref="L759:L767" si="261">H759*K759</f>
        <v>0</v>
      </c>
    </row>
    <row r="760" spans="1:13">
      <c r="A760" s="20">
        <v>0</v>
      </c>
      <c r="B760" s="6" t="s">
        <v>2998</v>
      </c>
      <c r="C760" s="6" t="s">
        <v>2997</v>
      </c>
      <c r="D760" s="6" t="s">
        <v>587</v>
      </c>
      <c r="E760" s="53">
        <v>250</v>
      </c>
      <c r="F760" s="5">
        <v>0.63</v>
      </c>
      <c r="G760" s="5">
        <f t="shared" si="257"/>
        <v>59.85</v>
      </c>
      <c r="H760" s="66"/>
      <c r="I760" s="65">
        <f t="shared" si="258"/>
        <v>0.63</v>
      </c>
      <c r="J760" s="67">
        <f t="shared" si="259"/>
        <v>0</v>
      </c>
      <c r="K760" s="303">
        <f t="shared" si="260"/>
        <v>59.85</v>
      </c>
      <c r="L760" s="67">
        <f t="shared" si="261"/>
        <v>0</v>
      </c>
    </row>
    <row r="761" spans="1:13">
      <c r="A761" s="20">
        <v>0</v>
      </c>
      <c r="B761" s="6" t="s">
        <v>2999</v>
      </c>
      <c r="C761" s="6" t="s">
        <v>2997</v>
      </c>
      <c r="D761" s="6" t="s">
        <v>589</v>
      </c>
      <c r="E761" s="53">
        <v>250</v>
      </c>
      <c r="F761" s="5">
        <v>0.63</v>
      </c>
      <c r="G761" s="5">
        <f t="shared" si="257"/>
        <v>59.85</v>
      </c>
      <c r="H761" s="66"/>
      <c r="I761" s="65">
        <f t="shared" si="258"/>
        <v>0.63</v>
      </c>
      <c r="J761" s="67">
        <f t="shared" si="259"/>
        <v>0</v>
      </c>
      <c r="K761" s="303">
        <f t="shared" si="260"/>
        <v>59.85</v>
      </c>
      <c r="L761" s="67">
        <f t="shared" si="261"/>
        <v>0</v>
      </c>
    </row>
    <row r="762" spans="1:13">
      <c r="A762" s="20">
        <v>0</v>
      </c>
      <c r="B762" s="6" t="s">
        <v>3000</v>
      </c>
      <c r="C762" s="6" t="s">
        <v>2997</v>
      </c>
      <c r="D762" s="6" t="s">
        <v>591</v>
      </c>
      <c r="E762" s="53">
        <v>250</v>
      </c>
      <c r="F762" s="5">
        <v>0.63</v>
      </c>
      <c r="G762" s="5">
        <f t="shared" si="257"/>
        <v>59.85</v>
      </c>
      <c r="H762" s="66"/>
      <c r="I762" s="65">
        <f t="shared" si="258"/>
        <v>0.63</v>
      </c>
      <c r="J762" s="67">
        <f t="shared" si="259"/>
        <v>0</v>
      </c>
      <c r="K762" s="303">
        <f t="shared" si="260"/>
        <v>59.85</v>
      </c>
      <c r="L762" s="67">
        <f t="shared" si="261"/>
        <v>0</v>
      </c>
    </row>
    <row r="763" spans="1:13">
      <c r="A763" s="20">
        <v>0</v>
      </c>
      <c r="B763" s="6" t="s">
        <v>3001</v>
      </c>
      <c r="C763" s="6" t="s">
        <v>2997</v>
      </c>
      <c r="D763" s="6" t="s">
        <v>615</v>
      </c>
      <c r="E763" s="53">
        <v>250</v>
      </c>
      <c r="F763" s="5">
        <v>0.63</v>
      </c>
      <c r="G763" s="5">
        <f t="shared" si="257"/>
        <v>59.85</v>
      </c>
      <c r="H763" s="66"/>
      <c r="I763" s="65">
        <f t="shared" si="258"/>
        <v>0.63</v>
      </c>
      <c r="J763" s="67">
        <f t="shared" si="259"/>
        <v>0</v>
      </c>
      <c r="K763" s="303">
        <f t="shared" si="260"/>
        <v>59.85</v>
      </c>
      <c r="L763" s="67">
        <f t="shared" si="261"/>
        <v>0</v>
      </c>
    </row>
    <row r="764" spans="1:13">
      <c r="A764" s="20">
        <v>0</v>
      </c>
      <c r="B764" s="6" t="s">
        <v>3002</v>
      </c>
      <c r="C764" s="6" t="s">
        <v>2997</v>
      </c>
      <c r="D764" s="6" t="s">
        <v>616</v>
      </c>
      <c r="E764" s="53">
        <v>250</v>
      </c>
      <c r="F764" s="5">
        <v>0.63</v>
      </c>
      <c r="G764" s="5">
        <f t="shared" si="257"/>
        <v>59.85</v>
      </c>
      <c r="H764" s="66"/>
      <c r="I764" s="65">
        <f t="shared" si="258"/>
        <v>0.63</v>
      </c>
      <c r="J764" s="67">
        <f t="shared" si="259"/>
        <v>0</v>
      </c>
      <c r="K764" s="303">
        <f t="shared" si="260"/>
        <v>59.85</v>
      </c>
      <c r="L764" s="67">
        <f t="shared" si="261"/>
        <v>0</v>
      </c>
    </row>
    <row r="765" spans="1:13">
      <c r="A765" s="20">
        <v>0</v>
      </c>
      <c r="B765" s="6" t="s">
        <v>3003</v>
      </c>
      <c r="C765" s="6" t="s">
        <v>2997</v>
      </c>
      <c r="D765" s="6" t="s">
        <v>617</v>
      </c>
      <c r="E765" s="53">
        <v>250</v>
      </c>
      <c r="F765" s="5">
        <v>0.63</v>
      </c>
      <c r="G765" s="5">
        <f t="shared" si="257"/>
        <v>59.85</v>
      </c>
      <c r="H765" s="66"/>
      <c r="I765" s="65">
        <f t="shared" si="258"/>
        <v>0.63</v>
      </c>
      <c r="J765" s="67">
        <f t="shared" si="259"/>
        <v>0</v>
      </c>
      <c r="K765" s="303">
        <f t="shared" si="260"/>
        <v>59.85</v>
      </c>
      <c r="L765" s="67">
        <f t="shared" si="261"/>
        <v>0</v>
      </c>
    </row>
    <row r="766" spans="1:13">
      <c r="A766" s="20">
        <v>0</v>
      </c>
      <c r="B766" s="60" t="s">
        <v>3012</v>
      </c>
      <c r="C766" s="6" t="s">
        <v>2997</v>
      </c>
      <c r="D766" s="6" t="s">
        <v>554</v>
      </c>
      <c r="E766" s="53">
        <v>250</v>
      </c>
      <c r="F766" s="5">
        <v>0.63</v>
      </c>
      <c r="G766" s="5">
        <f t="shared" si="257"/>
        <v>59.85</v>
      </c>
      <c r="H766" s="66"/>
      <c r="I766" s="65">
        <f t="shared" ref="I766:I777" si="262">F766*(1-Скидка_SUNMIGHT)</f>
        <v>0.63</v>
      </c>
      <c r="J766" s="67">
        <f t="shared" si="259"/>
        <v>0</v>
      </c>
      <c r="K766" s="303">
        <f t="shared" si="260"/>
        <v>59.85</v>
      </c>
      <c r="L766" s="67">
        <f t="shared" si="261"/>
        <v>0</v>
      </c>
    </row>
    <row r="767" spans="1:13">
      <c r="A767" s="20">
        <v>0</v>
      </c>
      <c r="B767" s="60" t="s">
        <v>3013</v>
      </c>
      <c r="C767" s="6" t="s">
        <v>2997</v>
      </c>
      <c r="D767" s="6" t="s">
        <v>3014</v>
      </c>
      <c r="E767" s="53">
        <v>250</v>
      </c>
      <c r="F767" s="5">
        <v>0.63</v>
      </c>
      <c r="G767" s="5">
        <f t="shared" si="257"/>
        <v>59.85</v>
      </c>
      <c r="H767" s="66"/>
      <c r="I767" s="65">
        <f t="shared" si="262"/>
        <v>0.63</v>
      </c>
      <c r="J767" s="67">
        <f t="shared" si="259"/>
        <v>0</v>
      </c>
      <c r="K767" s="303">
        <f t="shared" si="260"/>
        <v>59.85</v>
      </c>
      <c r="L767" s="67">
        <f t="shared" si="261"/>
        <v>0</v>
      </c>
    </row>
    <row r="768" spans="1:13">
      <c r="A768" s="223"/>
      <c r="B768" s="6" t="s">
        <v>430</v>
      </c>
      <c r="C768" s="6"/>
      <c r="D768" s="6"/>
      <c r="E768" s="53"/>
      <c r="F768" s="5"/>
      <c r="G768" s="5"/>
      <c r="H768" s="66"/>
      <c r="I768" s="65"/>
      <c r="J768" s="67"/>
      <c r="K768" s="303"/>
      <c r="L768" s="67"/>
    </row>
    <row r="769" spans="1:12">
      <c r="A769" s="20">
        <v>0</v>
      </c>
      <c r="B769" s="6" t="s">
        <v>3004</v>
      </c>
      <c r="C769" s="6" t="s">
        <v>3005</v>
      </c>
      <c r="D769" s="6" t="s">
        <v>585</v>
      </c>
      <c r="E769" s="53">
        <v>100</v>
      </c>
      <c r="F769" s="5">
        <v>0.65</v>
      </c>
      <c r="G769" s="5">
        <f t="shared" ref="G769:G777" si="263">ROUND(F769*Курс_EUR,2)</f>
        <v>61.75</v>
      </c>
      <c r="H769" s="66"/>
      <c r="I769" s="65">
        <f t="shared" si="262"/>
        <v>0.65</v>
      </c>
      <c r="J769" s="67">
        <f t="shared" ref="J769:J777" si="264">I769*H769</f>
        <v>0</v>
      </c>
      <c r="K769" s="303">
        <f t="shared" ref="K769:K777" si="265">G769*(1-Скидка_SUNMIGHT)</f>
        <v>61.75</v>
      </c>
      <c r="L769" s="67">
        <f t="shared" ref="L769:L777" si="266">H769*K769</f>
        <v>0</v>
      </c>
    </row>
    <row r="770" spans="1:12">
      <c r="A770" s="20">
        <v>0</v>
      </c>
      <c r="B770" s="6" t="s">
        <v>3006</v>
      </c>
      <c r="C770" s="6" t="s">
        <v>3005</v>
      </c>
      <c r="D770" s="6" t="s">
        <v>587</v>
      </c>
      <c r="E770" s="53">
        <v>100</v>
      </c>
      <c r="F770" s="5">
        <v>0.65</v>
      </c>
      <c r="G770" s="5">
        <f t="shared" si="263"/>
        <v>61.75</v>
      </c>
      <c r="H770" s="66"/>
      <c r="I770" s="65">
        <f t="shared" si="262"/>
        <v>0.65</v>
      </c>
      <c r="J770" s="67">
        <f t="shared" si="264"/>
        <v>0</v>
      </c>
      <c r="K770" s="303">
        <f t="shared" si="265"/>
        <v>61.75</v>
      </c>
      <c r="L770" s="67">
        <f t="shared" si="266"/>
        <v>0</v>
      </c>
    </row>
    <row r="771" spans="1:12">
      <c r="A771" s="20">
        <v>0</v>
      </c>
      <c r="B771" s="6" t="s">
        <v>3007</v>
      </c>
      <c r="C771" s="6" t="s">
        <v>3005</v>
      </c>
      <c r="D771" s="6" t="s">
        <v>589</v>
      </c>
      <c r="E771" s="53">
        <v>100</v>
      </c>
      <c r="F771" s="5">
        <v>0.65</v>
      </c>
      <c r="G771" s="5">
        <f t="shared" si="263"/>
        <v>61.75</v>
      </c>
      <c r="H771" s="66"/>
      <c r="I771" s="65">
        <f t="shared" si="262"/>
        <v>0.65</v>
      </c>
      <c r="J771" s="67">
        <f t="shared" si="264"/>
        <v>0</v>
      </c>
      <c r="K771" s="303">
        <f t="shared" si="265"/>
        <v>61.75</v>
      </c>
      <c r="L771" s="67">
        <f t="shared" si="266"/>
        <v>0</v>
      </c>
    </row>
    <row r="772" spans="1:12">
      <c r="A772" s="20">
        <v>0</v>
      </c>
      <c r="B772" s="6" t="s">
        <v>3008</v>
      </c>
      <c r="C772" s="6" t="s">
        <v>3005</v>
      </c>
      <c r="D772" s="6" t="s">
        <v>591</v>
      </c>
      <c r="E772" s="53">
        <v>100</v>
      </c>
      <c r="F772" s="5">
        <v>0.65</v>
      </c>
      <c r="G772" s="5">
        <f t="shared" si="263"/>
        <v>61.75</v>
      </c>
      <c r="H772" s="66"/>
      <c r="I772" s="65">
        <f t="shared" si="262"/>
        <v>0.65</v>
      </c>
      <c r="J772" s="67">
        <f t="shared" si="264"/>
        <v>0</v>
      </c>
      <c r="K772" s="303">
        <f t="shared" si="265"/>
        <v>61.75</v>
      </c>
      <c r="L772" s="67">
        <f t="shared" si="266"/>
        <v>0</v>
      </c>
    </row>
    <row r="773" spans="1:12">
      <c r="A773" s="20">
        <v>0</v>
      </c>
      <c r="B773" s="6" t="s">
        <v>3009</v>
      </c>
      <c r="C773" s="6" t="s">
        <v>3005</v>
      </c>
      <c r="D773" s="6" t="s">
        <v>615</v>
      </c>
      <c r="E773" s="53">
        <v>100</v>
      </c>
      <c r="F773" s="5">
        <v>0.65</v>
      </c>
      <c r="G773" s="5">
        <f t="shared" si="263"/>
        <v>61.75</v>
      </c>
      <c r="H773" s="66"/>
      <c r="I773" s="65">
        <f t="shared" si="262"/>
        <v>0.65</v>
      </c>
      <c r="J773" s="67">
        <f t="shared" si="264"/>
        <v>0</v>
      </c>
      <c r="K773" s="303">
        <f t="shared" si="265"/>
        <v>61.75</v>
      </c>
      <c r="L773" s="67">
        <f t="shared" si="266"/>
        <v>0</v>
      </c>
    </row>
    <row r="774" spans="1:12">
      <c r="A774" s="20">
        <v>0</v>
      </c>
      <c r="B774" s="6" t="s">
        <v>3010</v>
      </c>
      <c r="C774" s="6" t="s">
        <v>3005</v>
      </c>
      <c r="D774" s="6" t="s">
        <v>616</v>
      </c>
      <c r="E774" s="53">
        <v>100</v>
      </c>
      <c r="F774" s="5">
        <v>0.65</v>
      </c>
      <c r="G774" s="5">
        <f t="shared" si="263"/>
        <v>61.75</v>
      </c>
      <c r="H774" s="66"/>
      <c r="I774" s="65">
        <f t="shared" si="262"/>
        <v>0.65</v>
      </c>
      <c r="J774" s="67">
        <f t="shared" si="264"/>
        <v>0</v>
      </c>
      <c r="K774" s="303">
        <f t="shared" si="265"/>
        <v>61.75</v>
      </c>
      <c r="L774" s="67">
        <f t="shared" si="266"/>
        <v>0</v>
      </c>
    </row>
    <row r="775" spans="1:12">
      <c r="A775" s="20">
        <v>0</v>
      </c>
      <c r="B775" s="6" t="s">
        <v>3011</v>
      </c>
      <c r="C775" s="6" t="s">
        <v>3005</v>
      </c>
      <c r="D775" s="6" t="s">
        <v>617</v>
      </c>
      <c r="E775" s="53">
        <v>100</v>
      </c>
      <c r="F775" s="5">
        <v>0.65</v>
      </c>
      <c r="G775" s="5">
        <f t="shared" si="263"/>
        <v>61.75</v>
      </c>
      <c r="H775" s="66"/>
      <c r="I775" s="65">
        <f t="shared" si="262"/>
        <v>0.65</v>
      </c>
      <c r="J775" s="67">
        <f t="shared" si="264"/>
        <v>0</v>
      </c>
      <c r="K775" s="303">
        <f t="shared" si="265"/>
        <v>61.75</v>
      </c>
      <c r="L775" s="67">
        <f t="shared" si="266"/>
        <v>0</v>
      </c>
    </row>
    <row r="776" spans="1:12">
      <c r="A776" s="20">
        <v>0</v>
      </c>
      <c r="B776" s="6" t="s">
        <v>3015</v>
      </c>
      <c r="C776" s="6" t="s">
        <v>3005</v>
      </c>
      <c r="D776" s="6" t="s">
        <v>554</v>
      </c>
      <c r="E776" s="53">
        <v>100</v>
      </c>
      <c r="F776" s="5">
        <v>0.65</v>
      </c>
      <c r="G776" s="5">
        <f t="shared" si="263"/>
        <v>61.75</v>
      </c>
      <c r="H776" s="66"/>
      <c r="I776" s="65">
        <f t="shared" si="262"/>
        <v>0.65</v>
      </c>
      <c r="J776" s="67">
        <f t="shared" si="264"/>
        <v>0</v>
      </c>
      <c r="K776" s="303">
        <f t="shared" si="265"/>
        <v>61.75</v>
      </c>
      <c r="L776" s="67">
        <f t="shared" si="266"/>
        <v>0</v>
      </c>
    </row>
    <row r="777" spans="1:12">
      <c r="A777" s="20">
        <v>0</v>
      </c>
      <c r="B777" s="6" t="s">
        <v>3016</v>
      </c>
      <c r="C777" s="6" t="s">
        <v>3005</v>
      </c>
      <c r="D777" s="6" t="s">
        <v>3014</v>
      </c>
      <c r="E777" s="53">
        <v>100</v>
      </c>
      <c r="F777" s="5">
        <v>0.65</v>
      </c>
      <c r="G777" s="5">
        <f t="shared" si="263"/>
        <v>61.75</v>
      </c>
      <c r="H777" s="66"/>
      <c r="I777" s="65">
        <f t="shared" si="262"/>
        <v>0.65</v>
      </c>
      <c r="J777" s="67">
        <f t="shared" si="264"/>
        <v>0</v>
      </c>
      <c r="K777" s="303">
        <f t="shared" si="265"/>
        <v>61.75</v>
      </c>
      <c r="L777" s="67">
        <f t="shared" si="266"/>
        <v>0</v>
      </c>
    </row>
    <row r="778" spans="1:12">
      <c r="A778" s="124"/>
      <c r="B778" s="6"/>
      <c r="C778" s="6"/>
      <c r="D778" s="6"/>
      <c r="E778" s="53"/>
      <c r="F778" s="5"/>
      <c r="G778" s="5"/>
      <c r="H778" s="66"/>
      <c r="I778" s="64"/>
      <c r="J778" s="64"/>
      <c r="K778" s="64"/>
      <c r="L778" s="64"/>
    </row>
    <row r="779" spans="1:12">
      <c r="A779" s="12"/>
      <c r="F779" s="88"/>
      <c r="G779" s="88"/>
      <c r="H779" s="88"/>
    </row>
    <row r="780" spans="1:12">
      <c r="A780" s="12"/>
      <c r="B780" s="12" t="s">
        <v>109</v>
      </c>
    </row>
    <row r="781" spans="1:12">
      <c r="A781" s="12"/>
      <c r="B781" s="12" t="s">
        <v>2182</v>
      </c>
    </row>
  </sheetData>
  <autoFilter ref="A6:L778" xr:uid="{00000000-0001-0000-0100-000000000000}"/>
  <mergeCells count="19">
    <mergeCell ref="B2:F2"/>
    <mergeCell ref="B3:F3"/>
    <mergeCell ref="B7:F7"/>
    <mergeCell ref="B83:F83"/>
    <mergeCell ref="B135:F135"/>
    <mergeCell ref="B46:F46"/>
    <mergeCell ref="B699:F699"/>
    <mergeCell ref="B728:F728"/>
    <mergeCell ref="B380:F380"/>
    <mergeCell ref="B671:F671"/>
    <mergeCell ref="B757:F757"/>
    <mergeCell ref="B544:F544"/>
    <mergeCell ref="B557:F557"/>
    <mergeCell ref="B566:F566"/>
    <mergeCell ref="B612:F612"/>
    <mergeCell ref="B576:F576"/>
    <mergeCell ref="B586:F586"/>
    <mergeCell ref="B641:F641"/>
    <mergeCell ref="B659:F659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C1" sqref="C1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8" customWidth="1"/>
    <col min="6" max="7" width="8.73046875" style="1" customWidth="1"/>
    <col min="8" max="11" width="8.59765625" style="1" customWidth="1" outlineLevel="1"/>
    <col min="12" max="12" width="9.59765625" style="1" customWidth="1" outlineLevel="1"/>
    <col min="13" max="13" width="2.33203125" style="1" customWidth="1"/>
    <col min="14" max="16384" width="9.19921875" style="1"/>
  </cols>
  <sheetData>
    <row r="2" spans="1:12" ht="15.75">
      <c r="B2" s="351" t="s">
        <v>0</v>
      </c>
      <c r="C2" s="351"/>
      <c r="D2" s="351"/>
      <c r="E2" s="351"/>
      <c r="F2" s="351"/>
      <c r="G2" s="267"/>
      <c r="H2" s="267"/>
    </row>
    <row r="3" spans="1:12" ht="15.75">
      <c r="B3" s="351" t="s">
        <v>5214</v>
      </c>
      <c r="C3" s="351"/>
      <c r="D3" s="351"/>
      <c r="E3" s="351"/>
      <c r="F3" s="351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2" ht="14.65" thickBot="1">
      <c r="B5" s="1" t="s">
        <v>1</v>
      </c>
      <c r="E5" s="86" t="s">
        <v>2003</v>
      </c>
      <c r="I5" s="49" t="s">
        <v>1882</v>
      </c>
      <c r="J5" s="38">
        <f>SUM(J9:J62)</f>
        <v>0</v>
      </c>
      <c r="K5" s="49" t="s">
        <v>5220</v>
      </c>
      <c r="L5" s="38">
        <f>SUM(L9:L62)</f>
        <v>0</v>
      </c>
    </row>
    <row r="6" spans="1:12" ht="23.6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2">
      <c r="A7" s="20"/>
      <c r="B7" s="348" t="s">
        <v>5211</v>
      </c>
      <c r="C7" s="348"/>
      <c r="D7" s="348"/>
      <c r="E7" s="348"/>
      <c r="F7" s="348"/>
      <c r="G7" s="5"/>
      <c r="H7" s="66"/>
      <c r="I7" s="65"/>
      <c r="J7" s="67"/>
      <c r="K7" s="303"/>
      <c r="L7" s="67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303"/>
      <c r="L8" s="67"/>
    </row>
    <row r="9" spans="1:12">
      <c r="A9" s="20">
        <v>0</v>
      </c>
      <c r="B9" s="6" t="s">
        <v>5078</v>
      </c>
      <c r="C9" s="4" t="s">
        <v>5079</v>
      </c>
      <c r="D9" s="4" t="s">
        <v>5080</v>
      </c>
      <c r="E9" s="53" t="s">
        <v>579</v>
      </c>
      <c r="F9" s="5">
        <v>2.4500000000000002</v>
      </c>
      <c r="G9" s="5">
        <f t="shared" ref="G9:G18" si="0">ROUND(F9*Курс_EUR,2)</f>
        <v>232.75</v>
      </c>
      <c r="H9" s="66"/>
      <c r="I9" s="65">
        <f t="shared" ref="I9:I18" si="1">F9*(1-Скидка_SM_CST)</f>
        <v>2.4500000000000002</v>
      </c>
      <c r="J9" s="67">
        <f t="shared" ref="J9:J18" si="2">I9*H9</f>
        <v>0</v>
      </c>
      <c r="K9" s="303">
        <f t="shared" ref="K9:K18" si="3">G9*(1-Скидка_SM_CST)</f>
        <v>232.75</v>
      </c>
      <c r="L9" s="67">
        <f>H9*K9</f>
        <v>0</v>
      </c>
    </row>
    <row r="10" spans="1:12">
      <c r="A10" s="20">
        <v>0</v>
      </c>
      <c r="B10" s="6" t="s">
        <v>5081</v>
      </c>
      <c r="C10" s="4" t="s">
        <v>5079</v>
      </c>
      <c r="D10" s="4" t="s">
        <v>5082</v>
      </c>
      <c r="E10" s="53" t="s">
        <v>579</v>
      </c>
      <c r="F10" s="5">
        <v>2.37</v>
      </c>
      <c r="G10" s="5">
        <f t="shared" si="0"/>
        <v>225.15</v>
      </c>
      <c r="H10" s="66"/>
      <c r="I10" s="65">
        <f t="shared" si="1"/>
        <v>2.37</v>
      </c>
      <c r="J10" s="67">
        <f t="shared" si="2"/>
        <v>0</v>
      </c>
      <c r="K10" s="303">
        <f t="shared" si="3"/>
        <v>225.15</v>
      </c>
      <c r="L10" s="67">
        <f t="shared" ref="L10:L62" si="4">H10*K10</f>
        <v>0</v>
      </c>
    </row>
    <row r="11" spans="1:12">
      <c r="A11" s="20">
        <v>0</v>
      </c>
      <c r="B11" s="6" t="s">
        <v>5083</v>
      </c>
      <c r="C11" s="4" t="s">
        <v>5079</v>
      </c>
      <c r="D11" s="4" t="s">
        <v>5047</v>
      </c>
      <c r="E11" s="53" t="s">
        <v>116</v>
      </c>
      <c r="F11" s="5">
        <v>2.1800000000000002</v>
      </c>
      <c r="G11" s="5">
        <f t="shared" si="0"/>
        <v>207.1</v>
      </c>
      <c r="H11" s="66"/>
      <c r="I11" s="65">
        <f t="shared" si="1"/>
        <v>2.1800000000000002</v>
      </c>
      <c r="J11" s="67">
        <f t="shared" si="2"/>
        <v>0</v>
      </c>
      <c r="K11" s="303">
        <f t="shared" si="3"/>
        <v>207.1</v>
      </c>
      <c r="L11" s="67">
        <f t="shared" si="4"/>
        <v>0</v>
      </c>
    </row>
    <row r="12" spans="1:12">
      <c r="A12" s="20">
        <v>0</v>
      </c>
      <c r="B12" s="6" t="s">
        <v>5084</v>
      </c>
      <c r="C12" s="4" t="s">
        <v>5079</v>
      </c>
      <c r="D12" s="4" t="s">
        <v>5048</v>
      </c>
      <c r="E12" s="53" t="s">
        <v>116</v>
      </c>
      <c r="F12" s="5">
        <v>1.89</v>
      </c>
      <c r="G12" s="5">
        <f t="shared" si="0"/>
        <v>179.55</v>
      </c>
      <c r="H12" s="66"/>
      <c r="I12" s="65">
        <f t="shared" si="1"/>
        <v>1.89</v>
      </c>
      <c r="J12" s="67">
        <f t="shared" si="2"/>
        <v>0</v>
      </c>
      <c r="K12" s="303">
        <f t="shared" si="3"/>
        <v>179.55</v>
      </c>
      <c r="L12" s="67">
        <f t="shared" si="4"/>
        <v>0</v>
      </c>
    </row>
    <row r="13" spans="1:12">
      <c r="A13" s="20">
        <v>0</v>
      </c>
      <c r="B13" s="6" t="s">
        <v>5085</v>
      </c>
      <c r="C13" s="4" t="s">
        <v>5079</v>
      </c>
      <c r="D13" s="4" t="s">
        <v>5044</v>
      </c>
      <c r="E13" s="53" t="s">
        <v>116</v>
      </c>
      <c r="F13" s="5">
        <v>1.89</v>
      </c>
      <c r="G13" s="5">
        <f t="shared" si="0"/>
        <v>179.55</v>
      </c>
      <c r="H13" s="66"/>
      <c r="I13" s="65">
        <f t="shared" si="1"/>
        <v>1.89</v>
      </c>
      <c r="J13" s="67">
        <f t="shared" si="2"/>
        <v>0</v>
      </c>
      <c r="K13" s="303">
        <f t="shared" si="3"/>
        <v>179.55</v>
      </c>
      <c r="L13" s="67">
        <f t="shared" si="4"/>
        <v>0</v>
      </c>
    </row>
    <row r="14" spans="1:12">
      <c r="A14" s="20">
        <v>0</v>
      </c>
      <c r="B14" s="6" t="s">
        <v>5086</v>
      </c>
      <c r="C14" s="4" t="s">
        <v>5079</v>
      </c>
      <c r="D14" s="4" t="s">
        <v>5049</v>
      </c>
      <c r="E14" s="53" t="s">
        <v>116</v>
      </c>
      <c r="F14" s="5">
        <v>1.89</v>
      </c>
      <c r="G14" s="5">
        <f t="shared" si="0"/>
        <v>179.55</v>
      </c>
      <c r="H14" s="66"/>
      <c r="I14" s="65">
        <f t="shared" si="1"/>
        <v>1.89</v>
      </c>
      <c r="J14" s="67">
        <f t="shared" si="2"/>
        <v>0</v>
      </c>
      <c r="K14" s="303">
        <f t="shared" si="3"/>
        <v>179.55</v>
      </c>
      <c r="L14" s="67">
        <f t="shared" si="4"/>
        <v>0</v>
      </c>
    </row>
    <row r="15" spans="1:12">
      <c r="A15" s="20">
        <v>0</v>
      </c>
      <c r="B15" s="6" t="s">
        <v>5087</v>
      </c>
      <c r="C15" s="4" t="s">
        <v>5079</v>
      </c>
      <c r="D15" s="4" t="s">
        <v>5045</v>
      </c>
      <c r="E15" s="53" t="s">
        <v>116</v>
      </c>
      <c r="F15" s="5">
        <v>1.89</v>
      </c>
      <c r="G15" s="5">
        <f t="shared" si="0"/>
        <v>179.55</v>
      </c>
      <c r="H15" s="66"/>
      <c r="I15" s="65">
        <f t="shared" si="1"/>
        <v>1.89</v>
      </c>
      <c r="J15" s="67">
        <f t="shared" si="2"/>
        <v>0</v>
      </c>
      <c r="K15" s="303">
        <f t="shared" si="3"/>
        <v>179.55</v>
      </c>
      <c r="L15" s="67">
        <f t="shared" si="4"/>
        <v>0</v>
      </c>
    </row>
    <row r="16" spans="1:12">
      <c r="A16" s="20">
        <v>0</v>
      </c>
      <c r="B16" s="6" t="s">
        <v>5088</v>
      </c>
      <c r="C16" s="4" t="s">
        <v>5079</v>
      </c>
      <c r="D16" s="4" t="s">
        <v>5050</v>
      </c>
      <c r="E16" s="53" t="s">
        <v>116</v>
      </c>
      <c r="F16" s="5">
        <v>1.89</v>
      </c>
      <c r="G16" s="5">
        <f t="shared" si="0"/>
        <v>179.55</v>
      </c>
      <c r="H16" s="66"/>
      <c r="I16" s="65">
        <f t="shared" si="1"/>
        <v>1.89</v>
      </c>
      <c r="J16" s="67">
        <f t="shared" si="2"/>
        <v>0</v>
      </c>
      <c r="K16" s="303">
        <f t="shared" si="3"/>
        <v>179.55</v>
      </c>
      <c r="L16" s="67">
        <f t="shared" si="4"/>
        <v>0</v>
      </c>
    </row>
    <row r="17" spans="1:12">
      <c r="A17" s="20">
        <v>0</v>
      </c>
      <c r="B17" s="6" t="s">
        <v>5089</v>
      </c>
      <c r="C17" s="4" t="s">
        <v>5079</v>
      </c>
      <c r="D17" s="4" t="s">
        <v>5051</v>
      </c>
      <c r="E17" s="53" t="s">
        <v>116</v>
      </c>
      <c r="F17" s="5">
        <v>1.89</v>
      </c>
      <c r="G17" s="5">
        <f t="shared" si="0"/>
        <v>179.55</v>
      </c>
      <c r="H17" s="66"/>
      <c r="I17" s="65">
        <f t="shared" si="1"/>
        <v>1.89</v>
      </c>
      <c r="J17" s="67">
        <f t="shared" si="2"/>
        <v>0</v>
      </c>
      <c r="K17" s="303">
        <f t="shared" si="3"/>
        <v>179.55</v>
      </c>
      <c r="L17" s="67">
        <f t="shared" si="4"/>
        <v>0</v>
      </c>
    </row>
    <row r="18" spans="1:12">
      <c r="A18" s="20">
        <v>0</v>
      </c>
      <c r="B18" s="6" t="s">
        <v>5090</v>
      </c>
      <c r="C18" s="4" t="s">
        <v>5079</v>
      </c>
      <c r="D18" s="4" t="s">
        <v>5046</v>
      </c>
      <c r="E18" s="53" t="s">
        <v>116</v>
      </c>
      <c r="F18" s="5">
        <v>1.89</v>
      </c>
      <c r="G18" s="5">
        <f t="shared" si="0"/>
        <v>179.55</v>
      </c>
      <c r="H18" s="66"/>
      <c r="I18" s="65">
        <f t="shared" si="1"/>
        <v>1.89</v>
      </c>
      <c r="J18" s="67">
        <f t="shared" si="2"/>
        <v>0</v>
      </c>
      <c r="K18" s="303">
        <f t="shared" si="3"/>
        <v>179.55</v>
      </c>
      <c r="L18" s="67">
        <f t="shared" si="4"/>
        <v>0</v>
      </c>
    </row>
    <row r="19" spans="1:12">
      <c r="A19" s="20"/>
      <c r="B19" s="6"/>
      <c r="C19" s="4"/>
      <c r="D19" s="4"/>
      <c r="E19" s="53"/>
      <c r="F19" s="5"/>
      <c r="G19" s="5"/>
      <c r="H19" s="66"/>
      <c r="I19" s="65"/>
      <c r="J19" s="67"/>
      <c r="K19" s="303"/>
      <c r="L19" s="67"/>
    </row>
    <row r="20" spans="1:12">
      <c r="A20" s="20"/>
      <c r="B20" s="348" t="s">
        <v>5271</v>
      </c>
      <c r="C20" s="348"/>
      <c r="D20" s="348"/>
      <c r="E20" s="348"/>
      <c r="F20" s="348"/>
      <c r="G20" s="5"/>
      <c r="H20" s="66"/>
      <c r="I20" s="65"/>
      <c r="J20" s="67"/>
      <c r="K20" s="303"/>
      <c r="L20" s="67"/>
    </row>
    <row r="21" spans="1:12">
      <c r="A21" s="20"/>
      <c r="B21" s="117" t="s">
        <v>3564</v>
      </c>
      <c r="C21" s="59"/>
      <c r="D21" s="59"/>
      <c r="E21" s="59"/>
      <c r="F21" s="59"/>
      <c r="G21" s="5"/>
      <c r="H21" s="66"/>
      <c r="I21" s="65"/>
      <c r="J21" s="67"/>
      <c r="K21" s="303"/>
      <c r="L21" s="67"/>
    </row>
    <row r="22" spans="1:12">
      <c r="A22" s="20">
        <v>0</v>
      </c>
      <c r="B22" s="6" t="s">
        <v>5292</v>
      </c>
      <c r="C22" s="6" t="s">
        <v>5293</v>
      </c>
      <c r="D22" s="6" t="s">
        <v>5047</v>
      </c>
      <c r="E22" s="274" t="s">
        <v>5107</v>
      </c>
      <c r="F22" s="7">
        <v>2.67</v>
      </c>
      <c r="G22" s="5">
        <f t="shared" ref="G22:G29" si="5">ROUND(F22*Курс_EUR,2)</f>
        <v>253.65</v>
      </c>
      <c r="H22" s="66"/>
      <c r="I22" s="65">
        <f t="shared" ref="I22:I29" si="6">F22*(1-Скидка_SUNMIGHT)</f>
        <v>2.67</v>
      </c>
      <c r="J22" s="67">
        <f t="shared" ref="J22:J29" si="7">I22*H22</f>
        <v>0</v>
      </c>
      <c r="K22" s="303">
        <f t="shared" ref="K22:K29" si="8">G22*(1-Скидка_SUNMIGHT)</f>
        <v>253.65</v>
      </c>
      <c r="L22" s="67">
        <f t="shared" ref="L22:L29" si="9">H22*K22</f>
        <v>0</v>
      </c>
    </row>
    <row r="23" spans="1:12">
      <c r="A23" s="20">
        <v>0</v>
      </c>
      <c r="B23" s="6" t="s">
        <v>5294</v>
      </c>
      <c r="C23" s="6" t="s">
        <v>5293</v>
      </c>
      <c r="D23" s="6" t="s">
        <v>5048</v>
      </c>
      <c r="E23" s="274" t="s">
        <v>5107</v>
      </c>
      <c r="F23" s="7">
        <v>2.3199999999999998</v>
      </c>
      <c r="G23" s="5">
        <f t="shared" si="5"/>
        <v>220.4</v>
      </c>
      <c r="H23" s="66"/>
      <c r="I23" s="65">
        <f t="shared" si="6"/>
        <v>2.3199999999999998</v>
      </c>
      <c r="J23" s="67">
        <f t="shared" si="7"/>
        <v>0</v>
      </c>
      <c r="K23" s="303">
        <f t="shared" si="8"/>
        <v>220.4</v>
      </c>
      <c r="L23" s="67">
        <f t="shared" si="9"/>
        <v>0</v>
      </c>
    </row>
    <row r="24" spans="1:12">
      <c r="A24" s="20">
        <v>0</v>
      </c>
      <c r="B24" s="6" t="s">
        <v>5295</v>
      </c>
      <c r="C24" s="6" t="s">
        <v>5293</v>
      </c>
      <c r="D24" s="6" t="s">
        <v>5044</v>
      </c>
      <c r="E24" s="274" t="s">
        <v>5107</v>
      </c>
      <c r="F24" s="7">
        <v>2.3199999999999998</v>
      </c>
      <c r="G24" s="5">
        <f t="shared" si="5"/>
        <v>220.4</v>
      </c>
      <c r="H24" s="66"/>
      <c r="I24" s="65">
        <f t="shared" si="6"/>
        <v>2.3199999999999998</v>
      </c>
      <c r="J24" s="67">
        <f t="shared" si="7"/>
        <v>0</v>
      </c>
      <c r="K24" s="303">
        <f t="shared" si="8"/>
        <v>220.4</v>
      </c>
      <c r="L24" s="67">
        <f t="shared" si="9"/>
        <v>0</v>
      </c>
    </row>
    <row r="25" spans="1:12">
      <c r="A25" s="20">
        <v>0</v>
      </c>
      <c r="B25" s="6" t="s">
        <v>5296</v>
      </c>
      <c r="C25" s="6" t="s">
        <v>5293</v>
      </c>
      <c r="D25" s="6" t="s">
        <v>5049</v>
      </c>
      <c r="E25" s="274" t="s">
        <v>5107</v>
      </c>
      <c r="F25" s="7">
        <v>2.3199999999999998</v>
      </c>
      <c r="G25" s="5">
        <f t="shared" si="5"/>
        <v>220.4</v>
      </c>
      <c r="H25" s="66"/>
      <c r="I25" s="65">
        <f t="shared" si="6"/>
        <v>2.3199999999999998</v>
      </c>
      <c r="J25" s="67">
        <f t="shared" si="7"/>
        <v>0</v>
      </c>
      <c r="K25" s="303">
        <f t="shared" si="8"/>
        <v>220.4</v>
      </c>
      <c r="L25" s="67">
        <f t="shared" si="9"/>
        <v>0</v>
      </c>
    </row>
    <row r="26" spans="1:12">
      <c r="A26" s="20">
        <v>0</v>
      </c>
      <c r="B26" s="6" t="s">
        <v>5297</v>
      </c>
      <c r="C26" s="6" t="s">
        <v>5293</v>
      </c>
      <c r="D26" s="6" t="s">
        <v>5045</v>
      </c>
      <c r="E26" s="274" t="s">
        <v>5107</v>
      </c>
      <c r="F26" s="7">
        <v>2.3199999999999998</v>
      </c>
      <c r="G26" s="5">
        <f t="shared" si="5"/>
        <v>220.4</v>
      </c>
      <c r="H26" s="66"/>
      <c r="I26" s="65">
        <f t="shared" si="6"/>
        <v>2.3199999999999998</v>
      </c>
      <c r="J26" s="67">
        <f t="shared" si="7"/>
        <v>0</v>
      </c>
      <c r="K26" s="303">
        <f t="shared" si="8"/>
        <v>220.4</v>
      </c>
      <c r="L26" s="67">
        <f t="shared" si="9"/>
        <v>0</v>
      </c>
    </row>
    <row r="27" spans="1:12">
      <c r="A27" s="20">
        <v>0</v>
      </c>
      <c r="B27" s="6" t="s">
        <v>5298</v>
      </c>
      <c r="C27" s="6" t="s">
        <v>5293</v>
      </c>
      <c r="D27" s="6" t="s">
        <v>5050</v>
      </c>
      <c r="E27" s="274" t="s">
        <v>5107</v>
      </c>
      <c r="F27" s="7">
        <v>2.3199999999999998</v>
      </c>
      <c r="G27" s="5">
        <f t="shared" si="5"/>
        <v>220.4</v>
      </c>
      <c r="H27" s="66"/>
      <c r="I27" s="65">
        <f t="shared" si="6"/>
        <v>2.3199999999999998</v>
      </c>
      <c r="J27" s="67">
        <f t="shared" si="7"/>
        <v>0</v>
      </c>
      <c r="K27" s="303">
        <f t="shared" si="8"/>
        <v>220.4</v>
      </c>
      <c r="L27" s="67">
        <f t="shared" si="9"/>
        <v>0</v>
      </c>
    </row>
    <row r="28" spans="1:12">
      <c r="A28" s="20">
        <v>0</v>
      </c>
      <c r="B28" s="6" t="s">
        <v>5299</v>
      </c>
      <c r="C28" s="6" t="s">
        <v>5293</v>
      </c>
      <c r="D28" s="6" t="s">
        <v>5051</v>
      </c>
      <c r="E28" s="274" t="s">
        <v>5107</v>
      </c>
      <c r="F28" s="7">
        <v>2.3199999999999998</v>
      </c>
      <c r="G28" s="5">
        <f t="shared" si="5"/>
        <v>220.4</v>
      </c>
      <c r="H28" s="66"/>
      <c r="I28" s="65">
        <f t="shared" si="6"/>
        <v>2.3199999999999998</v>
      </c>
      <c r="J28" s="67">
        <f t="shared" si="7"/>
        <v>0</v>
      </c>
      <c r="K28" s="303">
        <f t="shared" si="8"/>
        <v>220.4</v>
      </c>
      <c r="L28" s="67">
        <f t="shared" si="9"/>
        <v>0</v>
      </c>
    </row>
    <row r="29" spans="1:12">
      <c r="A29" s="20">
        <v>0</v>
      </c>
      <c r="B29" s="6" t="s">
        <v>5300</v>
      </c>
      <c r="C29" s="6" t="s">
        <v>5293</v>
      </c>
      <c r="D29" s="6" t="s">
        <v>5046</v>
      </c>
      <c r="E29" s="274" t="s">
        <v>5107</v>
      </c>
      <c r="F29" s="7">
        <v>2.3199999999999998</v>
      </c>
      <c r="G29" s="5">
        <f t="shared" si="5"/>
        <v>220.4</v>
      </c>
      <c r="H29" s="66"/>
      <c r="I29" s="65">
        <f t="shared" si="6"/>
        <v>2.3199999999999998</v>
      </c>
      <c r="J29" s="67">
        <f t="shared" si="7"/>
        <v>0</v>
      </c>
      <c r="K29" s="303">
        <f t="shared" si="8"/>
        <v>220.4</v>
      </c>
      <c r="L29" s="67">
        <f t="shared" si="9"/>
        <v>0</v>
      </c>
    </row>
    <row r="30" spans="1:12" ht="12" thickBot="1">
      <c r="A30" s="20"/>
      <c r="B30" s="321"/>
      <c r="C30" s="226"/>
      <c r="D30" s="226"/>
      <c r="E30" s="227"/>
      <c r="F30" s="322"/>
      <c r="G30" s="5"/>
      <c r="H30" s="66"/>
      <c r="I30" s="65"/>
      <c r="J30" s="67"/>
      <c r="K30" s="303"/>
      <c r="L30" s="67"/>
    </row>
    <row r="31" spans="1:12">
      <c r="A31" s="20"/>
      <c r="B31" s="346" t="s">
        <v>5212</v>
      </c>
      <c r="C31" s="347"/>
      <c r="D31" s="347"/>
      <c r="E31" s="347"/>
      <c r="F31" s="352"/>
      <c r="G31" s="284"/>
      <c r="H31" s="118"/>
      <c r="I31" s="118"/>
      <c r="J31" s="118"/>
      <c r="K31" s="303"/>
      <c r="L31" s="67"/>
    </row>
    <row r="32" spans="1:12">
      <c r="A32" s="20"/>
      <c r="B32" s="117" t="s">
        <v>3564</v>
      </c>
      <c r="C32" s="59"/>
      <c r="D32" s="59"/>
      <c r="E32" s="59"/>
      <c r="F32" s="59"/>
      <c r="G32" s="59"/>
      <c r="H32" s="118"/>
      <c r="I32" s="118"/>
      <c r="J32" s="118"/>
      <c r="K32" s="303"/>
      <c r="L32" s="67"/>
    </row>
    <row r="33" spans="1:13">
      <c r="A33" s="20">
        <v>0</v>
      </c>
      <c r="B33" s="6" t="s">
        <v>5091</v>
      </c>
      <c r="C33" s="4" t="s">
        <v>5092</v>
      </c>
      <c r="D33" s="4" t="s">
        <v>122</v>
      </c>
      <c r="E33" s="53" t="s">
        <v>5107</v>
      </c>
      <c r="F33" s="5">
        <v>2.4300000000000002</v>
      </c>
      <c r="G33" s="5">
        <f t="shared" ref="G33:G40" si="10">ROUND(F33*Курс_EUR,2)</f>
        <v>230.85</v>
      </c>
      <c r="H33" s="66"/>
      <c r="I33" s="65">
        <f t="shared" ref="I33:I40" si="11">F33*(1-Скидка_SM_CST)</f>
        <v>2.4300000000000002</v>
      </c>
      <c r="J33" s="67">
        <f t="shared" ref="J33:J40" si="12">I33*H33</f>
        <v>0</v>
      </c>
      <c r="K33" s="303">
        <f t="shared" ref="K33:K40" si="13">G33*(1-Скидка_SM_CST)</f>
        <v>230.85</v>
      </c>
      <c r="L33" s="67">
        <f t="shared" si="4"/>
        <v>0</v>
      </c>
    </row>
    <row r="34" spans="1:13">
      <c r="A34" s="20">
        <v>0</v>
      </c>
      <c r="B34" s="6" t="s">
        <v>5093</v>
      </c>
      <c r="C34" s="4" t="s">
        <v>5092</v>
      </c>
      <c r="D34" s="4" t="s">
        <v>125</v>
      </c>
      <c r="E34" s="53" t="s">
        <v>5107</v>
      </c>
      <c r="F34" s="5">
        <v>2.11</v>
      </c>
      <c r="G34" s="5">
        <f t="shared" si="10"/>
        <v>200.45</v>
      </c>
      <c r="H34" s="66"/>
      <c r="I34" s="65">
        <f t="shared" si="11"/>
        <v>2.11</v>
      </c>
      <c r="J34" s="67">
        <f t="shared" si="12"/>
        <v>0</v>
      </c>
      <c r="K34" s="303">
        <f t="shared" si="13"/>
        <v>200.45</v>
      </c>
      <c r="L34" s="67">
        <f t="shared" si="4"/>
        <v>0</v>
      </c>
    </row>
    <row r="35" spans="1:13">
      <c r="A35" s="20">
        <v>0</v>
      </c>
      <c r="B35" s="6" t="s">
        <v>5094</v>
      </c>
      <c r="C35" s="4" t="s">
        <v>5092</v>
      </c>
      <c r="D35" s="4" t="s">
        <v>127</v>
      </c>
      <c r="E35" s="53" t="s">
        <v>5107</v>
      </c>
      <c r="F35" s="5">
        <v>2.11</v>
      </c>
      <c r="G35" s="5">
        <f t="shared" si="10"/>
        <v>200.45</v>
      </c>
      <c r="H35" s="66"/>
      <c r="I35" s="65">
        <f t="shared" si="11"/>
        <v>2.11</v>
      </c>
      <c r="J35" s="67">
        <f t="shared" si="12"/>
        <v>0</v>
      </c>
      <c r="K35" s="303">
        <f t="shared" si="13"/>
        <v>200.45</v>
      </c>
      <c r="L35" s="67">
        <f t="shared" si="4"/>
        <v>0</v>
      </c>
    </row>
    <row r="36" spans="1:13">
      <c r="A36" s="20">
        <v>0</v>
      </c>
      <c r="B36" s="6" t="s">
        <v>5095</v>
      </c>
      <c r="C36" s="4" t="s">
        <v>5092</v>
      </c>
      <c r="D36" s="4" t="s">
        <v>129</v>
      </c>
      <c r="E36" s="53" t="s">
        <v>5107</v>
      </c>
      <c r="F36" s="5">
        <v>2.11</v>
      </c>
      <c r="G36" s="5">
        <f t="shared" si="10"/>
        <v>200.45</v>
      </c>
      <c r="H36" s="66"/>
      <c r="I36" s="65">
        <f t="shared" si="11"/>
        <v>2.11</v>
      </c>
      <c r="J36" s="67">
        <f t="shared" si="12"/>
        <v>0</v>
      </c>
      <c r="K36" s="303">
        <f t="shared" si="13"/>
        <v>200.45</v>
      </c>
      <c r="L36" s="67">
        <f t="shared" si="4"/>
        <v>0</v>
      </c>
    </row>
    <row r="37" spans="1:13">
      <c r="A37" s="20">
        <v>0</v>
      </c>
      <c r="B37" s="6" t="s">
        <v>5096</v>
      </c>
      <c r="C37" s="4" t="s">
        <v>5092</v>
      </c>
      <c r="D37" s="4" t="s">
        <v>131</v>
      </c>
      <c r="E37" s="53" t="s">
        <v>5107</v>
      </c>
      <c r="F37" s="5">
        <v>2.11</v>
      </c>
      <c r="G37" s="5">
        <f t="shared" si="10"/>
        <v>200.45</v>
      </c>
      <c r="H37" s="66"/>
      <c r="I37" s="65">
        <f t="shared" si="11"/>
        <v>2.11</v>
      </c>
      <c r="J37" s="67">
        <f t="shared" si="12"/>
        <v>0</v>
      </c>
      <c r="K37" s="303">
        <f t="shared" si="13"/>
        <v>200.45</v>
      </c>
      <c r="L37" s="67">
        <f t="shared" si="4"/>
        <v>0</v>
      </c>
    </row>
    <row r="38" spans="1:13">
      <c r="A38" s="20">
        <v>0</v>
      </c>
      <c r="B38" s="6" t="s">
        <v>5097</v>
      </c>
      <c r="C38" s="4" t="s">
        <v>5092</v>
      </c>
      <c r="D38" s="4" t="s">
        <v>133</v>
      </c>
      <c r="E38" s="53" t="s">
        <v>5107</v>
      </c>
      <c r="F38" s="5">
        <v>2.11</v>
      </c>
      <c r="G38" s="5">
        <f t="shared" si="10"/>
        <v>200.45</v>
      </c>
      <c r="H38" s="66"/>
      <c r="I38" s="65">
        <f t="shared" si="11"/>
        <v>2.11</v>
      </c>
      <c r="J38" s="67">
        <f t="shared" si="12"/>
        <v>0</v>
      </c>
      <c r="K38" s="303">
        <f t="shared" si="13"/>
        <v>200.45</v>
      </c>
      <c r="L38" s="67">
        <f t="shared" si="4"/>
        <v>0</v>
      </c>
    </row>
    <row r="39" spans="1:13">
      <c r="A39" s="20">
        <v>0</v>
      </c>
      <c r="B39" s="6" t="s">
        <v>5098</v>
      </c>
      <c r="C39" s="4" t="s">
        <v>5092</v>
      </c>
      <c r="D39" s="4" t="s">
        <v>135</v>
      </c>
      <c r="E39" s="53" t="s">
        <v>5107</v>
      </c>
      <c r="F39" s="5">
        <v>2.11</v>
      </c>
      <c r="G39" s="5">
        <f t="shared" si="10"/>
        <v>200.45</v>
      </c>
      <c r="H39" s="66"/>
      <c r="I39" s="65">
        <f t="shared" si="11"/>
        <v>2.11</v>
      </c>
      <c r="J39" s="67">
        <f t="shared" si="12"/>
        <v>0</v>
      </c>
      <c r="K39" s="303">
        <f t="shared" si="13"/>
        <v>200.45</v>
      </c>
      <c r="L39" s="67">
        <f t="shared" si="4"/>
        <v>0</v>
      </c>
    </row>
    <row r="40" spans="1:13">
      <c r="A40" s="20">
        <v>0</v>
      </c>
      <c r="B40" s="6" t="s">
        <v>5099</v>
      </c>
      <c r="C40" s="4" t="s">
        <v>5092</v>
      </c>
      <c r="D40" s="4" t="s">
        <v>139</v>
      </c>
      <c r="E40" s="53" t="s">
        <v>5107</v>
      </c>
      <c r="F40" s="5">
        <v>2.11</v>
      </c>
      <c r="G40" s="5">
        <f t="shared" si="10"/>
        <v>200.45</v>
      </c>
      <c r="H40" s="66"/>
      <c r="I40" s="65">
        <f t="shared" si="11"/>
        <v>2.11</v>
      </c>
      <c r="J40" s="67">
        <f t="shared" si="12"/>
        <v>0</v>
      </c>
      <c r="K40" s="303">
        <f t="shared" si="13"/>
        <v>200.45</v>
      </c>
      <c r="L40" s="67">
        <f t="shared" si="4"/>
        <v>0</v>
      </c>
    </row>
    <row r="41" spans="1:13" ht="12" thickBot="1">
      <c r="A41" s="20"/>
      <c r="B41" s="6"/>
      <c r="C41" s="4"/>
      <c r="D41" s="4"/>
      <c r="E41" s="53"/>
      <c r="F41" s="5"/>
      <c r="G41" s="5"/>
      <c r="H41" s="66"/>
      <c r="I41" s="65"/>
      <c r="J41" s="67"/>
      <c r="K41" s="303"/>
      <c r="L41" s="67"/>
    </row>
    <row r="42" spans="1:13">
      <c r="A42" s="20"/>
      <c r="B42" s="346" t="s">
        <v>5004</v>
      </c>
      <c r="C42" s="347"/>
      <c r="D42" s="347"/>
      <c r="E42" s="347"/>
      <c r="F42" s="352"/>
      <c r="G42" s="5"/>
      <c r="H42" s="66"/>
      <c r="I42" s="65"/>
      <c r="J42" s="67"/>
      <c r="K42" s="303"/>
      <c r="L42" s="67"/>
    </row>
    <row r="43" spans="1:13">
      <c r="A43" s="20"/>
      <c r="B43" s="117" t="s">
        <v>3565</v>
      </c>
      <c r="C43" s="59"/>
      <c r="D43" s="59"/>
      <c r="E43" s="59"/>
      <c r="F43" s="59"/>
      <c r="G43" s="5"/>
      <c r="H43" s="66"/>
      <c r="I43" s="65"/>
      <c r="J43" s="67"/>
      <c r="K43" s="303"/>
      <c r="L43" s="67"/>
    </row>
    <row r="44" spans="1:13">
      <c r="A44" s="20">
        <v>0</v>
      </c>
      <c r="B44" s="6" t="s">
        <v>5310</v>
      </c>
      <c r="C44" s="4" t="s">
        <v>5311</v>
      </c>
      <c r="D44" s="4" t="s">
        <v>118</v>
      </c>
      <c r="E44" s="53" t="s">
        <v>116</v>
      </c>
      <c r="F44" s="5">
        <v>1.97</v>
      </c>
      <c r="G44" s="5">
        <f t="shared" ref="G44:G52" si="14">ROUND(F44*Курс_EUR,2)</f>
        <v>187.15</v>
      </c>
      <c r="H44" s="66"/>
      <c r="I44" s="65">
        <f t="shared" ref="I44:I52" si="15">F44*(1-Скидка_SM_CST)</f>
        <v>1.97</v>
      </c>
      <c r="J44" s="67">
        <f t="shared" ref="J44:J52" si="16">I44*H44</f>
        <v>0</v>
      </c>
      <c r="K44" s="303">
        <f t="shared" ref="K44:K52" si="17">G44*(1-Скидка_SM_CST)</f>
        <v>187.15</v>
      </c>
      <c r="L44" s="67">
        <f t="shared" ref="L44:L52" si="18">H44*K44</f>
        <v>0</v>
      </c>
      <c r="M44" s="89"/>
    </row>
    <row r="45" spans="1:13">
      <c r="A45" s="20">
        <v>0</v>
      </c>
      <c r="B45" s="6" t="s">
        <v>5312</v>
      </c>
      <c r="C45" s="4" t="s">
        <v>5311</v>
      </c>
      <c r="D45" s="4" t="s">
        <v>120</v>
      </c>
      <c r="E45" s="53" t="s">
        <v>116</v>
      </c>
      <c r="F45" s="5">
        <v>1.88</v>
      </c>
      <c r="G45" s="5">
        <f t="shared" si="14"/>
        <v>178.6</v>
      </c>
      <c r="H45" s="66"/>
      <c r="I45" s="65">
        <f t="shared" si="15"/>
        <v>1.88</v>
      </c>
      <c r="J45" s="67">
        <f t="shared" si="16"/>
        <v>0</v>
      </c>
      <c r="K45" s="303">
        <f t="shared" si="17"/>
        <v>178.6</v>
      </c>
      <c r="L45" s="67">
        <f t="shared" si="18"/>
        <v>0</v>
      </c>
      <c r="M45" s="89"/>
    </row>
    <row r="46" spans="1:13">
      <c r="A46" s="20">
        <v>0</v>
      </c>
      <c r="B46" s="6" t="s">
        <v>5313</v>
      </c>
      <c r="C46" s="4" t="s">
        <v>5311</v>
      </c>
      <c r="D46" s="4" t="s">
        <v>122</v>
      </c>
      <c r="E46" s="53" t="s">
        <v>116</v>
      </c>
      <c r="F46" s="5">
        <v>1.71</v>
      </c>
      <c r="G46" s="5">
        <f t="shared" si="14"/>
        <v>162.44999999999999</v>
      </c>
      <c r="H46" s="66"/>
      <c r="I46" s="65">
        <f t="shared" si="15"/>
        <v>1.71</v>
      </c>
      <c r="J46" s="67">
        <f t="shared" si="16"/>
        <v>0</v>
      </c>
      <c r="K46" s="303">
        <f t="shared" si="17"/>
        <v>162.44999999999999</v>
      </c>
      <c r="L46" s="67">
        <f t="shared" si="18"/>
        <v>0</v>
      </c>
      <c r="M46" s="89"/>
    </row>
    <row r="47" spans="1:13">
      <c r="A47" s="20">
        <v>0</v>
      </c>
      <c r="B47" s="6" t="s">
        <v>5314</v>
      </c>
      <c r="C47" s="4" t="s">
        <v>5311</v>
      </c>
      <c r="D47" s="4" t="s">
        <v>125</v>
      </c>
      <c r="E47" s="53" t="s">
        <v>116</v>
      </c>
      <c r="F47" s="5">
        <v>1.52</v>
      </c>
      <c r="G47" s="5">
        <f t="shared" si="14"/>
        <v>144.4</v>
      </c>
      <c r="H47" s="66"/>
      <c r="I47" s="65">
        <f t="shared" si="15"/>
        <v>1.52</v>
      </c>
      <c r="J47" s="67">
        <f t="shared" si="16"/>
        <v>0</v>
      </c>
      <c r="K47" s="303">
        <f t="shared" si="17"/>
        <v>144.4</v>
      </c>
      <c r="L47" s="67">
        <f t="shared" si="18"/>
        <v>0</v>
      </c>
      <c r="M47" s="89"/>
    </row>
    <row r="48" spans="1:13">
      <c r="A48" s="20">
        <v>0</v>
      </c>
      <c r="B48" s="6" t="s">
        <v>5315</v>
      </c>
      <c r="C48" s="4" t="s">
        <v>5311</v>
      </c>
      <c r="D48" s="4" t="s">
        <v>127</v>
      </c>
      <c r="E48" s="53" t="s">
        <v>116</v>
      </c>
      <c r="F48" s="5">
        <v>1.52</v>
      </c>
      <c r="G48" s="5">
        <f t="shared" si="14"/>
        <v>144.4</v>
      </c>
      <c r="H48" s="66"/>
      <c r="I48" s="65">
        <f t="shared" si="15"/>
        <v>1.52</v>
      </c>
      <c r="J48" s="67">
        <f t="shared" si="16"/>
        <v>0</v>
      </c>
      <c r="K48" s="303">
        <f t="shared" si="17"/>
        <v>144.4</v>
      </c>
      <c r="L48" s="67">
        <f t="shared" si="18"/>
        <v>0</v>
      </c>
      <c r="M48" s="89"/>
    </row>
    <row r="49" spans="1:13">
      <c r="A49" s="20">
        <v>0</v>
      </c>
      <c r="B49" s="6" t="s">
        <v>5316</v>
      </c>
      <c r="C49" s="4" t="s">
        <v>5311</v>
      </c>
      <c r="D49" s="4" t="s">
        <v>129</v>
      </c>
      <c r="E49" s="53" t="s">
        <v>116</v>
      </c>
      <c r="F49" s="5">
        <v>1.52</v>
      </c>
      <c r="G49" s="5">
        <f t="shared" si="14"/>
        <v>144.4</v>
      </c>
      <c r="H49" s="66"/>
      <c r="I49" s="65">
        <f t="shared" si="15"/>
        <v>1.52</v>
      </c>
      <c r="J49" s="67">
        <f t="shared" si="16"/>
        <v>0</v>
      </c>
      <c r="K49" s="303">
        <f t="shared" si="17"/>
        <v>144.4</v>
      </c>
      <c r="L49" s="67">
        <f t="shared" si="18"/>
        <v>0</v>
      </c>
      <c r="M49" s="89"/>
    </row>
    <row r="50" spans="1:13">
      <c r="A50" s="20">
        <v>0</v>
      </c>
      <c r="B50" s="6" t="s">
        <v>5317</v>
      </c>
      <c r="C50" s="4" t="s">
        <v>5311</v>
      </c>
      <c r="D50" s="4" t="s">
        <v>131</v>
      </c>
      <c r="E50" s="53" t="s">
        <v>116</v>
      </c>
      <c r="F50" s="5">
        <v>1.52</v>
      </c>
      <c r="G50" s="5">
        <f t="shared" si="14"/>
        <v>144.4</v>
      </c>
      <c r="H50" s="66"/>
      <c r="I50" s="65">
        <f t="shared" si="15"/>
        <v>1.52</v>
      </c>
      <c r="J50" s="67">
        <f t="shared" si="16"/>
        <v>0</v>
      </c>
      <c r="K50" s="303">
        <f t="shared" si="17"/>
        <v>144.4</v>
      </c>
      <c r="L50" s="67">
        <f t="shared" si="18"/>
        <v>0</v>
      </c>
      <c r="M50" s="89"/>
    </row>
    <row r="51" spans="1:13">
      <c r="A51" s="20">
        <v>0</v>
      </c>
      <c r="B51" s="6" t="s">
        <v>5318</v>
      </c>
      <c r="C51" s="4" t="s">
        <v>5311</v>
      </c>
      <c r="D51" s="4" t="s">
        <v>135</v>
      </c>
      <c r="E51" s="53" t="s">
        <v>116</v>
      </c>
      <c r="F51" s="5">
        <v>1.52</v>
      </c>
      <c r="G51" s="5">
        <f t="shared" si="14"/>
        <v>144.4</v>
      </c>
      <c r="H51" s="66"/>
      <c r="I51" s="65">
        <f t="shared" si="15"/>
        <v>1.52</v>
      </c>
      <c r="J51" s="67">
        <f t="shared" si="16"/>
        <v>0</v>
      </c>
      <c r="K51" s="303">
        <f t="shared" si="17"/>
        <v>144.4</v>
      </c>
      <c r="L51" s="67">
        <f t="shared" si="18"/>
        <v>0</v>
      </c>
      <c r="M51" s="89"/>
    </row>
    <row r="52" spans="1:13">
      <c r="A52" s="20">
        <v>0</v>
      </c>
      <c r="B52" s="6" t="s">
        <v>5319</v>
      </c>
      <c r="C52" s="4" t="s">
        <v>5311</v>
      </c>
      <c r="D52" s="4" t="s">
        <v>139</v>
      </c>
      <c r="E52" s="53" t="s">
        <v>116</v>
      </c>
      <c r="F52" s="5">
        <v>1.52</v>
      </c>
      <c r="G52" s="5">
        <f t="shared" si="14"/>
        <v>144.4</v>
      </c>
      <c r="H52" s="66"/>
      <c r="I52" s="65">
        <f t="shared" si="15"/>
        <v>1.52</v>
      </c>
      <c r="J52" s="67">
        <f t="shared" si="16"/>
        <v>0</v>
      </c>
      <c r="K52" s="303">
        <f t="shared" si="17"/>
        <v>144.4</v>
      </c>
      <c r="L52" s="67">
        <f t="shared" si="18"/>
        <v>0</v>
      </c>
      <c r="M52" s="89"/>
    </row>
    <row r="53" spans="1:13">
      <c r="A53" s="20"/>
      <c r="B53" s="6"/>
      <c r="C53" s="4"/>
      <c r="D53" s="4"/>
      <c r="E53" s="53"/>
      <c r="F53" s="5"/>
      <c r="G53" s="5"/>
      <c r="H53" s="66"/>
      <c r="I53" s="65"/>
      <c r="J53" s="67"/>
      <c r="K53" s="303"/>
      <c r="L53" s="67"/>
    </row>
    <row r="54" spans="1:13" ht="12" thickBot="1">
      <c r="A54" s="125"/>
      <c r="B54" s="353" t="s">
        <v>5215</v>
      </c>
      <c r="C54" s="353"/>
      <c r="D54" s="353"/>
      <c r="E54" s="353"/>
      <c r="F54" s="354"/>
      <c r="G54" s="285"/>
      <c r="H54" s="66"/>
      <c r="I54" s="67"/>
      <c r="J54" s="67"/>
      <c r="K54" s="303"/>
      <c r="L54" s="67"/>
    </row>
    <row r="55" spans="1:13">
      <c r="A55" s="125">
        <v>0</v>
      </c>
      <c r="B55" s="126">
        <v>154305</v>
      </c>
      <c r="C55" s="126" t="s">
        <v>5217</v>
      </c>
      <c r="D55" s="4" t="s">
        <v>585</v>
      </c>
      <c r="E55" s="53" t="s">
        <v>116</v>
      </c>
      <c r="F55" s="5">
        <v>0.87</v>
      </c>
      <c r="G55" s="5">
        <f t="shared" ref="G55:G62" si="19">ROUND(F55*Курс_EUR,2)</f>
        <v>82.65</v>
      </c>
      <c r="H55" s="66"/>
      <c r="I55" s="67">
        <f t="shared" ref="I55:I62" si="20">F55*(1-Скидка_RP_CST)</f>
        <v>0.87</v>
      </c>
      <c r="J55" s="67">
        <f t="shared" ref="J55:J62" si="21">I55*H55</f>
        <v>0</v>
      </c>
      <c r="K55" s="303">
        <f t="shared" ref="K55:K62" si="22">G55*(1-Скидка_SM_CST)</f>
        <v>82.65</v>
      </c>
      <c r="L55" s="67">
        <f t="shared" si="4"/>
        <v>0</v>
      </c>
    </row>
    <row r="56" spans="1:13">
      <c r="A56" s="125">
        <v>0</v>
      </c>
      <c r="B56" s="126">
        <v>154306</v>
      </c>
      <c r="C56" s="126" t="s">
        <v>5217</v>
      </c>
      <c r="D56" s="4" t="s">
        <v>587</v>
      </c>
      <c r="E56" s="53" t="s">
        <v>116</v>
      </c>
      <c r="F56" s="5">
        <v>0.78</v>
      </c>
      <c r="G56" s="5">
        <f t="shared" si="19"/>
        <v>74.099999999999994</v>
      </c>
      <c r="H56" s="66"/>
      <c r="I56" s="67">
        <f t="shared" si="20"/>
        <v>0.78</v>
      </c>
      <c r="J56" s="67">
        <f t="shared" si="21"/>
        <v>0</v>
      </c>
      <c r="K56" s="303">
        <f t="shared" si="22"/>
        <v>74.099999999999994</v>
      </c>
      <c r="L56" s="67">
        <f t="shared" si="4"/>
        <v>0</v>
      </c>
    </row>
    <row r="57" spans="1:13">
      <c r="A57" s="125">
        <v>0</v>
      </c>
      <c r="B57" s="126">
        <v>154308</v>
      </c>
      <c r="C57" s="126" t="s">
        <v>5217</v>
      </c>
      <c r="D57" s="4" t="s">
        <v>591</v>
      </c>
      <c r="E57" s="53" t="s">
        <v>116</v>
      </c>
      <c r="F57" s="5">
        <v>0.71</v>
      </c>
      <c r="G57" s="5">
        <f t="shared" si="19"/>
        <v>67.45</v>
      </c>
      <c r="H57" s="66"/>
      <c r="I57" s="67">
        <f t="shared" si="20"/>
        <v>0.71</v>
      </c>
      <c r="J57" s="67">
        <f t="shared" si="21"/>
        <v>0</v>
      </c>
      <c r="K57" s="303">
        <f t="shared" si="22"/>
        <v>67.45</v>
      </c>
      <c r="L57" s="67">
        <f t="shared" si="4"/>
        <v>0</v>
      </c>
    </row>
    <row r="58" spans="1:13">
      <c r="A58" s="125">
        <v>0</v>
      </c>
      <c r="B58" s="126">
        <v>154309</v>
      </c>
      <c r="C58" s="126" t="s">
        <v>5217</v>
      </c>
      <c r="D58" s="4" t="s">
        <v>615</v>
      </c>
      <c r="E58" s="53" t="s">
        <v>116</v>
      </c>
      <c r="F58" s="5">
        <v>0.71</v>
      </c>
      <c r="G58" s="5">
        <f t="shared" si="19"/>
        <v>67.45</v>
      </c>
      <c r="H58" s="66"/>
      <c r="I58" s="67">
        <f t="shared" si="20"/>
        <v>0.71</v>
      </c>
      <c r="J58" s="67">
        <f t="shared" si="21"/>
        <v>0</v>
      </c>
      <c r="K58" s="303">
        <f t="shared" si="22"/>
        <v>67.45</v>
      </c>
      <c r="L58" s="67">
        <f t="shared" si="4"/>
        <v>0</v>
      </c>
    </row>
    <row r="59" spans="1:13">
      <c r="A59" s="125">
        <v>0</v>
      </c>
      <c r="B59" s="126">
        <v>154310</v>
      </c>
      <c r="C59" s="126" t="s">
        <v>5217</v>
      </c>
      <c r="D59" s="4" t="s">
        <v>616</v>
      </c>
      <c r="E59" s="53" t="s">
        <v>116</v>
      </c>
      <c r="F59" s="5">
        <v>0.71</v>
      </c>
      <c r="G59" s="5">
        <f t="shared" si="19"/>
        <v>67.45</v>
      </c>
      <c r="H59" s="66"/>
      <c r="I59" s="67">
        <f t="shared" si="20"/>
        <v>0.71</v>
      </c>
      <c r="J59" s="67">
        <f t="shared" si="21"/>
        <v>0</v>
      </c>
      <c r="K59" s="303">
        <f t="shared" si="22"/>
        <v>67.45</v>
      </c>
      <c r="L59" s="67">
        <f t="shared" si="4"/>
        <v>0</v>
      </c>
    </row>
    <row r="60" spans="1:13">
      <c r="A60" s="125">
        <v>0</v>
      </c>
      <c r="B60" s="126">
        <v>154311</v>
      </c>
      <c r="C60" s="126" t="s">
        <v>5217</v>
      </c>
      <c r="D60" s="4" t="s">
        <v>617</v>
      </c>
      <c r="E60" s="53" t="s">
        <v>116</v>
      </c>
      <c r="F60" s="5">
        <v>0.71</v>
      </c>
      <c r="G60" s="5">
        <f t="shared" si="19"/>
        <v>67.45</v>
      </c>
      <c r="H60" s="66"/>
      <c r="I60" s="67">
        <f t="shared" si="20"/>
        <v>0.71</v>
      </c>
      <c r="J60" s="67">
        <f t="shared" si="21"/>
        <v>0</v>
      </c>
      <c r="K60" s="303">
        <f t="shared" si="22"/>
        <v>67.45</v>
      </c>
      <c r="L60" s="67">
        <f t="shared" si="4"/>
        <v>0</v>
      </c>
    </row>
    <row r="61" spans="1:13">
      <c r="A61" s="125">
        <v>0</v>
      </c>
      <c r="B61" s="126">
        <v>154312</v>
      </c>
      <c r="C61" s="126" t="s">
        <v>5217</v>
      </c>
      <c r="D61" s="4" t="s">
        <v>554</v>
      </c>
      <c r="E61" s="53" t="s">
        <v>116</v>
      </c>
      <c r="F61" s="5">
        <v>0.71</v>
      </c>
      <c r="G61" s="5">
        <f t="shared" si="19"/>
        <v>67.45</v>
      </c>
      <c r="H61" s="66"/>
      <c r="I61" s="67">
        <f t="shared" si="20"/>
        <v>0.71</v>
      </c>
      <c r="J61" s="67">
        <f t="shared" si="21"/>
        <v>0</v>
      </c>
      <c r="K61" s="303">
        <f t="shared" si="22"/>
        <v>67.45</v>
      </c>
      <c r="L61" s="67">
        <f t="shared" si="4"/>
        <v>0</v>
      </c>
    </row>
    <row r="62" spans="1:13">
      <c r="A62" s="125">
        <v>0</v>
      </c>
      <c r="B62" s="126">
        <v>154314</v>
      </c>
      <c r="C62" s="126" t="s">
        <v>5217</v>
      </c>
      <c r="D62" s="4" t="s">
        <v>5216</v>
      </c>
      <c r="E62" s="53" t="s">
        <v>116</v>
      </c>
      <c r="F62" s="5">
        <v>0.71</v>
      </c>
      <c r="G62" s="5">
        <f t="shared" si="19"/>
        <v>67.45</v>
      </c>
      <c r="H62" s="66"/>
      <c r="I62" s="67">
        <f t="shared" si="20"/>
        <v>0.71</v>
      </c>
      <c r="J62" s="67">
        <f t="shared" si="21"/>
        <v>0</v>
      </c>
      <c r="K62" s="303">
        <f t="shared" si="22"/>
        <v>67.45</v>
      </c>
      <c r="L62" s="67">
        <f t="shared" si="4"/>
        <v>0</v>
      </c>
    </row>
    <row r="63" spans="1:13">
      <c r="A63" s="125"/>
      <c r="B63" s="179"/>
      <c r="C63" s="179"/>
      <c r="D63" s="6"/>
      <c r="E63" s="274"/>
      <c r="F63" s="7"/>
      <c r="G63" s="7"/>
      <c r="H63" s="66"/>
      <c r="I63" s="67"/>
      <c r="J63" s="67"/>
      <c r="K63" s="65"/>
      <c r="L63" s="67"/>
    </row>
    <row r="64" spans="1:13">
      <c r="A64" s="12"/>
      <c r="F64" s="88"/>
      <c r="G64" s="88"/>
      <c r="H64" s="88"/>
    </row>
    <row r="65" spans="1:2">
      <c r="A65" s="12"/>
      <c r="B65" s="12" t="s">
        <v>109</v>
      </c>
    </row>
    <row r="66" spans="1:2">
      <c r="A66" s="12"/>
      <c r="B66" s="12"/>
    </row>
  </sheetData>
  <autoFilter ref="A6:L63" xr:uid="{92512DF1-8A31-4169-8505-8E3C4D010ABD}"/>
  <mergeCells count="7">
    <mergeCell ref="B2:F2"/>
    <mergeCell ref="B3:F3"/>
    <mergeCell ref="B7:F7"/>
    <mergeCell ref="B31:F31"/>
    <mergeCell ref="B54:F54"/>
    <mergeCell ref="B20:F20"/>
    <mergeCell ref="B42:F42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22"/>
  <sheetViews>
    <sheetView tabSelected="1" workbookViewId="0">
      <pane xSplit="3" ySplit="7" topLeftCell="D33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9921875" defaultRowHeight="11.65" outlineLevelCol="1"/>
  <cols>
    <col min="1" max="1" width="6.53125" style="1" hidden="1" customWidth="1" outlineLevel="1"/>
    <col min="2" max="2" width="6.59765625" style="1" customWidth="1" collapsed="1"/>
    <col min="3" max="3" width="80.19921875" style="1" customWidth="1"/>
    <col min="4" max="4" width="8.19921875" style="1" customWidth="1"/>
    <col min="5" max="5" width="6.59765625" style="1" customWidth="1"/>
    <col min="6" max="7" width="8.19921875" style="1" customWidth="1"/>
    <col min="8" max="11" width="8.59765625" style="1" customWidth="1" outlineLevel="1"/>
    <col min="12" max="12" width="9.59765625" style="1" customWidth="1" outlineLevel="1"/>
    <col min="13" max="13" width="1.59765625" style="1" customWidth="1"/>
    <col min="14" max="14" width="8.19921875" style="1" customWidth="1"/>
    <col min="15" max="16384" width="9.19921875" style="1"/>
  </cols>
  <sheetData>
    <row r="2" spans="1:13" ht="15.75">
      <c r="B2" s="351" t="s">
        <v>0</v>
      </c>
      <c r="C2" s="351"/>
      <c r="D2" s="351"/>
      <c r="E2" s="351"/>
      <c r="F2" s="351"/>
      <c r="G2" s="267"/>
      <c r="H2" s="267"/>
    </row>
    <row r="3" spans="1:13" ht="15.75">
      <c r="B3" s="351" t="s">
        <v>3765</v>
      </c>
      <c r="C3" s="351"/>
      <c r="D3" s="351"/>
      <c r="E3" s="351"/>
      <c r="F3" s="351"/>
      <c r="G3" s="267"/>
      <c r="H3" s="267"/>
      <c r="K3" s="301"/>
      <c r="L3" s="301"/>
    </row>
    <row r="4" spans="1:13">
      <c r="F4" s="2"/>
      <c r="G4" s="2"/>
      <c r="H4" s="2"/>
      <c r="I4" s="49" t="s">
        <v>1881</v>
      </c>
      <c r="J4" s="50">
        <v>0</v>
      </c>
      <c r="K4" s="301"/>
      <c r="L4" s="301"/>
    </row>
    <row r="5" spans="1:13">
      <c r="B5" s="1" t="s">
        <v>3625</v>
      </c>
      <c r="I5" s="49" t="s">
        <v>3531</v>
      </c>
      <c r="J5" s="50">
        <v>0</v>
      </c>
      <c r="K5" s="88"/>
      <c r="L5" s="88"/>
    </row>
    <row r="6" spans="1:13" ht="14.65" thickBot="1">
      <c r="B6" s="1" t="s">
        <v>1</v>
      </c>
      <c r="D6" s="45" t="s">
        <v>2003</v>
      </c>
      <c r="I6" s="49" t="s">
        <v>1882</v>
      </c>
      <c r="J6" s="7">
        <f>SUM(J10:J618)</f>
        <v>0</v>
      </c>
      <c r="K6" s="49" t="s">
        <v>5220</v>
      </c>
      <c r="L6" s="7">
        <f>SUM(L10:L618)</f>
        <v>0</v>
      </c>
    </row>
    <row r="7" spans="1:13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3" ht="16.149999999999999" thickBot="1">
      <c r="A8" s="4"/>
      <c r="B8" s="358" t="s">
        <v>6</v>
      </c>
      <c r="C8" s="358"/>
      <c r="D8" s="358"/>
      <c r="E8" s="358"/>
      <c r="F8" s="359"/>
      <c r="G8" s="325"/>
      <c r="H8" s="63"/>
      <c r="I8" s="63"/>
      <c r="J8" s="63"/>
      <c r="K8" s="82"/>
      <c r="L8" s="82"/>
    </row>
    <row r="9" spans="1:13" ht="12" thickBot="1">
      <c r="A9" s="4"/>
      <c r="B9" s="355" t="s">
        <v>731</v>
      </c>
      <c r="C9" s="356"/>
      <c r="D9" s="356"/>
      <c r="E9" s="356"/>
      <c r="F9" s="357"/>
      <c r="G9" s="285"/>
      <c r="H9" s="63"/>
      <c r="I9" s="63"/>
      <c r="J9" s="63"/>
      <c r="K9" s="67"/>
      <c r="L9" s="67"/>
    </row>
    <row r="10" spans="1:13">
      <c r="A10" s="125">
        <v>0</v>
      </c>
      <c r="B10" s="126">
        <v>105144</v>
      </c>
      <c r="C10" s="3" t="s">
        <v>4920</v>
      </c>
      <c r="D10" s="3" t="s">
        <v>2166</v>
      </c>
      <c r="E10" s="3" t="s">
        <v>8</v>
      </c>
      <c r="F10" s="5">
        <v>0.72</v>
      </c>
      <c r="G10" s="5">
        <f t="shared" ref="G10:G15" si="0">ROUND(F10*Курс_EUR,2)</f>
        <v>68.400000000000006</v>
      </c>
      <c r="H10" s="66"/>
      <c r="I10" s="67">
        <f t="shared" ref="I10:I15" si="1">F10*(1-Скидка_RP_ind)</f>
        <v>0.72</v>
      </c>
      <c r="J10" s="67">
        <f t="shared" ref="J10:J15" si="2">I10*H10</f>
        <v>0</v>
      </c>
      <c r="K10" s="67">
        <f t="shared" ref="K10:K15" si="3">G10*(1-Скидка_RP_ind)</f>
        <v>68.400000000000006</v>
      </c>
      <c r="L10" s="67">
        <f>H10*K10</f>
        <v>0</v>
      </c>
      <c r="M10" s="1" t="s">
        <v>2181</v>
      </c>
    </row>
    <row r="11" spans="1:13">
      <c r="A11" s="125">
        <v>0</v>
      </c>
      <c r="B11" s="126">
        <v>105243</v>
      </c>
      <c r="C11" s="3" t="s">
        <v>2924</v>
      </c>
      <c r="D11" s="3" t="s">
        <v>2166</v>
      </c>
      <c r="E11" s="3" t="s">
        <v>8</v>
      </c>
      <c r="F11" s="5">
        <v>0.67</v>
      </c>
      <c r="G11" s="5">
        <f t="shared" si="0"/>
        <v>63.65</v>
      </c>
      <c r="H11" s="66"/>
      <c r="I11" s="67">
        <f t="shared" si="1"/>
        <v>0.67</v>
      </c>
      <c r="J11" s="67">
        <f t="shared" si="2"/>
        <v>0</v>
      </c>
      <c r="K11" s="67">
        <f t="shared" si="3"/>
        <v>63.65</v>
      </c>
      <c r="L11" s="67">
        <f t="shared" ref="L11:L84" si="4">H11*K11</f>
        <v>0</v>
      </c>
      <c r="M11" s="1" t="s">
        <v>2181</v>
      </c>
    </row>
    <row r="12" spans="1:13">
      <c r="A12" s="125">
        <v>0</v>
      </c>
      <c r="B12" s="126">
        <v>105323</v>
      </c>
      <c r="C12" s="3" t="s">
        <v>5162</v>
      </c>
      <c r="D12" s="3" t="s">
        <v>2166</v>
      </c>
      <c r="E12" s="3" t="s">
        <v>8</v>
      </c>
      <c r="F12" s="5">
        <v>0.56000000000000005</v>
      </c>
      <c r="G12" s="5">
        <f t="shared" si="0"/>
        <v>53.2</v>
      </c>
      <c r="H12" s="66"/>
      <c r="I12" s="67">
        <f t="shared" si="1"/>
        <v>0.56000000000000005</v>
      </c>
      <c r="J12" s="67">
        <f t="shared" si="2"/>
        <v>0</v>
      </c>
      <c r="K12" s="67">
        <f t="shared" si="3"/>
        <v>53.2</v>
      </c>
      <c r="L12" s="67">
        <f t="shared" si="4"/>
        <v>0</v>
      </c>
      <c r="M12" s="1" t="s">
        <v>2181</v>
      </c>
    </row>
    <row r="13" spans="1:13">
      <c r="A13" s="125">
        <v>0</v>
      </c>
      <c r="B13" s="126">
        <v>105343</v>
      </c>
      <c r="C13" s="3" t="s">
        <v>3111</v>
      </c>
      <c r="D13" s="3" t="s">
        <v>2166</v>
      </c>
      <c r="E13" s="3" t="s">
        <v>8</v>
      </c>
      <c r="F13" s="5">
        <v>0.67</v>
      </c>
      <c r="G13" s="5">
        <f t="shared" si="0"/>
        <v>63.65</v>
      </c>
      <c r="H13" s="66"/>
      <c r="I13" s="67">
        <f t="shared" si="1"/>
        <v>0.67</v>
      </c>
      <c r="J13" s="67">
        <f t="shared" si="2"/>
        <v>0</v>
      </c>
      <c r="K13" s="67">
        <f t="shared" si="3"/>
        <v>63.65</v>
      </c>
      <c r="L13" s="67">
        <f t="shared" si="4"/>
        <v>0</v>
      </c>
      <c r="M13" s="1" t="s">
        <v>2181</v>
      </c>
    </row>
    <row r="14" spans="1:13">
      <c r="A14" s="125">
        <v>0</v>
      </c>
      <c r="B14" s="126">
        <v>105543</v>
      </c>
      <c r="C14" s="3" t="s">
        <v>2925</v>
      </c>
      <c r="D14" s="3" t="s">
        <v>2166</v>
      </c>
      <c r="E14" s="3" t="s">
        <v>8</v>
      </c>
      <c r="F14" s="5">
        <v>0.63</v>
      </c>
      <c r="G14" s="5">
        <f t="shared" si="0"/>
        <v>59.85</v>
      </c>
      <c r="H14" s="66"/>
      <c r="I14" s="67">
        <f t="shared" si="1"/>
        <v>0.63</v>
      </c>
      <c r="J14" s="67">
        <f t="shared" si="2"/>
        <v>0</v>
      </c>
      <c r="K14" s="67">
        <f t="shared" si="3"/>
        <v>59.85</v>
      </c>
      <c r="L14" s="67">
        <f t="shared" si="4"/>
        <v>0</v>
      </c>
      <c r="M14" s="1" t="s">
        <v>2181</v>
      </c>
    </row>
    <row r="15" spans="1:13">
      <c r="A15" s="125">
        <v>0</v>
      </c>
      <c r="B15" s="126">
        <v>105643</v>
      </c>
      <c r="C15" s="3" t="s">
        <v>3178</v>
      </c>
      <c r="D15" s="3" t="s">
        <v>2166</v>
      </c>
      <c r="E15" s="3" t="s">
        <v>8</v>
      </c>
      <c r="F15" s="5">
        <v>0.73</v>
      </c>
      <c r="G15" s="5">
        <f t="shared" si="0"/>
        <v>69.349999999999994</v>
      </c>
      <c r="H15" s="66"/>
      <c r="I15" s="67">
        <f t="shared" si="1"/>
        <v>0.73</v>
      </c>
      <c r="J15" s="67">
        <f t="shared" si="2"/>
        <v>0</v>
      </c>
      <c r="K15" s="67">
        <f t="shared" si="3"/>
        <v>69.349999999999994</v>
      </c>
      <c r="L15" s="67">
        <f t="shared" si="4"/>
        <v>0</v>
      </c>
      <c r="M15" s="1" t="s">
        <v>2181</v>
      </c>
    </row>
    <row r="16" spans="1:13" ht="12" thickBot="1">
      <c r="A16" s="125"/>
      <c r="B16" s="126"/>
      <c r="C16" s="3"/>
      <c r="D16" s="3"/>
      <c r="E16" s="3"/>
      <c r="F16" s="5"/>
      <c r="G16" s="5"/>
      <c r="H16" s="66"/>
      <c r="I16" s="67"/>
      <c r="J16" s="67"/>
      <c r="K16" s="67"/>
      <c r="L16" s="67"/>
    </row>
    <row r="17" spans="1:13" ht="12" thickBot="1">
      <c r="A17" s="125"/>
      <c r="B17" s="355" t="s">
        <v>2220</v>
      </c>
      <c r="C17" s="356"/>
      <c r="D17" s="356"/>
      <c r="E17" s="356"/>
      <c r="F17" s="357"/>
      <c r="G17" s="285"/>
      <c r="H17" s="66"/>
      <c r="I17" s="67"/>
      <c r="J17" s="67"/>
      <c r="K17" s="67"/>
      <c r="L17" s="67"/>
    </row>
    <row r="18" spans="1:13">
      <c r="A18" s="125">
        <v>0</v>
      </c>
      <c r="B18" s="126">
        <v>110341</v>
      </c>
      <c r="C18" s="4" t="s">
        <v>2167</v>
      </c>
      <c r="D18" s="4" t="s">
        <v>2406</v>
      </c>
      <c r="E18" s="4" t="s">
        <v>8</v>
      </c>
      <c r="F18" s="5">
        <v>2.38</v>
      </c>
      <c r="G18" s="5">
        <f t="shared" ref="G18:G39" si="5">ROUND(F18*Курс_EUR,2)</f>
        <v>226.1</v>
      </c>
      <c r="H18" s="66"/>
      <c r="I18" s="67">
        <f t="shared" ref="I18:I39" si="6">F18*(1-Скидка_RP_ind)</f>
        <v>2.38</v>
      </c>
      <c r="J18" s="67">
        <f t="shared" ref="J18:J39" si="7">I18*H18</f>
        <v>0</v>
      </c>
      <c r="K18" s="67">
        <f t="shared" ref="K18:K39" si="8">G18*(1-Скидка_RP_ind)</f>
        <v>226.1</v>
      </c>
      <c r="L18" s="67">
        <f t="shared" si="4"/>
        <v>0</v>
      </c>
      <c r="M18" s="1" t="s">
        <v>2181</v>
      </c>
    </row>
    <row r="19" spans="1:13">
      <c r="A19" s="125">
        <v>0</v>
      </c>
      <c r="B19" s="126">
        <v>110342</v>
      </c>
      <c r="C19" s="4" t="s">
        <v>4688</v>
      </c>
      <c r="D19" s="4" t="s">
        <v>2406</v>
      </c>
      <c r="E19" s="4" t="s">
        <v>8</v>
      </c>
      <c r="F19" s="5">
        <v>2.23</v>
      </c>
      <c r="G19" s="5">
        <f t="shared" si="5"/>
        <v>211.85</v>
      </c>
      <c r="H19" s="66"/>
      <c r="I19" s="67">
        <f>F19*(1-Скидка_RP_ind)</f>
        <v>2.23</v>
      </c>
      <c r="J19" s="67">
        <f t="shared" si="7"/>
        <v>0</v>
      </c>
      <c r="K19" s="67">
        <f t="shared" si="8"/>
        <v>211.85</v>
      </c>
      <c r="L19" s="67">
        <f t="shared" si="4"/>
        <v>0</v>
      </c>
      <c r="M19" s="1" t="s">
        <v>2181</v>
      </c>
    </row>
    <row r="20" spans="1:13">
      <c r="A20" s="125">
        <v>0</v>
      </c>
      <c r="B20" s="126">
        <v>110343</v>
      </c>
      <c r="C20" s="4" t="s">
        <v>2168</v>
      </c>
      <c r="D20" s="4" t="s">
        <v>2406</v>
      </c>
      <c r="E20" s="4" t="s">
        <v>8</v>
      </c>
      <c r="F20" s="5">
        <v>1.84</v>
      </c>
      <c r="G20" s="5">
        <f t="shared" si="5"/>
        <v>174.8</v>
      </c>
      <c r="H20" s="66"/>
      <c r="I20" s="67">
        <f t="shared" si="6"/>
        <v>1.84</v>
      </c>
      <c r="J20" s="67">
        <f t="shared" si="7"/>
        <v>0</v>
      </c>
      <c r="K20" s="67">
        <f t="shared" si="8"/>
        <v>174.8</v>
      </c>
      <c r="L20" s="67">
        <f t="shared" si="4"/>
        <v>0</v>
      </c>
      <c r="M20" s="1" t="s">
        <v>2181</v>
      </c>
    </row>
    <row r="21" spans="1:13">
      <c r="A21" s="125">
        <v>0</v>
      </c>
      <c r="B21" s="126">
        <v>110345</v>
      </c>
      <c r="C21" s="4" t="s">
        <v>2169</v>
      </c>
      <c r="D21" s="4" t="s">
        <v>2406</v>
      </c>
      <c r="E21" s="4" t="s">
        <v>8</v>
      </c>
      <c r="F21" s="5">
        <v>1.45</v>
      </c>
      <c r="G21" s="5">
        <f t="shared" si="5"/>
        <v>137.75</v>
      </c>
      <c r="H21" s="66"/>
      <c r="I21" s="67">
        <f t="shared" si="6"/>
        <v>1.45</v>
      </c>
      <c r="J21" s="67">
        <f t="shared" si="7"/>
        <v>0</v>
      </c>
      <c r="K21" s="67">
        <f t="shared" si="8"/>
        <v>137.75</v>
      </c>
      <c r="L21" s="67">
        <f t="shared" si="4"/>
        <v>0</v>
      </c>
      <c r="M21" s="1" t="s">
        <v>2181</v>
      </c>
    </row>
    <row r="22" spans="1:13">
      <c r="A22" s="125">
        <v>0</v>
      </c>
      <c r="B22" s="126">
        <v>110346</v>
      </c>
      <c r="C22" s="4" t="s">
        <v>2189</v>
      </c>
      <c r="D22" s="4" t="s">
        <v>2406</v>
      </c>
      <c r="E22" s="4" t="s">
        <v>8</v>
      </c>
      <c r="F22" s="5">
        <v>1.36</v>
      </c>
      <c r="G22" s="5">
        <f t="shared" si="5"/>
        <v>129.19999999999999</v>
      </c>
      <c r="H22" s="66"/>
      <c r="I22" s="67">
        <f t="shared" si="6"/>
        <v>1.36</v>
      </c>
      <c r="J22" s="67">
        <f t="shared" si="7"/>
        <v>0</v>
      </c>
      <c r="K22" s="67">
        <f t="shared" si="8"/>
        <v>129.19999999999999</v>
      </c>
      <c r="L22" s="67">
        <f t="shared" si="4"/>
        <v>0</v>
      </c>
      <c r="M22" s="1" t="s">
        <v>2181</v>
      </c>
    </row>
    <row r="23" spans="1:13">
      <c r="A23" s="125">
        <v>0</v>
      </c>
      <c r="B23" s="126">
        <v>110347</v>
      </c>
      <c r="C23" s="4" t="s">
        <v>2190</v>
      </c>
      <c r="D23" s="4" t="s">
        <v>2406</v>
      </c>
      <c r="E23" s="4" t="s">
        <v>8</v>
      </c>
      <c r="F23" s="5">
        <v>1.26</v>
      </c>
      <c r="G23" s="5">
        <f t="shared" si="5"/>
        <v>119.7</v>
      </c>
      <c r="H23" s="66"/>
      <c r="I23" s="67">
        <f t="shared" si="6"/>
        <v>1.26</v>
      </c>
      <c r="J23" s="67">
        <f t="shared" si="7"/>
        <v>0</v>
      </c>
      <c r="K23" s="67">
        <f t="shared" si="8"/>
        <v>119.7</v>
      </c>
      <c r="L23" s="67">
        <f t="shared" si="4"/>
        <v>0</v>
      </c>
      <c r="M23" s="1" t="s">
        <v>2181</v>
      </c>
    </row>
    <row r="24" spans="1:13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3">
      <c r="A25" s="125">
        <v>0</v>
      </c>
      <c r="B25" s="126">
        <v>110442</v>
      </c>
      <c r="C25" s="4" t="s">
        <v>4959</v>
      </c>
      <c r="D25" s="4" t="s">
        <v>2406</v>
      </c>
      <c r="E25" s="4" t="s">
        <v>8</v>
      </c>
      <c r="F25" s="5">
        <v>1.62</v>
      </c>
      <c r="G25" s="5">
        <f t="shared" si="5"/>
        <v>153.9</v>
      </c>
      <c r="H25" s="66"/>
      <c r="I25" s="67">
        <f t="shared" ref="I25:I33" si="9">F25*(1-Скидка_RP_ind)</f>
        <v>1.62</v>
      </c>
      <c r="J25" s="67">
        <f t="shared" si="7"/>
        <v>0</v>
      </c>
      <c r="K25" s="67">
        <f t="shared" si="8"/>
        <v>153.9</v>
      </c>
      <c r="L25" s="67">
        <f t="shared" si="4"/>
        <v>0</v>
      </c>
      <c r="M25" s="1" t="s">
        <v>2181</v>
      </c>
    </row>
    <row r="26" spans="1:13">
      <c r="A26" s="125">
        <v>0</v>
      </c>
      <c r="B26" s="126">
        <v>110443</v>
      </c>
      <c r="C26" s="4" t="s">
        <v>4932</v>
      </c>
      <c r="D26" s="4" t="s">
        <v>2406</v>
      </c>
      <c r="E26" s="4" t="s">
        <v>8</v>
      </c>
      <c r="F26" s="5">
        <v>1.62</v>
      </c>
      <c r="G26" s="5">
        <f t="shared" si="5"/>
        <v>153.9</v>
      </c>
      <c r="H26" s="66"/>
      <c r="I26" s="67">
        <f t="shared" si="9"/>
        <v>1.62</v>
      </c>
      <c r="J26" s="67">
        <f t="shared" si="7"/>
        <v>0</v>
      </c>
      <c r="K26" s="67">
        <f t="shared" si="8"/>
        <v>153.9</v>
      </c>
      <c r="L26" s="67">
        <f t="shared" si="4"/>
        <v>0</v>
      </c>
      <c r="M26" s="1" t="s">
        <v>2181</v>
      </c>
    </row>
    <row r="27" spans="1:13">
      <c r="A27" s="125">
        <v>0</v>
      </c>
      <c r="B27" s="126">
        <v>110445</v>
      </c>
      <c r="C27" s="4" t="s">
        <v>4960</v>
      </c>
      <c r="D27" s="4" t="s">
        <v>2406</v>
      </c>
      <c r="E27" s="4" t="s">
        <v>8</v>
      </c>
      <c r="F27" s="5">
        <v>1.48</v>
      </c>
      <c r="G27" s="5">
        <f t="shared" si="5"/>
        <v>140.6</v>
      </c>
      <c r="H27" s="66"/>
      <c r="I27" s="67">
        <f t="shared" si="9"/>
        <v>1.48</v>
      </c>
      <c r="J27" s="67">
        <f t="shared" si="7"/>
        <v>0</v>
      </c>
      <c r="K27" s="67">
        <f t="shared" si="8"/>
        <v>140.6</v>
      </c>
      <c r="L27" s="67">
        <f t="shared" si="4"/>
        <v>0</v>
      </c>
      <c r="M27" s="1" t="s">
        <v>2181</v>
      </c>
    </row>
    <row r="28" spans="1:13">
      <c r="A28" s="125">
        <v>0</v>
      </c>
      <c r="B28" s="126">
        <v>110446</v>
      </c>
      <c r="C28" s="4" t="s">
        <v>4933</v>
      </c>
      <c r="D28" s="4" t="s">
        <v>2406</v>
      </c>
      <c r="E28" s="4" t="s">
        <v>8</v>
      </c>
      <c r="F28" s="5">
        <v>1.42</v>
      </c>
      <c r="G28" s="5">
        <f t="shared" si="5"/>
        <v>134.9</v>
      </c>
      <c r="H28" s="66"/>
      <c r="I28" s="67">
        <f t="shared" si="9"/>
        <v>1.42</v>
      </c>
      <c r="J28" s="67">
        <f t="shared" si="7"/>
        <v>0</v>
      </c>
      <c r="K28" s="67">
        <f t="shared" si="8"/>
        <v>134.9</v>
      </c>
      <c r="L28" s="67">
        <f t="shared" si="4"/>
        <v>0</v>
      </c>
      <c r="M28" s="1" t="s">
        <v>2181</v>
      </c>
    </row>
    <row r="29" spans="1:13">
      <c r="A29" s="125">
        <v>0</v>
      </c>
      <c r="B29" s="126">
        <v>110448</v>
      </c>
      <c r="C29" s="4" t="s">
        <v>4934</v>
      </c>
      <c r="D29" s="4" t="s">
        <v>2406</v>
      </c>
      <c r="E29" s="4" t="s">
        <v>8</v>
      </c>
      <c r="F29" s="5">
        <v>1.42</v>
      </c>
      <c r="G29" s="5">
        <f t="shared" si="5"/>
        <v>134.9</v>
      </c>
      <c r="H29" s="66"/>
      <c r="I29" s="67">
        <f t="shared" si="9"/>
        <v>1.42</v>
      </c>
      <c r="J29" s="67">
        <f t="shared" si="7"/>
        <v>0</v>
      </c>
      <c r="K29" s="67">
        <f t="shared" si="8"/>
        <v>134.9</v>
      </c>
      <c r="L29" s="67">
        <f t="shared" si="4"/>
        <v>0</v>
      </c>
      <c r="M29" s="1" t="s">
        <v>2181</v>
      </c>
    </row>
    <row r="30" spans="1:13">
      <c r="A30" s="125"/>
      <c r="B30" s="126"/>
      <c r="C30" s="92"/>
      <c r="D30" s="4"/>
      <c r="E30" s="4"/>
      <c r="F30" s="5"/>
      <c r="G30" s="5"/>
      <c r="H30" s="66"/>
      <c r="I30" s="67"/>
      <c r="J30" s="67"/>
      <c r="K30" s="67"/>
      <c r="L30" s="67"/>
    </row>
    <row r="31" spans="1:13">
      <c r="A31" s="125">
        <v>0</v>
      </c>
      <c r="B31" s="126">
        <v>110742</v>
      </c>
      <c r="C31" s="92" t="s">
        <v>5158</v>
      </c>
      <c r="D31" s="4" t="s">
        <v>2406</v>
      </c>
      <c r="E31" s="4" t="s">
        <v>8</v>
      </c>
      <c r="F31" s="5">
        <v>0.93</v>
      </c>
      <c r="G31" s="5">
        <f t="shared" ref="G31:G33" si="10">ROUND(F31*Курс_EUR,2)</f>
        <v>88.35</v>
      </c>
      <c r="H31" s="66"/>
      <c r="I31" s="67">
        <f t="shared" si="9"/>
        <v>0.93</v>
      </c>
      <c r="J31" s="67">
        <f t="shared" si="7"/>
        <v>0</v>
      </c>
      <c r="K31" s="67">
        <f t="shared" si="8"/>
        <v>88.35</v>
      </c>
      <c r="L31" s="67">
        <f t="shared" si="4"/>
        <v>0</v>
      </c>
      <c r="M31" s="1" t="s">
        <v>2181</v>
      </c>
    </row>
    <row r="32" spans="1:13">
      <c r="A32" s="125">
        <v>0</v>
      </c>
      <c r="B32" s="126">
        <v>110745</v>
      </c>
      <c r="C32" s="92" t="s">
        <v>5159</v>
      </c>
      <c r="D32" s="4" t="s">
        <v>2406</v>
      </c>
      <c r="E32" s="4" t="s">
        <v>8</v>
      </c>
      <c r="F32" s="5">
        <v>0.73</v>
      </c>
      <c r="G32" s="5">
        <f t="shared" si="10"/>
        <v>69.349999999999994</v>
      </c>
      <c r="H32" s="66"/>
      <c r="I32" s="67">
        <f t="shared" si="9"/>
        <v>0.73</v>
      </c>
      <c r="J32" s="67">
        <f t="shared" si="7"/>
        <v>0</v>
      </c>
      <c r="K32" s="67">
        <f t="shared" si="8"/>
        <v>69.349999999999994</v>
      </c>
      <c r="L32" s="67">
        <f t="shared" si="4"/>
        <v>0</v>
      </c>
      <c r="M32" s="1" t="s">
        <v>2181</v>
      </c>
    </row>
    <row r="33" spans="1:13">
      <c r="A33" s="125">
        <v>0</v>
      </c>
      <c r="B33" s="126">
        <v>110762</v>
      </c>
      <c r="C33" s="92" t="s">
        <v>5160</v>
      </c>
      <c r="D33" s="4" t="s">
        <v>2406</v>
      </c>
      <c r="E33" s="4" t="s">
        <v>8</v>
      </c>
      <c r="F33" s="5">
        <v>1.8</v>
      </c>
      <c r="G33" s="5">
        <f t="shared" si="10"/>
        <v>171</v>
      </c>
      <c r="H33" s="66"/>
      <c r="I33" s="67">
        <f t="shared" si="9"/>
        <v>1.8</v>
      </c>
      <c r="J33" s="67">
        <f t="shared" si="7"/>
        <v>0</v>
      </c>
      <c r="K33" s="67">
        <f t="shared" si="8"/>
        <v>171</v>
      </c>
      <c r="L33" s="67">
        <f t="shared" si="4"/>
        <v>0</v>
      </c>
      <c r="M33" s="1" t="s">
        <v>2181</v>
      </c>
    </row>
    <row r="34" spans="1:13" ht="12" thickBot="1">
      <c r="A34" s="125"/>
      <c r="B34" s="126"/>
      <c r="C34" s="92"/>
      <c r="D34" s="4"/>
      <c r="E34" s="4"/>
      <c r="F34" s="5"/>
      <c r="G34" s="5"/>
      <c r="H34" s="66"/>
      <c r="I34" s="67"/>
      <c r="J34" s="67"/>
      <c r="K34" s="67"/>
      <c r="L34" s="67"/>
    </row>
    <row r="35" spans="1:13" ht="12" thickBot="1">
      <c r="A35" s="125"/>
      <c r="B35" s="355" t="s">
        <v>5327</v>
      </c>
      <c r="C35" s="356"/>
      <c r="D35" s="356"/>
      <c r="E35" s="356"/>
      <c r="F35" s="357"/>
      <c r="G35" s="285"/>
      <c r="H35" s="66"/>
      <c r="I35" s="67"/>
      <c r="J35" s="67"/>
      <c r="K35" s="67"/>
      <c r="L35" s="67"/>
    </row>
    <row r="36" spans="1:13">
      <c r="A36" s="125">
        <v>0</v>
      </c>
      <c r="B36" s="126">
        <v>110934</v>
      </c>
      <c r="C36" s="126" t="s">
        <v>3461</v>
      </c>
      <c r="D36" s="4" t="s">
        <v>8</v>
      </c>
      <c r="E36" s="4" t="s">
        <v>8</v>
      </c>
      <c r="F36" s="5">
        <v>18.5</v>
      </c>
      <c r="G36" s="5">
        <f t="shared" si="5"/>
        <v>1757.5</v>
      </c>
      <c r="H36" s="66"/>
      <c r="I36" s="67">
        <f t="shared" si="6"/>
        <v>18.5</v>
      </c>
      <c r="J36" s="67">
        <f t="shared" si="7"/>
        <v>0</v>
      </c>
      <c r="K36" s="67">
        <f t="shared" si="8"/>
        <v>1757.5</v>
      </c>
      <c r="L36" s="67">
        <f t="shared" si="4"/>
        <v>0</v>
      </c>
      <c r="M36" s="1" t="s">
        <v>2181</v>
      </c>
    </row>
    <row r="37" spans="1:13">
      <c r="A37" s="125">
        <v>0</v>
      </c>
      <c r="B37" s="126">
        <v>110944</v>
      </c>
      <c r="C37" s="126" t="s">
        <v>3462</v>
      </c>
      <c r="D37" s="4" t="s">
        <v>8</v>
      </c>
      <c r="E37" s="4" t="s">
        <v>8</v>
      </c>
      <c r="F37" s="5">
        <v>15.59</v>
      </c>
      <c r="G37" s="5">
        <f t="shared" si="5"/>
        <v>1481.05</v>
      </c>
      <c r="H37" s="66"/>
      <c r="I37" s="67">
        <f t="shared" si="6"/>
        <v>15.59</v>
      </c>
      <c r="J37" s="67">
        <f t="shared" si="7"/>
        <v>0</v>
      </c>
      <c r="K37" s="67">
        <f t="shared" si="8"/>
        <v>1481.05</v>
      </c>
      <c r="L37" s="67">
        <f t="shared" si="4"/>
        <v>0</v>
      </c>
      <c r="M37" s="1" t="s">
        <v>2181</v>
      </c>
    </row>
    <row r="38" spans="1:13">
      <c r="A38" s="125">
        <v>0</v>
      </c>
      <c r="B38" s="126">
        <v>110954</v>
      </c>
      <c r="C38" s="126" t="s">
        <v>3463</v>
      </c>
      <c r="D38" s="4" t="s">
        <v>8</v>
      </c>
      <c r="E38" s="4" t="s">
        <v>8</v>
      </c>
      <c r="F38" s="5">
        <v>12.37</v>
      </c>
      <c r="G38" s="5">
        <f t="shared" si="5"/>
        <v>1175.1500000000001</v>
      </c>
      <c r="H38" s="66"/>
      <c r="I38" s="67">
        <f t="shared" si="6"/>
        <v>12.37</v>
      </c>
      <c r="J38" s="67">
        <f t="shared" si="7"/>
        <v>0</v>
      </c>
      <c r="K38" s="67">
        <f t="shared" si="8"/>
        <v>1175.1500000000001</v>
      </c>
      <c r="L38" s="67">
        <f t="shared" si="4"/>
        <v>0</v>
      </c>
      <c r="M38" s="1" t="s">
        <v>2181</v>
      </c>
    </row>
    <row r="39" spans="1:13">
      <c r="A39" s="125">
        <v>0</v>
      </c>
      <c r="B39" s="126">
        <v>110964</v>
      </c>
      <c r="C39" s="126" t="s">
        <v>3464</v>
      </c>
      <c r="D39" s="4" t="s">
        <v>8</v>
      </c>
      <c r="E39" s="4" t="s">
        <v>8</v>
      </c>
      <c r="F39" s="5">
        <v>11.06</v>
      </c>
      <c r="G39" s="5">
        <f t="shared" si="5"/>
        <v>1050.7</v>
      </c>
      <c r="H39" s="66"/>
      <c r="I39" s="67">
        <f t="shared" si="6"/>
        <v>11.06</v>
      </c>
      <c r="J39" s="67">
        <f t="shared" si="7"/>
        <v>0</v>
      </c>
      <c r="K39" s="67">
        <f t="shared" si="8"/>
        <v>1050.7</v>
      </c>
      <c r="L39" s="67">
        <f t="shared" si="4"/>
        <v>0</v>
      </c>
      <c r="M39" s="1" t="s">
        <v>2181</v>
      </c>
    </row>
    <row r="40" spans="1:13" ht="12" thickBot="1">
      <c r="A40" s="125"/>
      <c r="B40" s="126"/>
      <c r="C40" s="3"/>
      <c r="D40" s="3"/>
      <c r="E40" s="3"/>
      <c r="F40" s="5"/>
      <c r="G40" s="5"/>
      <c r="H40" s="66"/>
      <c r="I40" s="67"/>
      <c r="J40" s="67"/>
      <c r="K40" s="67"/>
      <c r="L40" s="67"/>
    </row>
    <row r="41" spans="1:13" ht="12" thickBot="1">
      <c r="A41" s="125"/>
      <c r="B41" s="355" t="s">
        <v>2224</v>
      </c>
      <c r="C41" s="356"/>
      <c r="D41" s="356"/>
      <c r="E41" s="356"/>
      <c r="F41" s="357"/>
      <c r="G41" s="285"/>
      <c r="H41" s="66"/>
      <c r="I41" s="67"/>
      <c r="J41" s="67"/>
      <c r="K41" s="67"/>
      <c r="L41" s="67"/>
    </row>
    <row r="42" spans="1:13">
      <c r="A42" s="125">
        <v>0</v>
      </c>
      <c r="B42" s="126">
        <v>111513</v>
      </c>
      <c r="C42" s="3" t="s">
        <v>2194</v>
      </c>
      <c r="D42" s="4" t="s">
        <v>3766</v>
      </c>
      <c r="E42" s="4" t="s">
        <v>8</v>
      </c>
      <c r="F42" s="5">
        <v>3.27</v>
      </c>
      <c r="G42" s="5">
        <f>ROUND(F42*Курс_EUR,2)</f>
        <v>310.64999999999998</v>
      </c>
      <c r="H42" s="66"/>
      <c r="I42" s="67">
        <f>F42*(1-Скидка_RP_ind)</f>
        <v>3.27</v>
      </c>
      <c r="J42" s="67">
        <f>I42*H42</f>
        <v>0</v>
      </c>
      <c r="K42" s="67">
        <f>G42*(1-Скидка_RP_ind)</f>
        <v>310.64999999999998</v>
      </c>
      <c r="L42" s="67">
        <f t="shared" si="4"/>
        <v>0</v>
      </c>
      <c r="M42" s="1" t="s">
        <v>2181</v>
      </c>
    </row>
    <row r="43" spans="1:13">
      <c r="A43" s="125">
        <v>0</v>
      </c>
      <c r="B43" s="126">
        <v>111515</v>
      </c>
      <c r="C43" s="3" t="s">
        <v>2196</v>
      </c>
      <c r="D43" s="4" t="s">
        <v>3766</v>
      </c>
      <c r="E43" s="4" t="s">
        <v>8</v>
      </c>
      <c r="F43" s="5">
        <v>3.1</v>
      </c>
      <c r="G43" s="5">
        <f>ROUND(F43*Курс_EUR,2)</f>
        <v>294.5</v>
      </c>
      <c r="H43" s="66"/>
      <c r="I43" s="67">
        <f>F43*(1-Скидка_RP_ind)</f>
        <v>3.1</v>
      </c>
      <c r="J43" s="67">
        <f>I43*H43</f>
        <v>0</v>
      </c>
      <c r="K43" s="67">
        <f>G43*(1-Скидка_RP_ind)</f>
        <v>294.5</v>
      </c>
      <c r="L43" s="67">
        <f t="shared" si="4"/>
        <v>0</v>
      </c>
      <c r="M43" s="1" t="s">
        <v>2181</v>
      </c>
    </row>
    <row r="44" spans="1:13">
      <c r="A44" s="125">
        <v>0</v>
      </c>
      <c r="B44" s="126">
        <v>111516</v>
      </c>
      <c r="C44" s="3" t="s">
        <v>2197</v>
      </c>
      <c r="D44" s="4" t="s">
        <v>3766</v>
      </c>
      <c r="E44" s="4" t="s">
        <v>8</v>
      </c>
      <c r="F44" s="5">
        <v>3.1</v>
      </c>
      <c r="G44" s="5">
        <f>ROUND(F44*Курс_EUR,2)</f>
        <v>294.5</v>
      </c>
      <c r="H44" s="66"/>
      <c r="I44" s="67">
        <f>F44*(1-Скидка_RP_ind)</f>
        <v>3.1</v>
      </c>
      <c r="J44" s="67">
        <f>I44*H44</f>
        <v>0</v>
      </c>
      <c r="K44" s="67">
        <f>G44*(1-Скидка_RP_ind)</f>
        <v>294.5</v>
      </c>
      <c r="L44" s="67">
        <f t="shared" si="4"/>
        <v>0</v>
      </c>
      <c r="M44" s="1" t="s">
        <v>2181</v>
      </c>
    </row>
    <row r="45" spans="1:13" ht="12" thickBot="1">
      <c r="A45" s="125"/>
      <c r="B45" s="126"/>
      <c r="C45" s="3"/>
      <c r="D45" s="3"/>
      <c r="E45" s="3"/>
      <c r="F45" s="5"/>
      <c r="G45" s="5"/>
      <c r="H45" s="66"/>
      <c r="I45" s="67"/>
      <c r="J45" s="67"/>
      <c r="K45" s="67"/>
      <c r="L45" s="67"/>
    </row>
    <row r="46" spans="1:13" ht="12" thickBot="1">
      <c r="A46" s="125"/>
      <c r="B46" s="355" t="s">
        <v>2238</v>
      </c>
      <c r="C46" s="356"/>
      <c r="D46" s="356"/>
      <c r="E46" s="356"/>
      <c r="F46" s="357"/>
      <c r="G46" s="285"/>
      <c r="H46" s="66"/>
      <c r="I46" s="67"/>
      <c r="J46" s="67"/>
      <c r="K46" s="67"/>
      <c r="L46" s="67"/>
    </row>
    <row r="47" spans="1:13">
      <c r="A47" s="125">
        <v>0</v>
      </c>
      <c r="B47" s="126">
        <v>113212</v>
      </c>
      <c r="C47" s="4" t="s">
        <v>3499</v>
      </c>
      <c r="D47" s="4" t="s">
        <v>2407</v>
      </c>
      <c r="E47" s="4" t="s">
        <v>8</v>
      </c>
      <c r="F47" s="5">
        <v>0.98</v>
      </c>
      <c r="G47" s="5">
        <f t="shared" ref="G47:G59" si="11">ROUND(F47*Курс_EUR,2)</f>
        <v>93.1</v>
      </c>
      <c r="H47" s="66"/>
      <c r="I47" s="67">
        <f t="shared" ref="I47:I59" si="12">F47*(1-Скидка_RP_ind)</f>
        <v>0.98</v>
      </c>
      <c r="J47" s="67">
        <f t="shared" ref="J47:J59" si="13">I47*H47</f>
        <v>0</v>
      </c>
      <c r="K47" s="67">
        <f t="shared" ref="K47:K59" si="14">G47*(1-Скидка_RP_ind)</f>
        <v>93.1</v>
      </c>
      <c r="L47" s="67">
        <f t="shared" si="4"/>
        <v>0</v>
      </c>
      <c r="M47" s="1" t="s">
        <v>2181</v>
      </c>
    </row>
    <row r="48" spans="1:13">
      <c r="A48" s="125">
        <v>0</v>
      </c>
      <c r="B48" s="126">
        <v>113215</v>
      </c>
      <c r="C48" s="4" t="s">
        <v>3500</v>
      </c>
      <c r="D48" s="4" t="s">
        <v>2407</v>
      </c>
      <c r="E48" s="4" t="s">
        <v>8</v>
      </c>
      <c r="F48" s="5">
        <v>0.94</v>
      </c>
      <c r="G48" s="5">
        <f t="shared" si="11"/>
        <v>89.3</v>
      </c>
      <c r="H48" s="66"/>
      <c r="I48" s="67">
        <f t="shared" si="12"/>
        <v>0.94</v>
      </c>
      <c r="J48" s="67">
        <f t="shared" si="13"/>
        <v>0</v>
      </c>
      <c r="K48" s="67">
        <f t="shared" si="14"/>
        <v>89.3</v>
      </c>
      <c r="L48" s="67">
        <f t="shared" si="4"/>
        <v>0</v>
      </c>
      <c r="M48" s="1" t="s">
        <v>2181</v>
      </c>
    </row>
    <row r="49" spans="1:13">
      <c r="A49" s="125">
        <v>0</v>
      </c>
      <c r="B49" s="126">
        <v>113216</v>
      </c>
      <c r="C49" s="4" t="s">
        <v>3501</v>
      </c>
      <c r="D49" s="4" t="s">
        <v>2407</v>
      </c>
      <c r="E49" s="4" t="s">
        <v>8</v>
      </c>
      <c r="F49" s="5">
        <v>0.94</v>
      </c>
      <c r="G49" s="5">
        <f t="shared" si="11"/>
        <v>89.3</v>
      </c>
      <c r="H49" s="66"/>
      <c r="I49" s="67">
        <f t="shared" si="12"/>
        <v>0.94</v>
      </c>
      <c r="J49" s="67">
        <f t="shared" si="13"/>
        <v>0</v>
      </c>
      <c r="K49" s="67">
        <f t="shared" si="14"/>
        <v>89.3</v>
      </c>
      <c r="L49" s="67">
        <f t="shared" si="4"/>
        <v>0</v>
      </c>
      <c r="M49" s="1" t="s">
        <v>2181</v>
      </c>
    </row>
    <row r="50" spans="1:13">
      <c r="A50" s="125"/>
      <c r="B50" s="126"/>
      <c r="C50" s="4"/>
      <c r="D50" s="4"/>
      <c r="E50" s="4"/>
      <c r="F50" s="5"/>
      <c r="G50" s="5"/>
      <c r="H50" s="66"/>
      <c r="I50" s="67"/>
      <c r="J50" s="67"/>
      <c r="K50" s="67"/>
      <c r="L50" s="67"/>
    </row>
    <row r="51" spans="1:13">
      <c r="A51" s="125">
        <v>0</v>
      </c>
      <c r="B51" s="126">
        <v>113311</v>
      </c>
      <c r="C51" s="4" t="s">
        <v>2170</v>
      </c>
      <c r="D51" s="4" t="s">
        <v>2407</v>
      </c>
      <c r="E51" s="4" t="s">
        <v>8</v>
      </c>
      <c r="F51" s="5">
        <v>1.1299999999999999</v>
      </c>
      <c r="G51" s="5">
        <f t="shared" si="11"/>
        <v>107.35</v>
      </c>
      <c r="H51" s="66"/>
      <c r="I51" s="67">
        <f t="shared" si="12"/>
        <v>1.1299999999999999</v>
      </c>
      <c r="J51" s="67">
        <f t="shared" si="13"/>
        <v>0</v>
      </c>
      <c r="K51" s="67">
        <f t="shared" si="14"/>
        <v>107.35</v>
      </c>
      <c r="L51" s="67">
        <f t="shared" si="4"/>
        <v>0</v>
      </c>
      <c r="M51" s="1" t="s">
        <v>2181</v>
      </c>
    </row>
    <row r="52" spans="1:13">
      <c r="A52" s="125">
        <v>0</v>
      </c>
      <c r="B52" s="126">
        <v>113313</v>
      </c>
      <c r="C52" s="4" t="s">
        <v>2171</v>
      </c>
      <c r="D52" s="4" t="s">
        <v>2407</v>
      </c>
      <c r="E52" s="4" t="s">
        <v>8</v>
      </c>
      <c r="F52" s="5">
        <v>0.93</v>
      </c>
      <c r="G52" s="5">
        <f t="shared" si="11"/>
        <v>88.35</v>
      </c>
      <c r="H52" s="66"/>
      <c r="I52" s="67">
        <f t="shared" si="12"/>
        <v>0.93</v>
      </c>
      <c r="J52" s="67">
        <f t="shared" si="13"/>
        <v>0</v>
      </c>
      <c r="K52" s="67">
        <f t="shared" si="14"/>
        <v>88.35</v>
      </c>
      <c r="L52" s="67">
        <f t="shared" si="4"/>
        <v>0</v>
      </c>
      <c r="M52" s="1" t="s">
        <v>2181</v>
      </c>
    </row>
    <row r="53" spans="1:13">
      <c r="A53" s="125">
        <v>0</v>
      </c>
      <c r="B53" s="126">
        <v>113315</v>
      </c>
      <c r="C53" s="4" t="s">
        <v>2172</v>
      </c>
      <c r="D53" s="4" t="s">
        <v>2407</v>
      </c>
      <c r="E53" s="4" t="s">
        <v>8</v>
      </c>
      <c r="F53" s="5">
        <v>0.89</v>
      </c>
      <c r="G53" s="5">
        <f t="shared" si="11"/>
        <v>84.55</v>
      </c>
      <c r="H53" s="66"/>
      <c r="I53" s="67">
        <f t="shared" si="12"/>
        <v>0.89</v>
      </c>
      <c r="J53" s="67">
        <f t="shared" si="13"/>
        <v>0</v>
      </c>
      <c r="K53" s="67">
        <f t="shared" si="14"/>
        <v>84.55</v>
      </c>
      <c r="L53" s="67">
        <f t="shared" si="4"/>
        <v>0</v>
      </c>
      <c r="M53" s="1" t="s">
        <v>2181</v>
      </c>
    </row>
    <row r="54" spans="1:13">
      <c r="A54" s="125">
        <v>0</v>
      </c>
      <c r="B54" s="126">
        <v>113316</v>
      </c>
      <c r="C54" s="4" t="s">
        <v>2883</v>
      </c>
      <c r="D54" s="4" t="s">
        <v>2407</v>
      </c>
      <c r="E54" s="4" t="s">
        <v>8</v>
      </c>
      <c r="F54" s="5">
        <v>0.87</v>
      </c>
      <c r="G54" s="5">
        <f t="shared" si="11"/>
        <v>82.65</v>
      </c>
      <c r="H54" s="66"/>
      <c r="I54" s="67">
        <f t="shared" si="12"/>
        <v>0.87</v>
      </c>
      <c r="J54" s="67">
        <f t="shared" si="13"/>
        <v>0</v>
      </c>
      <c r="K54" s="67">
        <f t="shared" si="14"/>
        <v>82.65</v>
      </c>
      <c r="L54" s="67">
        <f t="shared" si="4"/>
        <v>0</v>
      </c>
      <c r="M54" s="1" t="s">
        <v>2181</v>
      </c>
    </row>
    <row r="55" spans="1:13">
      <c r="A55" s="125">
        <v>0</v>
      </c>
      <c r="B55" s="126">
        <v>113318</v>
      </c>
      <c r="C55" s="4" t="s">
        <v>2884</v>
      </c>
      <c r="D55" s="4" t="s">
        <v>2407</v>
      </c>
      <c r="E55" s="4" t="s">
        <v>8</v>
      </c>
      <c r="F55" s="5">
        <v>0.84</v>
      </c>
      <c r="G55" s="5">
        <f t="shared" si="11"/>
        <v>79.8</v>
      </c>
      <c r="H55" s="66"/>
      <c r="I55" s="67">
        <f t="shared" si="12"/>
        <v>0.84</v>
      </c>
      <c r="J55" s="67">
        <f t="shared" si="13"/>
        <v>0</v>
      </c>
      <c r="K55" s="67">
        <f t="shared" si="14"/>
        <v>79.8</v>
      </c>
      <c r="L55" s="67">
        <f t="shared" si="4"/>
        <v>0</v>
      </c>
      <c r="M55" s="1" t="s">
        <v>2181</v>
      </c>
    </row>
    <row r="56" spans="1:13" ht="12" thickBot="1">
      <c r="A56" s="125"/>
      <c r="B56" s="126"/>
      <c r="C56" s="92"/>
      <c r="D56" s="4"/>
      <c r="E56" s="4"/>
      <c r="F56" s="5"/>
      <c r="G56" s="5"/>
      <c r="H56" s="66"/>
      <c r="I56" s="67"/>
      <c r="J56" s="67"/>
      <c r="K56" s="67"/>
      <c r="L56" s="67"/>
    </row>
    <row r="57" spans="1:13" ht="12" thickBot="1">
      <c r="A57" s="125"/>
      <c r="B57" s="355" t="s">
        <v>5328</v>
      </c>
      <c r="C57" s="356"/>
      <c r="D57" s="356"/>
      <c r="E57" s="356"/>
      <c r="F57" s="357"/>
      <c r="G57" s="327"/>
      <c r="H57" s="66"/>
      <c r="I57" s="67"/>
      <c r="J57" s="67"/>
      <c r="K57" s="67"/>
      <c r="L57" s="67"/>
    </row>
    <row r="58" spans="1:13">
      <c r="A58" s="125">
        <v>0</v>
      </c>
      <c r="B58" s="126">
        <v>113923</v>
      </c>
      <c r="C58" s="126" t="s">
        <v>3465</v>
      </c>
      <c r="D58" s="4" t="s">
        <v>8</v>
      </c>
      <c r="E58" s="4" t="s">
        <v>8</v>
      </c>
      <c r="F58" s="5">
        <v>11.57</v>
      </c>
      <c r="G58" s="5">
        <f t="shared" si="11"/>
        <v>1099.1500000000001</v>
      </c>
      <c r="H58" s="66"/>
      <c r="I58" s="67">
        <f t="shared" si="12"/>
        <v>11.57</v>
      </c>
      <c r="J58" s="67">
        <f t="shared" si="13"/>
        <v>0</v>
      </c>
      <c r="K58" s="67">
        <f t="shared" si="14"/>
        <v>1099.1500000000001</v>
      </c>
      <c r="L58" s="67">
        <f t="shared" si="4"/>
        <v>0</v>
      </c>
      <c r="M58" s="1" t="s">
        <v>2181</v>
      </c>
    </row>
    <row r="59" spans="1:13">
      <c r="A59" s="125">
        <v>0</v>
      </c>
      <c r="B59" s="126">
        <v>113943</v>
      </c>
      <c r="C59" s="126" t="s">
        <v>3466</v>
      </c>
      <c r="D59" s="4" t="s">
        <v>8</v>
      </c>
      <c r="E59" s="4" t="s">
        <v>8</v>
      </c>
      <c r="F59" s="5">
        <v>10.58</v>
      </c>
      <c r="G59" s="5">
        <f t="shared" si="11"/>
        <v>1005.1</v>
      </c>
      <c r="H59" s="66"/>
      <c r="I59" s="67">
        <f t="shared" si="12"/>
        <v>10.58</v>
      </c>
      <c r="J59" s="67">
        <f t="shared" si="13"/>
        <v>0</v>
      </c>
      <c r="K59" s="67">
        <f t="shared" si="14"/>
        <v>1005.1</v>
      </c>
      <c r="L59" s="67">
        <f t="shared" si="4"/>
        <v>0</v>
      </c>
      <c r="M59" s="1" t="s">
        <v>2181</v>
      </c>
    </row>
    <row r="60" spans="1:13" ht="12" thickBot="1">
      <c r="A60" s="125"/>
      <c r="B60" s="126"/>
      <c r="C60" s="3"/>
      <c r="D60" s="3"/>
      <c r="E60" s="3"/>
      <c r="F60" s="5"/>
      <c r="G60" s="5"/>
      <c r="H60" s="66"/>
      <c r="I60" s="67"/>
      <c r="J60" s="67"/>
      <c r="K60" s="67"/>
      <c r="L60" s="67"/>
    </row>
    <row r="61" spans="1:13" ht="12" thickBot="1">
      <c r="A61" s="125"/>
      <c r="B61" s="355" t="s">
        <v>3593</v>
      </c>
      <c r="C61" s="356"/>
      <c r="D61" s="356"/>
      <c r="E61" s="356"/>
      <c r="F61" s="357"/>
      <c r="G61" s="285"/>
      <c r="H61" s="66"/>
      <c r="I61" s="67"/>
      <c r="J61" s="67"/>
      <c r="K61" s="67"/>
      <c r="L61" s="67"/>
    </row>
    <row r="62" spans="1:13">
      <c r="A62" s="125">
        <v>0</v>
      </c>
      <c r="B62" s="126">
        <v>114212</v>
      </c>
      <c r="C62" s="126" t="s">
        <v>3502</v>
      </c>
      <c r="D62" s="4" t="s">
        <v>3503</v>
      </c>
      <c r="E62" s="4" t="s">
        <v>8</v>
      </c>
      <c r="F62" s="5">
        <v>1.44</v>
      </c>
      <c r="G62" s="5">
        <f t="shared" ref="G62:G67" si="15">ROUND(F62*Курс_EUR,2)</f>
        <v>136.80000000000001</v>
      </c>
      <c r="H62" s="66"/>
      <c r="I62" s="67">
        <f t="shared" ref="I62:I67" si="16">F62*(1-Скидка_RP_ind)</f>
        <v>1.44</v>
      </c>
      <c r="J62" s="67">
        <f t="shared" ref="J62:J67" si="17">I62*H62</f>
        <v>0</v>
      </c>
      <c r="K62" s="67">
        <f t="shared" ref="K62:K67" si="18">G62*(1-Скидка_RP_ind)</f>
        <v>136.80000000000001</v>
      </c>
      <c r="L62" s="67">
        <f t="shared" si="4"/>
        <v>0</v>
      </c>
      <c r="M62" s="1" t="s">
        <v>2181</v>
      </c>
    </row>
    <row r="63" spans="1:13">
      <c r="A63" s="125">
        <v>0</v>
      </c>
      <c r="B63" s="126">
        <v>114215</v>
      </c>
      <c r="C63" s="126" t="s">
        <v>3504</v>
      </c>
      <c r="D63" s="4" t="s">
        <v>3503</v>
      </c>
      <c r="E63" s="4" t="s">
        <v>8</v>
      </c>
      <c r="F63" s="5">
        <v>1.42</v>
      </c>
      <c r="G63" s="5">
        <f t="shared" si="15"/>
        <v>134.9</v>
      </c>
      <c r="H63" s="66"/>
      <c r="I63" s="67">
        <f t="shared" si="16"/>
        <v>1.42</v>
      </c>
      <c r="J63" s="67">
        <f t="shared" si="17"/>
        <v>0</v>
      </c>
      <c r="K63" s="67">
        <f t="shared" si="18"/>
        <v>134.9</v>
      </c>
      <c r="L63" s="67">
        <f t="shared" si="4"/>
        <v>0</v>
      </c>
      <c r="M63" s="1" t="s">
        <v>2181</v>
      </c>
    </row>
    <row r="64" spans="1:13">
      <c r="A64" s="125">
        <v>0</v>
      </c>
      <c r="B64" s="126">
        <v>114216</v>
      </c>
      <c r="C64" s="126" t="s">
        <v>3505</v>
      </c>
      <c r="D64" s="4" t="s">
        <v>3503</v>
      </c>
      <c r="E64" s="4" t="s">
        <v>8</v>
      </c>
      <c r="F64" s="5">
        <v>1.42</v>
      </c>
      <c r="G64" s="5">
        <f t="shared" si="15"/>
        <v>134.9</v>
      </c>
      <c r="H64" s="66"/>
      <c r="I64" s="67">
        <f t="shared" si="16"/>
        <v>1.42</v>
      </c>
      <c r="J64" s="67">
        <f t="shared" si="17"/>
        <v>0</v>
      </c>
      <c r="K64" s="67">
        <f t="shared" si="18"/>
        <v>134.9</v>
      </c>
      <c r="L64" s="67">
        <f t="shared" si="4"/>
        <v>0</v>
      </c>
      <c r="M64" s="1" t="s">
        <v>2181</v>
      </c>
    </row>
    <row r="65" spans="1:13">
      <c r="A65" s="125">
        <v>0</v>
      </c>
      <c r="B65" s="126">
        <v>114222</v>
      </c>
      <c r="C65" s="126" t="s">
        <v>3506</v>
      </c>
      <c r="D65" s="4" t="s">
        <v>3507</v>
      </c>
      <c r="E65" s="4" t="s">
        <v>8</v>
      </c>
      <c r="F65" s="5">
        <v>2</v>
      </c>
      <c r="G65" s="5">
        <f t="shared" si="15"/>
        <v>190</v>
      </c>
      <c r="H65" s="66"/>
      <c r="I65" s="67">
        <f t="shared" si="16"/>
        <v>2</v>
      </c>
      <c r="J65" s="67">
        <f t="shared" si="17"/>
        <v>0</v>
      </c>
      <c r="K65" s="67">
        <f t="shared" si="18"/>
        <v>190</v>
      </c>
      <c r="L65" s="67">
        <f t="shared" si="4"/>
        <v>0</v>
      </c>
      <c r="M65" s="1" t="s">
        <v>2181</v>
      </c>
    </row>
    <row r="66" spans="1:13">
      <c r="A66" s="125">
        <v>0</v>
      </c>
      <c r="B66" s="126">
        <v>114225</v>
      </c>
      <c r="C66" s="126" t="s">
        <v>3508</v>
      </c>
      <c r="D66" s="4" t="s">
        <v>3507</v>
      </c>
      <c r="E66" s="4" t="s">
        <v>8</v>
      </c>
      <c r="F66" s="5">
        <v>1.88</v>
      </c>
      <c r="G66" s="5">
        <f t="shared" si="15"/>
        <v>178.6</v>
      </c>
      <c r="H66" s="66"/>
      <c r="I66" s="67">
        <f t="shared" si="16"/>
        <v>1.88</v>
      </c>
      <c r="J66" s="67">
        <f t="shared" si="17"/>
        <v>0</v>
      </c>
      <c r="K66" s="67">
        <f t="shared" si="18"/>
        <v>178.6</v>
      </c>
      <c r="L66" s="67">
        <f t="shared" si="4"/>
        <v>0</v>
      </c>
      <c r="M66" s="1" t="s">
        <v>2181</v>
      </c>
    </row>
    <row r="67" spans="1:13">
      <c r="A67" s="125">
        <v>0</v>
      </c>
      <c r="B67" s="126">
        <v>114226</v>
      </c>
      <c r="C67" s="126" t="s">
        <v>3509</v>
      </c>
      <c r="D67" s="4" t="s">
        <v>3507</v>
      </c>
      <c r="E67" s="4" t="s">
        <v>8</v>
      </c>
      <c r="F67" s="5">
        <v>1.88</v>
      </c>
      <c r="G67" s="5">
        <f t="shared" si="15"/>
        <v>178.6</v>
      </c>
      <c r="H67" s="66"/>
      <c r="I67" s="67">
        <f t="shared" si="16"/>
        <v>1.88</v>
      </c>
      <c r="J67" s="67">
        <f t="shared" si="17"/>
        <v>0</v>
      </c>
      <c r="K67" s="67">
        <f t="shared" si="18"/>
        <v>178.6</v>
      </c>
      <c r="L67" s="67">
        <f t="shared" si="4"/>
        <v>0</v>
      </c>
      <c r="M67" s="1" t="s">
        <v>2181</v>
      </c>
    </row>
    <row r="68" spans="1:13" ht="12" thickBot="1">
      <c r="A68" s="125"/>
      <c r="B68" s="126"/>
      <c r="C68" s="3"/>
      <c r="D68" s="3"/>
      <c r="E68" s="3"/>
      <c r="F68" s="5"/>
      <c r="G68" s="5"/>
      <c r="H68" s="66"/>
      <c r="I68" s="67"/>
      <c r="J68" s="67"/>
      <c r="K68" s="67"/>
      <c r="L68" s="67"/>
    </row>
    <row r="69" spans="1:13" ht="12" thickBot="1">
      <c r="A69" s="125"/>
      <c r="B69" s="355" t="s">
        <v>2242</v>
      </c>
      <c r="C69" s="356"/>
      <c r="D69" s="356"/>
      <c r="E69" s="356"/>
      <c r="F69" s="357"/>
      <c r="G69" s="285"/>
      <c r="H69" s="66"/>
      <c r="I69" s="67"/>
      <c r="J69" s="67"/>
      <c r="K69" s="67"/>
      <c r="L69" s="67"/>
    </row>
    <row r="70" spans="1:13">
      <c r="A70" s="125">
        <v>0</v>
      </c>
      <c r="B70" s="126">
        <v>121512</v>
      </c>
      <c r="C70" s="4" t="s">
        <v>2201</v>
      </c>
      <c r="D70" s="4" t="s">
        <v>2415</v>
      </c>
      <c r="E70" s="4" t="s">
        <v>8</v>
      </c>
      <c r="F70" s="5">
        <v>1.44</v>
      </c>
      <c r="G70" s="5">
        <f>ROUND(F70*Курс_EUR,2)</f>
        <v>136.80000000000001</v>
      </c>
      <c r="H70" s="66"/>
      <c r="I70" s="67">
        <f>F70*(1-Скидка_RP_ind)</f>
        <v>1.44</v>
      </c>
      <c r="J70" s="67">
        <f>I70*H70</f>
        <v>0</v>
      </c>
      <c r="K70" s="67">
        <f>G70*(1-Скидка_RP_ind)</f>
        <v>136.80000000000001</v>
      </c>
      <c r="L70" s="67">
        <f t="shared" si="4"/>
        <v>0</v>
      </c>
      <c r="M70" s="1" t="s">
        <v>2181</v>
      </c>
    </row>
    <row r="71" spans="1:13">
      <c r="A71" s="125">
        <v>0</v>
      </c>
      <c r="B71" s="126">
        <v>121513</v>
      </c>
      <c r="C71" s="4" t="s">
        <v>2202</v>
      </c>
      <c r="D71" s="4" t="s">
        <v>2415</v>
      </c>
      <c r="E71" s="4" t="s">
        <v>8</v>
      </c>
      <c r="F71" s="5">
        <v>1.44</v>
      </c>
      <c r="G71" s="5">
        <f>ROUND(F71*Курс_EUR,2)</f>
        <v>136.80000000000001</v>
      </c>
      <c r="H71" s="66"/>
      <c r="I71" s="67">
        <f>F71*(1-Скидка_RP_ind)</f>
        <v>1.44</v>
      </c>
      <c r="J71" s="67">
        <f>I71*H71</f>
        <v>0</v>
      </c>
      <c r="K71" s="67">
        <f>G71*(1-Скидка_RP_ind)</f>
        <v>136.80000000000001</v>
      </c>
      <c r="L71" s="67">
        <f t="shared" si="4"/>
        <v>0</v>
      </c>
      <c r="M71" s="1" t="s">
        <v>2181</v>
      </c>
    </row>
    <row r="72" spans="1:13">
      <c r="A72" s="125">
        <v>0</v>
      </c>
      <c r="B72" s="126">
        <v>121515</v>
      </c>
      <c r="C72" s="4" t="s">
        <v>2203</v>
      </c>
      <c r="D72" s="4" t="s">
        <v>2415</v>
      </c>
      <c r="E72" s="4" t="s">
        <v>8</v>
      </c>
      <c r="F72" s="5">
        <v>1.37</v>
      </c>
      <c r="G72" s="5">
        <f>ROUND(F72*Курс_EUR,2)</f>
        <v>130.15</v>
      </c>
      <c r="H72" s="66"/>
      <c r="I72" s="67">
        <f>F72*(1-Скидка_RP_ind)</f>
        <v>1.37</v>
      </c>
      <c r="J72" s="67">
        <f>I72*H72</f>
        <v>0</v>
      </c>
      <c r="K72" s="67">
        <f>G72*(1-Скидка_RP_ind)</f>
        <v>130.15</v>
      </c>
      <c r="L72" s="67">
        <f t="shared" si="4"/>
        <v>0</v>
      </c>
      <c r="M72" s="1" t="s">
        <v>2181</v>
      </c>
    </row>
    <row r="73" spans="1:13">
      <c r="A73" s="125">
        <v>0</v>
      </c>
      <c r="B73" s="126">
        <v>121516</v>
      </c>
      <c r="C73" s="4" t="s">
        <v>2204</v>
      </c>
      <c r="D73" s="4" t="s">
        <v>2415</v>
      </c>
      <c r="E73" s="4" t="s">
        <v>8</v>
      </c>
      <c r="F73" s="5">
        <v>1.37</v>
      </c>
      <c r="G73" s="5">
        <f>ROUND(F73*Курс_EUR,2)</f>
        <v>130.15</v>
      </c>
      <c r="H73" s="66"/>
      <c r="I73" s="67">
        <f>F73*(1-Скидка_RP_ind)</f>
        <v>1.37</v>
      </c>
      <c r="J73" s="67">
        <f>I73*H73</f>
        <v>0</v>
      </c>
      <c r="K73" s="67">
        <f>G73*(1-Скидка_RP_ind)</f>
        <v>130.15</v>
      </c>
      <c r="L73" s="67">
        <f t="shared" si="4"/>
        <v>0</v>
      </c>
      <c r="M73" s="1" t="s">
        <v>2181</v>
      </c>
    </row>
    <row r="74" spans="1:13" ht="12" thickBot="1">
      <c r="A74" s="125"/>
      <c r="B74" s="40"/>
      <c r="F74" s="88"/>
      <c r="G74" s="88"/>
      <c r="H74" s="66"/>
      <c r="I74" s="67"/>
      <c r="J74" s="67"/>
      <c r="K74" s="67"/>
      <c r="L74" s="67"/>
    </row>
    <row r="75" spans="1:13" ht="12" thickBot="1">
      <c r="A75" s="125"/>
      <c r="B75" s="355" t="s">
        <v>2254</v>
      </c>
      <c r="C75" s="356"/>
      <c r="D75" s="356"/>
      <c r="E75" s="356"/>
      <c r="F75" s="357"/>
      <c r="G75" s="285"/>
      <c r="H75" s="66"/>
      <c r="I75" s="67"/>
      <c r="J75" s="67"/>
      <c r="K75" s="67"/>
      <c r="L75" s="67"/>
    </row>
    <row r="76" spans="1:13">
      <c r="A76" s="125">
        <v>0</v>
      </c>
      <c r="B76" s="126">
        <v>123525</v>
      </c>
      <c r="C76" s="126" t="s">
        <v>3177</v>
      </c>
      <c r="D76" s="4" t="s">
        <v>2448</v>
      </c>
      <c r="E76" s="4" t="s">
        <v>8</v>
      </c>
      <c r="F76" s="5">
        <v>12.79</v>
      </c>
      <c r="G76" s="5">
        <f t="shared" ref="G76:G81" si="19">ROUND(F76*Курс_EUR,2)</f>
        <v>1215.05</v>
      </c>
      <c r="H76" s="66"/>
      <c r="I76" s="67">
        <f t="shared" ref="I76:I81" si="20">F76*(1-Скидка_RP_ind)</f>
        <v>12.79</v>
      </c>
      <c r="J76" s="67">
        <f t="shared" ref="J76:J81" si="21">I76*H76</f>
        <v>0</v>
      </c>
      <c r="K76" s="67">
        <f t="shared" ref="K76:K81" si="22">G76*(1-Скидка_RP_ind)</f>
        <v>1215.05</v>
      </c>
      <c r="L76" s="67">
        <f t="shared" si="4"/>
        <v>0</v>
      </c>
      <c r="M76" s="1" t="s">
        <v>2181</v>
      </c>
    </row>
    <row r="77" spans="1:13">
      <c r="A77" s="125">
        <v>0</v>
      </c>
      <c r="B77" s="126">
        <v>123543</v>
      </c>
      <c r="C77" s="126" t="s">
        <v>3626</v>
      </c>
      <c r="D77" s="4" t="s">
        <v>3503</v>
      </c>
      <c r="E77" s="4" t="s">
        <v>8</v>
      </c>
      <c r="F77" s="5">
        <v>10.91</v>
      </c>
      <c r="G77" s="5">
        <f t="shared" si="19"/>
        <v>1036.45</v>
      </c>
      <c r="H77" s="66"/>
      <c r="I77" s="67">
        <f>F77*(1-Скидка_RP_ind)</f>
        <v>10.91</v>
      </c>
      <c r="J77" s="67">
        <f t="shared" si="21"/>
        <v>0</v>
      </c>
      <c r="K77" s="67">
        <f t="shared" si="22"/>
        <v>1036.45</v>
      </c>
      <c r="L77" s="67">
        <f t="shared" si="4"/>
        <v>0</v>
      </c>
      <c r="M77" s="1" t="s">
        <v>2181</v>
      </c>
    </row>
    <row r="78" spans="1:13">
      <c r="A78" s="125">
        <v>0</v>
      </c>
      <c r="B78" s="126">
        <v>123544</v>
      </c>
      <c r="C78" s="126" t="s">
        <v>3627</v>
      </c>
      <c r="D78" s="4" t="s">
        <v>3503</v>
      </c>
      <c r="E78" s="4" t="s">
        <v>8</v>
      </c>
      <c r="F78" s="5">
        <v>11.96</v>
      </c>
      <c r="G78" s="5">
        <f t="shared" si="19"/>
        <v>1136.2</v>
      </c>
      <c r="H78" s="66"/>
      <c r="I78" s="67">
        <f t="shared" si="20"/>
        <v>11.96</v>
      </c>
      <c r="J78" s="67">
        <f t="shared" si="21"/>
        <v>0</v>
      </c>
      <c r="K78" s="67">
        <f t="shared" si="22"/>
        <v>1136.2</v>
      </c>
      <c r="L78" s="67">
        <f t="shared" si="4"/>
        <v>0</v>
      </c>
      <c r="M78" s="1" t="s">
        <v>2181</v>
      </c>
    </row>
    <row r="79" spans="1:13">
      <c r="A79" s="125">
        <v>0</v>
      </c>
      <c r="B79" s="126">
        <v>123561</v>
      </c>
      <c r="C79" s="126" t="s">
        <v>3764</v>
      </c>
      <c r="D79" s="4" t="s">
        <v>2448</v>
      </c>
      <c r="E79" s="4" t="s">
        <v>8</v>
      </c>
      <c r="F79" s="5">
        <v>5.39</v>
      </c>
      <c r="G79" s="5">
        <f t="shared" si="19"/>
        <v>512.04999999999995</v>
      </c>
      <c r="H79" s="66"/>
      <c r="I79" s="67">
        <f>F79*(1-Скидка_RP_ind)</f>
        <v>5.39</v>
      </c>
      <c r="J79" s="67">
        <f t="shared" si="21"/>
        <v>0</v>
      </c>
      <c r="K79" s="67">
        <f t="shared" si="22"/>
        <v>512.04999999999995</v>
      </c>
      <c r="L79" s="67">
        <f t="shared" si="4"/>
        <v>0</v>
      </c>
      <c r="M79" s="1" t="s">
        <v>2181</v>
      </c>
    </row>
    <row r="80" spans="1:13">
      <c r="A80" s="125">
        <v>0</v>
      </c>
      <c r="B80" s="126">
        <v>123562</v>
      </c>
      <c r="C80" s="126" t="s">
        <v>3510</v>
      </c>
      <c r="D80" s="4" t="s">
        <v>2448</v>
      </c>
      <c r="E80" s="4" t="s">
        <v>8</v>
      </c>
      <c r="F80" s="5">
        <v>8.8699999999999992</v>
      </c>
      <c r="G80" s="5">
        <f t="shared" si="19"/>
        <v>842.65</v>
      </c>
      <c r="H80" s="66"/>
      <c r="I80" s="67">
        <f t="shared" si="20"/>
        <v>8.8699999999999992</v>
      </c>
      <c r="J80" s="67">
        <f t="shared" si="21"/>
        <v>0</v>
      </c>
      <c r="K80" s="67">
        <f t="shared" si="22"/>
        <v>842.65</v>
      </c>
      <c r="L80" s="67">
        <f t="shared" si="4"/>
        <v>0</v>
      </c>
      <c r="M80" s="1" t="s">
        <v>2181</v>
      </c>
    </row>
    <row r="81" spans="1:13">
      <c r="A81" s="125">
        <v>0</v>
      </c>
      <c r="B81" s="126">
        <v>123582</v>
      </c>
      <c r="C81" s="126" t="s">
        <v>3511</v>
      </c>
      <c r="D81" s="4" t="s">
        <v>2448</v>
      </c>
      <c r="E81" s="4" t="s">
        <v>8</v>
      </c>
      <c r="F81" s="5">
        <v>8.8699999999999992</v>
      </c>
      <c r="G81" s="5">
        <f t="shared" si="19"/>
        <v>842.65</v>
      </c>
      <c r="H81" s="66"/>
      <c r="I81" s="67">
        <f t="shared" si="20"/>
        <v>8.8699999999999992</v>
      </c>
      <c r="J81" s="67">
        <f t="shared" si="21"/>
        <v>0</v>
      </c>
      <c r="K81" s="67">
        <f t="shared" si="22"/>
        <v>842.65</v>
      </c>
      <c r="L81" s="67">
        <f t="shared" si="4"/>
        <v>0</v>
      </c>
      <c r="M81" s="1" t="s">
        <v>2181</v>
      </c>
    </row>
    <row r="82" spans="1:13" ht="12" thickBot="1">
      <c r="A82" s="125"/>
      <c r="B82" s="126"/>
      <c r="C82" s="3"/>
      <c r="D82" s="3"/>
      <c r="E82" s="3"/>
      <c r="F82" s="5"/>
      <c r="G82" s="5"/>
      <c r="H82" s="66"/>
      <c r="I82" s="67"/>
      <c r="J82" s="67"/>
      <c r="K82" s="67"/>
      <c r="L82" s="67"/>
    </row>
    <row r="83" spans="1:13" ht="12" thickBot="1">
      <c r="A83" s="125"/>
      <c r="B83" s="355" t="s">
        <v>3594</v>
      </c>
      <c r="C83" s="356"/>
      <c r="D83" s="356"/>
      <c r="E83" s="356"/>
      <c r="F83" s="357"/>
      <c r="G83" s="285"/>
      <c r="H83" s="66"/>
      <c r="I83" s="67"/>
      <c r="J83" s="67"/>
      <c r="K83" s="67"/>
      <c r="L83" s="67"/>
    </row>
    <row r="84" spans="1:13">
      <c r="A84" s="125">
        <v>0</v>
      </c>
      <c r="B84" s="126">
        <v>126143</v>
      </c>
      <c r="C84" s="4" t="s">
        <v>3616</v>
      </c>
      <c r="D84" s="4" t="s">
        <v>1835</v>
      </c>
      <c r="E84" s="4" t="s">
        <v>8</v>
      </c>
      <c r="F84" s="5">
        <v>1.23</v>
      </c>
      <c r="G84" s="5">
        <f t="shared" ref="G84:G100" si="23">ROUND(F84*Курс_EUR,2)</f>
        <v>116.85</v>
      </c>
      <c r="H84" s="66"/>
      <c r="I84" s="67">
        <f t="shared" ref="I84:I100" si="24">F84*(1-Скидка_ROXELPRO)</f>
        <v>1.23</v>
      </c>
      <c r="J84" s="67">
        <f t="shared" ref="J84:J100" si="25">I84*H84</f>
        <v>0</v>
      </c>
      <c r="K84" s="67">
        <f t="shared" ref="K84:K100" si="26">G84*(1-Скидка_ROXELPRO)</f>
        <v>116.85</v>
      </c>
      <c r="L84" s="67">
        <f t="shared" si="4"/>
        <v>0</v>
      </c>
    </row>
    <row r="85" spans="1:13">
      <c r="A85" s="125">
        <v>0</v>
      </c>
      <c r="B85" s="126">
        <v>126146</v>
      </c>
      <c r="C85" s="4" t="s">
        <v>3617</v>
      </c>
      <c r="D85" s="4" t="s">
        <v>1835</v>
      </c>
      <c r="E85" s="4" t="s">
        <v>8</v>
      </c>
      <c r="F85" s="5">
        <v>1.23</v>
      </c>
      <c r="G85" s="5">
        <f t="shared" si="23"/>
        <v>116.85</v>
      </c>
      <c r="H85" s="66"/>
      <c r="I85" s="67">
        <f t="shared" si="24"/>
        <v>1.23</v>
      </c>
      <c r="J85" s="67">
        <f t="shared" si="25"/>
        <v>0</v>
      </c>
      <c r="K85" s="67">
        <f t="shared" si="26"/>
        <v>116.85</v>
      </c>
      <c r="L85" s="67">
        <f t="shared" ref="L85:L152" si="27">H85*K85</f>
        <v>0</v>
      </c>
    </row>
    <row r="86" spans="1:13">
      <c r="A86" s="125">
        <v>0</v>
      </c>
      <c r="B86" s="126">
        <v>126343</v>
      </c>
      <c r="C86" s="4" t="s">
        <v>4759</v>
      </c>
      <c r="D86" s="4" t="s">
        <v>2449</v>
      </c>
      <c r="E86" s="4" t="s">
        <v>8</v>
      </c>
      <c r="F86" s="5">
        <v>44.22</v>
      </c>
      <c r="G86" s="5">
        <f t="shared" si="23"/>
        <v>4200.8999999999996</v>
      </c>
      <c r="H86" s="66"/>
      <c r="I86" s="67">
        <f>F86*(1-Скидка_ROXELPRO)</f>
        <v>44.22</v>
      </c>
      <c r="J86" s="67">
        <f t="shared" si="25"/>
        <v>0</v>
      </c>
      <c r="K86" s="67">
        <f t="shared" si="26"/>
        <v>4200.8999999999996</v>
      </c>
      <c r="L86" s="67">
        <f t="shared" si="27"/>
        <v>0</v>
      </c>
    </row>
    <row r="87" spans="1:13">
      <c r="A87" s="125">
        <v>0</v>
      </c>
      <c r="B87" s="126">
        <v>126346</v>
      </c>
      <c r="C87" s="4" t="s">
        <v>4760</v>
      </c>
      <c r="D87" s="4" t="s">
        <v>2449</v>
      </c>
      <c r="E87" s="4" t="s">
        <v>8</v>
      </c>
      <c r="F87" s="5">
        <v>44.22</v>
      </c>
      <c r="G87" s="5">
        <f t="shared" si="23"/>
        <v>4200.8999999999996</v>
      </c>
      <c r="H87" s="66"/>
      <c r="I87" s="67">
        <f>F87*(1-Скидка_ROXELPRO)</f>
        <v>44.22</v>
      </c>
      <c r="J87" s="67">
        <f t="shared" si="25"/>
        <v>0</v>
      </c>
      <c r="K87" s="67">
        <f t="shared" si="26"/>
        <v>4200.8999999999996</v>
      </c>
      <c r="L87" s="67">
        <f t="shared" si="27"/>
        <v>0</v>
      </c>
    </row>
    <row r="88" spans="1:13">
      <c r="A88" s="125"/>
      <c r="B88" s="126"/>
      <c r="C88" s="4"/>
      <c r="D88" s="4"/>
      <c r="E88" s="4"/>
      <c r="F88" s="5"/>
      <c r="G88" s="5"/>
      <c r="H88" s="66"/>
      <c r="I88" s="67"/>
      <c r="J88" s="67"/>
      <c r="K88" s="67"/>
      <c r="L88" s="67"/>
    </row>
    <row r="89" spans="1:13">
      <c r="A89" s="125">
        <v>0</v>
      </c>
      <c r="B89" s="126">
        <v>126152</v>
      </c>
      <c r="C89" s="4" t="s">
        <v>3017</v>
      </c>
      <c r="D89" s="4" t="s">
        <v>1835</v>
      </c>
      <c r="E89" s="4" t="s">
        <v>8</v>
      </c>
      <c r="F89" s="5">
        <v>1.3</v>
      </c>
      <c r="G89" s="5">
        <f t="shared" si="23"/>
        <v>123.5</v>
      </c>
      <c r="H89" s="66"/>
      <c r="I89" s="67">
        <f t="shared" si="24"/>
        <v>1.3</v>
      </c>
      <c r="J89" s="67">
        <f t="shared" si="25"/>
        <v>0</v>
      </c>
      <c r="K89" s="67">
        <f t="shared" si="26"/>
        <v>123.5</v>
      </c>
      <c r="L89" s="67">
        <f t="shared" si="27"/>
        <v>0</v>
      </c>
    </row>
    <row r="90" spans="1:13">
      <c r="A90" s="125">
        <v>0</v>
      </c>
      <c r="B90" s="126">
        <v>126153</v>
      </c>
      <c r="C90" s="4" t="s">
        <v>7</v>
      </c>
      <c r="D90" s="4" t="s">
        <v>1835</v>
      </c>
      <c r="E90" s="4" t="s">
        <v>8</v>
      </c>
      <c r="F90" s="5">
        <v>1.3</v>
      </c>
      <c r="G90" s="5">
        <f t="shared" si="23"/>
        <v>123.5</v>
      </c>
      <c r="H90" s="66"/>
      <c r="I90" s="67">
        <f t="shared" si="24"/>
        <v>1.3</v>
      </c>
      <c r="J90" s="67">
        <f t="shared" si="25"/>
        <v>0</v>
      </c>
      <c r="K90" s="67">
        <f t="shared" si="26"/>
        <v>123.5</v>
      </c>
      <c r="L90" s="67">
        <f t="shared" si="27"/>
        <v>0</v>
      </c>
    </row>
    <row r="91" spans="1:13">
      <c r="A91" s="125">
        <v>0</v>
      </c>
      <c r="B91" s="126">
        <v>126156</v>
      </c>
      <c r="C91" s="4" t="s">
        <v>9</v>
      </c>
      <c r="D91" s="4" t="s">
        <v>1835</v>
      </c>
      <c r="E91" s="4" t="s">
        <v>8</v>
      </c>
      <c r="F91" s="5">
        <v>1.3</v>
      </c>
      <c r="G91" s="5">
        <f t="shared" si="23"/>
        <v>123.5</v>
      </c>
      <c r="H91" s="66"/>
      <c r="I91" s="67">
        <f t="shared" si="24"/>
        <v>1.3</v>
      </c>
      <c r="J91" s="67">
        <f t="shared" si="25"/>
        <v>0</v>
      </c>
      <c r="K91" s="67">
        <f t="shared" si="26"/>
        <v>123.5</v>
      </c>
      <c r="L91" s="67">
        <f t="shared" si="27"/>
        <v>0</v>
      </c>
    </row>
    <row r="92" spans="1:13">
      <c r="A92" s="125">
        <v>0</v>
      </c>
      <c r="B92" s="126">
        <v>126157</v>
      </c>
      <c r="C92" s="4" t="s">
        <v>3018</v>
      </c>
      <c r="D92" s="4" t="s">
        <v>1835</v>
      </c>
      <c r="E92" s="4" t="s">
        <v>8</v>
      </c>
      <c r="F92" s="5">
        <v>1.3</v>
      </c>
      <c r="G92" s="5">
        <f t="shared" si="23"/>
        <v>123.5</v>
      </c>
      <c r="H92" s="66"/>
      <c r="I92" s="67">
        <f t="shared" si="24"/>
        <v>1.3</v>
      </c>
      <c r="J92" s="67">
        <f t="shared" si="25"/>
        <v>0</v>
      </c>
      <c r="K92" s="67">
        <f t="shared" si="26"/>
        <v>123.5</v>
      </c>
      <c r="L92" s="67">
        <f t="shared" si="27"/>
        <v>0</v>
      </c>
    </row>
    <row r="93" spans="1:13">
      <c r="A93" s="125">
        <v>0</v>
      </c>
      <c r="B93" s="126">
        <v>126322</v>
      </c>
      <c r="C93" s="4" t="s">
        <v>3019</v>
      </c>
      <c r="D93" s="4" t="s">
        <v>2449</v>
      </c>
      <c r="E93" s="4" t="s">
        <v>8</v>
      </c>
      <c r="F93" s="5">
        <v>35.700000000000003</v>
      </c>
      <c r="G93" s="5">
        <f t="shared" si="23"/>
        <v>3391.5</v>
      </c>
      <c r="H93" s="66"/>
      <c r="I93" s="67">
        <f t="shared" si="24"/>
        <v>35.700000000000003</v>
      </c>
      <c r="J93" s="67">
        <f t="shared" si="25"/>
        <v>0</v>
      </c>
      <c r="K93" s="67">
        <f t="shared" si="26"/>
        <v>3391.5</v>
      </c>
      <c r="L93" s="67">
        <f t="shared" si="27"/>
        <v>0</v>
      </c>
    </row>
    <row r="94" spans="1:13">
      <c r="A94" s="125">
        <v>0</v>
      </c>
      <c r="B94" s="126">
        <v>126323</v>
      </c>
      <c r="C94" s="4" t="s">
        <v>10</v>
      </c>
      <c r="D94" s="4" t="s">
        <v>2449</v>
      </c>
      <c r="E94" s="4" t="s">
        <v>8</v>
      </c>
      <c r="F94" s="5">
        <v>35.700000000000003</v>
      </c>
      <c r="G94" s="5">
        <f t="shared" si="23"/>
        <v>3391.5</v>
      </c>
      <c r="H94" s="66"/>
      <c r="I94" s="67">
        <f t="shared" si="24"/>
        <v>35.700000000000003</v>
      </c>
      <c r="J94" s="67">
        <f t="shared" si="25"/>
        <v>0</v>
      </c>
      <c r="K94" s="67">
        <f t="shared" si="26"/>
        <v>3391.5</v>
      </c>
      <c r="L94" s="67">
        <f t="shared" si="27"/>
        <v>0</v>
      </c>
    </row>
    <row r="95" spans="1:13">
      <c r="A95" s="125">
        <v>0</v>
      </c>
      <c r="B95" s="126">
        <v>126326</v>
      </c>
      <c r="C95" s="4" t="s">
        <v>12</v>
      </c>
      <c r="D95" s="4" t="s">
        <v>2449</v>
      </c>
      <c r="E95" s="4" t="s">
        <v>8</v>
      </c>
      <c r="F95" s="5">
        <v>35.700000000000003</v>
      </c>
      <c r="G95" s="5">
        <f t="shared" si="23"/>
        <v>3391.5</v>
      </c>
      <c r="H95" s="66"/>
      <c r="I95" s="67">
        <f t="shared" si="24"/>
        <v>35.700000000000003</v>
      </c>
      <c r="J95" s="67">
        <f t="shared" si="25"/>
        <v>0</v>
      </c>
      <c r="K95" s="67">
        <f t="shared" si="26"/>
        <v>3391.5</v>
      </c>
      <c r="L95" s="67">
        <f t="shared" si="27"/>
        <v>0</v>
      </c>
    </row>
    <row r="96" spans="1:13">
      <c r="A96" s="125">
        <v>0</v>
      </c>
      <c r="B96" s="126">
        <v>126327</v>
      </c>
      <c r="C96" s="4" t="s">
        <v>3020</v>
      </c>
      <c r="D96" s="4" t="s">
        <v>2449</v>
      </c>
      <c r="E96" s="4" t="s">
        <v>8</v>
      </c>
      <c r="F96" s="5">
        <v>35.700000000000003</v>
      </c>
      <c r="G96" s="5">
        <f t="shared" si="23"/>
        <v>3391.5</v>
      </c>
      <c r="H96" s="66"/>
      <c r="I96" s="67">
        <f t="shared" si="24"/>
        <v>35.700000000000003</v>
      </c>
      <c r="J96" s="67">
        <f t="shared" si="25"/>
        <v>0</v>
      </c>
      <c r="K96" s="67">
        <f t="shared" si="26"/>
        <v>3391.5</v>
      </c>
      <c r="L96" s="67">
        <f t="shared" si="27"/>
        <v>0</v>
      </c>
    </row>
    <row r="97" spans="1:12">
      <c r="A97" s="125">
        <v>0</v>
      </c>
      <c r="B97" s="126">
        <v>126652</v>
      </c>
      <c r="C97" s="4" t="s">
        <v>3021</v>
      </c>
      <c r="D97" s="4" t="s">
        <v>3022</v>
      </c>
      <c r="E97" s="4" t="s">
        <v>8</v>
      </c>
      <c r="F97" s="5">
        <v>1.27</v>
      </c>
      <c r="G97" s="5">
        <f t="shared" si="23"/>
        <v>120.65</v>
      </c>
      <c r="H97" s="66"/>
      <c r="I97" s="67">
        <f t="shared" si="24"/>
        <v>1.27</v>
      </c>
      <c r="J97" s="67">
        <f t="shared" si="25"/>
        <v>0</v>
      </c>
      <c r="K97" s="67">
        <f t="shared" si="26"/>
        <v>120.65</v>
      </c>
      <c r="L97" s="67">
        <f t="shared" si="27"/>
        <v>0</v>
      </c>
    </row>
    <row r="98" spans="1:12">
      <c r="A98" s="125">
        <v>0</v>
      </c>
      <c r="B98" s="126">
        <v>126653</v>
      </c>
      <c r="C98" s="4" t="s">
        <v>3023</v>
      </c>
      <c r="D98" s="4" t="s">
        <v>3022</v>
      </c>
      <c r="E98" s="4" t="s">
        <v>8</v>
      </c>
      <c r="F98" s="5">
        <v>1.27</v>
      </c>
      <c r="G98" s="5">
        <f t="shared" si="23"/>
        <v>120.65</v>
      </c>
      <c r="H98" s="66"/>
      <c r="I98" s="67">
        <f t="shared" si="24"/>
        <v>1.27</v>
      </c>
      <c r="J98" s="67">
        <f t="shared" si="25"/>
        <v>0</v>
      </c>
      <c r="K98" s="67">
        <f t="shared" si="26"/>
        <v>120.65</v>
      </c>
      <c r="L98" s="67">
        <f t="shared" si="27"/>
        <v>0</v>
      </c>
    </row>
    <row r="99" spans="1:12">
      <c r="A99" s="125">
        <v>0</v>
      </c>
      <c r="B99" s="126">
        <v>126656</v>
      </c>
      <c r="C99" s="4" t="s">
        <v>3024</v>
      </c>
      <c r="D99" s="4" t="s">
        <v>3022</v>
      </c>
      <c r="E99" s="4" t="s">
        <v>8</v>
      </c>
      <c r="F99" s="5">
        <v>1.27</v>
      </c>
      <c r="G99" s="5">
        <f t="shared" si="23"/>
        <v>120.65</v>
      </c>
      <c r="H99" s="66"/>
      <c r="I99" s="67">
        <f t="shared" si="24"/>
        <v>1.27</v>
      </c>
      <c r="J99" s="67">
        <f t="shared" si="25"/>
        <v>0</v>
      </c>
      <c r="K99" s="67">
        <f t="shared" si="26"/>
        <v>120.65</v>
      </c>
      <c r="L99" s="67">
        <f t="shared" si="27"/>
        <v>0</v>
      </c>
    </row>
    <row r="100" spans="1:12">
      <c r="A100" s="125">
        <v>0</v>
      </c>
      <c r="B100" s="126">
        <v>126657</v>
      </c>
      <c r="C100" s="4" t="s">
        <v>3025</v>
      </c>
      <c r="D100" s="4" t="s">
        <v>3022</v>
      </c>
      <c r="E100" s="4" t="s">
        <v>8</v>
      </c>
      <c r="F100" s="5">
        <v>1.27</v>
      </c>
      <c r="G100" s="5">
        <f t="shared" si="23"/>
        <v>120.65</v>
      </c>
      <c r="H100" s="66"/>
      <c r="I100" s="67">
        <f t="shared" si="24"/>
        <v>1.27</v>
      </c>
      <c r="J100" s="67">
        <f t="shared" si="25"/>
        <v>0</v>
      </c>
      <c r="K100" s="67">
        <f t="shared" si="26"/>
        <v>120.65</v>
      </c>
      <c r="L100" s="67">
        <f t="shared" si="27"/>
        <v>0</v>
      </c>
    </row>
    <row r="101" spans="1:12" ht="12" thickBot="1">
      <c r="A101" s="125"/>
      <c r="B101" s="126"/>
      <c r="C101" s="3"/>
      <c r="D101" s="3"/>
      <c r="E101" s="3"/>
      <c r="F101" s="5"/>
      <c r="G101" s="5"/>
      <c r="H101" s="66"/>
      <c r="I101" s="67"/>
      <c r="J101" s="67"/>
      <c r="K101" s="67"/>
      <c r="L101" s="67"/>
    </row>
    <row r="102" spans="1:12" ht="12" thickBot="1">
      <c r="A102" s="125"/>
      <c r="B102" s="355" t="s">
        <v>3595</v>
      </c>
      <c r="C102" s="356"/>
      <c r="D102" s="356"/>
      <c r="E102" s="356"/>
      <c r="F102" s="357"/>
      <c r="G102" s="285"/>
      <c r="H102" s="66"/>
      <c r="I102" s="67"/>
      <c r="J102" s="67"/>
      <c r="K102" s="67"/>
      <c r="L102" s="67"/>
    </row>
    <row r="103" spans="1:12">
      <c r="A103" s="125">
        <v>0</v>
      </c>
      <c r="B103" s="126">
        <v>152105</v>
      </c>
      <c r="C103" s="4" t="s">
        <v>5108</v>
      </c>
      <c r="D103" s="4" t="s">
        <v>5106</v>
      </c>
      <c r="E103" s="4" t="s">
        <v>8</v>
      </c>
      <c r="F103" s="5">
        <v>0.36</v>
      </c>
      <c r="G103" s="5">
        <f t="shared" ref="G103:G119" si="28">ROUND(F103*Курс_EUR,2)</f>
        <v>34.200000000000003</v>
      </c>
      <c r="H103" s="66"/>
      <c r="I103" s="67">
        <f t="shared" ref="I103:I119" si="29">F103*(1-Скидка_ROXELPRO)</f>
        <v>0.36</v>
      </c>
      <c r="J103" s="67">
        <f t="shared" ref="J103:J119" si="30">I103*H103</f>
        <v>0</v>
      </c>
      <c r="K103" s="67">
        <f t="shared" ref="K103:K119" si="31">G103*(1-Скидка_ROXELPRO)</f>
        <v>34.200000000000003</v>
      </c>
      <c r="L103" s="67">
        <f t="shared" si="27"/>
        <v>0</v>
      </c>
    </row>
    <row r="104" spans="1:12">
      <c r="A104" s="125">
        <v>0</v>
      </c>
      <c r="B104" s="126">
        <v>152106</v>
      </c>
      <c r="C104" s="4" t="s">
        <v>5109</v>
      </c>
      <c r="D104" s="4" t="s">
        <v>2408</v>
      </c>
      <c r="E104" s="4" t="s">
        <v>8</v>
      </c>
      <c r="F104" s="5">
        <v>0.32</v>
      </c>
      <c r="G104" s="5">
        <f t="shared" si="28"/>
        <v>30.4</v>
      </c>
      <c r="H104" s="66"/>
      <c r="I104" s="67">
        <f t="shared" si="29"/>
        <v>0.32</v>
      </c>
      <c r="J104" s="67">
        <f t="shared" si="30"/>
        <v>0</v>
      </c>
      <c r="K104" s="67">
        <f t="shared" si="31"/>
        <v>30.4</v>
      </c>
      <c r="L104" s="67">
        <f t="shared" si="27"/>
        <v>0</v>
      </c>
    </row>
    <row r="105" spans="1:12">
      <c r="A105" s="125">
        <v>0</v>
      </c>
      <c r="B105" s="126">
        <v>152107</v>
      </c>
      <c r="C105" s="4" t="s">
        <v>5110</v>
      </c>
      <c r="D105" s="4" t="s">
        <v>2408</v>
      </c>
      <c r="E105" s="4" t="s">
        <v>8</v>
      </c>
      <c r="F105" s="5">
        <v>0.3</v>
      </c>
      <c r="G105" s="5">
        <f t="shared" si="28"/>
        <v>28.5</v>
      </c>
      <c r="H105" s="66"/>
      <c r="I105" s="67">
        <f t="shared" si="29"/>
        <v>0.3</v>
      </c>
      <c r="J105" s="67">
        <f t="shared" si="30"/>
        <v>0</v>
      </c>
      <c r="K105" s="67">
        <f t="shared" si="31"/>
        <v>28.5</v>
      </c>
      <c r="L105" s="67">
        <f t="shared" si="27"/>
        <v>0</v>
      </c>
    </row>
    <row r="106" spans="1:12">
      <c r="A106" s="125">
        <v>0</v>
      </c>
      <c r="B106" s="126">
        <v>152108</v>
      </c>
      <c r="C106" s="4" t="s">
        <v>5111</v>
      </c>
      <c r="D106" s="4" t="s">
        <v>2408</v>
      </c>
      <c r="E106" s="4" t="s">
        <v>8</v>
      </c>
      <c r="F106" s="5">
        <v>0.3</v>
      </c>
      <c r="G106" s="5">
        <f t="shared" si="28"/>
        <v>28.5</v>
      </c>
      <c r="H106" s="66"/>
      <c r="I106" s="67">
        <f t="shared" si="29"/>
        <v>0.3</v>
      </c>
      <c r="J106" s="67">
        <f t="shared" si="30"/>
        <v>0</v>
      </c>
      <c r="K106" s="67">
        <f t="shared" si="31"/>
        <v>28.5</v>
      </c>
      <c r="L106" s="67">
        <f t="shared" si="27"/>
        <v>0</v>
      </c>
    </row>
    <row r="107" spans="1:12">
      <c r="A107" s="125">
        <v>0</v>
      </c>
      <c r="B107" s="126">
        <v>152109</v>
      </c>
      <c r="C107" s="4" t="s">
        <v>5112</v>
      </c>
      <c r="D107" s="4" t="s">
        <v>2408</v>
      </c>
      <c r="E107" s="4" t="s">
        <v>8</v>
      </c>
      <c r="F107" s="5">
        <v>0.3</v>
      </c>
      <c r="G107" s="5">
        <f t="shared" si="28"/>
        <v>28.5</v>
      </c>
      <c r="H107" s="66"/>
      <c r="I107" s="67">
        <f t="shared" si="29"/>
        <v>0.3</v>
      </c>
      <c r="J107" s="67">
        <f t="shared" si="30"/>
        <v>0</v>
      </c>
      <c r="K107" s="67">
        <f t="shared" si="31"/>
        <v>28.5</v>
      </c>
      <c r="L107" s="67">
        <f t="shared" si="27"/>
        <v>0</v>
      </c>
    </row>
    <row r="108" spans="1:12">
      <c r="A108" s="125">
        <v>0</v>
      </c>
      <c r="B108" s="126">
        <v>152110</v>
      </c>
      <c r="C108" s="4" t="s">
        <v>5113</v>
      </c>
      <c r="D108" s="4" t="s">
        <v>2408</v>
      </c>
      <c r="E108" s="4" t="s">
        <v>8</v>
      </c>
      <c r="F108" s="5">
        <v>0.3</v>
      </c>
      <c r="G108" s="5">
        <f t="shared" si="28"/>
        <v>28.5</v>
      </c>
      <c r="H108" s="66"/>
      <c r="I108" s="67">
        <f t="shared" si="29"/>
        <v>0.3</v>
      </c>
      <c r="J108" s="67">
        <f t="shared" si="30"/>
        <v>0</v>
      </c>
      <c r="K108" s="67">
        <f t="shared" si="31"/>
        <v>28.5</v>
      </c>
      <c r="L108" s="67">
        <f t="shared" si="27"/>
        <v>0</v>
      </c>
    </row>
    <row r="109" spans="1:12">
      <c r="A109" s="125">
        <v>0</v>
      </c>
      <c r="B109" s="126">
        <v>152111</v>
      </c>
      <c r="C109" s="4" t="s">
        <v>5114</v>
      </c>
      <c r="D109" s="4" t="s">
        <v>2408</v>
      </c>
      <c r="E109" s="4" t="s">
        <v>8</v>
      </c>
      <c r="F109" s="5">
        <v>0.3</v>
      </c>
      <c r="G109" s="5">
        <f t="shared" si="28"/>
        <v>28.5</v>
      </c>
      <c r="H109" s="66"/>
      <c r="I109" s="67">
        <f t="shared" si="29"/>
        <v>0.3</v>
      </c>
      <c r="J109" s="67">
        <f t="shared" si="30"/>
        <v>0</v>
      </c>
      <c r="K109" s="67">
        <f t="shared" si="31"/>
        <v>28.5</v>
      </c>
      <c r="L109" s="67">
        <f t="shared" si="27"/>
        <v>0</v>
      </c>
    </row>
    <row r="110" spans="1:12">
      <c r="A110" s="125">
        <v>0</v>
      </c>
      <c r="B110" s="126">
        <v>152112</v>
      </c>
      <c r="C110" s="4" t="s">
        <v>5115</v>
      </c>
      <c r="D110" s="4" t="s">
        <v>2408</v>
      </c>
      <c r="E110" s="4" t="s">
        <v>8</v>
      </c>
      <c r="F110" s="5">
        <v>0.3</v>
      </c>
      <c r="G110" s="5">
        <f t="shared" si="28"/>
        <v>28.5</v>
      </c>
      <c r="H110" s="66"/>
      <c r="I110" s="67">
        <f t="shared" si="29"/>
        <v>0.3</v>
      </c>
      <c r="J110" s="67">
        <f t="shared" si="30"/>
        <v>0</v>
      </c>
      <c r="K110" s="67">
        <f t="shared" si="31"/>
        <v>28.5</v>
      </c>
      <c r="L110" s="67">
        <f t="shared" si="27"/>
        <v>0</v>
      </c>
    </row>
    <row r="111" spans="1:12">
      <c r="A111" s="125">
        <v>0</v>
      </c>
      <c r="B111" s="126">
        <v>152114</v>
      </c>
      <c r="C111" s="4" t="s">
        <v>5116</v>
      </c>
      <c r="D111" s="4" t="s">
        <v>2408</v>
      </c>
      <c r="E111" s="4" t="s">
        <v>8</v>
      </c>
      <c r="F111" s="5">
        <v>0.3</v>
      </c>
      <c r="G111" s="5">
        <f t="shared" si="28"/>
        <v>28.5</v>
      </c>
      <c r="H111" s="66"/>
      <c r="I111" s="67">
        <f t="shared" si="29"/>
        <v>0.3</v>
      </c>
      <c r="J111" s="67">
        <f t="shared" si="30"/>
        <v>0</v>
      </c>
      <c r="K111" s="67">
        <f t="shared" si="31"/>
        <v>28.5</v>
      </c>
      <c r="L111" s="67">
        <f t="shared" si="27"/>
        <v>0</v>
      </c>
    </row>
    <row r="112" spans="1:12">
      <c r="A112" s="125">
        <v>0</v>
      </c>
      <c r="B112" s="126">
        <v>152116</v>
      </c>
      <c r="C112" s="4" t="s">
        <v>5117</v>
      </c>
      <c r="D112" s="4" t="s">
        <v>2408</v>
      </c>
      <c r="E112" s="4" t="s">
        <v>8</v>
      </c>
      <c r="F112" s="5">
        <v>0.3</v>
      </c>
      <c r="G112" s="5">
        <f t="shared" si="28"/>
        <v>28.5</v>
      </c>
      <c r="H112" s="66"/>
      <c r="I112" s="67">
        <f t="shared" si="29"/>
        <v>0.3</v>
      </c>
      <c r="J112" s="67">
        <f t="shared" si="30"/>
        <v>0</v>
      </c>
      <c r="K112" s="67">
        <f t="shared" si="31"/>
        <v>28.5</v>
      </c>
      <c r="L112" s="67">
        <f t="shared" si="27"/>
        <v>0</v>
      </c>
    </row>
    <row r="113" spans="1:14">
      <c r="A113" s="125">
        <v>0</v>
      </c>
      <c r="B113" s="126">
        <v>152117</v>
      </c>
      <c r="C113" s="4" t="s">
        <v>5118</v>
      </c>
      <c r="D113" s="4" t="s">
        <v>2408</v>
      </c>
      <c r="E113" s="4" t="s">
        <v>8</v>
      </c>
      <c r="F113" s="5">
        <v>0.3</v>
      </c>
      <c r="G113" s="5">
        <f t="shared" si="28"/>
        <v>28.5</v>
      </c>
      <c r="H113" s="66"/>
      <c r="I113" s="67">
        <f t="shared" si="29"/>
        <v>0.3</v>
      </c>
      <c r="J113" s="67">
        <f t="shared" si="30"/>
        <v>0</v>
      </c>
      <c r="K113" s="67">
        <f t="shared" si="31"/>
        <v>28.5</v>
      </c>
      <c r="L113" s="67">
        <f t="shared" si="27"/>
        <v>0</v>
      </c>
    </row>
    <row r="114" spans="1:14">
      <c r="A114" s="125">
        <v>0</v>
      </c>
      <c r="B114" s="126">
        <v>152118</v>
      </c>
      <c r="C114" s="4" t="s">
        <v>5119</v>
      </c>
      <c r="D114" s="4" t="s">
        <v>2408</v>
      </c>
      <c r="E114" s="4" t="s">
        <v>8</v>
      </c>
      <c r="F114" s="5">
        <v>0.3</v>
      </c>
      <c r="G114" s="5">
        <f t="shared" si="28"/>
        <v>28.5</v>
      </c>
      <c r="H114" s="66"/>
      <c r="I114" s="67">
        <f t="shared" si="29"/>
        <v>0.3</v>
      </c>
      <c r="J114" s="67">
        <f t="shared" si="30"/>
        <v>0</v>
      </c>
      <c r="K114" s="67">
        <f t="shared" si="31"/>
        <v>28.5</v>
      </c>
      <c r="L114" s="67">
        <f t="shared" si="27"/>
        <v>0</v>
      </c>
    </row>
    <row r="115" spans="1:14">
      <c r="A115" s="125">
        <v>0</v>
      </c>
      <c r="B115" s="126">
        <v>152119</v>
      </c>
      <c r="C115" s="4" t="s">
        <v>5120</v>
      </c>
      <c r="D115" s="4" t="s">
        <v>2408</v>
      </c>
      <c r="E115" s="4" t="s">
        <v>8</v>
      </c>
      <c r="F115" s="5">
        <v>0.37</v>
      </c>
      <c r="G115" s="5">
        <f t="shared" si="28"/>
        <v>35.15</v>
      </c>
      <c r="H115" s="66"/>
      <c r="I115" s="67">
        <f t="shared" si="29"/>
        <v>0.37</v>
      </c>
      <c r="J115" s="67">
        <f t="shared" si="30"/>
        <v>0</v>
      </c>
      <c r="K115" s="67">
        <f t="shared" si="31"/>
        <v>35.15</v>
      </c>
      <c r="L115" s="67">
        <f t="shared" si="27"/>
        <v>0</v>
      </c>
    </row>
    <row r="116" spans="1:14">
      <c r="A116" s="125">
        <v>0</v>
      </c>
      <c r="B116" s="126">
        <v>152120</v>
      </c>
      <c r="C116" s="4" t="s">
        <v>5121</v>
      </c>
      <c r="D116" s="4" t="s">
        <v>2408</v>
      </c>
      <c r="E116" s="4" t="s">
        <v>8</v>
      </c>
      <c r="F116" s="5">
        <v>0.37</v>
      </c>
      <c r="G116" s="5">
        <f t="shared" si="28"/>
        <v>35.15</v>
      </c>
      <c r="H116" s="66"/>
      <c r="I116" s="67">
        <f t="shared" si="29"/>
        <v>0.37</v>
      </c>
      <c r="J116" s="67">
        <f t="shared" si="30"/>
        <v>0</v>
      </c>
      <c r="K116" s="67">
        <f t="shared" si="31"/>
        <v>35.15</v>
      </c>
      <c r="L116" s="67">
        <f t="shared" si="27"/>
        <v>0</v>
      </c>
    </row>
    <row r="117" spans="1:14">
      <c r="A117" s="125">
        <v>0</v>
      </c>
      <c r="B117" s="126">
        <v>152121</v>
      </c>
      <c r="C117" s="4" t="s">
        <v>5122</v>
      </c>
      <c r="D117" s="4" t="s">
        <v>2408</v>
      </c>
      <c r="E117" s="4" t="s">
        <v>8</v>
      </c>
      <c r="F117" s="5">
        <v>0.37</v>
      </c>
      <c r="G117" s="5">
        <f t="shared" si="28"/>
        <v>35.15</v>
      </c>
      <c r="H117" s="66"/>
      <c r="I117" s="67">
        <f t="shared" si="29"/>
        <v>0.37</v>
      </c>
      <c r="J117" s="67">
        <f t="shared" si="30"/>
        <v>0</v>
      </c>
      <c r="K117" s="67">
        <f t="shared" si="31"/>
        <v>35.15</v>
      </c>
      <c r="L117" s="67">
        <f t="shared" si="27"/>
        <v>0</v>
      </c>
    </row>
    <row r="118" spans="1:14">
      <c r="A118" s="125">
        <v>0</v>
      </c>
      <c r="B118" s="126">
        <v>152122</v>
      </c>
      <c r="C118" s="4" t="s">
        <v>5123</v>
      </c>
      <c r="D118" s="4" t="s">
        <v>2408</v>
      </c>
      <c r="E118" s="4" t="s">
        <v>8</v>
      </c>
      <c r="F118" s="5">
        <v>0.37</v>
      </c>
      <c r="G118" s="5">
        <f t="shared" si="28"/>
        <v>35.15</v>
      </c>
      <c r="H118" s="66"/>
      <c r="I118" s="67">
        <f t="shared" si="29"/>
        <v>0.37</v>
      </c>
      <c r="J118" s="67">
        <f t="shared" si="30"/>
        <v>0</v>
      </c>
      <c r="K118" s="67">
        <f t="shared" si="31"/>
        <v>35.15</v>
      </c>
      <c r="L118" s="67">
        <f t="shared" si="27"/>
        <v>0</v>
      </c>
    </row>
    <row r="119" spans="1:14">
      <c r="A119" s="125">
        <v>0</v>
      </c>
      <c r="B119" s="126">
        <v>152123</v>
      </c>
      <c r="C119" s="4" t="s">
        <v>5124</v>
      </c>
      <c r="D119" s="4" t="s">
        <v>2408</v>
      </c>
      <c r="E119" s="4" t="s">
        <v>8</v>
      </c>
      <c r="F119" s="5">
        <v>0.37</v>
      </c>
      <c r="G119" s="5">
        <f t="shared" si="28"/>
        <v>35.15</v>
      </c>
      <c r="H119" s="66"/>
      <c r="I119" s="67">
        <f t="shared" si="29"/>
        <v>0.37</v>
      </c>
      <c r="J119" s="67">
        <f t="shared" si="30"/>
        <v>0</v>
      </c>
      <c r="K119" s="67">
        <f t="shared" si="31"/>
        <v>35.15</v>
      </c>
      <c r="L119" s="67">
        <f t="shared" si="27"/>
        <v>0</v>
      </c>
    </row>
    <row r="120" spans="1:14">
      <c r="A120" s="220"/>
      <c r="B120" s="126"/>
      <c r="C120" s="4"/>
      <c r="D120" s="4"/>
      <c r="E120" s="4"/>
      <c r="F120" s="5"/>
      <c r="G120" s="5"/>
      <c r="H120" s="66"/>
      <c r="I120" s="67"/>
      <c r="J120" s="67"/>
      <c r="K120" s="67"/>
      <c r="L120" s="67"/>
    </row>
    <row r="121" spans="1:14">
      <c r="A121" s="125">
        <v>0</v>
      </c>
      <c r="B121" s="126">
        <v>152203</v>
      </c>
      <c r="C121" s="4" t="s">
        <v>5125</v>
      </c>
      <c r="D121" s="4" t="s">
        <v>5106</v>
      </c>
      <c r="E121" s="4" t="s">
        <v>8</v>
      </c>
      <c r="F121" s="5">
        <v>0.74</v>
      </c>
      <c r="G121" s="5">
        <f t="shared" ref="G121:G138" si="32">ROUND(F121*Курс_EUR,2)</f>
        <v>70.3</v>
      </c>
      <c r="H121" s="66"/>
      <c r="I121" s="67">
        <f>F121*(1-Скидка_ROXELPRO)</f>
        <v>0.74</v>
      </c>
      <c r="J121" s="67">
        <f t="shared" ref="J121:J138" si="33">I121*H121</f>
        <v>0</v>
      </c>
      <c r="K121" s="67">
        <f t="shared" ref="K121:K138" si="34">G121*(1-Скидка_ROXELPRO)</f>
        <v>70.3</v>
      </c>
      <c r="L121" s="67">
        <f t="shared" si="27"/>
        <v>0</v>
      </c>
    </row>
    <row r="122" spans="1:14">
      <c r="A122" s="125">
        <v>0</v>
      </c>
      <c r="B122" s="126">
        <v>152205</v>
      </c>
      <c r="C122" s="4" t="s">
        <v>5126</v>
      </c>
      <c r="D122" s="4" t="s">
        <v>5106</v>
      </c>
      <c r="E122" s="4" t="s">
        <v>8</v>
      </c>
      <c r="F122" s="5">
        <v>0.48</v>
      </c>
      <c r="G122" s="5">
        <f t="shared" si="32"/>
        <v>45.6</v>
      </c>
      <c r="H122" s="66"/>
      <c r="I122" s="67">
        <f>F122*(1-Скидка_ROXELPRO)</f>
        <v>0.48</v>
      </c>
      <c r="J122" s="67">
        <f t="shared" si="33"/>
        <v>0</v>
      </c>
      <c r="K122" s="67">
        <f t="shared" si="34"/>
        <v>45.6</v>
      </c>
      <c r="L122" s="67">
        <f t="shared" si="27"/>
        <v>0</v>
      </c>
    </row>
    <row r="123" spans="1:14">
      <c r="A123" s="125">
        <v>0</v>
      </c>
      <c r="B123" s="126">
        <v>152206</v>
      </c>
      <c r="C123" s="4" t="s">
        <v>13</v>
      </c>
      <c r="D123" s="4" t="s">
        <v>2408</v>
      </c>
      <c r="E123" s="4" t="s">
        <v>8</v>
      </c>
      <c r="F123" s="5">
        <v>0.43</v>
      </c>
      <c r="G123" s="5">
        <f t="shared" si="32"/>
        <v>40.85</v>
      </c>
      <c r="H123" s="66"/>
      <c r="I123" s="67">
        <f t="shared" ref="I123:I145" si="35">F123*(1-Скидка_ROXELPRO)</f>
        <v>0.43</v>
      </c>
      <c r="J123" s="67">
        <f t="shared" si="33"/>
        <v>0</v>
      </c>
      <c r="K123" s="67">
        <f t="shared" si="34"/>
        <v>40.85</v>
      </c>
      <c r="L123" s="67">
        <f t="shared" si="27"/>
        <v>0</v>
      </c>
    </row>
    <row r="124" spans="1:14" s="89" customFormat="1">
      <c r="A124" s="125">
        <v>0</v>
      </c>
      <c r="B124" s="126">
        <v>152207</v>
      </c>
      <c r="C124" s="4" t="s">
        <v>5127</v>
      </c>
      <c r="D124" s="4" t="s">
        <v>2408</v>
      </c>
      <c r="E124" s="4" t="s">
        <v>8</v>
      </c>
      <c r="F124" s="5">
        <v>0.4</v>
      </c>
      <c r="G124" s="5">
        <f t="shared" si="32"/>
        <v>38</v>
      </c>
      <c r="H124" s="66"/>
      <c r="I124" s="67">
        <f>F124*(1-Скидка_ROXELPRO)</f>
        <v>0.4</v>
      </c>
      <c r="J124" s="67">
        <f t="shared" si="33"/>
        <v>0</v>
      </c>
      <c r="K124" s="67">
        <f t="shared" si="34"/>
        <v>38</v>
      </c>
      <c r="L124" s="67">
        <f t="shared" si="27"/>
        <v>0</v>
      </c>
      <c r="N124" s="1"/>
    </row>
    <row r="125" spans="1:14">
      <c r="A125" s="125">
        <v>0</v>
      </c>
      <c r="B125" s="126">
        <v>152208</v>
      </c>
      <c r="C125" s="4" t="s">
        <v>14</v>
      </c>
      <c r="D125" s="4" t="s">
        <v>2408</v>
      </c>
      <c r="E125" s="4" t="s">
        <v>8</v>
      </c>
      <c r="F125" s="5">
        <v>0.4</v>
      </c>
      <c r="G125" s="5">
        <f t="shared" si="32"/>
        <v>38</v>
      </c>
      <c r="H125" s="66"/>
      <c r="I125" s="67">
        <f t="shared" si="35"/>
        <v>0.4</v>
      </c>
      <c r="J125" s="67">
        <f t="shared" si="33"/>
        <v>0</v>
      </c>
      <c r="K125" s="67">
        <f t="shared" si="34"/>
        <v>38</v>
      </c>
      <c r="L125" s="67">
        <f t="shared" si="27"/>
        <v>0</v>
      </c>
    </row>
    <row r="126" spans="1:14" s="89" customFormat="1">
      <c r="A126" s="125">
        <v>0</v>
      </c>
      <c r="B126" s="126">
        <v>152209</v>
      </c>
      <c r="C126" s="4" t="s">
        <v>5128</v>
      </c>
      <c r="D126" s="4" t="s">
        <v>2408</v>
      </c>
      <c r="E126" s="4" t="s">
        <v>8</v>
      </c>
      <c r="F126" s="5">
        <v>0.4</v>
      </c>
      <c r="G126" s="5">
        <f t="shared" si="32"/>
        <v>38</v>
      </c>
      <c r="H126" s="66"/>
      <c r="I126" s="67">
        <f>F126*(1-Скидка_ROXELPRO)</f>
        <v>0.4</v>
      </c>
      <c r="J126" s="67">
        <f t="shared" si="33"/>
        <v>0</v>
      </c>
      <c r="K126" s="67">
        <f t="shared" si="34"/>
        <v>38</v>
      </c>
      <c r="L126" s="67">
        <f t="shared" si="27"/>
        <v>0</v>
      </c>
      <c r="N126" s="1"/>
    </row>
    <row r="127" spans="1:14">
      <c r="A127" s="125">
        <v>0</v>
      </c>
      <c r="B127" s="126">
        <v>152210</v>
      </c>
      <c r="C127" s="4" t="s">
        <v>15</v>
      </c>
      <c r="D127" s="4" t="s">
        <v>2408</v>
      </c>
      <c r="E127" s="4" t="s">
        <v>8</v>
      </c>
      <c r="F127" s="5">
        <v>0.4</v>
      </c>
      <c r="G127" s="5">
        <f t="shared" si="32"/>
        <v>38</v>
      </c>
      <c r="H127" s="66"/>
      <c r="I127" s="67">
        <f t="shared" si="35"/>
        <v>0.4</v>
      </c>
      <c r="J127" s="67">
        <f t="shared" si="33"/>
        <v>0</v>
      </c>
      <c r="K127" s="67">
        <f t="shared" si="34"/>
        <v>38</v>
      </c>
      <c r="L127" s="67">
        <f t="shared" si="27"/>
        <v>0</v>
      </c>
    </row>
    <row r="128" spans="1:14">
      <c r="A128" s="125">
        <v>0</v>
      </c>
      <c r="B128" s="126">
        <v>152211</v>
      </c>
      <c r="C128" s="4" t="s">
        <v>16</v>
      </c>
      <c r="D128" s="4" t="s">
        <v>2408</v>
      </c>
      <c r="E128" s="4" t="s">
        <v>8</v>
      </c>
      <c r="F128" s="5">
        <v>0.4</v>
      </c>
      <c r="G128" s="5">
        <f t="shared" si="32"/>
        <v>38</v>
      </c>
      <c r="H128" s="66"/>
      <c r="I128" s="67">
        <f t="shared" si="35"/>
        <v>0.4</v>
      </c>
      <c r="J128" s="67">
        <f t="shared" si="33"/>
        <v>0</v>
      </c>
      <c r="K128" s="67">
        <f t="shared" si="34"/>
        <v>38</v>
      </c>
      <c r="L128" s="67">
        <f t="shared" si="27"/>
        <v>0</v>
      </c>
    </row>
    <row r="129" spans="1:12">
      <c r="A129" s="125">
        <v>0</v>
      </c>
      <c r="B129" s="126">
        <v>152212</v>
      </c>
      <c r="C129" s="4" t="s">
        <v>17</v>
      </c>
      <c r="D129" s="4" t="s">
        <v>2408</v>
      </c>
      <c r="E129" s="4" t="s">
        <v>8</v>
      </c>
      <c r="F129" s="5">
        <v>0.4</v>
      </c>
      <c r="G129" s="5">
        <f t="shared" si="32"/>
        <v>38</v>
      </c>
      <c r="H129" s="66"/>
      <c r="I129" s="67">
        <f t="shared" si="35"/>
        <v>0.4</v>
      </c>
      <c r="J129" s="67">
        <f t="shared" si="33"/>
        <v>0</v>
      </c>
      <c r="K129" s="67">
        <f t="shared" si="34"/>
        <v>38</v>
      </c>
      <c r="L129" s="67">
        <f t="shared" si="27"/>
        <v>0</v>
      </c>
    </row>
    <row r="130" spans="1:12">
      <c r="A130" s="125">
        <v>0</v>
      </c>
      <c r="B130" s="126">
        <v>152214</v>
      </c>
      <c r="C130" s="4" t="s">
        <v>18</v>
      </c>
      <c r="D130" s="4" t="s">
        <v>2408</v>
      </c>
      <c r="E130" s="4" t="s">
        <v>8</v>
      </c>
      <c r="F130" s="5">
        <v>0.4</v>
      </c>
      <c r="G130" s="5">
        <f t="shared" si="32"/>
        <v>38</v>
      </c>
      <c r="H130" s="66"/>
      <c r="I130" s="67">
        <f t="shared" si="35"/>
        <v>0.4</v>
      </c>
      <c r="J130" s="67">
        <f t="shared" si="33"/>
        <v>0</v>
      </c>
      <c r="K130" s="67">
        <f t="shared" si="34"/>
        <v>38</v>
      </c>
      <c r="L130" s="67">
        <f t="shared" si="27"/>
        <v>0</v>
      </c>
    </row>
    <row r="131" spans="1:12">
      <c r="A131" s="125">
        <v>0</v>
      </c>
      <c r="B131" s="126">
        <v>152216</v>
      </c>
      <c r="C131" s="4" t="s">
        <v>19</v>
      </c>
      <c r="D131" s="4" t="s">
        <v>2408</v>
      </c>
      <c r="E131" s="4" t="s">
        <v>8</v>
      </c>
      <c r="F131" s="5">
        <v>0.4</v>
      </c>
      <c r="G131" s="5">
        <f t="shared" si="32"/>
        <v>38</v>
      </c>
      <c r="H131" s="66"/>
      <c r="I131" s="67">
        <f t="shared" si="35"/>
        <v>0.4</v>
      </c>
      <c r="J131" s="67">
        <f t="shared" si="33"/>
        <v>0</v>
      </c>
      <c r="K131" s="67">
        <f t="shared" si="34"/>
        <v>38</v>
      </c>
      <c r="L131" s="67">
        <f t="shared" si="27"/>
        <v>0</v>
      </c>
    </row>
    <row r="132" spans="1:12">
      <c r="A132" s="125">
        <v>0</v>
      </c>
      <c r="B132" s="126">
        <v>152217</v>
      </c>
      <c r="C132" s="4" t="s">
        <v>20</v>
      </c>
      <c r="D132" s="4" t="s">
        <v>2408</v>
      </c>
      <c r="E132" s="4" t="s">
        <v>8</v>
      </c>
      <c r="F132" s="5">
        <v>0.4</v>
      </c>
      <c r="G132" s="5">
        <f t="shared" si="32"/>
        <v>38</v>
      </c>
      <c r="H132" s="66"/>
      <c r="I132" s="67">
        <f t="shared" si="35"/>
        <v>0.4</v>
      </c>
      <c r="J132" s="67">
        <f t="shared" si="33"/>
        <v>0</v>
      </c>
      <c r="K132" s="67">
        <f t="shared" si="34"/>
        <v>38</v>
      </c>
      <c r="L132" s="67">
        <f t="shared" si="27"/>
        <v>0</v>
      </c>
    </row>
    <row r="133" spans="1:12">
      <c r="A133" s="125">
        <v>0</v>
      </c>
      <c r="B133" s="126">
        <v>152218</v>
      </c>
      <c r="C133" s="4" t="s">
        <v>5129</v>
      </c>
      <c r="D133" s="4" t="s">
        <v>2408</v>
      </c>
      <c r="E133" s="4" t="s">
        <v>8</v>
      </c>
      <c r="F133" s="5">
        <v>0.4</v>
      </c>
      <c r="G133" s="5">
        <f t="shared" si="32"/>
        <v>38</v>
      </c>
      <c r="H133" s="66"/>
      <c r="I133" s="67">
        <f>F133*(1-Скидка_ROXELPRO)</f>
        <v>0.4</v>
      </c>
      <c r="J133" s="67">
        <f t="shared" si="33"/>
        <v>0</v>
      </c>
      <c r="K133" s="67">
        <f t="shared" si="34"/>
        <v>38</v>
      </c>
      <c r="L133" s="67">
        <f t="shared" si="27"/>
        <v>0</v>
      </c>
    </row>
    <row r="134" spans="1:12">
      <c r="A134" s="125">
        <v>0</v>
      </c>
      <c r="B134" s="126">
        <v>152219</v>
      </c>
      <c r="C134" s="4" t="s">
        <v>5130</v>
      </c>
      <c r="D134" s="4" t="s">
        <v>2408</v>
      </c>
      <c r="E134" s="4" t="s">
        <v>8</v>
      </c>
      <c r="F134" s="5">
        <v>0.5</v>
      </c>
      <c r="G134" s="5">
        <f t="shared" si="32"/>
        <v>47.5</v>
      </c>
      <c r="H134" s="66"/>
      <c r="I134" s="67">
        <f t="shared" si="35"/>
        <v>0.5</v>
      </c>
      <c r="J134" s="67">
        <f t="shared" si="33"/>
        <v>0</v>
      </c>
      <c r="K134" s="67">
        <f t="shared" si="34"/>
        <v>47.5</v>
      </c>
      <c r="L134" s="67">
        <f t="shared" si="27"/>
        <v>0</v>
      </c>
    </row>
    <row r="135" spans="1:12">
      <c r="A135" s="125">
        <v>0</v>
      </c>
      <c r="B135" s="126">
        <v>152220</v>
      </c>
      <c r="C135" s="4" t="s">
        <v>5131</v>
      </c>
      <c r="D135" s="4" t="s">
        <v>2408</v>
      </c>
      <c r="E135" s="4" t="s">
        <v>8</v>
      </c>
      <c r="F135" s="5">
        <v>0.5</v>
      </c>
      <c r="G135" s="5">
        <f t="shared" si="32"/>
        <v>47.5</v>
      </c>
      <c r="H135" s="66"/>
      <c r="I135" s="67">
        <f>F135*(1-Скидка_ROXELPRO)</f>
        <v>0.5</v>
      </c>
      <c r="J135" s="67">
        <f t="shared" si="33"/>
        <v>0</v>
      </c>
      <c r="K135" s="67">
        <f t="shared" si="34"/>
        <v>47.5</v>
      </c>
      <c r="L135" s="67">
        <f t="shared" si="27"/>
        <v>0</v>
      </c>
    </row>
    <row r="136" spans="1:12">
      <c r="A136" s="125">
        <v>0</v>
      </c>
      <c r="B136" s="126">
        <v>152221</v>
      </c>
      <c r="C136" s="4" t="s">
        <v>3580</v>
      </c>
      <c r="D136" s="4" t="s">
        <v>2408</v>
      </c>
      <c r="E136" s="4" t="s">
        <v>8</v>
      </c>
      <c r="F136" s="5">
        <v>0.5</v>
      </c>
      <c r="G136" s="5">
        <f t="shared" si="32"/>
        <v>47.5</v>
      </c>
      <c r="H136" s="66"/>
      <c r="I136" s="67">
        <f t="shared" si="35"/>
        <v>0.5</v>
      </c>
      <c r="J136" s="67">
        <f t="shared" si="33"/>
        <v>0</v>
      </c>
      <c r="K136" s="67">
        <f t="shared" si="34"/>
        <v>47.5</v>
      </c>
      <c r="L136" s="67">
        <f t="shared" si="27"/>
        <v>0</v>
      </c>
    </row>
    <row r="137" spans="1:12">
      <c r="A137" s="125">
        <v>0</v>
      </c>
      <c r="B137" s="126">
        <v>152222</v>
      </c>
      <c r="C137" s="4" t="s">
        <v>3581</v>
      </c>
      <c r="D137" s="4" t="s">
        <v>2408</v>
      </c>
      <c r="E137" s="4" t="s">
        <v>8</v>
      </c>
      <c r="F137" s="5">
        <v>0.5</v>
      </c>
      <c r="G137" s="5">
        <f t="shared" si="32"/>
        <v>47.5</v>
      </c>
      <c r="H137" s="66"/>
      <c r="I137" s="67">
        <f t="shared" si="35"/>
        <v>0.5</v>
      </c>
      <c r="J137" s="67">
        <f t="shared" si="33"/>
        <v>0</v>
      </c>
      <c r="K137" s="67">
        <f t="shared" si="34"/>
        <v>47.5</v>
      </c>
      <c r="L137" s="67">
        <f t="shared" si="27"/>
        <v>0</v>
      </c>
    </row>
    <row r="138" spans="1:12">
      <c r="A138" s="125">
        <v>0</v>
      </c>
      <c r="B138" s="126">
        <v>152223</v>
      </c>
      <c r="C138" s="4" t="s">
        <v>5132</v>
      </c>
      <c r="D138" s="4" t="s">
        <v>2408</v>
      </c>
      <c r="E138" s="4" t="s">
        <v>8</v>
      </c>
      <c r="F138" s="5">
        <v>0.5</v>
      </c>
      <c r="G138" s="5">
        <f t="shared" si="32"/>
        <v>47.5</v>
      </c>
      <c r="H138" s="66"/>
      <c r="I138" s="67">
        <f>F138*(1-Скидка_ROXELPRO)</f>
        <v>0.5</v>
      </c>
      <c r="J138" s="67">
        <f t="shared" si="33"/>
        <v>0</v>
      </c>
      <c r="K138" s="67">
        <f t="shared" si="34"/>
        <v>47.5</v>
      </c>
      <c r="L138" s="67">
        <f t="shared" si="27"/>
        <v>0</v>
      </c>
    </row>
    <row r="139" spans="1:12">
      <c r="A139" s="220"/>
      <c r="B139" s="126"/>
      <c r="C139" s="4"/>
      <c r="D139" s="4"/>
      <c r="E139" s="4"/>
      <c r="F139" s="5"/>
      <c r="G139" s="5"/>
      <c r="H139" s="66"/>
      <c r="I139" s="67"/>
      <c r="J139" s="67"/>
      <c r="K139" s="67"/>
      <c r="L139" s="67"/>
    </row>
    <row r="140" spans="1:12">
      <c r="A140" s="125">
        <v>0</v>
      </c>
      <c r="B140" s="126">
        <v>152506</v>
      </c>
      <c r="C140" s="4" t="s">
        <v>21</v>
      </c>
      <c r="D140" s="4" t="s">
        <v>2408</v>
      </c>
      <c r="E140" s="4" t="s">
        <v>8</v>
      </c>
      <c r="F140" s="5">
        <v>0.69</v>
      </c>
      <c r="G140" s="5">
        <f t="shared" ref="G140:G145" si="36">ROUND(F140*Курс_EUR,2)</f>
        <v>65.55</v>
      </c>
      <c r="H140" s="66"/>
      <c r="I140" s="67">
        <f t="shared" si="35"/>
        <v>0.69</v>
      </c>
      <c r="J140" s="67">
        <f t="shared" ref="J140:J145" si="37">I140*H140</f>
        <v>0</v>
      </c>
      <c r="K140" s="67">
        <f t="shared" ref="K140:K145" si="38">G140*(1-Скидка_ROXELPRO)</f>
        <v>65.55</v>
      </c>
      <c r="L140" s="67">
        <f t="shared" si="27"/>
        <v>0</v>
      </c>
    </row>
    <row r="141" spans="1:12">
      <c r="A141" s="125">
        <v>0</v>
      </c>
      <c r="B141" s="126">
        <v>152508</v>
      </c>
      <c r="C141" s="4" t="s">
        <v>22</v>
      </c>
      <c r="D141" s="4" t="s">
        <v>2408</v>
      </c>
      <c r="E141" s="4" t="s">
        <v>8</v>
      </c>
      <c r="F141" s="5">
        <v>0.64</v>
      </c>
      <c r="G141" s="5">
        <f t="shared" si="36"/>
        <v>60.8</v>
      </c>
      <c r="H141" s="66"/>
      <c r="I141" s="67">
        <f t="shared" si="35"/>
        <v>0.64</v>
      </c>
      <c r="J141" s="67">
        <f t="shared" si="37"/>
        <v>0</v>
      </c>
      <c r="K141" s="67">
        <f t="shared" si="38"/>
        <v>60.8</v>
      </c>
      <c r="L141" s="67">
        <f t="shared" si="27"/>
        <v>0</v>
      </c>
    </row>
    <row r="142" spans="1:12">
      <c r="A142" s="125">
        <v>0</v>
      </c>
      <c r="B142" s="126">
        <v>152510</v>
      </c>
      <c r="C142" s="4" t="s">
        <v>23</v>
      </c>
      <c r="D142" s="4" t="s">
        <v>2408</v>
      </c>
      <c r="E142" s="4" t="s">
        <v>8</v>
      </c>
      <c r="F142" s="5">
        <v>0.61</v>
      </c>
      <c r="G142" s="5">
        <f t="shared" si="36"/>
        <v>57.95</v>
      </c>
      <c r="H142" s="66"/>
      <c r="I142" s="67">
        <f t="shared" si="35"/>
        <v>0.61</v>
      </c>
      <c r="J142" s="67">
        <f t="shared" si="37"/>
        <v>0</v>
      </c>
      <c r="K142" s="67">
        <f t="shared" si="38"/>
        <v>57.95</v>
      </c>
      <c r="L142" s="67">
        <f t="shared" si="27"/>
        <v>0</v>
      </c>
    </row>
    <row r="143" spans="1:12">
      <c r="A143" s="125">
        <v>0</v>
      </c>
      <c r="B143" s="126">
        <v>152512</v>
      </c>
      <c r="C143" s="4" t="s">
        <v>24</v>
      </c>
      <c r="D143" s="4" t="s">
        <v>2408</v>
      </c>
      <c r="E143" s="4" t="s">
        <v>8</v>
      </c>
      <c r="F143" s="5">
        <v>0.61</v>
      </c>
      <c r="G143" s="5">
        <f t="shared" si="36"/>
        <v>57.95</v>
      </c>
      <c r="H143" s="66"/>
      <c r="I143" s="67">
        <f t="shared" si="35"/>
        <v>0.61</v>
      </c>
      <c r="J143" s="67">
        <f t="shared" si="37"/>
        <v>0</v>
      </c>
      <c r="K143" s="67">
        <f t="shared" si="38"/>
        <v>57.95</v>
      </c>
      <c r="L143" s="67">
        <f t="shared" si="27"/>
        <v>0</v>
      </c>
    </row>
    <row r="144" spans="1:12">
      <c r="A144" s="125">
        <v>0</v>
      </c>
      <c r="B144" s="126">
        <v>152514</v>
      </c>
      <c r="C144" s="4" t="s">
        <v>25</v>
      </c>
      <c r="D144" s="4" t="s">
        <v>2408</v>
      </c>
      <c r="E144" s="4" t="s">
        <v>8</v>
      </c>
      <c r="F144" s="5">
        <v>0.61</v>
      </c>
      <c r="G144" s="5">
        <f t="shared" si="36"/>
        <v>57.95</v>
      </c>
      <c r="H144" s="66"/>
      <c r="I144" s="67">
        <f t="shared" si="35"/>
        <v>0.61</v>
      </c>
      <c r="J144" s="67">
        <f t="shared" si="37"/>
        <v>0</v>
      </c>
      <c r="K144" s="67">
        <f t="shared" si="38"/>
        <v>57.95</v>
      </c>
      <c r="L144" s="67">
        <f t="shared" si="27"/>
        <v>0</v>
      </c>
    </row>
    <row r="145" spans="1:12">
      <c r="A145" s="125">
        <v>0</v>
      </c>
      <c r="B145" s="126">
        <v>152516</v>
      </c>
      <c r="C145" s="4" t="s">
        <v>26</v>
      </c>
      <c r="D145" s="4" t="s">
        <v>2408</v>
      </c>
      <c r="E145" s="4" t="s">
        <v>8</v>
      </c>
      <c r="F145" s="5">
        <v>0.61</v>
      </c>
      <c r="G145" s="5">
        <f t="shared" si="36"/>
        <v>57.95</v>
      </c>
      <c r="H145" s="66"/>
      <c r="I145" s="67">
        <f t="shared" si="35"/>
        <v>0.61</v>
      </c>
      <c r="J145" s="67">
        <f t="shared" si="37"/>
        <v>0</v>
      </c>
      <c r="K145" s="67">
        <f t="shared" si="38"/>
        <v>57.95</v>
      </c>
      <c r="L145" s="67">
        <f t="shared" si="27"/>
        <v>0</v>
      </c>
    </row>
    <row r="146" spans="1:12" ht="12" thickBot="1">
      <c r="A146" s="125"/>
      <c r="B146" s="126"/>
      <c r="C146" s="3"/>
      <c r="D146" s="3"/>
      <c r="E146" s="3"/>
      <c r="F146" s="5"/>
      <c r="G146" s="5"/>
      <c r="H146" s="66"/>
      <c r="I146" s="67"/>
      <c r="J146" s="67"/>
      <c r="K146" s="67"/>
      <c r="L146" s="67"/>
    </row>
    <row r="147" spans="1:12" ht="12" thickBot="1">
      <c r="A147" s="125"/>
      <c r="B147" s="355" t="s">
        <v>4921</v>
      </c>
      <c r="C147" s="356"/>
      <c r="D147" s="356"/>
      <c r="E147" s="356"/>
      <c r="F147" s="357"/>
      <c r="G147" s="285"/>
      <c r="H147" s="66"/>
      <c r="I147" s="67"/>
      <c r="J147" s="67"/>
      <c r="K147" s="67"/>
      <c r="L147" s="67"/>
    </row>
    <row r="148" spans="1:12">
      <c r="A148" s="125">
        <v>0</v>
      </c>
      <c r="B148" s="126">
        <v>156845</v>
      </c>
      <c r="C148" s="4" t="s">
        <v>5167</v>
      </c>
      <c r="D148" s="4" t="s">
        <v>4922</v>
      </c>
      <c r="E148" s="4" t="s">
        <v>8</v>
      </c>
      <c r="F148" s="5">
        <v>4.29</v>
      </c>
      <c r="G148" s="5">
        <f>ROUND(F148*Курс_EUR,2)</f>
        <v>407.55</v>
      </c>
      <c r="H148" s="66"/>
      <c r="I148" s="67">
        <f>F148*(1-Скидка_ROXELPRO)</f>
        <v>4.29</v>
      </c>
      <c r="J148" s="67">
        <f>I148*H148</f>
        <v>0</v>
      </c>
      <c r="K148" s="67">
        <f>G148*(1-Скидка_ROXELPRO)</f>
        <v>407.55</v>
      </c>
      <c r="L148" s="67">
        <f t="shared" si="27"/>
        <v>0</v>
      </c>
    </row>
    <row r="149" spans="1:12" ht="12" thickBot="1">
      <c r="A149" s="125"/>
      <c r="B149" s="126"/>
      <c r="C149" s="3"/>
      <c r="D149" s="3"/>
      <c r="E149" s="3"/>
      <c r="F149" s="5"/>
      <c r="G149" s="5"/>
      <c r="H149" s="66"/>
      <c r="I149" s="67"/>
      <c r="J149" s="67"/>
      <c r="K149" s="67"/>
      <c r="L149" s="67"/>
    </row>
    <row r="150" spans="1:12" ht="12" thickBot="1">
      <c r="A150" s="125"/>
      <c r="B150" s="355" t="s">
        <v>4943</v>
      </c>
      <c r="C150" s="356"/>
      <c r="D150" s="356"/>
      <c r="E150" s="356"/>
      <c r="F150" s="357"/>
      <c r="G150" s="285"/>
      <c r="H150" s="66"/>
      <c r="I150" s="67"/>
      <c r="J150" s="67"/>
      <c r="K150" s="67"/>
      <c r="L150" s="67"/>
    </row>
    <row r="151" spans="1:12">
      <c r="A151" s="125">
        <v>0</v>
      </c>
      <c r="B151" s="126">
        <v>158816</v>
      </c>
      <c r="C151" s="4" t="s">
        <v>4966</v>
      </c>
      <c r="D151" s="4" t="s">
        <v>4944</v>
      </c>
      <c r="E151" s="4" t="s">
        <v>11</v>
      </c>
      <c r="F151" s="5">
        <v>170.5</v>
      </c>
      <c r="G151" s="5">
        <f>ROUND(F151*Курс_EUR,2)</f>
        <v>16197.5</v>
      </c>
      <c r="H151" s="66"/>
      <c r="I151" s="67">
        <f>F151*(1-Скидка_ROXELPRO)</f>
        <v>170.5</v>
      </c>
      <c r="J151" s="67">
        <f>I151*H151</f>
        <v>0</v>
      </c>
      <c r="K151" s="67">
        <f>G151*(1-Скидка_ROXELPRO)</f>
        <v>16197.5</v>
      </c>
      <c r="L151" s="67">
        <f t="shared" si="27"/>
        <v>0</v>
      </c>
    </row>
    <row r="152" spans="1:12">
      <c r="A152" s="125">
        <v>0</v>
      </c>
      <c r="B152" s="126">
        <v>158825</v>
      </c>
      <c r="C152" s="4" t="s">
        <v>4945</v>
      </c>
      <c r="D152" s="4" t="s">
        <v>4944</v>
      </c>
      <c r="E152" s="4" t="s">
        <v>11</v>
      </c>
      <c r="F152" s="5">
        <v>186</v>
      </c>
      <c r="G152" s="5">
        <f>ROUND(F152*Курс_EUR,2)</f>
        <v>17670</v>
      </c>
      <c r="H152" s="66"/>
      <c r="I152" s="67">
        <f>F152*(1-Скидка_ROXELPRO)</f>
        <v>186</v>
      </c>
      <c r="J152" s="67">
        <f>I152*H152</f>
        <v>0</v>
      </c>
      <c r="K152" s="67">
        <f>G152*(1-Скидка_ROXELPRO)</f>
        <v>17670</v>
      </c>
      <c r="L152" s="67">
        <f t="shared" si="27"/>
        <v>0</v>
      </c>
    </row>
    <row r="153" spans="1:12">
      <c r="A153" s="125">
        <v>0</v>
      </c>
      <c r="B153" s="126">
        <v>158826</v>
      </c>
      <c r="C153" s="4" t="s">
        <v>4946</v>
      </c>
      <c r="D153" s="4" t="s">
        <v>4944</v>
      </c>
      <c r="E153" s="4" t="s">
        <v>11</v>
      </c>
      <c r="F153" s="5">
        <v>186</v>
      </c>
      <c r="G153" s="5">
        <f>ROUND(F153*Курс_EUR,2)</f>
        <v>17670</v>
      </c>
      <c r="H153" s="66"/>
      <c r="I153" s="67">
        <f>F153*(1-Скидка_ROXELPRO)</f>
        <v>186</v>
      </c>
      <c r="J153" s="67">
        <f>I153*H153</f>
        <v>0</v>
      </c>
      <c r="K153" s="67">
        <f>G153*(1-Скидка_ROXELPRO)</f>
        <v>17670</v>
      </c>
      <c r="L153" s="67">
        <f t="shared" ref="L153:L243" si="39">H153*K153</f>
        <v>0</v>
      </c>
    </row>
    <row r="154" spans="1:12">
      <c r="A154" s="125">
        <v>0</v>
      </c>
      <c r="B154" s="126">
        <v>158827</v>
      </c>
      <c r="C154" s="4" t="s">
        <v>4947</v>
      </c>
      <c r="D154" s="4" t="s">
        <v>4944</v>
      </c>
      <c r="E154" s="4" t="s">
        <v>11</v>
      </c>
      <c r="F154" s="5">
        <v>186</v>
      </c>
      <c r="G154" s="5">
        <f>ROUND(F154*Курс_EUR,2)</f>
        <v>17670</v>
      </c>
      <c r="H154" s="66"/>
      <c r="I154" s="67">
        <f>F154*(1-Скидка_ROXELPRO)</f>
        <v>186</v>
      </c>
      <c r="J154" s="67">
        <f>I154*H154</f>
        <v>0</v>
      </c>
      <c r="K154" s="67">
        <f>G154*(1-Скидка_ROXELPRO)</f>
        <v>17670</v>
      </c>
      <c r="L154" s="67">
        <f t="shared" si="39"/>
        <v>0</v>
      </c>
    </row>
    <row r="155" spans="1:12" ht="12" thickBot="1">
      <c r="A155" s="125"/>
      <c r="B155" s="126"/>
      <c r="C155" s="3"/>
      <c r="D155" s="3"/>
      <c r="E155" s="3"/>
      <c r="F155" s="5"/>
      <c r="G155" s="5"/>
      <c r="H155" s="66"/>
      <c r="I155" s="67"/>
      <c r="J155" s="67"/>
      <c r="K155" s="67"/>
      <c r="L155" s="67"/>
    </row>
    <row r="156" spans="1:12" ht="12" thickBot="1">
      <c r="A156" s="125"/>
      <c r="B156" s="355" t="s">
        <v>3596</v>
      </c>
      <c r="C156" s="356"/>
      <c r="D156" s="356"/>
      <c r="E156" s="356"/>
      <c r="F156" s="357"/>
      <c r="G156" s="285"/>
      <c r="H156" s="66"/>
      <c r="I156" s="67"/>
      <c r="J156" s="67"/>
      <c r="K156" s="67"/>
      <c r="L156" s="67"/>
    </row>
    <row r="157" spans="1:12">
      <c r="A157" s="125">
        <v>0</v>
      </c>
      <c r="B157" s="126">
        <v>159605</v>
      </c>
      <c r="C157" s="3" t="s">
        <v>2930</v>
      </c>
      <c r="D157" s="4" t="s">
        <v>2931</v>
      </c>
      <c r="E157" s="4" t="s">
        <v>8</v>
      </c>
      <c r="F157" s="5">
        <v>0.98</v>
      </c>
      <c r="G157" s="5">
        <f>ROUND(F157*Курс_EUR,2)</f>
        <v>93.1</v>
      </c>
      <c r="H157" s="66"/>
      <c r="I157" s="67">
        <f>F157*(1-Скидка_ROXELPRO)</f>
        <v>0.98</v>
      </c>
      <c r="J157" s="67">
        <f>I157*H157</f>
        <v>0</v>
      </c>
      <c r="K157" s="67">
        <f>G157*(1-Скидка_ROXELPRO)</f>
        <v>93.1</v>
      </c>
      <c r="L157" s="67">
        <f t="shared" si="39"/>
        <v>0</v>
      </c>
    </row>
    <row r="158" spans="1:12">
      <c r="A158" s="125">
        <v>0</v>
      </c>
      <c r="B158" s="126">
        <v>159608</v>
      </c>
      <c r="C158" s="3" t="s">
        <v>2932</v>
      </c>
      <c r="D158" s="4" t="s">
        <v>2931</v>
      </c>
      <c r="E158" s="4" t="s">
        <v>8</v>
      </c>
      <c r="F158" s="5">
        <v>0.98</v>
      </c>
      <c r="G158" s="5">
        <f>ROUND(F158*Курс_EUR,2)</f>
        <v>93.1</v>
      </c>
      <c r="H158" s="66"/>
      <c r="I158" s="67">
        <f>F158*(1-Скидка_ROXELPRO)</f>
        <v>0.98</v>
      </c>
      <c r="J158" s="67">
        <f>I158*H158</f>
        <v>0</v>
      </c>
      <c r="K158" s="67">
        <f>G158*(1-Скидка_ROXELPRO)</f>
        <v>93.1</v>
      </c>
      <c r="L158" s="67">
        <f t="shared" si="39"/>
        <v>0</v>
      </c>
    </row>
    <row r="159" spans="1:12">
      <c r="A159" s="125">
        <v>0</v>
      </c>
      <c r="B159" s="126">
        <v>159611</v>
      </c>
      <c r="C159" s="3" t="s">
        <v>2933</v>
      </c>
      <c r="D159" s="4" t="s">
        <v>2931</v>
      </c>
      <c r="E159" s="4" t="s">
        <v>8</v>
      </c>
      <c r="F159" s="5">
        <v>0.98</v>
      </c>
      <c r="G159" s="5">
        <f>ROUND(F159*Курс_EUR,2)</f>
        <v>93.1</v>
      </c>
      <c r="H159" s="66"/>
      <c r="I159" s="67">
        <f>F159*(1-Скидка_ROXELPRO)</f>
        <v>0.98</v>
      </c>
      <c r="J159" s="67">
        <f>I159*H159</f>
        <v>0</v>
      </c>
      <c r="K159" s="67">
        <f>G159*(1-Скидка_ROXELPRO)</f>
        <v>93.1</v>
      </c>
      <c r="L159" s="67">
        <f t="shared" si="39"/>
        <v>0</v>
      </c>
    </row>
    <row r="160" spans="1:12">
      <c r="A160" s="125">
        <v>0</v>
      </c>
      <c r="B160" s="126">
        <v>159616</v>
      </c>
      <c r="C160" s="3" t="s">
        <v>2934</v>
      </c>
      <c r="D160" s="4" t="s">
        <v>2931</v>
      </c>
      <c r="E160" s="4" t="s">
        <v>8</v>
      </c>
      <c r="F160" s="5">
        <v>0.98</v>
      </c>
      <c r="G160" s="5">
        <f>ROUND(F160*Курс_EUR,2)</f>
        <v>93.1</v>
      </c>
      <c r="H160" s="66"/>
      <c r="I160" s="67">
        <f>F160*(1-Скидка_ROXELPRO)</f>
        <v>0.98</v>
      </c>
      <c r="J160" s="67">
        <f>I160*H160</f>
        <v>0</v>
      </c>
      <c r="K160" s="67">
        <f>G160*(1-Скидка_ROXELPRO)</f>
        <v>93.1</v>
      </c>
      <c r="L160" s="67">
        <f t="shared" si="39"/>
        <v>0</v>
      </c>
    </row>
    <row r="161" spans="1:12">
      <c r="A161" s="125">
        <v>0</v>
      </c>
      <c r="B161" s="126">
        <v>159618</v>
      </c>
      <c r="C161" s="3" t="s">
        <v>2935</v>
      </c>
      <c r="D161" s="4" t="s">
        <v>2931</v>
      </c>
      <c r="E161" s="4" t="s">
        <v>8</v>
      </c>
      <c r="F161" s="5">
        <v>0.98</v>
      </c>
      <c r="G161" s="5">
        <f>ROUND(F161*Курс_EUR,2)</f>
        <v>93.1</v>
      </c>
      <c r="H161" s="66"/>
      <c r="I161" s="67">
        <f>F161*(1-Скидка_ROXELPRO)</f>
        <v>0.98</v>
      </c>
      <c r="J161" s="67">
        <f>I161*H161</f>
        <v>0</v>
      </c>
      <c r="K161" s="67">
        <f>G161*(1-Скидка_ROXELPRO)</f>
        <v>93.1</v>
      </c>
      <c r="L161" s="67">
        <f t="shared" si="39"/>
        <v>0</v>
      </c>
    </row>
    <row r="162" spans="1:12">
      <c r="A162" s="125"/>
      <c r="B162" s="126"/>
      <c r="C162" s="3"/>
      <c r="D162" s="3"/>
      <c r="E162" s="3"/>
      <c r="F162" s="5"/>
      <c r="G162" s="5"/>
      <c r="H162" s="66"/>
      <c r="I162" s="67"/>
      <c r="J162" s="67"/>
      <c r="K162" s="67"/>
      <c r="L162" s="67"/>
    </row>
    <row r="163" spans="1:12" ht="16.149999999999999" thickBot="1">
      <c r="A163" s="125"/>
      <c r="B163" s="358" t="s">
        <v>4591</v>
      </c>
      <c r="C163" s="358"/>
      <c r="D163" s="358"/>
      <c r="E163" s="358"/>
      <c r="F163" s="359"/>
      <c r="G163" s="328"/>
      <c r="H163" s="66"/>
      <c r="I163" s="67"/>
      <c r="J163" s="67"/>
      <c r="K163" s="67"/>
      <c r="L163" s="67"/>
    </row>
    <row r="164" spans="1:12" ht="12" thickBot="1">
      <c r="A164" s="125"/>
      <c r="B164" s="355" t="s">
        <v>4592</v>
      </c>
      <c r="C164" s="356"/>
      <c r="D164" s="356"/>
      <c r="E164" s="356"/>
      <c r="F164" s="357"/>
      <c r="G164" s="285"/>
      <c r="H164" s="66"/>
      <c r="I164" s="67"/>
      <c r="J164" s="67"/>
      <c r="K164" s="67"/>
      <c r="L164" s="67"/>
    </row>
    <row r="165" spans="1:12">
      <c r="A165" s="125">
        <v>0</v>
      </c>
      <c r="B165" s="179">
        <v>192111</v>
      </c>
      <c r="C165" s="179" t="s">
        <v>4593</v>
      </c>
      <c r="D165" s="6" t="s">
        <v>8</v>
      </c>
      <c r="E165" s="6" t="s">
        <v>8</v>
      </c>
      <c r="F165" s="7">
        <v>95.43</v>
      </c>
      <c r="G165" s="5">
        <f>ROUND(F165*Курс_EUR,2)</f>
        <v>9065.85</v>
      </c>
      <c r="H165" s="66"/>
      <c r="I165" s="67">
        <f>F165*(1-Скидка_ROXELPRO)</f>
        <v>95.43</v>
      </c>
      <c r="J165" s="67">
        <f>I165*H165</f>
        <v>0</v>
      </c>
      <c r="K165" s="67">
        <f>G165*(1-Скидка_ROXELPRO)</f>
        <v>9065.85</v>
      </c>
      <c r="L165" s="67">
        <f t="shared" si="39"/>
        <v>0</v>
      </c>
    </row>
    <row r="166" spans="1:12">
      <c r="A166" s="125">
        <v>0</v>
      </c>
      <c r="B166" s="179">
        <v>192191</v>
      </c>
      <c r="C166" s="179" t="s">
        <v>4594</v>
      </c>
      <c r="D166" s="6" t="s">
        <v>8</v>
      </c>
      <c r="E166" s="6" t="s">
        <v>8</v>
      </c>
      <c r="F166" s="7">
        <v>37.96</v>
      </c>
      <c r="G166" s="5">
        <f>ROUND(F166*Курс_EUR,2)</f>
        <v>3606.2</v>
      </c>
      <c r="H166" s="66"/>
      <c r="I166" s="67">
        <f>F166*(1-Скидка_ROXELPRO)</f>
        <v>37.96</v>
      </c>
      <c r="J166" s="67">
        <f>I166*H166</f>
        <v>0</v>
      </c>
      <c r="K166" s="67">
        <f>G166*(1-Скидка_ROXELPRO)</f>
        <v>3606.2</v>
      </c>
      <c r="L166" s="67">
        <f t="shared" si="39"/>
        <v>0</v>
      </c>
    </row>
    <row r="167" spans="1:12" ht="12" thickBot="1">
      <c r="A167" s="125"/>
      <c r="B167" s="126"/>
      <c r="C167" s="3"/>
      <c r="D167" s="3"/>
      <c r="E167" s="3"/>
      <c r="F167" s="5"/>
      <c r="G167" s="5"/>
      <c r="H167" s="66"/>
      <c r="I167" s="67"/>
      <c r="J167" s="67"/>
      <c r="K167" s="67"/>
      <c r="L167" s="67"/>
    </row>
    <row r="168" spans="1:12" ht="12" thickBot="1">
      <c r="A168" s="125"/>
      <c r="B168" s="355" t="s">
        <v>4595</v>
      </c>
      <c r="C168" s="356"/>
      <c r="D168" s="356"/>
      <c r="E168" s="356"/>
      <c r="F168" s="357"/>
      <c r="G168" s="285"/>
      <c r="H168" s="66"/>
      <c r="I168" s="67"/>
      <c r="J168" s="67"/>
      <c r="K168" s="67"/>
      <c r="L168" s="67"/>
    </row>
    <row r="169" spans="1:12">
      <c r="A169" s="125">
        <v>0</v>
      </c>
      <c r="B169" s="179">
        <v>192311</v>
      </c>
      <c r="C169" s="179" t="s">
        <v>4596</v>
      </c>
      <c r="D169" s="6" t="s">
        <v>8</v>
      </c>
      <c r="E169" s="6" t="s">
        <v>8</v>
      </c>
      <c r="F169" s="7">
        <v>81.569999999999993</v>
      </c>
      <c r="G169" s="5">
        <f>ROUND(F169*Курс_EUR,2)</f>
        <v>7749.15</v>
      </c>
      <c r="H169" s="66"/>
      <c r="I169" s="67">
        <f>F169*(1-Скидка_ROXELPRO)</f>
        <v>81.569999999999993</v>
      </c>
      <c r="J169" s="67">
        <f>I169*H169</f>
        <v>0</v>
      </c>
      <c r="K169" s="67">
        <f>G169*(1-Скидка_ROXELPRO)</f>
        <v>7749.15</v>
      </c>
      <c r="L169" s="67">
        <f t="shared" si="39"/>
        <v>0</v>
      </c>
    </row>
    <row r="170" spans="1:12">
      <c r="A170" s="125">
        <v>0</v>
      </c>
      <c r="B170" s="179">
        <v>192391</v>
      </c>
      <c r="C170" s="179" t="s">
        <v>4597</v>
      </c>
      <c r="D170" s="6" t="s">
        <v>8</v>
      </c>
      <c r="E170" s="6" t="s">
        <v>8</v>
      </c>
      <c r="F170" s="7">
        <v>52.78</v>
      </c>
      <c r="G170" s="5">
        <f>ROUND(F170*Курс_EUR,2)</f>
        <v>5014.1000000000004</v>
      </c>
      <c r="H170" s="66"/>
      <c r="I170" s="67">
        <f>F170*(1-Скидка_ROXELPRO)</f>
        <v>52.78</v>
      </c>
      <c r="J170" s="67">
        <f>I170*H170</f>
        <v>0</v>
      </c>
      <c r="K170" s="67">
        <f>G170*(1-Скидка_ROXELPRO)</f>
        <v>5014.1000000000004</v>
      </c>
      <c r="L170" s="67">
        <f t="shared" si="39"/>
        <v>0</v>
      </c>
    </row>
    <row r="171" spans="1:12" ht="12" thickBot="1">
      <c r="A171" s="125"/>
      <c r="B171" s="126"/>
      <c r="C171" s="3"/>
      <c r="D171" s="3"/>
      <c r="E171" s="3"/>
      <c r="F171" s="5"/>
      <c r="G171" s="5"/>
      <c r="H171" s="66"/>
      <c r="I171" s="67"/>
      <c r="J171" s="67"/>
      <c r="K171" s="67"/>
      <c r="L171" s="67"/>
    </row>
    <row r="172" spans="1:12" ht="12" thickBot="1">
      <c r="A172" s="125"/>
      <c r="B172" s="355" t="s">
        <v>4598</v>
      </c>
      <c r="C172" s="356"/>
      <c r="D172" s="356"/>
      <c r="E172" s="356"/>
      <c r="F172" s="357"/>
      <c r="G172" s="285"/>
      <c r="H172" s="66"/>
      <c r="I172" s="67"/>
      <c r="J172" s="67"/>
      <c r="K172" s="67"/>
      <c r="L172" s="67"/>
    </row>
    <row r="173" spans="1:12">
      <c r="A173" s="125">
        <v>0</v>
      </c>
      <c r="B173" s="179">
        <v>192512</v>
      </c>
      <c r="C173" s="179" t="s">
        <v>4599</v>
      </c>
      <c r="D173" s="6" t="s">
        <v>8</v>
      </c>
      <c r="E173" s="6" t="s">
        <v>8</v>
      </c>
      <c r="F173" s="7">
        <v>140.33000000000001</v>
      </c>
      <c r="G173" s="5">
        <f>ROUND(F173*Курс_EUR,2)</f>
        <v>13331.35</v>
      </c>
      <c r="H173" s="66"/>
      <c r="I173" s="67">
        <f>F173*(1-Скидка_ROXELPRO)</f>
        <v>140.33000000000001</v>
      </c>
      <c r="J173" s="67">
        <f>I173*H173</f>
        <v>0</v>
      </c>
      <c r="K173" s="67">
        <f>G173*(1-Скидка_ROXELPRO)</f>
        <v>13331.35</v>
      </c>
      <c r="L173" s="67">
        <f t="shared" si="39"/>
        <v>0</v>
      </c>
    </row>
    <row r="174" spans="1:12">
      <c r="A174" s="125">
        <v>0</v>
      </c>
      <c r="B174" s="179">
        <v>192513</v>
      </c>
      <c r="C174" s="179" t="s">
        <v>4600</v>
      </c>
      <c r="D174" s="6" t="s">
        <v>8</v>
      </c>
      <c r="E174" s="6" t="s">
        <v>8</v>
      </c>
      <c r="F174" s="7">
        <v>170.61</v>
      </c>
      <c r="G174" s="5">
        <f>ROUND(F174*Курс_EUR,2)</f>
        <v>16207.95</v>
      </c>
      <c r="H174" s="66"/>
      <c r="I174" s="67">
        <f>F174*(1-Скидка_ROXELPRO)</f>
        <v>170.61</v>
      </c>
      <c r="J174" s="67">
        <f>I174*H174</f>
        <v>0</v>
      </c>
      <c r="K174" s="67">
        <f>G174*(1-Скидка_ROXELPRO)</f>
        <v>16207.95</v>
      </c>
      <c r="L174" s="67">
        <f t="shared" si="39"/>
        <v>0</v>
      </c>
    </row>
    <row r="175" spans="1:12">
      <c r="A175" s="125">
        <v>0</v>
      </c>
      <c r="B175" s="179">
        <v>192592</v>
      </c>
      <c r="C175" s="179" t="s">
        <v>4601</v>
      </c>
      <c r="D175" s="6" t="s">
        <v>8</v>
      </c>
      <c r="E175" s="6" t="s">
        <v>8</v>
      </c>
      <c r="F175" s="7">
        <v>42.87</v>
      </c>
      <c r="G175" s="5">
        <f>ROUND(F175*Курс_EUR,2)</f>
        <v>4072.65</v>
      </c>
      <c r="H175" s="66"/>
      <c r="I175" s="67">
        <f>F175*(1-Скидка_ROXELPRO)</f>
        <v>42.87</v>
      </c>
      <c r="J175" s="67">
        <f>I175*H175</f>
        <v>0</v>
      </c>
      <c r="K175" s="67">
        <f>G175*(1-Скидка_ROXELPRO)</f>
        <v>4072.65</v>
      </c>
      <c r="L175" s="67">
        <f t="shared" si="39"/>
        <v>0</v>
      </c>
    </row>
    <row r="176" spans="1:12">
      <c r="A176" s="125">
        <v>0</v>
      </c>
      <c r="B176" s="179">
        <v>192593</v>
      </c>
      <c r="C176" s="179" t="s">
        <v>4602</v>
      </c>
      <c r="D176" s="6" t="s">
        <v>8</v>
      </c>
      <c r="E176" s="6" t="s">
        <v>8</v>
      </c>
      <c r="F176" s="7">
        <v>42.87</v>
      </c>
      <c r="G176" s="5">
        <f>ROUND(F176*Курс_EUR,2)</f>
        <v>4072.65</v>
      </c>
      <c r="H176" s="66"/>
      <c r="I176" s="67">
        <f>F176*(1-Скидка_ROXELPRO)</f>
        <v>42.87</v>
      </c>
      <c r="J176" s="67">
        <f>I176*H176</f>
        <v>0</v>
      </c>
      <c r="K176" s="67">
        <f>G176*(1-Скидка_ROXELPRO)</f>
        <v>4072.65</v>
      </c>
      <c r="L176" s="67">
        <f t="shared" si="39"/>
        <v>0</v>
      </c>
    </row>
    <row r="177" spans="1:12" ht="12" thickBot="1">
      <c r="A177" s="125"/>
      <c r="B177" s="126"/>
      <c r="C177" s="3"/>
      <c r="D177" s="3"/>
      <c r="E177" s="3"/>
      <c r="F177" s="5"/>
      <c r="G177" s="5"/>
      <c r="H177" s="66"/>
      <c r="I177" s="67"/>
      <c r="J177" s="67"/>
      <c r="K177" s="67"/>
      <c r="L177" s="67"/>
    </row>
    <row r="178" spans="1:12" ht="12" thickBot="1">
      <c r="A178" s="125"/>
      <c r="B178" s="355" t="s">
        <v>4639</v>
      </c>
      <c r="C178" s="356"/>
      <c r="D178" s="356"/>
      <c r="E178" s="356"/>
      <c r="F178" s="357"/>
      <c r="G178" s="285"/>
      <c r="H178" s="66"/>
      <c r="I178" s="67"/>
      <c r="J178" s="67"/>
      <c r="K178" s="67"/>
      <c r="L178" s="67"/>
    </row>
    <row r="179" spans="1:12">
      <c r="A179" s="125">
        <v>0</v>
      </c>
      <c r="B179" s="179">
        <v>195626</v>
      </c>
      <c r="C179" s="179" t="s">
        <v>4640</v>
      </c>
      <c r="D179" s="6" t="s">
        <v>8</v>
      </c>
      <c r="E179" s="6" t="s">
        <v>8</v>
      </c>
      <c r="F179" s="7">
        <v>38.1</v>
      </c>
      <c r="G179" s="5">
        <f t="shared" ref="G179:G201" si="40">ROUND(F179*Курс_EUR,2)</f>
        <v>3619.5</v>
      </c>
      <c r="H179" s="66"/>
      <c r="I179" s="67">
        <f t="shared" ref="I179:I201" si="41">F179*(1-Скидка_ROXELPRO)</f>
        <v>38.1</v>
      </c>
      <c r="J179" s="67">
        <f t="shared" ref="J179:J201" si="42">I179*H179</f>
        <v>0</v>
      </c>
      <c r="K179" s="67">
        <f t="shared" ref="K179:K201" si="43">G179*(1-Скидка_ROXELPRO)</f>
        <v>3619.5</v>
      </c>
      <c r="L179" s="67">
        <f t="shared" si="39"/>
        <v>0</v>
      </c>
    </row>
    <row r="180" spans="1:12">
      <c r="A180" s="125">
        <v>0</v>
      </c>
      <c r="B180" s="179">
        <v>195627</v>
      </c>
      <c r="C180" s="179" t="s">
        <v>4641</v>
      </c>
      <c r="D180" s="6" t="s">
        <v>8</v>
      </c>
      <c r="E180" s="6" t="s">
        <v>8</v>
      </c>
      <c r="F180" s="7">
        <v>33.24</v>
      </c>
      <c r="G180" s="5">
        <f t="shared" si="40"/>
        <v>3157.8</v>
      </c>
      <c r="H180" s="66"/>
      <c r="I180" s="67">
        <f t="shared" si="41"/>
        <v>33.24</v>
      </c>
      <c r="J180" s="67">
        <f t="shared" si="42"/>
        <v>0</v>
      </c>
      <c r="K180" s="67">
        <f t="shared" si="43"/>
        <v>3157.8</v>
      </c>
      <c r="L180" s="67">
        <f t="shared" si="39"/>
        <v>0</v>
      </c>
    </row>
    <row r="181" spans="1:12">
      <c r="A181" s="125">
        <v>0</v>
      </c>
      <c r="B181" s="179">
        <v>195628</v>
      </c>
      <c r="C181" s="179" t="s">
        <v>4642</v>
      </c>
      <c r="D181" s="6" t="s">
        <v>8</v>
      </c>
      <c r="E181" s="6" t="s">
        <v>8</v>
      </c>
      <c r="F181" s="7">
        <v>38.1</v>
      </c>
      <c r="G181" s="5">
        <f t="shared" si="40"/>
        <v>3619.5</v>
      </c>
      <c r="H181" s="66"/>
      <c r="I181" s="67">
        <f t="shared" si="41"/>
        <v>38.1</v>
      </c>
      <c r="J181" s="67">
        <f t="shared" si="42"/>
        <v>0</v>
      </c>
      <c r="K181" s="67">
        <f t="shared" si="43"/>
        <v>3619.5</v>
      </c>
      <c r="L181" s="67">
        <f t="shared" si="39"/>
        <v>0</v>
      </c>
    </row>
    <row r="182" spans="1:12">
      <c r="A182" s="125">
        <v>0</v>
      </c>
      <c r="B182" s="179">
        <v>195636</v>
      </c>
      <c r="C182" s="179" t="s">
        <v>5228</v>
      </c>
      <c r="D182" s="6" t="s">
        <v>8</v>
      </c>
      <c r="E182" s="6" t="s">
        <v>8</v>
      </c>
      <c r="F182" s="7">
        <v>42.46</v>
      </c>
      <c r="G182" s="5">
        <f t="shared" ref="G182:G183" si="44">ROUND(F182*Курс_EUR,2)</f>
        <v>4033.7</v>
      </c>
      <c r="H182" s="66"/>
      <c r="I182" s="67">
        <f t="shared" ref="I182:I183" si="45">F182*(1-Скидка_ROXELPRO)</f>
        <v>42.46</v>
      </c>
      <c r="J182" s="67">
        <f t="shared" ref="J182:J183" si="46">I182*H182</f>
        <v>0</v>
      </c>
      <c r="K182" s="67">
        <f t="shared" ref="K182:K183" si="47">G182*(1-Скидка_ROXELPRO)</f>
        <v>4033.7</v>
      </c>
      <c r="L182" s="67">
        <f t="shared" ref="L182:L183" si="48">H182*K182</f>
        <v>0</v>
      </c>
    </row>
    <row r="183" spans="1:12">
      <c r="A183" s="125">
        <v>0</v>
      </c>
      <c r="B183" s="179">
        <v>195637</v>
      </c>
      <c r="C183" s="179" t="s">
        <v>5229</v>
      </c>
      <c r="D183" s="6" t="s">
        <v>8</v>
      </c>
      <c r="E183" s="6" t="s">
        <v>8</v>
      </c>
      <c r="F183" s="7">
        <v>35.64</v>
      </c>
      <c r="G183" s="5">
        <f t="shared" si="44"/>
        <v>3385.8</v>
      </c>
      <c r="H183" s="66"/>
      <c r="I183" s="67">
        <f t="shared" si="45"/>
        <v>35.64</v>
      </c>
      <c r="J183" s="67">
        <f t="shared" si="46"/>
        <v>0</v>
      </c>
      <c r="K183" s="67">
        <f t="shared" si="47"/>
        <v>3385.8</v>
      </c>
      <c r="L183" s="67">
        <f t="shared" si="48"/>
        <v>0</v>
      </c>
    </row>
    <row r="184" spans="1:12">
      <c r="A184" s="125">
        <v>0</v>
      </c>
      <c r="B184" s="179">
        <v>195644</v>
      </c>
      <c r="C184" s="179" t="s">
        <v>5222</v>
      </c>
      <c r="D184" s="6" t="s">
        <v>8</v>
      </c>
      <c r="E184" s="6" t="s">
        <v>8</v>
      </c>
      <c r="F184" s="7">
        <v>23</v>
      </c>
      <c r="G184" s="5">
        <f t="shared" ref="G184" si="49">ROUND(F184*Курс_EUR,2)</f>
        <v>2185</v>
      </c>
      <c r="H184" s="66"/>
      <c r="I184" s="67">
        <f t="shared" ref="I184" si="50">F184*(1-Скидка_ROXELPRO)</f>
        <v>23</v>
      </c>
      <c r="J184" s="67">
        <f t="shared" ref="J184" si="51">I184*H184</f>
        <v>0</v>
      </c>
      <c r="K184" s="67">
        <f t="shared" ref="K184" si="52">G184*(1-Скидка_ROXELPRO)</f>
        <v>2185</v>
      </c>
      <c r="L184" s="67">
        <f t="shared" ref="L184" si="53">H184*K184</f>
        <v>0</v>
      </c>
    </row>
    <row r="185" spans="1:12">
      <c r="A185" s="125">
        <v>0</v>
      </c>
      <c r="B185" s="179">
        <v>195646</v>
      </c>
      <c r="C185" s="179" t="s">
        <v>4643</v>
      </c>
      <c r="D185" s="6" t="s">
        <v>8</v>
      </c>
      <c r="E185" s="6" t="s">
        <v>8</v>
      </c>
      <c r="F185" s="7">
        <v>30.42</v>
      </c>
      <c r="G185" s="5">
        <f t="shared" si="40"/>
        <v>2889.9</v>
      </c>
      <c r="H185" s="66"/>
      <c r="I185" s="67">
        <f t="shared" si="41"/>
        <v>30.42</v>
      </c>
      <c r="J185" s="67">
        <f t="shared" si="42"/>
        <v>0</v>
      </c>
      <c r="K185" s="67">
        <f t="shared" si="43"/>
        <v>2889.9</v>
      </c>
      <c r="L185" s="67">
        <f t="shared" si="39"/>
        <v>0</v>
      </c>
    </row>
    <row r="186" spans="1:12">
      <c r="A186" s="125">
        <v>0</v>
      </c>
      <c r="B186" s="179">
        <v>195647</v>
      </c>
      <c r="C186" s="179" t="s">
        <v>4644</v>
      </c>
      <c r="D186" s="6" t="s">
        <v>8</v>
      </c>
      <c r="E186" s="6" t="s">
        <v>8</v>
      </c>
      <c r="F186" s="7">
        <v>25.23</v>
      </c>
      <c r="G186" s="5">
        <f t="shared" si="40"/>
        <v>2396.85</v>
      </c>
      <c r="H186" s="66"/>
      <c r="I186" s="67">
        <f t="shared" si="41"/>
        <v>25.23</v>
      </c>
      <c r="J186" s="67">
        <f t="shared" si="42"/>
        <v>0</v>
      </c>
      <c r="K186" s="67">
        <f t="shared" si="43"/>
        <v>2396.85</v>
      </c>
      <c r="L186" s="67">
        <f t="shared" si="39"/>
        <v>0</v>
      </c>
    </row>
    <row r="187" spans="1:12">
      <c r="A187" s="125">
        <v>0</v>
      </c>
      <c r="B187" s="179">
        <v>195648</v>
      </c>
      <c r="C187" s="179" t="s">
        <v>4645</v>
      </c>
      <c r="D187" s="6" t="s">
        <v>8</v>
      </c>
      <c r="E187" s="6" t="s">
        <v>8</v>
      </c>
      <c r="F187" s="7">
        <v>30.42</v>
      </c>
      <c r="G187" s="5">
        <f t="shared" si="40"/>
        <v>2889.9</v>
      </c>
      <c r="H187" s="66"/>
      <c r="I187" s="67">
        <f t="shared" si="41"/>
        <v>30.42</v>
      </c>
      <c r="J187" s="67">
        <f t="shared" si="42"/>
        <v>0</v>
      </c>
      <c r="K187" s="67">
        <f t="shared" si="43"/>
        <v>2889.9</v>
      </c>
      <c r="L187" s="67">
        <f t="shared" si="39"/>
        <v>0</v>
      </c>
    </row>
    <row r="188" spans="1:12">
      <c r="A188" s="125">
        <v>0</v>
      </c>
      <c r="B188" s="179">
        <v>195656</v>
      </c>
      <c r="C188" s="179" t="s">
        <v>5135</v>
      </c>
      <c r="D188" s="6" t="s">
        <v>8</v>
      </c>
      <c r="E188" s="6" t="s">
        <v>8</v>
      </c>
      <c r="F188" s="7">
        <v>35.67</v>
      </c>
      <c r="G188" s="5">
        <f t="shared" si="40"/>
        <v>3388.65</v>
      </c>
      <c r="H188" s="66"/>
      <c r="I188" s="67">
        <f t="shared" ref="I188:I199" si="54">F188*(1-Скидка_ROXELPRO)</f>
        <v>35.67</v>
      </c>
      <c r="J188" s="67">
        <f t="shared" si="42"/>
        <v>0</v>
      </c>
      <c r="K188" s="67">
        <f t="shared" si="43"/>
        <v>3388.65</v>
      </c>
      <c r="L188" s="67">
        <f t="shared" si="39"/>
        <v>0</v>
      </c>
    </row>
    <row r="189" spans="1:12">
      <c r="A189" s="125">
        <v>0</v>
      </c>
      <c r="B189" s="179">
        <v>195657</v>
      </c>
      <c r="C189" s="179" t="s">
        <v>5136</v>
      </c>
      <c r="D189" s="6" t="s">
        <v>8</v>
      </c>
      <c r="E189" s="6" t="s">
        <v>8</v>
      </c>
      <c r="F189" s="7">
        <v>30.57</v>
      </c>
      <c r="G189" s="5">
        <f t="shared" si="40"/>
        <v>2904.15</v>
      </c>
      <c r="H189" s="66"/>
      <c r="I189" s="67">
        <f t="shared" si="54"/>
        <v>30.57</v>
      </c>
      <c r="J189" s="67">
        <f t="shared" si="42"/>
        <v>0</v>
      </c>
      <c r="K189" s="67">
        <f t="shared" si="43"/>
        <v>2904.15</v>
      </c>
      <c r="L189" s="67">
        <f t="shared" si="39"/>
        <v>0</v>
      </c>
    </row>
    <row r="190" spans="1:12">
      <c r="A190" s="125">
        <v>0</v>
      </c>
      <c r="B190" s="179">
        <v>195658</v>
      </c>
      <c r="C190" s="179" t="s">
        <v>5137</v>
      </c>
      <c r="D190" s="6" t="s">
        <v>8</v>
      </c>
      <c r="E190" s="6" t="s">
        <v>8</v>
      </c>
      <c r="F190" s="7">
        <v>35.67</v>
      </c>
      <c r="G190" s="5">
        <f t="shared" si="40"/>
        <v>3388.65</v>
      </c>
      <c r="H190" s="66"/>
      <c r="I190" s="67">
        <f t="shared" si="54"/>
        <v>35.67</v>
      </c>
      <c r="J190" s="67">
        <f t="shared" si="42"/>
        <v>0</v>
      </c>
      <c r="K190" s="67">
        <f t="shared" si="43"/>
        <v>3388.65</v>
      </c>
      <c r="L190" s="67">
        <f t="shared" si="39"/>
        <v>0</v>
      </c>
    </row>
    <row r="191" spans="1:12">
      <c r="A191" s="125"/>
      <c r="B191" s="179"/>
      <c r="C191" s="179"/>
      <c r="D191" s="6"/>
      <c r="E191" s="6"/>
      <c r="F191" s="7"/>
      <c r="G191" s="5"/>
      <c r="H191" s="66"/>
      <c r="I191" s="67"/>
      <c r="J191" s="67"/>
      <c r="K191" s="67"/>
      <c r="L191" s="67"/>
    </row>
    <row r="192" spans="1:12">
      <c r="A192" s="125">
        <v>0</v>
      </c>
      <c r="B192" s="179">
        <v>195682</v>
      </c>
      <c r="C192" s="179" t="s">
        <v>5223</v>
      </c>
      <c r="D192" s="6" t="s">
        <v>1834</v>
      </c>
      <c r="E192" s="6" t="s">
        <v>8</v>
      </c>
      <c r="F192" s="7">
        <v>7.05</v>
      </c>
      <c r="G192" s="5">
        <f t="shared" ref="G192:G199" si="55">ROUND(F192*Курс_EUR,2)</f>
        <v>669.75</v>
      </c>
      <c r="H192" s="66"/>
      <c r="I192" s="67">
        <f t="shared" si="54"/>
        <v>7.05</v>
      </c>
      <c r="J192" s="67">
        <f t="shared" ref="J192:J199" si="56">I192*H192</f>
        <v>0</v>
      </c>
      <c r="K192" s="67">
        <f t="shared" ref="K192:K199" si="57">G192*(1-Скидка_ROXELPRO)</f>
        <v>669.75</v>
      </c>
      <c r="L192" s="67">
        <f t="shared" ref="L192:L199" si="58">H192*K192</f>
        <v>0</v>
      </c>
    </row>
    <row r="193" spans="1:12">
      <c r="A193" s="125">
        <v>0</v>
      </c>
      <c r="B193" s="179">
        <v>195683</v>
      </c>
      <c r="C193" s="179" t="s">
        <v>5224</v>
      </c>
      <c r="D193" s="6" t="s">
        <v>1834</v>
      </c>
      <c r="E193" s="6" t="s">
        <v>8</v>
      </c>
      <c r="F193" s="7">
        <v>7.35</v>
      </c>
      <c r="G193" s="5">
        <f t="shared" si="55"/>
        <v>698.25</v>
      </c>
      <c r="H193" s="66"/>
      <c r="I193" s="67">
        <f t="shared" si="54"/>
        <v>7.35</v>
      </c>
      <c r="J193" s="67">
        <f t="shared" si="56"/>
        <v>0</v>
      </c>
      <c r="K193" s="67">
        <f t="shared" si="57"/>
        <v>698.25</v>
      </c>
      <c r="L193" s="67">
        <f t="shared" si="58"/>
        <v>0</v>
      </c>
    </row>
    <row r="194" spans="1:12">
      <c r="A194" s="125">
        <v>0</v>
      </c>
      <c r="B194" s="179">
        <v>195686</v>
      </c>
      <c r="C194" s="179" t="s">
        <v>4646</v>
      </c>
      <c r="D194" s="6" t="s">
        <v>1834</v>
      </c>
      <c r="E194" s="6" t="s">
        <v>8</v>
      </c>
      <c r="F194" s="7">
        <v>7.05</v>
      </c>
      <c r="G194" s="5">
        <f t="shared" si="55"/>
        <v>669.75</v>
      </c>
      <c r="H194" s="66"/>
      <c r="I194" s="67">
        <f t="shared" si="54"/>
        <v>7.05</v>
      </c>
      <c r="J194" s="67">
        <f t="shared" si="56"/>
        <v>0</v>
      </c>
      <c r="K194" s="67">
        <f t="shared" si="57"/>
        <v>669.75</v>
      </c>
      <c r="L194" s="67">
        <f t="shared" si="58"/>
        <v>0</v>
      </c>
    </row>
    <row r="195" spans="1:12">
      <c r="A195" s="125">
        <v>0</v>
      </c>
      <c r="B195" s="179">
        <v>195687</v>
      </c>
      <c r="C195" s="179" t="s">
        <v>4647</v>
      </c>
      <c r="D195" s="6" t="s">
        <v>1834</v>
      </c>
      <c r="E195" s="6" t="s">
        <v>8</v>
      </c>
      <c r="F195" s="7">
        <v>7.35</v>
      </c>
      <c r="G195" s="5">
        <f t="shared" si="55"/>
        <v>698.25</v>
      </c>
      <c r="H195" s="66"/>
      <c r="I195" s="67">
        <f t="shared" si="54"/>
        <v>7.35</v>
      </c>
      <c r="J195" s="67">
        <f t="shared" si="56"/>
        <v>0</v>
      </c>
      <c r="K195" s="67">
        <f t="shared" si="57"/>
        <v>698.25</v>
      </c>
      <c r="L195" s="67">
        <f t="shared" si="58"/>
        <v>0</v>
      </c>
    </row>
    <row r="196" spans="1:12">
      <c r="A196" s="125">
        <v>0</v>
      </c>
      <c r="B196" s="179">
        <v>195688</v>
      </c>
      <c r="C196" s="179" t="s">
        <v>4657</v>
      </c>
      <c r="D196" s="6" t="s">
        <v>1834</v>
      </c>
      <c r="E196" s="6" t="s">
        <v>8</v>
      </c>
      <c r="F196" s="7">
        <v>7.08</v>
      </c>
      <c r="G196" s="5">
        <f t="shared" si="55"/>
        <v>672.6</v>
      </c>
      <c r="H196" s="66"/>
      <c r="I196" s="67">
        <f t="shared" si="54"/>
        <v>7.08</v>
      </c>
      <c r="J196" s="67">
        <f t="shared" si="56"/>
        <v>0</v>
      </c>
      <c r="K196" s="67">
        <f t="shared" si="57"/>
        <v>672.6</v>
      </c>
      <c r="L196" s="67">
        <f t="shared" si="58"/>
        <v>0</v>
      </c>
    </row>
    <row r="197" spans="1:12">
      <c r="A197" s="125">
        <v>0</v>
      </c>
      <c r="B197" s="179">
        <v>195689</v>
      </c>
      <c r="C197" s="179" t="s">
        <v>4658</v>
      </c>
      <c r="D197" s="6" t="s">
        <v>1834</v>
      </c>
      <c r="E197" s="6" t="s">
        <v>8</v>
      </c>
      <c r="F197" s="7">
        <v>7.35</v>
      </c>
      <c r="G197" s="5">
        <f t="shared" si="55"/>
        <v>698.25</v>
      </c>
      <c r="H197" s="66"/>
      <c r="I197" s="67">
        <f t="shared" si="54"/>
        <v>7.35</v>
      </c>
      <c r="J197" s="67">
        <f t="shared" si="56"/>
        <v>0</v>
      </c>
      <c r="K197" s="67">
        <f t="shared" si="57"/>
        <v>698.25</v>
      </c>
      <c r="L197" s="67">
        <f t="shared" si="58"/>
        <v>0</v>
      </c>
    </row>
    <row r="198" spans="1:12">
      <c r="A198" s="125"/>
      <c r="B198" s="179"/>
      <c r="C198" s="179"/>
      <c r="D198" s="6"/>
      <c r="E198" s="6"/>
      <c r="F198" s="7"/>
      <c r="G198" s="5"/>
      <c r="H198" s="66"/>
      <c r="I198" s="67"/>
      <c r="J198" s="67"/>
      <c r="K198" s="67"/>
      <c r="L198" s="67"/>
    </row>
    <row r="199" spans="1:12">
      <c r="A199" s="125">
        <v>0</v>
      </c>
      <c r="B199" s="179">
        <v>195693</v>
      </c>
      <c r="C199" s="179" t="s">
        <v>5225</v>
      </c>
      <c r="D199" s="6" t="s">
        <v>1834</v>
      </c>
      <c r="E199" s="6" t="s">
        <v>8</v>
      </c>
      <c r="F199" s="7">
        <v>4.49</v>
      </c>
      <c r="G199" s="5">
        <f t="shared" si="55"/>
        <v>426.55</v>
      </c>
      <c r="H199" s="66"/>
      <c r="I199" s="67">
        <f t="shared" si="54"/>
        <v>4.49</v>
      </c>
      <c r="J199" s="67">
        <f t="shared" si="56"/>
        <v>0</v>
      </c>
      <c r="K199" s="67">
        <f t="shared" si="57"/>
        <v>426.55</v>
      </c>
      <c r="L199" s="67">
        <f t="shared" si="58"/>
        <v>0</v>
      </c>
    </row>
    <row r="200" spans="1:12">
      <c r="A200" s="125">
        <v>0</v>
      </c>
      <c r="B200" s="179">
        <v>195696</v>
      </c>
      <c r="C200" s="179" t="s">
        <v>4648</v>
      </c>
      <c r="D200" s="6" t="s">
        <v>1834</v>
      </c>
      <c r="E200" s="6" t="s">
        <v>8</v>
      </c>
      <c r="F200" s="7">
        <v>4.49</v>
      </c>
      <c r="G200" s="5">
        <f t="shared" si="40"/>
        <v>426.55</v>
      </c>
      <c r="H200" s="66"/>
      <c r="I200" s="67">
        <f t="shared" si="41"/>
        <v>4.49</v>
      </c>
      <c r="J200" s="67">
        <f t="shared" si="42"/>
        <v>0</v>
      </c>
      <c r="K200" s="67">
        <f t="shared" si="43"/>
        <v>426.55</v>
      </c>
      <c r="L200" s="67">
        <f t="shared" si="39"/>
        <v>0</v>
      </c>
    </row>
    <row r="201" spans="1:12">
      <c r="A201" s="125">
        <v>0</v>
      </c>
      <c r="B201" s="179">
        <v>195698</v>
      </c>
      <c r="C201" s="179" t="s">
        <v>4649</v>
      </c>
      <c r="D201" s="6" t="s">
        <v>1834</v>
      </c>
      <c r="E201" s="6" t="s">
        <v>8</v>
      </c>
      <c r="F201" s="7">
        <v>4.49</v>
      </c>
      <c r="G201" s="5">
        <f t="shared" si="40"/>
        <v>426.55</v>
      </c>
      <c r="H201" s="66"/>
      <c r="I201" s="67">
        <f t="shared" si="41"/>
        <v>4.49</v>
      </c>
      <c r="J201" s="67">
        <f t="shared" si="42"/>
        <v>0</v>
      </c>
      <c r="K201" s="67">
        <f t="shared" si="43"/>
        <v>426.55</v>
      </c>
      <c r="L201" s="67">
        <f t="shared" si="39"/>
        <v>0</v>
      </c>
    </row>
    <row r="202" spans="1:12" ht="12" thickBot="1">
      <c r="A202" s="125"/>
      <c r="B202" s="126"/>
      <c r="C202" s="3"/>
      <c r="D202" s="3"/>
      <c r="E202" s="3"/>
      <c r="F202" s="5"/>
      <c r="G202" s="5"/>
      <c r="H202" s="66"/>
      <c r="I202" s="67"/>
      <c r="J202" s="67"/>
      <c r="K202" s="67"/>
      <c r="L202" s="67"/>
    </row>
    <row r="203" spans="1:12" ht="12" thickBot="1">
      <c r="A203" s="125"/>
      <c r="B203" s="355" t="s">
        <v>1870</v>
      </c>
      <c r="C203" s="356"/>
      <c r="D203" s="356"/>
      <c r="E203" s="356"/>
      <c r="F203" s="357"/>
      <c r="G203" s="285"/>
      <c r="H203" s="66"/>
      <c r="I203" s="67"/>
      <c r="J203" s="67"/>
      <c r="K203" s="67"/>
      <c r="L203" s="67"/>
    </row>
    <row r="204" spans="1:12">
      <c r="A204" s="125">
        <v>0</v>
      </c>
      <c r="B204" s="179">
        <v>196610</v>
      </c>
      <c r="C204" s="179" t="s">
        <v>4650</v>
      </c>
      <c r="D204" s="6" t="s">
        <v>8</v>
      </c>
      <c r="E204" s="6" t="s">
        <v>8</v>
      </c>
      <c r="F204" s="7">
        <v>32.46</v>
      </c>
      <c r="G204" s="5">
        <f t="shared" ref="G204:G212" si="59">ROUND(F204*Курс_EUR,2)</f>
        <v>3083.7</v>
      </c>
      <c r="H204" s="66"/>
      <c r="I204" s="67">
        <f t="shared" ref="I204:I212" si="60">F204*(1-Скидка_ROXELPRO)</f>
        <v>32.46</v>
      </c>
      <c r="J204" s="67">
        <f t="shared" ref="J204:J212" si="61">I204*H204</f>
        <v>0</v>
      </c>
      <c r="K204" s="67">
        <f t="shared" ref="K204:K212" si="62">G204*(1-Скидка_ROXELPRO)</f>
        <v>3083.7</v>
      </c>
      <c r="L204" s="67">
        <f t="shared" si="39"/>
        <v>0</v>
      </c>
    </row>
    <row r="205" spans="1:12">
      <c r="A205" s="125">
        <v>0</v>
      </c>
      <c r="B205" s="179">
        <v>196612</v>
      </c>
      <c r="C205" s="179" t="s">
        <v>4651</v>
      </c>
      <c r="D205" s="6" t="s">
        <v>8</v>
      </c>
      <c r="E205" s="6" t="s">
        <v>8</v>
      </c>
      <c r="F205" s="7">
        <v>32.46</v>
      </c>
      <c r="G205" s="5">
        <f t="shared" si="59"/>
        <v>3083.7</v>
      </c>
      <c r="H205" s="66"/>
      <c r="I205" s="67">
        <f t="shared" si="60"/>
        <v>32.46</v>
      </c>
      <c r="J205" s="67">
        <f t="shared" si="61"/>
        <v>0</v>
      </c>
      <c r="K205" s="67">
        <f t="shared" si="62"/>
        <v>3083.7</v>
      </c>
      <c r="L205" s="67">
        <f t="shared" si="39"/>
        <v>0</v>
      </c>
    </row>
    <row r="206" spans="1:12">
      <c r="A206" s="125">
        <v>0</v>
      </c>
      <c r="B206" s="179">
        <v>196620</v>
      </c>
      <c r="C206" s="179" t="s">
        <v>4652</v>
      </c>
      <c r="D206" s="6" t="s">
        <v>8</v>
      </c>
      <c r="E206" s="6" t="s">
        <v>8</v>
      </c>
      <c r="F206" s="7">
        <v>33</v>
      </c>
      <c r="G206" s="5">
        <f t="shared" si="59"/>
        <v>3135</v>
      </c>
      <c r="H206" s="66"/>
      <c r="I206" s="67">
        <f t="shared" si="60"/>
        <v>33</v>
      </c>
      <c r="J206" s="67">
        <f t="shared" si="61"/>
        <v>0</v>
      </c>
      <c r="K206" s="67">
        <f t="shared" si="62"/>
        <v>3135</v>
      </c>
      <c r="L206" s="67">
        <f t="shared" si="39"/>
        <v>0</v>
      </c>
    </row>
    <row r="207" spans="1:12">
      <c r="A207" s="125">
        <v>0</v>
      </c>
      <c r="B207" s="179">
        <v>196622</v>
      </c>
      <c r="C207" s="179" t="s">
        <v>4653</v>
      </c>
      <c r="D207" s="6" t="s">
        <v>8</v>
      </c>
      <c r="E207" s="6" t="s">
        <v>8</v>
      </c>
      <c r="F207" s="7">
        <v>33</v>
      </c>
      <c r="G207" s="5">
        <f t="shared" si="59"/>
        <v>3135</v>
      </c>
      <c r="H207" s="66"/>
      <c r="I207" s="67">
        <f t="shared" si="60"/>
        <v>33</v>
      </c>
      <c r="J207" s="67">
        <f t="shared" si="61"/>
        <v>0</v>
      </c>
      <c r="K207" s="67">
        <f t="shared" si="62"/>
        <v>3135</v>
      </c>
      <c r="L207" s="67">
        <f t="shared" si="39"/>
        <v>0</v>
      </c>
    </row>
    <row r="208" spans="1:12">
      <c r="A208" s="125">
        <v>0</v>
      </c>
      <c r="B208" s="179">
        <v>196628</v>
      </c>
      <c r="C208" s="179" t="s">
        <v>4654</v>
      </c>
      <c r="D208" s="6" t="s">
        <v>8</v>
      </c>
      <c r="E208" s="6" t="s">
        <v>8</v>
      </c>
      <c r="F208" s="7">
        <v>60.55</v>
      </c>
      <c r="G208" s="5">
        <f t="shared" si="59"/>
        <v>5752.25</v>
      </c>
      <c r="H208" s="66"/>
      <c r="I208" s="67">
        <f t="shared" si="60"/>
        <v>60.55</v>
      </c>
      <c r="J208" s="67">
        <f t="shared" si="61"/>
        <v>0</v>
      </c>
      <c r="K208" s="67">
        <f t="shared" si="62"/>
        <v>5752.25</v>
      </c>
      <c r="L208" s="67">
        <f t="shared" si="39"/>
        <v>0</v>
      </c>
    </row>
    <row r="209" spans="1:13">
      <c r="A209" s="125">
        <v>0</v>
      </c>
      <c r="B209" s="179">
        <v>196650</v>
      </c>
      <c r="C209" s="179" t="s">
        <v>4655</v>
      </c>
      <c r="D209" s="6" t="s">
        <v>8</v>
      </c>
      <c r="E209" s="6" t="s">
        <v>8</v>
      </c>
      <c r="F209" s="7">
        <v>57.19</v>
      </c>
      <c r="G209" s="5">
        <f t="shared" si="59"/>
        <v>5433.05</v>
      </c>
      <c r="H209" s="66"/>
      <c r="I209" s="67">
        <f t="shared" si="60"/>
        <v>57.19</v>
      </c>
      <c r="J209" s="67">
        <f t="shared" si="61"/>
        <v>0</v>
      </c>
      <c r="K209" s="67">
        <f t="shared" si="62"/>
        <v>5433.05</v>
      </c>
      <c r="L209" s="67">
        <f t="shared" si="39"/>
        <v>0</v>
      </c>
    </row>
    <row r="210" spans="1:13">
      <c r="A210" s="125">
        <v>0</v>
      </c>
      <c r="B210" s="179">
        <v>196652</v>
      </c>
      <c r="C210" s="179" t="s">
        <v>4656</v>
      </c>
      <c r="D210" s="6" t="s">
        <v>8</v>
      </c>
      <c r="E210" s="6" t="s">
        <v>8</v>
      </c>
      <c r="F210" s="7">
        <v>57.19</v>
      </c>
      <c r="G210" s="5">
        <f t="shared" si="59"/>
        <v>5433.05</v>
      </c>
      <c r="H210" s="66"/>
      <c r="I210" s="67">
        <f t="shared" si="60"/>
        <v>57.19</v>
      </c>
      <c r="J210" s="67">
        <f t="shared" si="61"/>
        <v>0</v>
      </c>
      <c r="K210" s="67">
        <f t="shared" si="62"/>
        <v>5433.05</v>
      </c>
      <c r="L210" s="67">
        <f t="shared" si="39"/>
        <v>0</v>
      </c>
    </row>
    <row r="211" spans="1:13">
      <c r="A211" s="125">
        <v>0</v>
      </c>
      <c r="B211" s="179">
        <v>196655</v>
      </c>
      <c r="C211" s="179" t="s">
        <v>4659</v>
      </c>
      <c r="D211" s="6" t="s">
        <v>8</v>
      </c>
      <c r="E211" s="6" t="s">
        <v>8</v>
      </c>
      <c r="F211" s="7">
        <v>80.739999999999995</v>
      </c>
      <c r="G211" s="5">
        <f t="shared" si="59"/>
        <v>7670.3</v>
      </c>
      <c r="H211" s="66"/>
      <c r="I211" s="67">
        <f t="shared" si="60"/>
        <v>80.739999999999995</v>
      </c>
      <c r="J211" s="67">
        <f t="shared" si="61"/>
        <v>0</v>
      </c>
      <c r="K211" s="67">
        <f t="shared" si="62"/>
        <v>7670.3</v>
      </c>
      <c r="L211" s="67">
        <f t="shared" si="39"/>
        <v>0</v>
      </c>
    </row>
    <row r="212" spans="1:13">
      <c r="A212" s="125">
        <v>0</v>
      </c>
      <c r="B212" s="179">
        <v>196656</v>
      </c>
      <c r="C212" s="179" t="s">
        <v>4660</v>
      </c>
      <c r="D212" s="6" t="s">
        <v>8</v>
      </c>
      <c r="E212" s="6" t="s">
        <v>8</v>
      </c>
      <c r="F212" s="7">
        <v>80.739999999999995</v>
      </c>
      <c r="G212" s="5">
        <f t="shared" si="59"/>
        <v>7670.3</v>
      </c>
      <c r="H212" s="66"/>
      <c r="I212" s="67">
        <f t="shared" si="60"/>
        <v>80.739999999999995</v>
      </c>
      <c r="J212" s="67">
        <f t="shared" si="61"/>
        <v>0</v>
      </c>
      <c r="K212" s="67">
        <f t="shared" si="62"/>
        <v>7670.3</v>
      </c>
      <c r="L212" s="67">
        <f t="shared" si="39"/>
        <v>0</v>
      </c>
    </row>
    <row r="213" spans="1:13">
      <c r="A213" s="125"/>
      <c r="B213" s="179"/>
      <c r="C213" s="179"/>
      <c r="D213" s="6"/>
      <c r="E213" s="6"/>
      <c r="F213" s="7"/>
      <c r="G213" s="5"/>
      <c r="H213" s="66"/>
      <c r="I213" s="67"/>
      <c r="J213" s="67"/>
      <c r="K213" s="67"/>
      <c r="L213" s="67"/>
    </row>
    <row r="214" spans="1:13">
      <c r="A214" s="125">
        <v>0</v>
      </c>
      <c r="B214" s="179">
        <v>196688</v>
      </c>
      <c r="C214" s="179" t="s">
        <v>5226</v>
      </c>
      <c r="D214" s="6" t="s">
        <v>1834</v>
      </c>
      <c r="E214" s="6" t="s">
        <v>8</v>
      </c>
      <c r="F214" s="7">
        <v>6.4</v>
      </c>
      <c r="G214" s="5">
        <f t="shared" ref="G214:G215" si="63">ROUND(F214*Курс_EUR,2)</f>
        <v>608</v>
      </c>
      <c r="H214" s="66"/>
      <c r="I214" s="67">
        <f t="shared" ref="I214:I215" si="64">F214*(1-Скидка_ROXELPRO)</f>
        <v>6.4</v>
      </c>
      <c r="J214" s="67">
        <f t="shared" ref="J214:J215" si="65">I214*H214</f>
        <v>0</v>
      </c>
      <c r="K214" s="67">
        <f t="shared" ref="K214:K215" si="66">G214*(1-Скидка_ROXELPRO)</f>
        <v>608</v>
      </c>
      <c r="L214" s="67">
        <f t="shared" ref="L214:L215" si="67">H214*K214</f>
        <v>0</v>
      </c>
    </row>
    <row r="215" spans="1:13">
      <c r="A215" s="125">
        <v>0</v>
      </c>
      <c r="B215" s="179">
        <v>196689</v>
      </c>
      <c r="C215" s="179" t="s">
        <v>5227</v>
      </c>
      <c r="D215" s="6" t="s">
        <v>1834</v>
      </c>
      <c r="E215" s="6" t="s">
        <v>8</v>
      </c>
      <c r="F215" s="7">
        <v>6.4</v>
      </c>
      <c r="G215" s="5">
        <f t="shared" si="63"/>
        <v>608</v>
      </c>
      <c r="H215" s="66"/>
      <c r="I215" s="67">
        <f t="shared" si="64"/>
        <v>6.4</v>
      </c>
      <c r="J215" s="67">
        <f t="shared" si="65"/>
        <v>0</v>
      </c>
      <c r="K215" s="67">
        <f t="shared" si="66"/>
        <v>608</v>
      </c>
      <c r="L215" s="67">
        <f t="shared" si="67"/>
        <v>0</v>
      </c>
    </row>
    <row r="216" spans="1:13" ht="12" thickBot="1">
      <c r="A216" s="125"/>
      <c r="B216" s="126"/>
      <c r="C216" s="3"/>
      <c r="D216" s="3"/>
      <c r="E216" s="3"/>
      <c r="F216" s="5"/>
      <c r="G216" s="5"/>
      <c r="H216" s="66"/>
      <c r="I216" s="67"/>
      <c r="J216" s="67"/>
      <c r="K216" s="67"/>
      <c r="L216" s="67"/>
    </row>
    <row r="217" spans="1:13" ht="12" thickBot="1">
      <c r="A217" s="125"/>
      <c r="B217" s="355" t="s">
        <v>3597</v>
      </c>
      <c r="C217" s="356"/>
      <c r="D217" s="356"/>
      <c r="E217" s="356"/>
      <c r="F217" s="357"/>
      <c r="G217" s="285"/>
      <c r="H217" s="66"/>
      <c r="I217" s="67"/>
      <c r="J217" s="67"/>
      <c r="K217" s="67"/>
      <c r="L217" s="67"/>
    </row>
    <row r="218" spans="1:13">
      <c r="A218" s="125">
        <v>0</v>
      </c>
      <c r="B218" s="126">
        <v>199327</v>
      </c>
      <c r="C218" s="4" t="s">
        <v>3345</v>
      </c>
      <c r="D218" s="4" t="s">
        <v>2409</v>
      </c>
      <c r="E218" s="4" t="s">
        <v>8</v>
      </c>
      <c r="F218" s="5">
        <v>11.76</v>
      </c>
      <c r="G218" s="5">
        <f>ROUND(F218*Курс_EUR,2)</f>
        <v>1117.2</v>
      </c>
      <c r="H218" s="66"/>
      <c r="I218" s="67">
        <f>F218*(1-Скидка_ROXELPRO)</f>
        <v>11.76</v>
      </c>
      <c r="J218" s="67">
        <f>I218*H218</f>
        <v>0</v>
      </c>
      <c r="K218" s="67">
        <f>G218*(1-Скидка_ROXELPRO)</f>
        <v>1117.2</v>
      </c>
      <c r="L218" s="67">
        <f t="shared" si="39"/>
        <v>0</v>
      </c>
    </row>
    <row r="219" spans="1:13">
      <c r="A219" s="125"/>
      <c r="B219" s="126"/>
      <c r="C219" s="3"/>
      <c r="D219" s="3"/>
      <c r="E219" s="3"/>
      <c r="F219" s="5"/>
      <c r="G219" s="5"/>
      <c r="H219" s="66"/>
      <c r="I219" s="67"/>
      <c r="J219" s="67"/>
      <c r="K219" s="67"/>
      <c r="L219" s="67"/>
    </row>
    <row r="220" spans="1:13" ht="16.149999999999999" thickBot="1">
      <c r="A220" s="125"/>
      <c r="B220" s="358" t="s">
        <v>28</v>
      </c>
      <c r="C220" s="358"/>
      <c r="D220" s="358"/>
      <c r="E220" s="358"/>
      <c r="F220" s="359"/>
      <c r="G220" s="328"/>
      <c r="H220" s="66"/>
      <c r="I220" s="67"/>
      <c r="J220" s="67"/>
      <c r="K220" s="67"/>
      <c r="L220" s="67"/>
    </row>
    <row r="221" spans="1:13" ht="12" thickBot="1">
      <c r="A221" s="125"/>
      <c r="B221" s="355" t="s">
        <v>5320</v>
      </c>
      <c r="C221" s="356"/>
      <c r="D221" s="356"/>
      <c r="E221" s="356"/>
      <c r="F221" s="357"/>
      <c r="G221" s="327"/>
      <c r="H221" s="66"/>
      <c r="I221" s="67"/>
      <c r="J221" s="67"/>
      <c r="K221" s="67"/>
      <c r="L221" s="67"/>
    </row>
    <row r="222" spans="1:13">
      <c r="A222" s="125">
        <v>0</v>
      </c>
      <c r="B222" s="127">
        <v>212115</v>
      </c>
      <c r="C222" s="4" t="s">
        <v>3533</v>
      </c>
      <c r="D222" s="8" t="s">
        <v>2293</v>
      </c>
      <c r="E222" s="8" t="s">
        <v>8</v>
      </c>
      <c r="F222" s="98">
        <v>19.78</v>
      </c>
      <c r="G222" s="5">
        <f t="shared" ref="G222:G251" si="68">ROUND(F222*Курс_EUR,2)</f>
        <v>1879.1</v>
      </c>
      <c r="H222" s="95"/>
      <c r="I222" s="96">
        <f t="shared" ref="I222:I233" si="69">F222*(1-Скидка_ROXELPRO)</f>
        <v>19.78</v>
      </c>
      <c r="J222" s="96">
        <f t="shared" ref="J222:J251" si="70">I222*H222</f>
        <v>0</v>
      </c>
      <c r="K222" s="67">
        <f t="shared" ref="K222:K243" si="71">G222*(1-Скидка_ROXELPRO)</f>
        <v>1879.1</v>
      </c>
      <c r="L222" s="67">
        <f t="shared" si="39"/>
        <v>0</v>
      </c>
    </row>
    <row r="223" spans="1:13">
      <c r="A223" s="125">
        <v>0</v>
      </c>
      <c r="B223" s="127">
        <v>212145</v>
      </c>
      <c r="C223" s="4" t="s">
        <v>5238</v>
      </c>
      <c r="D223" s="8" t="s">
        <v>2293</v>
      </c>
      <c r="E223" s="8" t="s">
        <v>8</v>
      </c>
      <c r="F223" s="98">
        <v>46.78</v>
      </c>
      <c r="G223" s="5">
        <f t="shared" ref="G223:G225" si="72">ROUND(F223*Курс_EUR,2)</f>
        <v>4444.1000000000004</v>
      </c>
      <c r="H223" s="95"/>
      <c r="I223" s="96">
        <f t="shared" ref="I223:I225" si="73">F223*(1-Скидка_ROXELPRO)</f>
        <v>46.78</v>
      </c>
      <c r="J223" s="96">
        <f t="shared" ref="J223:J225" si="74">I223*H223</f>
        <v>0</v>
      </c>
      <c r="K223" s="67">
        <f t="shared" ref="K223:K225" si="75">G223*(1-Скидка_ROXELPRO)</f>
        <v>4444.1000000000004</v>
      </c>
      <c r="L223" s="67">
        <f t="shared" ref="L223:L225" si="76">H223*K223</f>
        <v>0</v>
      </c>
    </row>
    <row r="224" spans="1:13">
      <c r="A224" s="125">
        <v>0</v>
      </c>
      <c r="B224" s="127">
        <v>212255</v>
      </c>
      <c r="C224" s="4" t="s">
        <v>2945</v>
      </c>
      <c r="D224" s="8" t="s">
        <v>2293</v>
      </c>
      <c r="E224" s="8" t="s">
        <v>8</v>
      </c>
      <c r="F224" s="98">
        <v>36.340000000000003</v>
      </c>
      <c r="G224" s="5">
        <f t="shared" si="72"/>
        <v>3452.3</v>
      </c>
      <c r="H224" s="95"/>
      <c r="I224" s="96">
        <f t="shared" si="73"/>
        <v>36.340000000000003</v>
      </c>
      <c r="J224" s="96">
        <f t="shared" si="74"/>
        <v>0</v>
      </c>
      <c r="K224" s="67">
        <f t="shared" si="75"/>
        <v>3452.3</v>
      </c>
      <c r="L224" s="67">
        <f t="shared" si="76"/>
        <v>0</v>
      </c>
      <c r="M224" s="120"/>
    </row>
    <row r="225" spans="1:14">
      <c r="A225" s="125">
        <v>0</v>
      </c>
      <c r="B225" s="127">
        <v>212265</v>
      </c>
      <c r="C225" s="4" t="s">
        <v>5239</v>
      </c>
      <c r="D225" s="8" t="s">
        <v>2293</v>
      </c>
      <c r="E225" s="8" t="s">
        <v>8</v>
      </c>
      <c r="F225" s="98">
        <v>38.85</v>
      </c>
      <c r="G225" s="5">
        <f t="shared" si="72"/>
        <v>3690.75</v>
      </c>
      <c r="H225" s="95"/>
      <c r="I225" s="96">
        <f t="shared" si="73"/>
        <v>38.85</v>
      </c>
      <c r="J225" s="96">
        <f t="shared" si="74"/>
        <v>0</v>
      </c>
      <c r="K225" s="67">
        <f t="shared" si="75"/>
        <v>3690.75</v>
      </c>
      <c r="L225" s="67">
        <f t="shared" si="76"/>
        <v>0</v>
      </c>
      <c r="M225" s="120"/>
    </row>
    <row r="226" spans="1:14">
      <c r="A226" s="125">
        <v>0</v>
      </c>
      <c r="B226" s="127">
        <v>212355</v>
      </c>
      <c r="C226" s="4" t="s">
        <v>2946</v>
      </c>
      <c r="D226" s="8" t="s">
        <v>2293</v>
      </c>
      <c r="E226" s="8" t="s">
        <v>8</v>
      </c>
      <c r="F226" s="98">
        <v>33.75</v>
      </c>
      <c r="G226" s="5">
        <f t="shared" si="68"/>
        <v>3206.25</v>
      </c>
      <c r="H226" s="95"/>
      <c r="I226" s="96">
        <f t="shared" si="69"/>
        <v>33.75</v>
      </c>
      <c r="J226" s="96">
        <f t="shared" si="70"/>
        <v>0</v>
      </c>
      <c r="K226" s="67">
        <f t="shared" si="71"/>
        <v>3206.25</v>
      </c>
      <c r="L226" s="67">
        <f t="shared" si="39"/>
        <v>0</v>
      </c>
      <c r="M226" s="120"/>
    </row>
    <row r="227" spans="1:14">
      <c r="A227" s="125">
        <v>0</v>
      </c>
      <c r="B227" s="127">
        <v>212665</v>
      </c>
      <c r="C227" s="4" t="s">
        <v>2947</v>
      </c>
      <c r="D227" s="8" t="s">
        <v>2293</v>
      </c>
      <c r="E227" s="8" t="s">
        <v>8</v>
      </c>
      <c r="F227" s="98">
        <v>30.63</v>
      </c>
      <c r="G227" s="5">
        <f t="shared" si="68"/>
        <v>2909.85</v>
      </c>
      <c r="H227" s="95"/>
      <c r="I227" s="96">
        <f t="shared" si="69"/>
        <v>30.63</v>
      </c>
      <c r="J227" s="96">
        <f t="shared" si="70"/>
        <v>0</v>
      </c>
      <c r="K227" s="67">
        <f t="shared" si="71"/>
        <v>2909.85</v>
      </c>
      <c r="L227" s="67">
        <f t="shared" si="39"/>
        <v>0</v>
      </c>
      <c r="M227" s="120"/>
      <c r="N227" s="178"/>
    </row>
    <row r="228" spans="1:14" ht="12" thickBot="1">
      <c r="A228" s="125"/>
      <c r="B228" s="126"/>
      <c r="C228" s="3"/>
      <c r="D228" s="3"/>
      <c r="E228" s="3"/>
      <c r="F228" s="5"/>
      <c r="G228" s="5"/>
      <c r="H228" s="66"/>
      <c r="I228" s="67"/>
      <c r="J228" s="67"/>
      <c r="K228" s="67"/>
      <c r="L228" s="67"/>
    </row>
    <row r="229" spans="1:14" ht="12" thickBot="1">
      <c r="A229" s="125"/>
      <c r="B229" s="355" t="s">
        <v>4921</v>
      </c>
      <c r="C229" s="356"/>
      <c r="D229" s="356"/>
      <c r="E229" s="356"/>
      <c r="F229" s="357"/>
      <c r="G229" s="327"/>
      <c r="H229" s="95"/>
      <c r="I229" s="96"/>
      <c r="J229" s="96"/>
      <c r="K229" s="67"/>
      <c r="L229" s="67"/>
      <c r="M229" s="120"/>
      <c r="N229" s="178"/>
    </row>
    <row r="230" spans="1:14">
      <c r="A230" s="125">
        <v>0</v>
      </c>
      <c r="B230" s="126">
        <v>220555</v>
      </c>
      <c r="C230" s="4" t="s">
        <v>3767</v>
      </c>
      <c r="D230" s="4" t="s">
        <v>2410</v>
      </c>
      <c r="E230" s="4" t="s">
        <v>8</v>
      </c>
      <c r="F230" s="5">
        <v>7.56</v>
      </c>
      <c r="G230" s="5">
        <f t="shared" si="68"/>
        <v>718.2</v>
      </c>
      <c r="H230" s="66"/>
      <c r="I230" s="67">
        <f t="shared" si="69"/>
        <v>7.56</v>
      </c>
      <c r="J230" s="67">
        <f t="shared" si="70"/>
        <v>0</v>
      </c>
      <c r="K230" s="67">
        <f t="shared" si="71"/>
        <v>718.2</v>
      </c>
      <c r="L230" s="67">
        <f t="shared" si="39"/>
        <v>0</v>
      </c>
      <c r="M230" s="120"/>
      <c r="N230" s="178"/>
    </row>
    <row r="231" spans="1:14">
      <c r="A231" s="125">
        <v>0</v>
      </c>
      <c r="B231" s="126">
        <v>221155</v>
      </c>
      <c r="C231" s="4" t="s">
        <v>3768</v>
      </c>
      <c r="D231" s="4" t="s">
        <v>2410</v>
      </c>
      <c r="E231" s="4" t="s">
        <v>8</v>
      </c>
      <c r="F231" s="5">
        <v>7.29</v>
      </c>
      <c r="G231" s="5">
        <f t="shared" si="68"/>
        <v>692.55</v>
      </c>
      <c r="H231" s="66"/>
      <c r="I231" s="67">
        <f t="shared" si="69"/>
        <v>7.29</v>
      </c>
      <c r="J231" s="67">
        <f t="shared" si="70"/>
        <v>0</v>
      </c>
      <c r="K231" s="67">
        <f t="shared" si="71"/>
        <v>692.55</v>
      </c>
      <c r="L231" s="67">
        <f t="shared" si="39"/>
        <v>0</v>
      </c>
      <c r="M231" s="120"/>
      <c r="N231" s="178"/>
    </row>
    <row r="232" spans="1:14">
      <c r="A232" s="125">
        <v>0</v>
      </c>
      <c r="B232" s="126">
        <v>221462</v>
      </c>
      <c r="C232" s="126" t="s">
        <v>4586</v>
      </c>
      <c r="D232" s="126" t="s">
        <v>4587</v>
      </c>
      <c r="E232" s="126" t="s">
        <v>8</v>
      </c>
      <c r="F232" s="5">
        <v>3.92</v>
      </c>
      <c r="G232" s="5">
        <f>ROUND(F232*Курс_EUR,2)</f>
        <v>372.4</v>
      </c>
      <c r="H232" s="66"/>
      <c r="I232" s="67">
        <f>F232*(1-Скидка_ROXELPRO)</f>
        <v>3.92</v>
      </c>
      <c r="J232" s="67">
        <f>I232*H232</f>
        <v>0</v>
      </c>
      <c r="K232" s="67">
        <f>G232*(1-Скидка_ROXELPRO)</f>
        <v>372.4</v>
      </c>
      <c r="L232" s="67">
        <f>H232*K232</f>
        <v>0</v>
      </c>
    </row>
    <row r="233" spans="1:14">
      <c r="A233" s="125">
        <v>0</v>
      </c>
      <c r="B233" s="126">
        <v>222055</v>
      </c>
      <c r="C233" s="4" t="s">
        <v>3494</v>
      </c>
      <c r="D233" s="4" t="s">
        <v>2410</v>
      </c>
      <c r="E233" s="4" t="s">
        <v>8</v>
      </c>
      <c r="F233" s="5">
        <v>6.76</v>
      </c>
      <c r="G233" s="5">
        <f t="shared" si="68"/>
        <v>642.20000000000005</v>
      </c>
      <c r="H233" s="66"/>
      <c r="I233" s="67">
        <f t="shared" si="69"/>
        <v>6.76</v>
      </c>
      <c r="J233" s="67">
        <f t="shared" si="70"/>
        <v>0</v>
      </c>
      <c r="K233" s="67">
        <f t="shared" si="71"/>
        <v>642.20000000000005</v>
      </c>
      <c r="L233" s="67">
        <f t="shared" si="39"/>
        <v>0</v>
      </c>
    </row>
    <row r="234" spans="1:14">
      <c r="A234" s="125">
        <v>0</v>
      </c>
      <c r="B234" s="126">
        <v>223055</v>
      </c>
      <c r="C234" s="4" t="s">
        <v>3495</v>
      </c>
      <c r="D234" s="4" t="s">
        <v>2410</v>
      </c>
      <c r="E234" s="4" t="s">
        <v>8</v>
      </c>
      <c r="F234" s="5">
        <v>6.64</v>
      </c>
      <c r="G234" s="5">
        <f t="shared" si="68"/>
        <v>630.79999999999995</v>
      </c>
      <c r="H234" s="66"/>
      <c r="I234" s="67">
        <f t="shared" ref="I234:I243" si="77">F234*(1-Скидка_ROXELPRO)</f>
        <v>6.64</v>
      </c>
      <c r="J234" s="67">
        <f t="shared" si="70"/>
        <v>0</v>
      </c>
      <c r="K234" s="67">
        <f t="shared" si="71"/>
        <v>630.79999999999995</v>
      </c>
      <c r="L234" s="67">
        <f t="shared" si="39"/>
        <v>0</v>
      </c>
    </row>
    <row r="235" spans="1:14">
      <c r="A235" s="125">
        <v>0</v>
      </c>
      <c r="B235" s="126">
        <v>223262</v>
      </c>
      <c r="C235" s="126" t="s">
        <v>4588</v>
      </c>
      <c r="D235" s="4" t="s">
        <v>4587</v>
      </c>
      <c r="E235" s="4" t="s">
        <v>8</v>
      </c>
      <c r="F235" s="5">
        <v>3.92</v>
      </c>
      <c r="G235" s="5">
        <f>ROUND(F235*Курс_EUR,2)</f>
        <v>372.4</v>
      </c>
      <c r="H235" s="66"/>
      <c r="I235" s="67">
        <f>F235*(1-Скидка_ROXELPRO)</f>
        <v>3.92</v>
      </c>
      <c r="J235" s="67">
        <f>I235*H235</f>
        <v>0</v>
      </c>
      <c r="K235" s="67">
        <f>G235*(1-Скидка_ROXELPRO)</f>
        <v>372.4</v>
      </c>
      <c r="L235" s="67">
        <f>H235*K235</f>
        <v>0</v>
      </c>
    </row>
    <row r="236" spans="1:14">
      <c r="A236" s="125">
        <v>0</v>
      </c>
      <c r="B236" s="126">
        <v>225362</v>
      </c>
      <c r="C236" s="126" t="s">
        <v>4589</v>
      </c>
      <c r="D236" s="4" t="s">
        <v>4587</v>
      </c>
      <c r="E236" s="4" t="s">
        <v>8</v>
      </c>
      <c r="F236" s="5">
        <v>3.65</v>
      </c>
      <c r="G236" s="5">
        <f>ROUND(F236*Курс_EUR,2)</f>
        <v>346.75</v>
      </c>
      <c r="H236" s="66"/>
      <c r="I236" s="67">
        <f>F236*(1-Скидка_ROXELPRO)</f>
        <v>3.65</v>
      </c>
      <c r="J236" s="67">
        <f>I236*H236</f>
        <v>0</v>
      </c>
      <c r="K236" s="67">
        <f>G236*(1-Скидка_ROXELPRO)</f>
        <v>346.75</v>
      </c>
      <c r="L236" s="67">
        <f>H236*K236</f>
        <v>0</v>
      </c>
    </row>
    <row r="237" spans="1:14">
      <c r="A237" s="125">
        <v>0</v>
      </c>
      <c r="B237" s="126">
        <v>225455</v>
      </c>
      <c r="C237" s="4" t="s">
        <v>29</v>
      </c>
      <c r="D237" s="4" t="s">
        <v>2410</v>
      </c>
      <c r="E237" s="4" t="s">
        <v>8</v>
      </c>
      <c r="F237" s="5">
        <v>4.13</v>
      </c>
      <c r="G237" s="5">
        <f t="shared" si="68"/>
        <v>392.35</v>
      </c>
      <c r="H237" s="66"/>
      <c r="I237" s="67">
        <f t="shared" si="77"/>
        <v>4.13</v>
      </c>
      <c r="J237" s="67">
        <f t="shared" si="70"/>
        <v>0</v>
      </c>
      <c r="K237" s="67">
        <f t="shared" si="71"/>
        <v>392.35</v>
      </c>
      <c r="L237" s="67">
        <f t="shared" si="39"/>
        <v>0</v>
      </c>
    </row>
    <row r="238" spans="1:14">
      <c r="A238" s="125">
        <v>0</v>
      </c>
      <c r="B238" s="126">
        <v>227112</v>
      </c>
      <c r="C238" s="4" t="s">
        <v>3481</v>
      </c>
      <c r="D238" s="4" t="s">
        <v>1834</v>
      </c>
      <c r="E238" s="4" t="s">
        <v>8</v>
      </c>
      <c r="F238" s="5">
        <v>4.47</v>
      </c>
      <c r="G238" s="5">
        <f t="shared" si="68"/>
        <v>424.65</v>
      </c>
      <c r="H238" s="66"/>
      <c r="I238" s="67">
        <f t="shared" si="77"/>
        <v>4.47</v>
      </c>
      <c r="J238" s="67">
        <f t="shared" si="70"/>
        <v>0</v>
      </c>
      <c r="K238" s="67">
        <f t="shared" si="71"/>
        <v>424.65</v>
      </c>
      <c r="L238" s="67">
        <f t="shared" si="39"/>
        <v>0</v>
      </c>
    </row>
    <row r="239" spans="1:14">
      <c r="A239" s="125">
        <v>0</v>
      </c>
      <c r="B239" s="126">
        <v>227114</v>
      </c>
      <c r="C239" s="4" t="s">
        <v>3316</v>
      </c>
      <c r="D239" s="4" t="s">
        <v>2452</v>
      </c>
      <c r="E239" s="4" t="s">
        <v>8</v>
      </c>
      <c r="F239" s="5">
        <v>6.63</v>
      </c>
      <c r="G239" s="5">
        <f t="shared" si="68"/>
        <v>629.85</v>
      </c>
      <c r="H239" s="66"/>
      <c r="I239" s="67">
        <f t="shared" si="77"/>
        <v>6.63</v>
      </c>
      <c r="J239" s="67">
        <f t="shared" si="70"/>
        <v>0</v>
      </c>
      <c r="K239" s="67">
        <f t="shared" si="71"/>
        <v>629.85</v>
      </c>
      <c r="L239" s="67">
        <f t="shared" si="39"/>
        <v>0</v>
      </c>
    </row>
    <row r="240" spans="1:14">
      <c r="A240" s="125">
        <v>0</v>
      </c>
      <c r="B240" s="126">
        <v>227116</v>
      </c>
      <c r="C240" s="4" t="s">
        <v>3317</v>
      </c>
      <c r="D240" s="4" t="s">
        <v>3318</v>
      </c>
      <c r="E240" s="4" t="s">
        <v>8</v>
      </c>
      <c r="F240" s="5">
        <v>14.66</v>
      </c>
      <c r="G240" s="5">
        <f t="shared" si="68"/>
        <v>1392.7</v>
      </c>
      <c r="H240" s="66"/>
      <c r="I240" s="67">
        <f t="shared" si="77"/>
        <v>14.66</v>
      </c>
      <c r="J240" s="67">
        <f t="shared" si="70"/>
        <v>0</v>
      </c>
      <c r="K240" s="67">
        <f t="shared" si="71"/>
        <v>1392.7</v>
      </c>
      <c r="L240" s="67">
        <f t="shared" si="39"/>
        <v>0</v>
      </c>
    </row>
    <row r="241" spans="1:14">
      <c r="A241" s="125">
        <v>0</v>
      </c>
      <c r="B241" s="126">
        <v>227125</v>
      </c>
      <c r="C241" s="4" t="s">
        <v>2387</v>
      </c>
      <c r="D241" s="4" t="s">
        <v>2442</v>
      </c>
      <c r="E241" s="4" t="s">
        <v>8</v>
      </c>
      <c r="F241" s="5">
        <v>8.74</v>
      </c>
      <c r="G241" s="5">
        <f t="shared" si="68"/>
        <v>830.3</v>
      </c>
      <c r="H241" s="66"/>
      <c r="I241" s="67">
        <f t="shared" si="77"/>
        <v>8.74</v>
      </c>
      <c r="J241" s="67">
        <f t="shared" si="70"/>
        <v>0</v>
      </c>
      <c r="K241" s="67">
        <f t="shared" si="71"/>
        <v>830.3</v>
      </c>
      <c r="L241" s="67">
        <f t="shared" si="39"/>
        <v>0</v>
      </c>
    </row>
    <row r="242" spans="1:14">
      <c r="A242" s="125">
        <v>0</v>
      </c>
      <c r="B242" s="126">
        <v>227525</v>
      </c>
      <c r="C242" s="4" t="s">
        <v>2388</v>
      </c>
      <c r="D242" s="4" t="s">
        <v>2442</v>
      </c>
      <c r="E242" s="4" t="s">
        <v>8</v>
      </c>
      <c r="F242" s="5">
        <v>6.17</v>
      </c>
      <c r="G242" s="5">
        <f t="shared" si="68"/>
        <v>586.15</v>
      </c>
      <c r="H242" s="66"/>
      <c r="I242" s="67">
        <f t="shared" si="77"/>
        <v>6.17</v>
      </c>
      <c r="J242" s="67">
        <f t="shared" si="70"/>
        <v>0</v>
      </c>
      <c r="K242" s="67">
        <f t="shared" si="71"/>
        <v>586.15</v>
      </c>
      <c r="L242" s="67">
        <f t="shared" si="39"/>
        <v>0</v>
      </c>
    </row>
    <row r="243" spans="1:14">
      <c r="A243" s="125">
        <v>0</v>
      </c>
      <c r="B243" s="126">
        <v>228126</v>
      </c>
      <c r="C243" s="4" t="s">
        <v>2389</v>
      </c>
      <c r="D243" s="4" t="s">
        <v>2443</v>
      </c>
      <c r="E243" s="4" t="s">
        <v>8</v>
      </c>
      <c r="F243" s="5">
        <v>10.37</v>
      </c>
      <c r="G243" s="5">
        <f t="shared" si="68"/>
        <v>985.15</v>
      </c>
      <c r="H243" s="66"/>
      <c r="I243" s="67">
        <f t="shared" si="77"/>
        <v>10.37</v>
      </c>
      <c r="J243" s="67">
        <f t="shared" si="70"/>
        <v>0</v>
      </c>
      <c r="K243" s="67">
        <f t="shared" si="71"/>
        <v>985.15</v>
      </c>
      <c r="L243" s="67">
        <f t="shared" si="39"/>
        <v>0</v>
      </c>
    </row>
    <row r="244" spans="1:14" ht="12" thickBot="1">
      <c r="A244" s="125"/>
      <c r="B244" s="126"/>
      <c r="C244" s="3"/>
      <c r="D244" s="3"/>
      <c r="E244" s="3"/>
      <c r="F244" s="5"/>
      <c r="G244" s="5"/>
      <c r="H244" s="66"/>
      <c r="I244" s="67"/>
      <c r="J244" s="67"/>
      <c r="K244" s="67"/>
      <c r="L244" s="67"/>
    </row>
    <row r="245" spans="1:14" ht="12" thickBot="1">
      <c r="A245" s="125"/>
      <c r="B245" s="355" t="s">
        <v>5321</v>
      </c>
      <c r="C245" s="356"/>
      <c r="D245" s="356"/>
      <c r="E245" s="356"/>
      <c r="F245" s="357"/>
      <c r="G245" s="327"/>
      <c r="H245" s="66"/>
      <c r="I245" s="67"/>
      <c r="J245" s="67"/>
      <c r="K245" s="67"/>
      <c r="L245" s="67"/>
    </row>
    <row r="246" spans="1:14">
      <c r="A246" s="125">
        <v>0</v>
      </c>
      <c r="B246" s="126">
        <v>229124</v>
      </c>
      <c r="C246" s="4" t="s">
        <v>3194</v>
      </c>
      <c r="D246" s="4" t="s">
        <v>2444</v>
      </c>
      <c r="E246" s="4" t="s">
        <v>8</v>
      </c>
      <c r="F246" s="5">
        <v>4.26</v>
      </c>
      <c r="G246" s="5">
        <f t="shared" si="68"/>
        <v>404.7</v>
      </c>
      <c r="H246" s="66"/>
      <c r="I246" s="67">
        <f>F246*(1-Скидка_RP_ind)</f>
        <v>4.26</v>
      </c>
      <c r="J246" s="67">
        <f t="shared" si="70"/>
        <v>0</v>
      </c>
      <c r="K246" s="67">
        <f>G246*(1-Скидка_RP_ind)</f>
        <v>404.7</v>
      </c>
      <c r="L246" s="67">
        <f t="shared" ref="L246" si="78">H246*K246</f>
        <v>0</v>
      </c>
      <c r="M246" s="1" t="s">
        <v>2181</v>
      </c>
    </row>
    <row r="247" spans="1:14">
      <c r="A247" s="125">
        <v>0</v>
      </c>
      <c r="B247" s="126">
        <v>229125</v>
      </c>
      <c r="C247" s="4" t="s">
        <v>3195</v>
      </c>
      <c r="D247" s="4" t="s">
        <v>2444</v>
      </c>
      <c r="E247" s="4" t="s">
        <v>8</v>
      </c>
      <c r="F247" s="5">
        <v>4.5599999999999996</v>
      </c>
      <c r="G247" s="5">
        <f t="shared" si="68"/>
        <v>433.2</v>
      </c>
      <c r="H247" s="66"/>
      <c r="I247" s="67">
        <f>F247*(1-Скидка_RP_ind)</f>
        <v>4.5599999999999996</v>
      </c>
      <c r="J247" s="67">
        <f t="shared" si="70"/>
        <v>0</v>
      </c>
      <c r="K247" s="67">
        <f>G247*(1-Скидка_RP_ind)</f>
        <v>433.2</v>
      </c>
      <c r="L247" s="67">
        <f t="shared" ref="L247:L248" si="79">H247*K247</f>
        <v>0</v>
      </c>
      <c r="M247" s="1" t="s">
        <v>2181</v>
      </c>
    </row>
    <row r="248" spans="1:14">
      <c r="A248" s="125">
        <v>0</v>
      </c>
      <c r="B248" s="126">
        <v>229524</v>
      </c>
      <c r="C248" s="4" t="s">
        <v>3196</v>
      </c>
      <c r="D248" s="4" t="s">
        <v>2444</v>
      </c>
      <c r="E248" s="4" t="s">
        <v>8</v>
      </c>
      <c r="F248" s="5">
        <v>9.34</v>
      </c>
      <c r="G248" s="5">
        <f t="shared" si="68"/>
        <v>887.3</v>
      </c>
      <c r="H248" s="66"/>
      <c r="I248" s="67">
        <f>F248*(1-Скидка_RP_ind)</f>
        <v>9.34</v>
      </c>
      <c r="J248" s="67">
        <f t="shared" si="70"/>
        <v>0</v>
      </c>
      <c r="K248" s="67">
        <f>G248*(1-Скидка_RP_ind)</f>
        <v>887.3</v>
      </c>
      <c r="L248" s="67">
        <f t="shared" si="79"/>
        <v>0</v>
      </c>
      <c r="M248" s="1" t="s">
        <v>2181</v>
      </c>
    </row>
    <row r="249" spans="1:14" ht="12" thickBot="1">
      <c r="A249" s="125"/>
      <c r="B249" s="126"/>
      <c r="C249" s="4"/>
      <c r="D249" s="4"/>
      <c r="E249" s="4"/>
      <c r="F249" s="5"/>
      <c r="G249" s="5"/>
      <c r="H249" s="66"/>
      <c r="I249" s="67"/>
      <c r="J249" s="67"/>
      <c r="K249" s="67"/>
      <c r="L249" s="67"/>
    </row>
    <row r="250" spans="1:14" ht="12" thickBot="1">
      <c r="A250" s="125"/>
      <c r="B250" s="355" t="s">
        <v>747</v>
      </c>
      <c r="C250" s="356"/>
      <c r="D250" s="356"/>
      <c r="E250" s="356"/>
      <c r="F250" s="357"/>
      <c r="G250" s="327"/>
      <c r="H250" s="66"/>
      <c r="I250" s="67"/>
      <c r="J250" s="67"/>
      <c r="K250" s="67"/>
      <c r="L250" s="67"/>
    </row>
    <row r="251" spans="1:14">
      <c r="A251" s="125">
        <v>0</v>
      </c>
      <c r="B251" s="126">
        <v>232163</v>
      </c>
      <c r="C251" s="4" t="s">
        <v>4772</v>
      </c>
      <c r="D251" s="4" t="s">
        <v>2411</v>
      </c>
      <c r="E251" s="4" t="s">
        <v>8</v>
      </c>
      <c r="F251" s="5">
        <v>1.25</v>
      </c>
      <c r="G251" s="5">
        <f t="shared" si="68"/>
        <v>118.75</v>
      </c>
      <c r="H251" s="66"/>
      <c r="I251" s="67">
        <f>F251*(1-Скидка_ROXELPRO)</f>
        <v>1.25</v>
      </c>
      <c r="J251" s="67">
        <f t="shared" si="70"/>
        <v>0</v>
      </c>
      <c r="K251" s="67">
        <f>G251*(1-Скидка_ROXELPRO)</f>
        <v>118.75</v>
      </c>
      <c r="L251" s="67">
        <f t="shared" ref="L251:L317" si="80">H251*K251</f>
        <v>0</v>
      </c>
    </row>
    <row r="252" spans="1:14">
      <c r="A252" s="125"/>
      <c r="B252" s="126"/>
      <c r="C252" s="92"/>
      <c r="D252" s="92"/>
      <c r="E252" s="92"/>
      <c r="F252" s="5"/>
      <c r="G252" s="5"/>
      <c r="H252" s="66"/>
      <c r="I252" s="67"/>
      <c r="J252" s="67"/>
      <c r="K252" s="67"/>
      <c r="L252" s="67"/>
    </row>
    <row r="253" spans="1:14" ht="16.149999999999999" thickBot="1">
      <c r="A253" s="125"/>
      <c r="B253" s="358" t="s">
        <v>30</v>
      </c>
      <c r="C253" s="358"/>
      <c r="D253" s="358"/>
      <c r="E253" s="358"/>
      <c r="F253" s="359"/>
      <c r="G253" s="328"/>
      <c r="H253" s="66"/>
      <c r="I253" s="67"/>
      <c r="J253" s="67"/>
      <c r="K253" s="67"/>
      <c r="L253" s="67"/>
      <c r="N253" s="89"/>
    </row>
    <row r="254" spans="1:14" ht="12" thickBot="1">
      <c r="A254" s="125"/>
      <c r="B254" s="355" t="s">
        <v>3582</v>
      </c>
      <c r="C254" s="356"/>
      <c r="D254" s="356"/>
      <c r="E254" s="356"/>
      <c r="F254" s="357"/>
      <c r="G254" s="285"/>
      <c r="H254" s="66"/>
      <c r="I254" s="67"/>
      <c r="J254" s="67"/>
      <c r="K254" s="67"/>
      <c r="L254" s="67"/>
      <c r="N254" s="89"/>
    </row>
    <row r="255" spans="1:14">
      <c r="A255" s="125">
        <v>0</v>
      </c>
      <c r="B255" s="126">
        <v>305710</v>
      </c>
      <c r="C255" s="126" t="s">
        <v>4575</v>
      </c>
      <c r="D255" s="4" t="s">
        <v>2412</v>
      </c>
      <c r="E255" s="4" t="s">
        <v>8</v>
      </c>
      <c r="F255" s="5">
        <v>1.4</v>
      </c>
      <c r="G255" s="5">
        <f t="shared" ref="G255:G308" si="81">ROUND(F255*Курс_EUR,2)</f>
        <v>133</v>
      </c>
      <c r="H255" s="66"/>
      <c r="I255" s="67">
        <f t="shared" ref="I255:I275" si="82">F255*(1-Скидка_ROXELPRO)</f>
        <v>1.4</v>
      </c>
      <c r="J255" s="67">
        <f t="shared" ref="J255:J308" si="83">I255*H255</f>
        <v>0</v>
      </c>
      <c r="K255" s="67">
        <f t="shared" ref="K255:K308" si="84">G255*(1-Скидка_ROXELPRO)</f>
        <v>133</v>
      </c>
      <c r="L255" s="67">
        <f t="shared" si="80"/>
        <v>0</v>
      </c>
      <c r="N255" s="89"/>
    </row>
    <row r="256" spans="1:14">
      <c r="A256" s="125">
        <v>0</v>
      </c>
      <c r="B256" s="126">
        <v>305711</v>
      </c>
      <c r="C256" s="126" t="s">
        <v>4576</v>
      </c>
      <c r="D256" s="4" t="s">
        <v>2413</v>
      </c>
      <c r="E256" s="4" t="s">
        <v>8</v>
      </c>
      <c r="F256" s="5">
        <v>1.87</v>
      </c>
      <c r="G256" s="5">
        <f t="shared" si="81"/>
        <v>177.65</v>
      </c>
      <c r="H256" s="66"/>
      <c r="I256" s="67">
        <f t="shared" si="82"/>
        <v>1.87</v>
      </c>
      <c r="J256" s="67">
        <f t="shared" si="83"/>
        <v>0</v>
      </c>
      <c r="K256" s="67">
        <f t="shared" si="84"/>
        <v>177.65</v>
      </c>
      <c r="L256" s="67">
        <f t="shared" si="80"/>
        <v>0</v>
      </c>
      <c r="N256" s="89"/>
    </row>
    <row r="257" spans="1:14">
      <c r="A257" s="125">
        <v>0</v>
      </c>
      <c r="B257" s="126">
        <v>305713</v>
      </c>
      <c r="C257" s="126" t="s">
        <v>4577</v>
      </c>
      <c r="D257" s="4" t="s">
        <v>2414</v>
      </c>
      <c r="E257" s="4" t="s">
        <v>8</v>
      </c>
      <c r="F257" s="5">
        <v>2.81</v>
      </c>
      <c r="G257" s="5">
        <f t="shared" si="81"/>
        <v>266.95</v>
      </c>
      <c r="H257" s="66"/>
      <c r="I257" s="67">
        <f t="shared" si="82"/>
        <v>2.81</v>
      </c>
      <c r="J257" s="67">
        <f t="shared" si="83"/>
        <v>0</v>
      </c>
      <c r="K257" s="67">
        <f t="shared" si="84"/>
        <v>266.95</v>
      </c>
      <c r="L257" s="67">
        <f t="shared" si="80"/>
        <v>0</v>
      </c>
      <c r="N257" s="89"/>
    </row>
    <row r="258" spans="1:14">
      <c r="A258" s="125">
        <v>0</v>
      </c>
      <c r="B258" s="126">
        <v>305714</v>
      </c>
      <c r="C258" s="126" t="s">
        <v>4578</v>
      </c>
      <c r="D258" s="4" t="s">
        <v>2414</v>
      </c>
      <c r="E258" s="4" t="s">
        <v>8</v>
      </c>
      <c r="F258" s="5">
        <v>3.75</v>
      </c>
      <c r="G258" s="5">
        <f t="shared" si="81"/>
        <v>356.25</v>
      </c>
      <c r="H258" s="66"/>
      <c r="I258" s="67">
        <f t="shared" si="82"/>
        <v>3.75</v>
      </c>
      <c r="J258" s="67">
        <f t="shared" si="83"/>
        <v>0</v>
      </c>
      <c r="K258" s="67">
        <f t="shared" si="84"/>
        <v>356.25</v>
      </c>
      <c r="L258" s="67">
        <f t="shared" si="80"/>
        <v>0</v>
      </c>
      <c r="N258" s="89"/>
    </row>
    <row r="259" spans="1:14">
      <c r="A259" s="125">
        <v>0</v>
      </c>
      <c r="B259" s="126">
        <v>305740</v>
      </c>
      <c r="C259" s="126" t="s">
        <v>5176</v>
      </c>
      <c r="D259" s="4" t="s">
        <v>2412</v>
      </c>
      <c r="E259" s="4" t="s">
        <v>8</v>
      </c>
      <c r="F259" s="5">
        <v>1.1399999999999999</v>
      </c>
      <c r="G259" s="5">
        <f t="shared" ref="G259:G270" si="85">ROUND(F259*Курс_EUR,2)</f>
        <v>108.3</v>
      </c>
      <c r="H259" s="66"/>
      <c r="I259" s="67">
        <f t="shared" ref="I259:I270" si="86">F259*(1-Скидка_ROXELPRO)</f>
        <v>1.1399999999999999</v>
      </c>
      <c r="J259" s="67">
        <f t="shared" si="83"/>
        <v>0</v>
      </c>
      <c r="K259" s="67">
        <f t="shared" si="84"/>
        <v>108.3</v>
      </c>
      <c r="L259" s="67">
        <f t="shared" si="80"/>
        <v>0</v>
      </c>
      <c r="N259" s="89"/>
    </row>
    <row r="260" spans="1:14">
      <c r="A260" s="125">
        <v>0</v>
      </c>
      <c r="B260" s="126">
        <v>305741</v>
      </c>
      <c r="C260" s="126" t="s">
        <v>5177</v>
      </c>
      <c r="D260" s="4" t="s">
        <v>2413</v>
      </c>
      <c r="E260" s="4" t="s">
        <v>8</v>
      </c>
      <c r="F260" s="5">
        <v>1.52</v>
      </c>
      <c r="G260" s="5">
        <f t="shared" si="85"/>
        <v>144.4</v>
      </c>
      <c r="H260" s="66"/>
      <c r="I260" s="67">
        <f t="shared" si="86"/>
        <v>1.52</v>
      </c>
      <c r="J260" s="67">
        <f t="shared" si="83"/>
        <v>0</v>
      </c>
      <c r="K260" s="67">
        <f t="shared" si="84"/>
        <v>144.4</v>
      </c>
      <c r="L260" s="67">
        <f t="shared" si="80"/>
        <v>0</v>
      </c>
      <c r="N260" s="89"/>
    </row>
    <row r="261" spans="1:14">
      <c r="A261" s="125">
        <v>0</v>
      </c>
      <c r="B261" s="126">
        <v>305743</v>
      </c>
      <c r="C261" s="126" t="s">
        <v>5178</v>
      </c>
      <c r="D261" s="4" t="s">
        <v>2414</v>
      </c>
      <c r="E261" s="4" t="s">
        <v>8</v>
      </c>
      <c r="F261" s="5">
        <v>2.27</v>
      </c>
      <c r="G261" s="5">
        <f t="shared" si="85"/>
        <v>215.65</v>
      </c>
      <c r="H261" s="66"/>
      <c r="I261" s="67">
        <f t="shared" si="86"/>
        <v>2.27</v>
      </c>
      <c r="J261" s="67">
        <f t="shared" si="83"/>
        <v>0</v>
      </c>
      <c r="K261" s="67">
        <f t="shared" si="84"/>
        <v>215.65</v>
      </c>
      <c r="L261" s="67">
        <f t="shared" si="80"/>
        <v>0</v>
      </c>
      <c r="N261" s="89"/>
    </row>
    <row r="262" spans="1:14">
      <c r="A262" s="125">
        <v>0</v>
      </c>
      <c r="B262" s="126">
        <v>305744</v>
      </c>
      <c r="C262" s="126" t="s">
        <v>5179</v>
      </c>
      <c r="D262" s="4" t="s">
        <v>2414</v>
      </c>
      <c r="E262" s="4" t="s">
        <v>8</v>
      </c>
      <c r="F262" s="5">
        <v>3.03</v>
      </c>
      <c r="G262" s="5">
        <f t="shared" si="85"/>
        <v>287.85000000000002</v>
      </c>
      <c r="H262" s="66"/>
      <c r="I262" s="67">
        <f t="shared" si="86"/>
        <v>3.03</v>
      </c>
      <c r="J262" s="67">
        <f t="shared" si="83"/>
        <v>0</v>
      </c>
      <c r="K262" s="67">
        <f t="shared" si="84"/>
        <v>287.85000000000002</v>
      </c>
      <c r="L262" s="67">
        <f t="shared" si="80"/>
        <v>0</v>
      </c>
      <c r="N262" s="89"/>
    </row>
    <row r="263" spans="1:14">
      <c r="A263" s="125">
        <v>0</v>
      </c>
      <c r="B263" s="126">
        <v>305755</v>
      </c>
      <c r="C263" s="126" t="s">
        <v>5180</v>
      </c>
      <c r="D263" s="4" t="s">
        <v>2412</v>
      </c>
      <c r="E263" s="4" t="s">
        <v>8</v>
      </c>
      <c r="F263" s="5">
        <v>1.1399999999999999</v>
      </c>
      <c r="G263" s="5">
        <f t="shared" si="85"/>
        <v>108.3</v>
      </c>
      <c r="H263" s="66"/>
      <c r="I263" s="67">
        <f t="shared" si="86"/>
        <v>1.1399999999999999</v>
      </c>
      <c r="J263" s="67">
        <f t="shared" si="83"/>
        <v>0</v>
      </c>
      <c r="K263" s="67">
        <f t="shared" si="84"/>
        <v>108.3</v>
      </c>
      <c r="L263" s="67">
        <f t="shared" si="80"/>
        <v>0</v>
      </c>
      <c r="N263" s="89"/>
    </row>
    <row r="264" spans="1:14">
      <c r="A264" s="125">
        <v>0</v>
      </c>
      <c r="B264" s="126">
        <v>305756</v>
      </c>
      <c r="C264" s="126" t="s">
        <v>5181</v>
      </c>
      <c r="D264" s="4" t="s">
        <v>2413</v>
      </c>
      <c r="E264" s="4" t="s">
        <v>8</v>
      </c>
      <c r="F264" s="5">
        <v>1.52</v>
      </c>
      <c r="G264" s="5">
        <f t="shared" si="85"/>
        <v>144.4</v>
      </c>
      <c r="H264" s="66"/>
      <c r="I264" s="67">
        <f t="shared" si="86"/>
        <v>1.52</v>
      </c>
      <c r="J264" s="67">
        <f t="shared" si="83"/>
        <v>0</v>
      </c>
      <c r="K264" s="67">
        <f t="shared" si="84"/>
        <v>144.4</v>
      </c>
      <c r="L264" s="67">
        <f t="shared" si="80"/>
        <v>0</v>
      </c>
      <c r="N264" s="89"/>
    </row>
    <row r="265" spans="1:14">
      <c r="A265" s="125">
        <v>0</v>
      </c>
      <c r="B265" s="126">
        <v>305758</v>
      </c>
      <c r="C265" s="126" t="s">
        <v>5182</v>
      </c>
      <c r="D265" s="4" t="s">
        <v>2414</v>
      </c>
      <c r="E265" s="4" t="s">
        <v>8</v>
      </c>
      <c r="F265" s="5">
        <v>2.27</v>
      </c>
      <c r="G265" s="5">
        <f t="shared" si="85"/>
        <v>215.65</v>
      </c>
      <c r="H265" s="66"/>
      <c r="I265" s="67">
        <f t="shared" si="86"/>
        <v>2.27</v>
      </c>
      <c r="J265" s="67">
        <f t="shared" si="83"/>
        <v>0</v>
      </c>
      <c r="K265" s="67">
        <f t="shared" si="84"/>
        <v>215.65</v>
      </c>
      <c r="L265" s="67">
        <f t="shared" si="80"/>
        <v>0</v>
      </c>
      <c r="N265" s="89"/>
    </row>
    <row r="266" spans="1:14">
      <c r="A266" s="125">
        <v>0</v>
      </c>
      <c r="B266" s="126">
        <v>305759</v>
      </c>
      <c r="C266" s="126" t="s">
        <v>5183</v>
      </c>
      <c r="D266" s="4" t="s">
        <v>2414</v>
      </c>
      <c r="E266" s="4" t="s">
        <v>8</v>
      </c>
      <c r="F266" s="5">
        <v>3.03</v>
      </c>
      <c r="G266" s="5">
        <f t="shared" si="85"/>
        <v>287.85000000000002</v>
      </c>
      <c r="H266" s="66"/>
      <c r="I266" s="67">
        <f t="shared" si="86"/>
        <v>3.03</v>
      </c>
      <c r="J266" s="67">
        <f t="shared" si="83"/>
        <v>0</v>
      </c>
      <c r="K266" s="67">
        <f t="shared" si="84"/>
        <v>287.85000000000002</v>
      </c>
      <c r="L266" s="67">
        <f t="shared" si="80"/>
        <v>0</v>
      </c>
      <c r="N266" s="89"/>
    </row>
    <row r="267" spans="1:14">
      <c r="A267" s="125">
        <v>0</v>
      </c>
      <c r="B267" s="126">
        <v>305775</v>
      </c>
      <c r="C267" s="126" t="s">
        <v>5184</v>
      </c>
      <c r="D267" s="4" t="s">
        <v>2412</v>
      </c>
      <c r="E267" s="4" t="s">
        <v>8</v>
      </c>
      <c r="F267" s="5">
        <v>1.1399999999999999</v>
      </c>
      <c r="G267" s="5">
        <f t="shared" si="85"/>
        <v>108.3</v>
      </c>
      <c r="H267" s="66"/>
      <c r="I267" s="67">
        <f t="shared" si="86"/>
        <v>1.1399999999999999</v>
      </c>
      <c r="J267" s="67">
        <f t="shared" si="83"/>
        <v>0</v>
      </c>
      <c r="K267" s="67">
        <f t="shared" si="84"/>
        <v>108.3</v>
      </c>
      <c r="L267" s="67">
        <f t="shared" si="80"/>
        <v>0</v>
      </c>
      <c r="N267" s="89"/>
    </row>
    <row r="268" spans="1:14">
      <c r="A268" s="125">
        <v>0</v>
      </c>
      <c r="B268" s="126">
        <v>305776</v>
      </c>
      <c r="C268" s="126" t="s">
        <v>5185</v>
      </c>
      <c r="D268" s="4" t="s">
        <v>2413</v>
      </c>
      <c r="E268" s="4" t="s">
        <v>8</v>
      </c>
      <c r="F268" s="5">
        <v>1.52</v>
      </c>
      <c r="G268" s="5">
        <f t="shared" si="85"/>
        <v>144.4</v>
      </c>
      <c r="H268" s="66"/>
      <c r="I268" s="67">
        <f t="shared" si="86"/>
        <v>1.52</v>
      </c>
      <c r="J268" s="67">
        <f t="shared" si="83"/>
        <v>0</v>
      </c>
      <c r="K268" s="67">
        <f t="shared" si="84"/>
        <v>144.4</v>
      </c>
      <c r="L268" s="67">
        <f t="shared" si="80"/>
        <v>0</v>
      </c>
      <c r="N268" s="89"/>
    </row>
    <row r="269" spans="1:14">
      <c r="A269" s="125">
        <v>0</v>
      </c>
      <c r="B269" s="126">
        <v>305778</v>
      </c>
      <c r="C269" s="126" t="s">
        <v>5186</v>
      </c>
      <c r="D269" s="4" t="s">
        <v>2414</v>
      </c>
      <c r="E269" s="4" t="s">
        <v>8</v>
      </c>
      <c r="F269" s="5">
        <v>2.27</v>
      </c>
      <c r="G269" s="5">
        <f t="shared" si="85"/>
        <v>215.65</v>
      </c>
      <c r="H269" s="66"/>
      <c r="I269" s="67">
        <f t="shared" si="86"/>
        <v>2.27</v>
      </c>
      <c r="J269" s="67">
        <f t="shared" si="83"/>
        <v>0</v>
      </c>
      <c r="K269" s="67">
        <f t="shared" si="84"/>
        <v>215.65</v>
      </c>
      <c r="L269" s="67">
        <f t="shared" si="80"/>
        <v>0</v>
      </c>
      <c r="N269" s="89"/>
    </row>
    <row r="270" spans="1:14">
      <c r="A270" s="125">
        <v>0</v>
      </c>
      <c r="B270" s="126">
        <v>305779</v>
      </c>
      <c r="C270" s="126" t="s">
        <v>5187</v>
      </c>
      <c r="D270" s="4" t="s">
        <v>2414</v>
      </c>
      <c r="E270" s="4" t="s">
        <v>8</v>
      </c>
      <c r="F270" s="5">
        <v>3.03</v>
      </c>
      <c r="G270" s="5">
        <f t="shared" si="85"/>
        <v>287.85000000000002</v>
      </c>
      <c r="H270" s="66"/>
      <c r="I270" s="67">
        <f t="shared" si="86"/>
        <v>3.03</v>
      </c>
      <c r="J270" s="67">
        <f t="shared" si="83"/>
        <v>0</v>
      </c>
      <c r="K270" s="67">
        <f t="shared" si="84"/>
        <v>287.85000000000002</v>
      </c>
      <c r="L270" s="67">
        <f t="shared" si="80"/>
        <v>0</v>
      </c>
      <c r="N270" s="89"/>
    </row>
    <row r="271" spans="1:14">
      <c r="A271" s="125"/>
      <c r="B271" s="126"/>
      <c r="C271" s="126"/>
      <c r="D271" s="4"/>
      <c r="E271" s="4"/>
      <c r="F271" s="5"/>
      <c r="G271" s="5"/>
      <c r="H271" s="66"/>
      <c r="I271" s="67"/>
      <c r="J271" s="67"/>
      <c r="K271" s="67"/>
      <c r="L271" s="67"/>
      <c r="N271" s="89"/>
    </row>
    <row r="272" spans="1:14">
      <c r="A272" s="125">
        <v>0</v>
      </c>
      <c r="B272" s="126">
        <v>305835</v>
      </c>
      <c r="C272" s="126" t="s">
        <v>4579</v>
      </c>
      <c r="D272" s="4" t="s">
        <v>2412</v>
      </c>
      <c r="E272" s="4" t="s">
        <v>8</v>
      </c>
      <c r="F272" s="5">
        <v>1.08</v>
      </c>
      <c r="G272" s="5">
        <f t="shared" si="81"/>
        <v>102.6</v>
      </c>
      <c r="H272" s="66"/>
      <c r="I272" s="67">
        <f t="shared" si="82"/>
        <v>1.08</v>
      </c>
      <c r="J272" s="67">
        <f t="shared" si="83"/>
        <v>0</v>
      </c>
      <c r="K272" s="67">
        <f t="shared" si="84"/>
        <v>102.6</v>
      </c>
      <c r="L272" s="67">
        <f t="shared" si="80"/>
        <v>0</v>
      </c>
      <c r="N272" s="89"/>
    </row>
    <row r="273" spans="1:14">
      <c r="A273" s="125">
        <v>0</v>
      </c>
      <c r="B273" s="126">
        <v>305836</v>
      </c>
      <c r="C273" s="126" t="s">
        <v>4580</v>
      </c>
      <c r="D273" s="4" t="s">
        <v>2413</v>
      </c>
      <c r="E273" s="4" t="s">
        <v>8</v>
      </c>
      <c r="F273" s="5">
        <v>1.44</v>
      </c>
      <c r="G273" s="5">
        <f t="shared" si="81"/>
        <v>136.80000000000001</v>
      </c>
      <c r="H273" s="66"/>
      <c r="I273" s="67">
        <f t="shared" si="82"/>
        <v>1.44</v>
      </c>
      <c r="J273" s="67">
        <f t="shared" si="83"/>
        <v>0</v>
      </c>
      <c r="K273" s="67">
        <f t="shared" si="84"/>
        <v>136.80000000000001</v>
      </c>
      <c r="L273" s="67">
        <f t="shared" si="80"/>
        <v>0</v>
      </c>
      <c r="N273" s="89"/>
    </row>
    <row r="274" spans="1:14">
      <c r="A274" s="125">
        <v>0</v>
      </c>
      <c r="B274" s="126">
        <v>305838</v>
      </c>
      <c r="C274" s="126" t="s">
        <v>4581</v>
      </c>
      <c r="D274" s="4" t="s">
        <v>2414</v>
      </c>
      <c r="E274" s="4" t="s">
        <v>8</v>
      </c>
      <c r="F274" s="5">
        <v>2.16</v>
      </c>
      <c r="G274" s="5">
        <f t="shared" si="81"/>
        <v>205.2</v>
      </c>
      <c r="H274" s="66"/>
      <c r="I274" s="67">
        <f t="shared" si="82"/>
        <v>2.16</v>
      </c>
      <c r="J274" s="67">
        <f t="shared" si="83"/>
        <v>0</v>
      </c>
      <c r="K274" s="67">
        <f t="shared" si="84"/>
        <v>205.2</v>
      </c>
      <c r="L274" s="67">
        <f t="shared" si="80"/>
        <v>0</v>
      </c>
      <c r="N274" s="89"/>
    </row>
    <row r="275" spans="1:14">
      <c r="A275" s="125">
        <v>0</v>
      </c>
      <c r="B275" s="126">
        <v>305839</v>
      </c>
      <c r="C275" s="126" t="s">
        <v>4582</v>
      </c>
      <c r="D275" s="4" t="s">
        <v>2414</v>
      </c>
      <c r="E275" s="4" t="s">
        <v>8</v>
      </c>
      <c r="F275" s="5">
        <v>2.88</v>
      </c>
      <c r="G275" s="5">
        <f t="shared" si="81"/>
        <v>273.60000000000002</v>
      </c>
      <c r="H275" s="66"/>
      <c r="I275" s="67">
        <f t="shared" si="82"/>
        <v>2.88</v>
      </c>
      <c r="J275" s="67">
        <f t="shared" si="83"/>
        <v>0</v>
      </c>
      <c r="K275" s="67">
        <f t="shared" si="84"/>
        <v>273.60000000000002</v>
      </c>
      <c r="L275" s="67">
        <f t="shared" si="80"/>
        <v>0</v>
      </c>
      <c r="N275" s="89"/>
    </row>
    <row r="276" spans="1:14">
      <c r="A276" s="125"/>
      <c r="B276" s="126"/>
      <c r="C276" s="126"/>
      <c r="D276" s="4"/>
      <c r="E276" s="4"/>
      <c r="F276" s="5"/>
      <c r="G276" s="5"/>
      <c r="H276" s="66"/>
      <c r="I276" s="67"/>
      <c r="J276" s="67"/>
      <c r="K276" s="67"/>
      <c r="L276" s="67"/>
      <c r="N276" s="89"/>
    </row>
    <row r="277" spans="1:14">
      <c r="A277" s="125">
        <v>0</v>
      </c>
      <c r="B277" s="126">
        <v>310515</v>
      </c>
      <c r="C277" s="126" t="s">
        <v>3329</v>
      </c>
      <c r="D277" s="4" t="s">
        <v>2412</v>
      </c>
      <c r="E277" s="4" t="s">
        <v>8</v>
      </c>
      <c r="F277" s="5">
        <v>1.72</v>
      </c>
      <c r="G277" s="5">
        <f t="shared" si="81"/>
        <v>163.4</v>
      </c>
      <c r="H277" s="66"/>
      <c r="I277" s="67">
        <f t="shared" ref="I277:I295" si="87">F277*(1-Скидка_ROXELPRO)</f>
        <v>1.72</v>
      </c>
      <c r="J277" s="67">
        <f t="shared" si="83"/>
        <v>0</v>
      </c>
      <c r="K277" s="67">
        <f t="shared" si="84"/>
        <v>163.4</v>
      </c>
      <c r="L277" s="67">
        <f t="shared" si="80"/>
        <v>0</v>
      </c>
    </row>
    <row r="278" spans="1:14">
      <c r="A278" s="125"/>
      <c r="B278" s="126"/>
      <c r="C278" s="126"/>
      <c r="D278" s="4"/>
      <c r="E278" s="4"/>
      <c r="F278" s="5"/>
      <c r="G278" s="5"/>
      <c r="H278" s="66"/>
      <c r="I278" s="67"/>
      <c r="J278" s="67"/>
      <c r="K278" s="67"/>
      <c r="L278" s="67"/>
    </row>
    <row r="279" spans="1:14">
      <c r="A279" s="125">
        <v>0</v>
      </c>
      <c r="B279" s="126">
        <v>311415</v>
      </c>
      <c r="C279" s="4" t="s">
        <v>3523</v>
      </c>
      <c r="D279" s="4" t="s">
        <v>2412</v>
      </c>
      <c r="E279" s="4" t="s">
        <v>8</v>
      </c>
      <c r="F279" s="5">
        <v>1.38</v>
      </c>
      <c r="G279" s="5">
        <f t="shared" si="81"/>
        <v>131.1</v>
      </c>
      <c r="H279" s="66"/>
      <c r="I279" s="67">
        <f t="shared" si="87"/>
        <v>1.38</v>
      </c>
      <c r="J279" s="67">
        <f t="shared" si="83"/>
        <v>0</v>
      </c>
      <c r="K279" s="67">
        <f t="shared" si="84"/>
        <v>131.1</v>
      </c>
      <c r="L279" s="67">
        <f t="shared" si="80"/>
        <v>0</v>
      </c>
    </row>
    <row r="280" spans="1:14">
      <c r="A280" s="125">
        <v>0</v>
      </c>
      <c r="B280" s="126">
        <v>311435</v>
      </c>
      <c r="C280" s="4" t="s">
        <v>3524</v>
      </c>
      <c r="D280" s="4" t="s">
        <v>2413</v>
      </c>
      <c r="E280" s="4" t="s">
        <v>8</v>
      </c>
      <c r="F280" s="5">
        <v>1.83</v>
      </c>
      <c r="G280" s="5">
        <f t="shared" si="81"/>
        <v>173.85</v>
      </c>
      <c r="H280" s="66"/>
      <c r="I280" s="67">
        <f t="shared" si="87"/>
        <v>1.83</v>
      </c>
      <c r="J280" s="67">
        <f t="shared" si="83"/>
        <v>0</v>
      </c>
      <c r="K280" s="67">
        <f t="shared" si="84"/>
        <v>173.85</v>
      </c>
      <c r="L280" s="67">
        <f t="shared" si="80"/>
        <v>0</v>
      </c>
    </row>
    <row r="281" spans="1:14">
      <c r="A281" s="125">
        <v>0</v>
      </c>
      <c r="B281" s="126">
        <v>311455</v>
      </c>
      <c r="C281" s="4" t="s">
        <v>3525</v>
      </c>
      <c r="D281" s="4" t="s">
        <v>2414</v>
      </c>
      <c r="E281" s="4" t="s">
        <v>8</v>
      </c>
      <c r="F281" s="5">
        <v>2.75</v>
      </c>
      <c r="G281" s="5">
        <f t="shared" si="81"/>
        <v>261.25</v>
      </c>
      <c r="H281" s="66"/>
      <c r="I281" s="67">
        <f t="shared" si="87"/>
        <v>2.75</v>
      </c>
      <c r="J281" s="67">
        <f t="shared" si="83"/>
        <v>0</v>
      </c>
      <c r="K281" s="67">
        <f t="shared" si="84"/>
        <v>261.25</v>
      </c>
      <c r="L281" s="67">
        <f t="shared" si="80"/>
        <v>0</v>
      </c>
    </row>
    <row r="282" spans="1:14">
      <c r="A282" s="125">
        <v>0</v>
      </c>
      <c r="B282" s="126">
        <v>311475</v>
      </c>
      <c r="C282" s="4" t="s">
        <v>3526</v>
      </c>
      <c r="D282" s="4" t="s">
        <v>2414</v>
      </c>
      <c r="E282" s="4" t="s">
        <v>8</v>
      </c>
      <c r="F282" s="5">
        <v>3.67</v>
      </c>
      <c r="G282" s="5">
        <f t="shared" si="81"/>
        <v>348.65</v>
      </c>
      <c r="H282" s="66"/>
      <c r="I282" s="67">
        <f t="shared" si="87"/>
        <v>3.67</v>
      </c>
      <c r="J282" s="67">
        <f t="shared" si="83"/>
        <v>0</v>
      </c>
      <c r="K282" s="67">
        <f t="shared" si="84"/>
        <v>348.65</v>
      </c>
      <c r="L282" s="67">
        <f t="shared" si="80"/>
        <v>0</v>
      </c>
    </row>
    <row r="283" spans="1:14">
      <c r="A283" s="125"/>
      <c r="B283" s="126"/>
      <c r="C283" s="4"/>
      <c r="D283" s="4"/>
      <c r="E283" s="4"/>
      <c r="F283" s="5"/>
      <c r="G283" s="5"/>
      <c r="H283" s="66"/>
      <c r="I283" s="67"/>
      <c r="J283" s="67"/>
      <c r="K283" s="67"/>
      <c r="L283" s="67"/>
    </row>
    <row r="284" spans="1:14">
      <c r="A284" s="125">
        <v>0</v>
      </c>
      <c r="B284" s="126">
        <v>311514</v>
      </c>
      <c r="C284" s="4" t="s">
        <v>3527</v>
      </c>
      <c r="D284" s="4" t="s">
        <v>2412</v>
      </c>
      <c r="E284" s="4" t="s">
        <v>8</v>
      </c>
      <c r="F284" s="5">
        <v>1.06</v>
      </c>
      <c r="G284" s="5">
        <f t="shared" si="81"/>
        <v>100.7</v>
      </c>
      <c r="H284" s="66"/>
      <c r="I284" s="67">
        <f t="shared" si="87"/>
        <v>1.06</v>
      </c>
      <c r="J284" s="67">
        <f t="shared" si="83"/>
        <v>0</v>
      </c>
      <c r="K284" s="67">
        <f t="shared" si="84"/>
        <v>100.7</v>
      </c>
      <c r="L284" s="67">
        <f t="shared" si="80"/>
        <v>0</v>
      </c>
    </row>
    <row r="285" spans="1:14">
      <c r="A285" s="125">
        <v>0</v>
      </c>
      <c r="B285" s="126">
        <v>311534</v>
      </c>
      <c r="C285" s="4" t="s">
        <v>3528</v>
      </c>
      <c r="D285" s="4" t="s">
        <v>2413</v>
      </c>
      <c r="E285" s="4" t="s">
        <v>8</v>
      </c>
      <c r="F285" s="5">
        <v>1.41</v>
      </c>
      <c r="G285" s="5">
        <f t="shared" si="81"/>
        <v>133.94999999999999</v>
      </c>
      <c r="H285" s="66"/>
      <c r="I285" s="67">
        <f t="shared" si="87"/>
        <v>1.41</v>
      </c>
      <c r="J285" s="67">
        <f t="shared" si="83"/>
        <v>0</v>
      </c>
      <c r="K285" s="67">
        <f t="shared" si="84"/>
        <v>133.94999999999999</v>
      </c>
      <c r="L285" s="67">
        <f t="shared" si="80"/>
        <v>0</v>
      </c>
    </row>
    <row r="286" spans="1:14">
      <c r="A286" s="125">
        <v>0</v>
      </c>
      <c r="B286" s="126">
        <v>311554</v>
      </c>
      <c r="C286" s="4" t="s">
        <v>3529</v>
      </c>
      <c r="D286" s="4" t="s">
        <v>2414</v>
      </c>
      <c r="E286" s="4" t="s">
        <v>8</v>
      </c>
      <c r="F286" s="5">
        <v>2.11</v>
      </c>
      <c r="G286" s="5">
        <f t="shared" si="81"/>
        <v>200.45</v>
      </c>
      <c r="H286" s="66"/>
      <c r="I286" s="67">
        <f t="shared" si="87"/>
        <v>2.11</v>
      </c>
      <c r="J286" s="67">
        <f t="shared" si="83"/>
        <v>0</v>
      </c>
      <c r="K286" s="67">
        <f t="shared" si="84"/>
        <v>200.45</v>
      </c>
      <c r="L286" s="67">
        <f t="shared" si="80"/>
        <v>0</v>
      </c>
    </row>
    <row r="287" spans="1:14">
      <c r="A287" s="125">
        <v>0</v>
      </c>
      <c r="B287" s="126">
        <v>311574</v>
      </c>
      <c r="C287" s="4" t="s">
        <v>3530</v>
      </c>
      <c r="D287" s="4" t="s">
        <v>2414</v>
      </c>
      <c r="E287" s="4" t="s">
        <v>8</v>
      </c>
      <c r="F287" s="5">
        <v>2.82</v>
      </c>
      <c r="G287" s="5">
        <f t="shared" si="81"/>
        <v>267.89999999999998</v>
      </c>
      <c r="H287" s="66"/>
      <c r="I287" s="67">
        <f t="shared" si="87"/>
        <v>2.82</v>
      </c>
      <c r="J287" s="67">
        <f t="shared" si="83"/>
        <v>0</v>
      </c>
      <c r="K287" s="67">
        <f t="shared" si="84"/>
        <v>267.89999999999998</v>
      </c>
      <c r="L287" s="67">
        <f t="shared" si="80"/>
        <v>0</v>
      </c>
    </row>
    <row r="288" spans="1:14">
      <c r="A288" s="125">
        <v>0</v>
      </c>
      <c r="B288" s="126">
        <v>311605</v>
      </c>
      <c r="C288" s="4" t="s">
        <v>5207</v>
      </c>
      <c r="D288" s="4" t="s">
        <v>2412</v>
      </c>
      <c r="E288" s="4" t="s">
        <v>8</v>
      </c>
      <c r="F288" s="5">
        <v>1.06</v>
      </c>
      <c r="G288" s="5">
        <f t="shared" ref="G288:G291" si="88">ROUND(F288*Курс_EUR,2)</f>
        <v>100.7</v>
      </c>
      <c r="H288" s="66"/>
      <c r="I288" s="67">
        <f t="shared" ref="I288:I291" si="89">F288*(1-Скидка_ROXELPRO)</f>
        <v>1.06</v>
      </c>
      <c r="J288" s="67">
        <f t="shared" si="83"/>
        <v>0</v>
      </c>
      <c r="K288" s="67">
        <f t="shared" si="84"/>
        <v>100.7</v>
      </c>
      <c r="L288" s="67">
        <f t="shared" si="80"/>
        <v>0</v>
      </c>
    </row>
    <row r="289" spans="1:12">
      <c r="A289" s="125">
        <v>0</v>
      </c>
      <c r="B289" s="126">
        <v>311606</v>
      </c>
      <c r="C289" s="4" t="s">
        <v>5208</v>
      </c>
      <c r="D289" s="4" t="s">
        <v>2413</v>
      </c>
      <c r="E289" s="4" t="s">
        <v>8</v>
      </c>
      <c r="F289" s="5">
        <v>1.41</v>
      </c>
      <c r="G289" s="5">
        <f t="shared" si="88"/>
        <v>133.94999999999999</v>
      </c>
      <c r="H289" s="66"/>
      <c r="I289" s="67">
        <f t="shared" si="89"/>
        <v>1.41</v>
      </c>
      <c r="J289" s="67">
        <f t="shared" si="83"/>
        <v>0</v>
      </c>
      <c r="K289" s="67">
        <f t="shared" si="84"/>
        <v>133.94999999999999</v>
      </c>
      <c r="L289" s="67">
        <f t="shared" si="80"/>
        <v>0</v>
      </c>
    </row>
    <row r="290" spans="1:12">
      <c r="A290" s="125">
        <v>0</v>
      </c>
      <c r="B290" s="126">
        <v>311608</v>
      </c>
      <c r="C290" s="4" t="s">
        <v>5209</v>
      </c>
      <c r="D290" s="4" t="s">
        <v>2414</v>
      </c>
      <c r="E290" s="4" t="s">
        <v>8</v>
      </c>
      <c r="F290" s="5">
        <v>2.11</v>
      </c>
      <c r="G290" s="5">
        <f t="shared" si="88"/>
        <v>200.45</v>
      </c>
      <c r="H290" s="66"/>
      <c r="I290" s="67">
        <f t="shared" si="89"/>
        <v>2.11</v>
      </c>
      <c r="J290" s="67">
        <f t="shared" si="83"/>
        <v>0</v>
      </c>
      <c r="K290" s="67">
        <f t="shared" si="84"/>
        <v>200.45</v>
      </c>
      <c r="L290" s="67">
        <f t="shared" si="80"/>
        <v>0</v>
      </c>
    </row>
    <row r="291" spans="1:12">
      <c r="A291" s="125">
        <v>0</v>
      </c>
      <c r="B291" s="126">
        <v>311609</v>
      </c>
      <c r="C291" s="4" t="s">
        <v>5210</v>
      </c>
      <c r="D291" s="4" t="s">
        <v>2414</v>
      </c>
      <c r="E291" s="4" t="s">
        <v>8</v>
      </c>
      <c r="F291" s="5">
        <v>2.82</v>
      </c>
      <c r="G291" s="5">
        <f t="shared" si="88"/>
        <v>267.89999999999998</v>
      </c>
      <c r="H291" s="66"/>
      <c r="I291" s="67">
        <f t="shared" si="89"/>
        <v>2.82</v>
      </c>
      <c r="J291" s="67">
        <f t="shared" si="83"/>
        <v>0</v>
      </c>
      <c r="K291" s="67">
        <f t="shared" si="84"/>
        <v>267.89999999999998</v>
      </c>
      <c r="L291" s="67">
        <f t="shared" si="80"/>
        <v>0</v>
      </c>
    </row>
    <row r="292" spans="1:12">
      <c r="A292" s="125">
        <v>0</v>
      </c>
      <c r="B292" s="126">
        <v>311614</v>
      </c>
      <c r="C292" s="4" t="s">
        <v>3618</v>
      </c>
      <c r="D292" s="4" t="s">
        <v>2412</v>
      </c>
      <c r="E292" s="4" t="s">
        <v>8</v>
      </c>
      <c r="F292" s="5">
        <v>1.06</v>
      </c>
      <c r="G292" s="5">
        <f t="shared" si="81"/>
        <v>100.7</v>
      </c>
      <c r="H292" s="66"/>
      <c r="I292" s="67">
        <f t="shared" si="87"/>
        <v>1.06</v>
      </c>
      <c r="J292" s="67">
        <f t="shared" si="83"/>
        <v>0</v>
      </c>
      <c r="K292" s="67">
        <f t="shared" si="84"/>
        <v>100.7</v>
      </c>
      <c r="L292" s="67">
        <f t="shared" si="80"/>
        <v>0</v>
      </c>
    </row>
    <row r="293" spans="1:12">
      <c r="A293" s="125">
        <v>0</v>
      </c>
      <c r="B293" s="126">
        <v>311634</v>
      </c>
      <c r="C293" s="4" t="s">
        <v>3619</v>
      </c>
      <c r="D293" s="4" t="s">
        <v>2413</v>
      </c>
      <c r="E293" s="4" t="s">
        <v>8</v>
      </c>
      <c r="F293" s="5">
        <v>1.41</v>
      </c>
      <c r="G293" s="5">
        <f t="shared" si="81"/>
        <v>133.94999999999999</v>
      </c>
      <c r="H293" s="66"/>
      <c r="I293" s="67">
        <f t="shared" si="87"/>
        <v>1.41</v>
      </c>
      <c r="J293" s="67">
        <f t="shared" si="83"/>
        <v>0</v>
      </c>
      <c r="K293" s="67">
        <f t="shared" si="84"/>
        <v>133.94999999999999</v>
      </c>
      <c r="L293" s="67">
        <f t="shared" si="80"/>
        <v>0</v>
      </c>
    </row>
    <row r="294" spans="1:12">
      <c r="A294" s="125">
        <v>0</v>
      </c>
      <c r="B294" s="126">
        <v>311654</v>
      </c>
      <c r="C294" s="4" t="s">
        <v>3620</v>
      </c>
      <c r="D294" s="4" t="s">
        <v>2414</v>
      </c>
      <c r="E294" s="4" t="s">
        <v>8</v>
      </c>
      <c r="F294" s="5">
        <v>2.11</v>
      </c>
      <c r="G294" s="5">
        <f t="shared" si="81"/>
        <v>200.45</v>
      </c>
      <c r="H294" s="66"/>
      <c r="I294" s="67">
        <f t="shared" si="87"/>
        <v>2.11</v>
      </c>
      <c r="J294" s="67">
        <f t="shared" si="83"/>
        <v>0</v>
      </c>
      <c r="K294" s="67">
        <f t="shared" si="84"/>
        <v>200.45</v>
      </c>
      <c r="L294" s="67">
        <f t="shared" si="80"/>
        <v>0</v>
      </c>
    </row>
    <row r="295" spans="1:12">
      <c r="A295" s="125">
        <v>0</v>
      </c>
      <c r="B295" s="126">
        <v>311674</v>
      </c>
      <c r="C295" s="4" t="s">
        <v>3621</v>
      </c>
      <c r="D295" s="4" t="s">
        <v>2414</v>
      </c>
      <c r="E295" s="4" t="s">
        <v>8</v>
      </c>
      <c r="F295" s="5">
        <v>2.82</v>
      </c>
      <c r="G295" s="5">
        <f t="shared" si="81"/>
        <v>267.89999999999998</v>
      </c>
      <c r="H295" s="66"/>
      <c r="I295" s="67">
        <f t="shared" si="87"/>
        <v>2.82</v>
      </c>
      <c r="J295" s="67">
        <f t="shared" si="83"/>
        <v>0</v>
      </c>
      <c r="K295" s="67">
        <f t="shared" si="84"/>
        <v>267.89999999999998</v>
      </c>
      <c r="L295" s="67">
        <f t="shared" si="80"/>
        <v>0</v>
      </c>
    </row>
    <row r="296" spans="1:12">
      <c r="A296" s="125">
        <v>0</v>
      </c>
      <c r="B296" s="126">
        <v>311685</v>
      </c>
      <c r="C296" s="4" t="s">
        <v>5356</v>
      </c>
      <c r="D296" s="4" t="s">
        <v>2412</v>
      </c>
      <c r="E296" s="4" t="s">
        <v>8</v>
      </c>
      <c r="F296" s="5">
        <v>1.06</v>
      </c>
      <c r="G296" s="5">
        <f t="shared" ref="G296:G303" si="90">ROUND(F296*Курс_EUR,2)</f>
        <v>100.7</v>
      </c>
      <c r="H296" s="66"/>
      <c r="I296" s="67">
        <f t="shared" ref="I296:I303" si="91">F296*(1-Скидка_ROXELPRO)</f>
        <v>1.06</v>
      </c>
      <c r="J296" s="67">
        <f t="shared" ref="J296:J303" si="92">I296*H296</f>
        <v>0</v>
      </c>
      <c r="K296" s="67">
        <f t="shared" ref="K296:K303" si="93">G296*(1-Скидка_ROXELPRO)</f>
        <v>100.7</v>
      </c>
      <c r="L296" s="67">
        <f t="shared" ref="L296:L303" si="94">H296*K296</f>
        <v>0</v>
      </c>
    </row>
    <row r="297" spans="1:12">
      <c r="A297" s="125">
        <v>0</v>
      </c>
      <c r="B297" s="126">
        <v>311686</v>
      </c>
      <c r="C297" s="4" t="s">
        <v>5357</v>
      </c>
      <c r="D297" s="4" t="s">
        <v>2413</v>
      </c>
      <c r="E297" s="4" t="s">
        <v>8</v>
      </c>
      <c r="F297" s="5">
        <v>1.41</v>
      </c>
      <c r="G297" s="5">
        <f t="shared" si="90"/>
        <v>133.94999999999999</v>
      </c>
      <c r="H297" s="66"/>
      <c r="I297" s="67">
        <f t="shared" si="91"/>
        <v>1.41</v>
      </c>
      <c r="J297" s="67">
        <f t="shared" si="92"/>
        <v>0</v>
      </c>
      <c r="K297" s="67">
        <f t="shared" si="93"/>
        <v>133.94999999999999</v>
      </c>
      <c r="L297" s="67">
        <f t="shared" si="94"/>
        <v>0</v>
      </c>
    </row>
    <row r="298" spans="1:12">
      <c r="A298" s="125">
        <v>0</v>
      </c>
      <c r="B298" s="126">
        <v>311688</v>
      </c>
      <c r="C298" s="4" t="s">
        <v>5358</v>
      </c>
      <c r="D298" s="4" t="s">
        <v>2414</v>
      </c>
      <c r="E298" s="4" t="s">
        <v>8</v>
      </c>
      <c r="F298" s="5">
        <v>2.11</v>
      </c>
      <c r="G298" s="5">
        <f t="shared" si="90"/>
        <v>200.45</v>
      </c>
      <c r="H298" s="66"/>
      <c r="I298" s="67">
        <f t="shared" si="91"/>
        <v>2.11</v>
      </c>
      <c r="J298" s="67">
        <f t="shared" si="92"/>
        <v>0</v>
      </c>
      <c r="K298" s="67">
        <f t="shared" si="93"/>
        <v>200.45</v>
      </c>
      <c r="L298" s="67">
        <f t="shared" si="94"/>
        <v>0</v>
      </c>
    </row>
    <row r="299" spans="1:12">
      <c r="A299" s="125">
        <v>0</v>
      </c>
      <c r="B299" s="126">
        <v>311689</v>
      </c>
      <c r="C299" s="4" t="s">
        <v>5359</v>
      </c>
      <c r="D299" s="4" t="s">
        <v>2414</v>
      </c>
      <c r="E299" s="4" t="s">
        <v>8</v>
      </c>
      <c r="F299" s="5">
        <v>2.82</v>
      </c>
      <c r="G299" s="5">
        <f t="shared" si="90"/>
        <v>267.89999999999998</v>
      </c>
      <c r="H299" s="66"/>
      <c r="I299" s="67">
        <f t="shared" si="91"/>
        <v>2.82</v>
      </c>
      <c r="J299" s="67">
        <f t="shared" si="92"/>
        <v>0</v>
      </c>
      <c r="K299" s="67">
        <f t="shared" si="93"/>
        <v>267.89999999999998</v>
      </c>
      <c r="L299" s="67">
        <f t="shared" si="94"/>
        <v>0</v>
      </c>
    </row>
    <row r="300" spans="1:12">
      <c r="A300" s="125">
        <v>0</v>
      </c>
      <c r="B300" s="126">
        <v>311705</v>
      </c>
      <c r="C300" s="4" t="s">
        <v>5360</v>
      </c>
      <c r="D300" s="4" t="s">
        <v>2412</v>
      </c>
      <c r="E300" s="4" t="s">
        <v>8</v>
      </c>
      <c r="F300" s="5">
        <v>1.06</v>
      </c>
      <c r="G300" s="5">
        <f t="shared" si="90"/>
        <v>100.7</v>
      </c>
      <c r="H300" s="66"/>
      <c r="I300" s="67">
        <f t="shared" si="91"/>
        <v>1.06</v>
      </c>
      <c r="J300" s="67">
        <f t="shared" si="92"/>
        <v>0</v>
      </c>
      <c r="K300" s="67">
        <f t="shared" si="93"/>
        <v>100.7</v>
      </c>
      <c r="L300" s="67">
        <f t="shared" si="94"/>
        <v>0</v>
      </c>
    </row>
    <row r="301" spans="1:12">
      <c r="A301" s="125">
        <v>0</v>
      </c>
      <c r="B301" s="126">
        <v>311706</v>
      </c>
      <c r="C301" s="4" t="s">
        <v>5361</v>
      </c>
      <c r="D301" s="4" t="s">
        <v>2413</v>
      </c>
      <c r="E301" s="4" t="s">
        <v>8</v>
      </c>
      <c r="F301" s="5">
        <v>1.41</v>
      </c>
      <c r="G301" s="5">
        <f t="shared" si="90"/>
        <v>133.94999999999999</v>
      </c>
      <c r="H301" s="66"/>
      <c r="I301" s="67">
        <f t="shared" si="91"/>
        <v>1.41</v>
      </c>
      <c r="J301" s="67">
        <f t="shared" si="92"/>
        <v>0</v>
      </c>
      <c r="K301" s="67">
        <f t="shared" si="93"/>
        <v>133.94999999999999</v>
      </c>
      <c r="L301" s="67">
        <f t="shared" si="94"/>
        <v>0</v>
      </c>
    </row>
    <row r="302" spans="1:12">
      <c r="A302" s="125">
        <v>0</v>
      </c>
      <c r="B302" s="126">
        <v>311708</v>
      </c>
      <c r="C302" s="4" t="s">
        <v>5362</v>
      </c>
      <c r="D302" s="4" t="s">
        <v>2414</v>
      </c>
      <c r="E302" s="4" t="s">
        <v>8</v>
      </c>
      <c r="F302" s="5">
        <v>2.11</v>
      </c>
      <c r="G302" s="5">
        <f t="shared" si="90"/>
        <v>200.45</v>
      </c>
      <c r="H302" s="66"/>
      <c r="I302" s="67">
        <f t="shared" si="91"/>
        <v>2.11</v>
      </c>
      <c r="J302" s="67">
        <f t="shared" si="92"/>
        <v>0</v>
      </c>
      <c r="K302" s="67">
        <f t="shared" si="93"/>
        <v>200.45</v>
      </c>
      <c r="L302" s="67">
        <f t="shared" si="94"/>
        <v>0</v>
      </c>
    </row>
    <row r="303" spans="1:12">
      <c r="A303" s="125">
        <v>0</v>
      </c>
      <c r="B303" s="126">
        <v>311709</v>
      </c>
      <c r="C303" s="4" t="s">
        <v>5363</v>
      </c>
      <c r="D303" s="4" t="s">
        <v>2414</v>
      </c>
      <c r="E303" s="4" t="s">
        <v>8</v>
      </c>
      <c r="F303" s="5">
        <v>2.82</v>
      </c>
      <c r="G303" s="5">
        <f t="shared" si="90"/>
        <v>267.89999999999998</v>
      </c>
      <c r="H303" s="66"/>
      <c r="I303" s="67">
        <f t="shared" si="91"/>
        <v>2.82</v>
      </c>
      <c r="J303" s="67">
        <f t="shared" si="92"/>
        <v>0</v>
      </c>
      <c r="K303" s="67">
        <f t="shared" si="93"/>
        <v>267.89999999999998</v>
      </c>
      <c r="L303" s="67">
        <f t="shared" si="94"/>
        <v>0</v>
      </c>
    </row>
    <row r="304" spans="1:12">
      <c r="A304" s="125"/>
      <c r="B304" s="126"/>
      <c r="C304" s="4"/>
      <c r="D304" s="4"/>
      <c r="E304" s="4"/>
      <c r="F304" s="5"/>
      <c r="G304" s="5"/>
      <c r="H304" s="66"/>
      <c r="I304" s="67"/>
      <c r="J304" s="67"/>
      <c r="K304" s="67"/>
      <c r="L304" s="67"/>
    </row>
    <row r="305" spans="1:14">
      <c r="A305" s="125">
        <v>0</v>
      </c>
      <c r="B305" s="126">
        <v>311814</v>
      </c>
      <c r="C305" s="4" t="s">
        <v>3534</v>
      </c>
      <c r="D305" s="4" t="s">
        <v>2412</v>
      </c>
      <c r="E305" s="4" t="s">
        <v>8</v>
      </c>
      <c r="F305" s="5">
        <v>1</v>
      </c>
      <c r="G305" s="5">
        <f t="shared" si="81"/>
        <v>95</v>
      </c>
      <c r="H305" s="66"/>
      <c r="I305" s="67">
        <f>F305*(1-Скидка_ROXELPRO)</f>
        <v>1</v>
      </c>
      <c r="J305" s="67">
        <f t="shared" si="83"/>
        <v>0</v>
      </c>
      <c r="K305" s="67">
        <f t="shared" si="84"/>
        <v>95</v>
      </c>
      <c r="L305" s="67">
        <f t="shared" si="80"/>
        <v>0</v>
      </c>
    </row>
    <row r="306" spans="1:14">
      <c r="A306" s="125">
        <v>0</v>
      </c>
      <c r="B306" s="126">
        <v>311834</v>
      </c>
      <c r="C306" s="4" t="s">
        <v>3535</v>
      </c>
      <c r="D306" s="4" t="s">
        <v>2413</v>
      </c>
      <c r="E306" s="4" t="s">
        <v>8</v>
      </c>
      <c r="F306" s="5">
        <v>1.33</v>
      </c>
      <c r="G306" s="5">
        <f t="shared" si="81"/>
        <v>126.35</v>
      </c>
      <c r="H306" s="66"/>
      <c r="I306" s="67">
        <f>F306*(1-Скидка_ROXELPRO)</f>
        <v>1.33</v>
      </c>
      <c r="J306" s="67">
        <f t="shared" si="83"/>
        <v>0</v>
      </c>
      <c r="K306" s="67">
        <f t="shared" si="84"/>
        <v>126.35</v>
      </c>
      <c r="L306" s="67">
        <f t="shared" si="80"/>
        <v>0</v>
      </c>
      <c r="N306" s="89"/>
    </row>
    <row r="307" spans="1:14">
      <c r="A307" s="125">
        <v>0</v>
      </c>
      <c r="B307" s="126">
        <v>311854</v>
      </c>
      <c r="C307" s="4" t="s">
        <v>3536</v>
      </c>
      <c r="D307" s="4" t="s">
        <v>2414</v>
      </c>
      <c r="E307" s="4" t="s">
        <v>8</v>
      </c>
      <c r="F307" s="5">
        <v>2</v>
      </c>
      <c r="G307" s="5">
        <f t="shared" si="81"/>
        <v>190</v>
      </c>
      <c r="H307" s="177"/>
      <c r="I307" s="67">
        <f>F307*(1-Скидка_ROXELPRO)</f>
        <v>2</v>
      </c>
      <c r="J307" s="67">
        <f t="shared" si="83"/>
        <v>0</v>
      </c>
      <c r="K307" s="67">
        <f t="shared" si="84"/>
        <v>190</v>
      </c>
      <c r="L307" s="67">
        <f t="shared" si="80"/>
        <v>0</v>
      </c>
      <c r="N307" s="89"/>
    </row>
    <row r="308" spans="1:14">
      <c r="A308" s="125">
        <v>0</v>
      </c>
      <c r="B308" s="126">
        <v>311874</v>
      </c>
      <c r="C308" s="4" t="s">
        <v>3537</v>
      </c>
      <c r="D308" s="4" t="s">
        <v>2414</v>
      </c>
      <c r="E308" s="4" t="s">
        <v>8</v>
      </c>
      <c r="F308" s="5">
        <v>2.66</v>
      </c>
      <c r="G308" s="5">
        <f t="shared" si="81"/>
        <v>252.7</v>
      </c>
      <c r="H308" s="177"/>
      <c r="I308" s="67">
        <f>F308*(1-Скидка_ROXELPRO)</f>
        <v>2.66</v>
      </c>
      <c r="J308" s="67">
        <f t="shared" si="83"/>
        <v>0</v>
      </c>
      <c r="K308" s="67">
        <f t="shared" si="84"/>
        <v>252.7</v>
      </c>
      <c r="L308" s="67">
        <f t="shared" si="80"/>
        <v>0</v>
      </c>
      <c r="N308" s="89"/>
    </row>
    <row r="309" spans="1:14" ht="12" thickBot="1">
      <c r="A309" s="125"/>
      <c r="B309" s="126"/>
      <c r="C309" s="3"/>
      <c r="D309" s="3"/>
      <c r="E309" s="3"/>
      <c r="F309" s="5"/>
      <c r="G309" s="5"/>
      <c r="H309" s="66"/>
      <c r="I309" s="67"/>
      <c r="J309" s="67"/>
      <c r="K309" s="67"/>
      <c r="L309" s="67"/>
    </row>
    <row r="310" spans="1:14" ht="12" thickBot="1">
      <c r="A310" s="125"/>
      <c r="B310" s="355" t="s">
        <v>744</v>
      </c>
      <c r="C310" s="356"/>
      <c r="D310" s="356"/>
      <c r="E310" s="356"/>
      <c r="F310" s="357"/>
      <c r="G310" s="285"/>
      <c r="H310" s="177"/>
      <c r="I310" s="67"/>
      <c r="J310" s="176"/>
      <c r="K310" s="67"/>
      <c r="L310" s="67"/>
      <c r="N310" s="89"/>
    </row>
    <row r="311" spans="1:14">
      <c r="A311" s="125">
        <v>0</v>
      </c>
      <c r="B311" s="126">
        <v>323023</v>
      </c>
      <c r="C311" s="4" t="s">
        <v>3320</v>
      </c>
      <c r="D311" s="4" t="s">
        <v>2449</v>
      </c>
      <c r="E311" s="4" t="s">
        <v>11</v>
      </c>
      <c r="F311" s="5">
        <v>8.18</v>
      </c>
      <c r="G311" s="5">
        <f>ROUND(F311*Курс_EUR,2)</f>
        <v>777.1</v>
      </c>
      <c r="H311" s="66"/>
      <c r="I311" s="67">
        <f t="shared" ref="I311:I320" si="95">F311*(1-Скидка_ROXELPRO)</f>
        <v>8.18</v>
      </c>
      <c r="J311" s="67">
        <f t="shared" ref="J311:J320" si="96">I311*H311</f>
        <v>0</v>
      </c>
      <c r="K311" s="67">
        <f t="shared" ref="K311:K320" si="97">G311*(1-Скидка_ROXELPRO)</f>
        <v>777.1</v>
      </c>
      <c r="L311" s="67">
        <f t="shared" si="80"/>
        <v>0</v>
      </c>
      <c r="N311" s="1" t="s">
        <v>5175</v>
      </c>
    </row>
    <row r="312" spans="1:14">
      <c r="A312" s="125">
        <v>0</v>
      </c>
      <c r="B312" s="126">
        <v>324045</v>
      </c>
      <c r="C312" s="4" t="s">
        <v>3321</v>
      </c>
      <c r="D312" s="4" t="s">
        <v>2449</v>
      </c>
      <c r="E312" s="4" t="s">
        <v>11</v>
      </c>
      <c r="F312" s="5">
        <v>18.13</v>
      </c>
      <c r="G312" s="5">
        <f>ROUND(F312*Курс_EUR,2)</f>
        <v>1722.35</v>
      </c>
      <c r="H312" s="66"/>
      <c r="I312" s="67">
        <f t="shared" si="95"/>
        <v>18.13</v>
      </c>
      <c r="J312" s="67">
        <f t="shared" si="96"/>
        <v>0</v>
      </c>
      <c r="K312" s="67">
        <f t="shared" si="97"/>
        <v>1722.35</v>
      </c>
      <c r="L312" s="67">
        <f t="shared" si="80"/>
        <v>0</v>
      </c>
      <c r="N312" s="1" t="s">
        <v>5175</v>
      </c>
    </row>
    <row r="313" spans="1:14">
      <c r="A313" s="125">
        <v>0</v>
      </c>
      <c r="B313" s="126">
        <v>323063</v>
      </c>
      <c r="C313" s="4" t="s">
        <v>3322</v>
      </c>
      <c r="D313" s="4" t="s">
        <v>2449</v>
      </c>
      <c r="E313" s="4" t="s">
        <v>11</v>
      </c>
      <c r="F313" s="5">
        <v>23.85</v>
      </c>
      <c r="G313" s="5">
        <f>ROUND(F313*Курс_EUR,2)</f>
        <v>2265.75</v>
      </c>
      <c r="H313" s="66"/>
      <c r="I313" s="67">
        <f t="shared" si="95"/>
        <v>23.85</v>
      </c>
      <c r="J313" s="67">
        <f t="shared" si="96"/>
        <v>0</v>
      </c>
      <c r="K313" s="67">
        <f t="shared" si="97"/>
        <v>2265.75</v>
      </c>
      <c r="L313" s="67">
        <f t="shared" si="80"/>
        <v>0</v>
      </c>
      <c r="N313" s="1" t="s">
        <v>5175</v>
      </c>
    </row>
    <row r="314" spans="1:14">
      <c r="A314" s="125">
        <v>0</v>
      </c>
      <c r="B314" s="126">
        <v>323073</v>
      </c>
      <c r="C314" s="4" t="s">
        <v>3323</v>
      </c>
      <c r="D314" s="4" t="s">
        <v>2449</v>
      </c>
      <c r="E314" s="4" t="s">
        <v>11</v>
      </c>
      <c r="F314" s="5">
        <v>35.6</v>
      </c>
      <c r="G314" s="5">
        <f>ROUND(F314*Курс_EUR,2)</f>
        <v>3382</v>
      </c>
      <c r="H314" s="66"/>
      <c r="I314" s="67">
        <f t="shared" si="95"/>
        <v>35.6</v>
      </c>
      <c r="J314" s="67">
        <f t="shared" si="96"/>
        <v>0</v>
      </c>
      <c r="K314" s="67">
        <f t="shared" si="97"/>
        <v>3382</v>
      </c>
      <c r="L314" s="67">
        <f t="shared" si="80"/>
        <v>0</v>
      </c>
      <c r="N314" s="1" t="s">
        <v>5175</v>
      </c>
    </row>
    <row r="315" spans="1:14">
      <c r="A315" s="125">
        <v>0</v>
      </c>
      <c r="B315" s="126">
        <v>323083</v>
      </c>
      <c r="C315" s="4" t="s">
        <v>3324</v>
      </c>
      <c r="D315" s="4" t="s">
        <v>2449</v>
      </c>
      <c r="E315" s="4" t="s">
        <v>11</v>
      </c>
      <c r="F315" s="5">
        <v>47.32</v>
      </c>
      <c r="G315" s="5">
        <f>ROUND(F315*Курс_EUR,2)</f>
        <v>4495.3999999999996</v>
      </c>
      <c r="H315" s="66"/>
      <c r="I315" s="67">
        <f t="shared" si="95"/>
        <v>47.32</v>
      </c>
      <c r="J315" s="67">
        <f t="shared" si="96"/>
        <v>0</v>
      </c>
      <c r="K315" s="67">
        <f t="shared" si="97"/>
        <v>4495.3999999999996</v>
      </c>
      <c r="L315" s="67">
        <f t="shared" si="80"/>
        <v>0</v>
      </c>
      <c r="N315" s="1" t="s">
        <v>5175</v>
      </c>
    </row>
    <row r="316" spans="1:14">
      <c r="A316" s="125"/>
      <c r="B316" s="126"/>
      <c r="C316" s="4"/>
      <c r="D316" s="4"/>
      <c r="E316" s="4"/>
      <c r="F316" s="5"/>
      <c r="G316" s="5"/>
      <c r="H316" s="66"/>
      <c r="I316" s="67"/>
      <c r="J316" s="67"/>
      <c r="K316" s="67"/>
      <c r="L316" s="67"/>
    </row>
    <row r="317" spans="1:14">
      <c r="A317" s="125">
        <v>0</v>
      </c>
      <c r="B317" s="128">
        <v>324042</v>
      </c>
      <c r="C317" s="83" t="s">
        <v>3325</v>
      </c>
      <c r="D317" s="83" t="s">
        <v>2449</v>
      </c>
      <c r="E317" s="83" t="s">
        <v>11</v>
      </c>
      <c r="F317" s="302"/>
      <c r="G317" s="137">
        <v>931.5</v>
      </c>
      <c r="H317" s="66"/>
      <c r="I317" s="67">
        <f t="shared" si="95"/>
        <v>0</v>
      </c>
      <c r="J317" s="67">
        <f t="shared" si="96"/>
        <v>0</v>
      </c>
      <c r="K317" s="67">
        <f t="shared" si="97"/>
        <v>931.5</v>
      </c>
      <c r="L317" s="67">
        <f t="shared" si="80"/>
        <v>0</v>
      </c>
    </row>
    <row r="318" spans="1:14">
      <c r="A318" s="125">
        <v>0</v>
      </c>
      <c r="B318" s="128">
        <v>324062</v>
      </c>
      <c r="C318" s="83" t="s">
        <v>3326</v>
      </c>
      <c r="D318" s="83" t="s">
        <v>2449</v>
      </c>
      <c r="E318" s="83" t="s">
        <v>11</v>
      </c>
      <c r="F318" s="302"/>
      <c r="G318" s="137">
        <v>1368.5</v>
      </c>
      <c r="H318" s="66"/>
      <c r="I318" s="67">
        <f t="shared" si="95"/>
        <v>0</v>
      </c>
      <c r="J318" s="67">
        <f t="shared" si="96"/>
        <v>0</v>
      </c>
      <c r="K318" s="67">
        <f t="shared" si="97"/>
        <v>1368.5</v>
      </c>
      <c r="L318" s="67">
        <f t="shared" ref="L318:L323" si="98">H318*K318</f>
        <v>0</v>
      </c>
    </row>
    <row r="319" spans="1:14">
      <c r="A319" s="125">
        <v>0</v>
      </c>
      <c r="B319" s="128">
        <v>324082</v>
      </c>
      <c r="C319" s="83" t="s">
        <v>3327</v>
      </c>
      <c r="D319" s="83" t="s">
        <v>2449</v>
      </c>
      <c r="E319" s="83" t="s">
        <v>11</v>
      </c>
      <c r="F319" s="302"/>
      <c r="G319" s="137">
        <v>1863</v>
      </c>
      <c r="H319" s="66"/>
      <c r="I319" s="67">
        <f t="shared" si="95"/>
        <v>0</v>
      </c>
      <c r="J319" s="67">
        <f t="shared" si="96"/>
        <v>0</v>
      </c>
      <c r="K319" s="67">
        <f t="shared" si="97"/>
        <v>1863</v>
      </c>
      <c r="L319" s="67">
        <f t="shared" si="98"/>
        <v>0</v>
      </c>
    </row>
    <row r="320" spans="1:14">
      <c r="A320" s="125">
        <v>0</v>
      </c>
      <c r="B320" s="128">
        <v>324092</v>
      </c>
      <c r="C320" s="83" t="s">
        <v>3328</v>
      </c>
      <c r="D320" s="83" t="s">
        <v>2449</v>
      </c>
      <c r="E320" s="83" t="s">
        <v>11</v>
      </c>
      <c r="F320" s="302"/>
      <c r="G320" s="137">
        <v>2691</v>
      </c>
      <c r="H320" s="66"/>
      <c r="I320" s="67">
        <f t="shared" si="95"/>
        <v>0</v>
      </c>
      <c r="J320" s="67">
        <f t="shared" si="96"/>
        <v>0</v>
      </c>
      <c r="K320" s="67">
        <f t="shared" si="97"/>
        <v>2691</v>
      </c>
      <c r="L320" s="67">
        <f t="shared" si="98"/>
        <v>0</v>
      </c>
    </row>
    <row r="321" spans="1:12" ht="12" thickBot="1">
      <c r="A321" s="125"/>
      <c r="B321" s="126"/>
      <c r="C321" s="3"/>
      <c r="D321" s="3"/>
      <c r="E321" s="3"/>
      <c r="F321" s="5"/>
      <c r="G321" s="5"/>
      <c r="H321" s="66"/>
      <c r="I321" s="67"/>
      <c r="J321" s="67"/>
      <c r="K321" s="67"/>
      <c r="L321" s="67"/>
    </row>
    <row r="322" spans="1:12" ht="12" thickBot="1">
      <c r="A322" s="125"/>
      <c r="B322" s="355" t="s">
        <v>3583</v>
      </c>
      <c r="C322" s="356"/>
      <c r="D322" s="356"/>
      <c r="E322" s="356"/>
      <c r="F322" s="357"/>
      <c r="G322" s="285"/>
      <c r="H322" s="66"/>
      <c r="I322" s="67"/>
      <c r="J322" s="67"/>
      <c r="K322" s="67"/>
      <c r="L322" s="67"/>
    </row>
    <row r="323" spans="1:12">
      <c r="A323" s="125">
        <v>0</v>
      </c>
      <c r="B323" s="126">
        <v>331210</v>
      </c>
      <c r="C323" s="4" t="s">
        <v>5066</v>
      </c>
      <c r="D323" s="4" t="s">
        <v>2449</v>
      </c>
      <c r="E323" s="4" t="s">
        <v>11</v>
      </c>
      <c r="F323" s="5">
        <v>46.92</v>
      </c>
      <c r="G323" s="5">
        <f t="shared" ref="G323:G352" si="99">ROUND(F323*Курс_EUR,2)</f>
        <v>4457.3999999999996</v>
      </c>
      <c r="H323" s="66"/>
      <c r="I323" s="67">
        <f t="shared" ref="I323:I366" si="100">F323*(1-Скидка_ROXELPRO)</f>
        <v>46.92</v>
      </c>
      <c r="J323" s="67">
        <f t="shared" ref="J323:J352" si="101">I323*H323</f>
        <v>0</v>
      </c>
      <c r="K323" s="67">
        <f t="shared" ref="K323:K352" si="102">G323*(1-Скидка_ROXELPRO)</f>
        <v>4457.3999999999996</v>
      </c>
      <c r="L323" s="67">
        <f t="shared" si="98"/>
        <v>0</v>
      </c>
    </row>
    <row r="324" spans="1:12">
      <c r="A324" s="125">
        <v>0</v>
      </c>
      <c r="B324" s="126">
        <v>331220</v>
      </c>
      <c r="C324" s="4" t="s">
        <v>5067</v>
      </c>
      <c r="D324" s="4" t="s">
        <v>2449</v>
      </c>
      <c r="E324" s="4" t="s">
        <v>11</v>
      </c>
      <c r="F324" s="5">
        <v>57.62</v>
      </c>
      <c r="G324" s="5">
        <f t="shared" si="99"/>
        <v>5473.9</v>
      </c>
      <c r="H324" s="66"/>
      <c r="I324" s="67">
        <f t="shared" si="100"/>
        <v>57.62</v>
      </c>
      <c r="J324" s="67">
        <f t="shared" si="101"/>
        <v>0</v>
      </c>
      <c r="K324" s="67">
        <f t="shared" si="102"/>
        <v>5473.9</v>
      </c>
      <c r="L324" s="67">
        <f t="shared" ref="L324:L415" si="103">H324*K324</f>
        <v>0</v>
      </c>
    </row>
    <row r="325" spans="1:12">
      <c r="A325" s="125">
        <v>0</v>
      </c>
      <c r="B325" s="126">
        <v>332211</v>
      </c>
      <c r="C325" s="4" t="s">
        <v>5068</v>
      </c>
      <c r="D325" s="4" t="s">
        <v>2449</v>
      </c>
      <c r="E325" s="4" t="s">
        <v>11</v>
      </c>
      <c r="F325" s="5">
        <v>49.3</v>
      </c>
      <c r="G325" s="5">
        <f t="shared" si="99"/>
        <v>4683.5</v>
      </c>
      <c r="H325" s="66"/>
      <c r="I325" s="67">
        <f t="shared" si="100"/>
        <v>49.3</v>
      </c>
      <c r="J325" s="67">
        <f t="shared" si="101"/>
        <v>0</v>
      </c>
      <c r="K325" s="67">
        <f t="shared" si="102"/>
        <v>4683.5</v>
      </c>
      <c r="L325" s="67">
        <f t="shared" si="103"/>
        <v>0</v>
      </c>
    </row>
    <row r="326" spans="1:12">
      <c r="A326" s="125">
        <v>0</v>
      </c>
      <c r="B326" s="126">
        <v>332221</v>
      </c>
      <c r="C326" s="4" t="s">
        <v>5069</v>
      </c>
      <c r="D326" s="4" t="s">
        <v>2449</v>
      </c>
      <c r="E326" s="4" t="s">
        <v>11</v>
      </c>
      <c r="F326" s="5">
        <v>61.2</v>
      </c>
      <c r="G326" s="5">
        <f t="shared" si="99"/>
        <v>5814</v>
      </c>
      <c r="H326" s="66"/>
      <c r="I326" s="67">
        <f t="shared" si="100"/>
        <v>61.2</v>
      </c>
      <c r="J326" s="67">
        <f t="shared" si="101"/>
        <v>0</v>
      </c>
      <c r="K326" s="67">
        <f t="shared" si="102"/>
        <v>5814</v>
      </c>
      <c r="L326" s="67">
        <f t="shared" si="103"/>
        <v>0</v>
      </c>
    </row>
    <row r="327" spans="1:12">
      <c r="A327" s="125">
        <v>0</v>
      </c>
      <c r="B327" s="126">
        <v>333310</v>
      </c>
      <c r="C327" s="4" t="s">
        <v>5070</v>
      </c>
      <c r="D327" s="4" t="s">
        <v>2449</v>
      </c>
      <c r="E327" s="4" t="s">
        <v>11</v>
      </c>
      <c r="F327" s="5">
        <v>33.659999999999997</v>
      </c>
      <c r="G327" s="5">
        <f t="shared" si="99"/>
        <v>3197.7</v>
      </c>
      <c r="H327" s="66"/>
      <c r="I327" s="67">
        <f t="shared" si="100"/>
        <v>33.659999999999997</v>
      </c>
      <c r="J327" s="67">
        <f t="shared" si="101"/>
        <v>0</v>
      </c>
      <c r="K327" s="67">
        <f t="shared" si="102"/>
        <v>3197.7</v>
      </c>
      <c r="L327" s="67">
        <f t="shared" si="103"/>
        <v>0</v>
      </c>
    </row>
    <row r="328" spans="1:12">
      <c r="A328" s="125">
        <v>0</v>
      </c>
      <c r="B328" s="126">
        <v>333311</v>
      </c>
      <c r="C328" s="4" t="s">
        <v>5071</v>
      </c>
      <c r="D328" s="4" t="s">
        <v>2449</v>
      </c>
      <c r="E328" s="4" t="s">
        <v>11</v>
      </c>
      <c r="F328" s="5">
        <v>44.88</v>
      </c>
      <c r="G328" s="5">
        <f t="shared" si="99"/>
        <v>4263.6000000000004</v>
      </c>
      <c r="H328" s="66"/>
      <c r="I328" s="67">
        <f t="shared" si="100"/>
        <v>44.88</v>
      </c>
      <c r="J328" s="67">
        <f t="shared" si="101"/>
        <v>0</v>
      </c>
      <c r="K328" s="67">
        <f t="shared" si="102"/>
        <v>4263.6000000000004</v>
      </c>
      <c r="L328" s="67">
        <f t="shared" si="103"/>
        <v>0</v>
      </c>
    </row>
    <row r="329" spans="1:12">
      <c r="A329" s="125">
        <v>0</v>
      </c>
      <c r="B329" s="126">
        <v>333322</v>
      </c>
      <c r="C329" s="3" t="s">
        <v>4915</v>
      </c>
      <c r="D329" s="4" t="s">
        <v>2449</v>
      </c>
      <c r="E329" s="4" t="s">
        <v>11</v>
      </c>
      <c r="F329" s="5">
        <v>35.729999999999997</v>
      </c>
      <c r="G329" s="5">
        <f t="shared" si="99"/>
        <v>3394.35</v>
      </c>
      <c r="H329" s="66"/>
      <c r="I329" s="67">
        <f t="shared" si="100"/>
        <v>35.729999999999997</v>
      </c>
      <c r="J329" s="67">
        <f t="shared" si="101"/>
        <v>0</v>
      </c>
      <c r="K329" s="67">
        <f t="shared" si="102"/>
        <v>3394.35</v>
      </c>
      <c r="L329" s="67">
        <f t="shared" si="103"/>
        <v>0</v>
      </c>
    </row>
    <row r="330" spans="1:12">
      <c r="A330" s="125">
        <v>0</v>
      </c>
      <c r="B330" s="126">
        <v>333432</v>
      </c>
      <c r="C330" s="3" t="s">
        <v>5072</v>
      </c>
      <c r="D330" s="4" t="s">
        <v>2449</v>
      </c>
      <c r="E330" s="4" t="s">
        <v>11</v>
      </c>
      <c r="F330" s="5">
        <v>15.96</v>
      </c>
      <c r="G330" s="5">
        <f t="shared" si="99"/>
        <v>1516.2</v>
      </c>
      <c r="H330" s="66"/>
      <c r="I330" s="67">
        <f t="shared" ref="I330:I336" si="104">F330*(1-Скидка_ROXELPRO)</f>
        <v>15.96</v>
      </c>
      <c r="J330" s="67">
        <f t="shared" si="101"/>
        <v>0</v>
      </c>
      <c r="K330" s="67">
        <f t="shared" si="102"/>
        <v>1516.2</v>
      </c>
      <c r="L330" s="67">
        <f t="shared" si="103"/>
        <v>0</v>
      </c>
    </row>
    <row r="331" spans="1:12">
      <c r="A331" s="125"/>
      <c r="B331" s="126"/>
      <c r="C331" s="3"/>
      <c r="D331" s="4"/>
      <c r="E331" s="4"/>
      <c r="F331" s="5"/>
      <c r="G331" s="5"/>
      <c r="H331" s="66"/>
      <c r="I331" s="67"/>
      <c r="J331" s="67"/>
      <c r="K331" s="67"/>
      <c r="L331" s="67"/>
    </row>
    <row r="332" spans="1:12">
      <c r="A332" s="125">
        <v>0</v>
      </c>
      <c r="B332" s="126">
        <v>334315</v>
      </c>
      <c r="C332" s="3" t="s">
        <v>5073</v>
      </c>
      <c r="D332" s="4" t="s">
        <v>2450</v>
      </c>
      <c r="E332" s="4" t="s">
        <v>8</v>
      </c>
      <c r="F332" s="5">
        <v>0.76</v>
      </c>
      <c r="G332" s="5">
        <f t="shared" si="99"/>
        <v>72.2</v>
      </c>
      <c r="H332" s="66"/>
      <c r="I332" s="67">
        <f t="shared" si="104"/>
        <v>0.76</v>
      </c>
      <c r="J332" s="67">
        <f t="shared" si="101"/>
        <v>0</v>
      </c>
      <c r="K332" s="67">
        <f t="shared" si="102"/>
        <v>72.2</v>
      </c>
      <c r="L332" s="67">
        <f t="shared" si="103"/>
        <v>0</v>
      </c>
    </row>
    <row r="333" spans="1:12">
      <c r="A333" s="125">
        <v>0</v>
      </c>
      <c r="B333" s="126">
        <v>334317</v>
      </c>
      <c r="C333" s="3" t="s">
        <v>5074</v>
      </c>
      <c r="D333" s="4" t="s">
        <v>2450</v>
      </c>
      <c r="E333" s="4" t="s">
        <v>8</v>
      </c>
      <c r="F333" s="5">
        <v>1.08</v>
      </c>
      <c r="G333" s="5">
        <f t="shared" si="99"/>
        <v>102.6</v>
      </c>
      <c r="H333" s="66"/>
      <c r="I333" s="67">
        <f t="shared" si="104"/>
        <v>1.08</v>
      </c>
      <c r="J333" s="67">
        <f t="shared" si="101"/>
        <v>0</v>
      </c>
      <c r="K333" s="67">
        <f t="shared" si="102"/>
        <v>102.6</v>
      </c>
      <c r="L333" s="67">
        <f t="shared" si="103"/>
        <v>0</v>
      </c>
    </row>
    <row r="334" spans="1:12">
      <c r="A334" s="125">
        <v>0</v>
      </c>
      <c r="B334" s="126">
        <v>334327</v>
      </c>
      <c r="C334" s="3" t="s">
        <v>5075</v>
      </c>
      <c r="D334" s="4" t="s">
        <v>2414</v>
      </c>
      <c r="E334" s="4" t="s">
        <v>8</v>
      </c>
      <c r="F334" s="5">
        <v>1.25</v>
      </c>
      <c r="G334" s="5">
        <f t="shared" si="99"/>
        <v>118.75</v>
      </c>
      <c r="H334" s="66"/>
      <c r="I334" s="67">
        <f t="shared" si="104"/>
        <v>1.25</v>
      </c>
      <c r="J334" s="67">
        <f t="shared" si="101"/>
        <v>0</v>
      </c>
      <c r="K334" s="67">
        <f t="shared" si="102"/>
        <v>118.75</v>
      </c>
      <c r="L334" s="67">
        <f t="shared" si="103"/>
        <v>0</v>
      </c>
    </row>
    <row r="335" spans="1:12">
      <c r="A335" s="125">
        <v>0</v>
      </c>
      <c r="B335" s="126">
        <v>334425</v>
      </c>
      <c r="C335" s="4" t="s">
        <v>5076</v>
      </c>
      <c r="D335" s="4" t="s">
        <v>2450</v>
      </c>
      <c r="E335" s="4" t="s">
        <v>8</v>
      </c>
      <c r="F335" s="5">
        <v>0.67</v>
      </c>
      <c r="G335" s="5">
        <f t="shared" si="99"/>
        <v>63.65</v>
      </c>
      <c r="H335" s="66"/>
      <c r="I335" s="67">
        <f t="shared" si="104"/>
        <v>0.67</v>
      </c>
      <c r="J335" s="67">
        <f t="shared" si="101"/>
        <v>0</v>
      </c>
      <c r="K335" s="67">
        <f t="shared" si="102"/>
        <v>63.65</v>
      </c>
      <c r="L335" s="67">
        <f t="shared" si="103"/>
        <v>0</v>
      </c>
    </row>
    <row r="336" spans="1:12">
      <c r="A336" s="125">
        <v>0</v>
      </c>
      <c r="B336" s="126">
        <v>334427</v>
      </c>
      <c r="C336" s="4" t="s">
        <v>5077</v>
      </c>
      <c r="D336" s="4" t="s">
        <v>2450</v>
      </c>
      <c r="E336" s="4" t="s">
        <v>8</v>
      </c>
      <c r="F336" s="5">
        <v>0.94</v>
      </c>
      <c r="G336" s="5">
        <f t="shared" si="99"/>
        <v>89.3</v>
      </c>
      <c r="H336" s="66"/>
      <c r="I336" s="67">
        <f t="shared" si="104"/>
        <v>0.94</v>
      </c>
      <c r="J336" s="67">
        <f t="shared" si="101"/>
        <v>0</v>
      </c>
      <c r="K336" s="67">
        <f t="shared" si="102"/>
        <v>89.3</v>
      </c>
      <c r="L336" s="67">
        <f t="shared" si="103"/>
        <v>0</v>
      </c>
    </row>
    <row r="337" spans="1:14">
      <c r="A337" s="125"/>
      <c r="B337" s="126"/>
      <c r="C337" s="4"/>
      <c r="D337" s="4"/>
      <c r="E337" s="4"/>
      <c r="F337" s="5"/>
      <c r="G337" s="5"/>
      <c r="H337" s="66"/>
      <c r="I337" s="67"/>
      <c r="J337" s="67"/>
      <c r="K337" s="67"/>
      <c r="L337" s="67"/>
    </row>
    <row r="338" spans="1:14">
      <c r="A338" s="341">
        <v>0</v>
      </c>
      <c r="B338" s="342">
        <v>335315</v>
      </c>
      <c r="C338" s="343" t="s">
        <v>5364</v>
      </c>
      <c r="D338" s="343" t="s">
        <v>2421</v>
      </c>
      <c r="E338" s="343" t="s">
        <v>8</v>
      </c>
      <c r="F338" s="344"/>
      <c r="G338" s="344">
        <v>65</v>
      </c>
      <c r="H338" s="177"/>
      <c r="I338" s="176">
        <f t="shared" ref="I338:I344" si="105">F338*(1-Скидка_ROXELPRO)</f>
        <v>0</v>
      </c>
      <c r="J338" s="176">
        <f t="shared" ref="J338:J344" si="106">I338*H338</f>
        <v>0</v>
      </c>
      <c r="K338" s="176">
        <f t="shared" ref="K338:K344" si="107">G338*(1-Скидка_ROXELPRO)</f>
        <v>65</v>
      </c>
      <c r="L338" s="176">
        <f t="shared" ref="L338:L344" si="108">H338*K338</f>
        <v>0</v>
      </c>
      <c r="N338" s="89" t="s">
        <v>5336</v>
      </c>
    </row>
    <row r="339" spans="1:14">
      <c r="A339" s="341">
        <v>0</v>
      </c>
      <c r="B339" s="342">
        <v>335317</v>
      </c>
      <c r="C339" s="343" t="s">
        <v>5365</v>
      </c>
      <c r="D339" s="343" t="s">
        <v>5371</v>
      </c>
      <c r="E339" s="343" t="s">
        <v>8</v>
      </c>
      <c r="F339" s="344"/>
      <c r="G339" s="344">
        <v>87.5</v>
      </c>
      <c r="H339" s="177"/>
      <c r="I339" s="176">
        <f t="shared" si="105"/>
        <v>0</v>
      </c>
      <c r="J339" s="176">
        <f t="shared" si="106"/>
        <v>0</v>
      </c>
      <c r="K339" s="176">
        <f t="shared" si="107"/>
        <v>87.5</v>
      </c>
      <c r="L339" s="176">
        <f t="shared" si="108"/>
        <v>0</v>
      </c>
      <c r="N339" s="89" t="s">
        <v>5336</v>
      </c>
    </row>
    <row r="340" spans="1:14">
      <c r="A340" s="341">
        <v>0</v>
      </c>
      <c r="B340" s="342">
        <v>335318</v>
      </c>
      <c r="C340" s="343" t="s">
        <v>5366</v>
      </c>
      <c r="D340" s="343" t="s">
        <v>5372</v>
      </c>
      <c r="E340" s="343" t="s">
        <v>8</v>
      </c>
      <c r="F340" s="344"/>
      <c r="G340" s="344">
        <v>120</v>
      </c>
      <c r="H340" s="177"/>
      <c r="I340" s="176">
        <f t="shared" si="105"/>
        <v>0</v>
      </c>
      <c r="J340" s="176">
        <f t="shared" si="106"/>
        <v>0</v>
      </c>
      <c r="K340" s="176">
        <f t="shared" si="107"/>
        <v>120</v>
      </c>
      <c r="L340" s="176">
        <f t="shared" si="108"/>
        <v>0</v>
      </c>
      <c r="N340" s="89" t="s">
        <v>5336</v>
      </c>
    </row>
    <row r="341" spans="1:14">
      <c r="A341" s="341">
        <v>0</v>
      </c>
      <c r="B341" s="342">
        <v>335327</v>
      </c>
      <c r="C341" s="343" t="s">
        <v>5367</v>
      </c>
      <c r="D341" s="343" t="s">
        <v>2416</v>
      </c>
      <c r="E341" s="343" t="s">
        <v>8</v>
      </c>
      <c r="F341" s="344"/>
      <c r="G341" s="344">
        <v>100</v>
      </c>
      <c r="H341" s="177"/>
      <c r="I341" s="176">
        <f t="shared" si="105"/>
        <v>0</v>
      </c>
      <c r="J341" s="176">
        <f t="shared" si="106"/>
        <v>0</v>
      </c>
      <c r="K341" s="176">
        <f t="shared" si="107"/>
        <v>100</v>
      </c>
      <c r="L341" s="176">
        <f t="shared" si="108"/>
        <v>0</v>
      </c>
      <c r="N341" s="89" t="s">
        <v>5336</v>
      </c>
    </row>
    <row r="342" spans="1:14">
      <c r="A342" s="341">
        <v>0</v>
      </c>
      <c r="B342" s="342">
        <v>335338</v>
      </c>
      <c r="C342" s="343" t="s">
        <v>5368</v>
      </c>
      <c r="D342" s="343" t="s">
        <v>5372</v>
      </c>
      <c r="E342" s="343" t="s">
        <v>8</v>
      </c>
      <c r="F342" s="344"/>
      <c r="G342" s="344">
        <v>125</v>
      </c>
      <c r="H342" s="177"/>
      <c r="I342" s="176">
        <f t="shared" si="105"/>
        <v>0</v>
      </c>
      <c r="J342" s="176">
        <f t="shared" si="106"/>
        <v>0</v>
      </c>
      <c r="K342" s="176">
        <f t="shared" si="107"/>
        <v>125</v>
      </c>
      <c r="L342" s="176">
        <f t="shared" si="108"/>
        <v>0</v>
      </c>
      <c r="N342" s="89" t="s">
        <v>5336</v>
      </c>
    </row>
    <row r="343" spans="1:14">
      <c r="A343" s="341">
        <v>0</v>
      </c>
      <c r="B343" s="342">
        <v>335415</v>
      </c>
      <c r="C343" s="343" t="s">
        <v>5369</v>
      </c>
      <c r="D343" s="343" t="s">
        <v>2421</v>
      </c>
      <c r="E343" s="343" t="s">
        <v>8</v>
      </c>
      <c r="F343" s="344"/>
      <c r="G343" s="344">
        <v>62.5</v>
      </c>
      <c r="H343" s="177"/>
      <c r="I343" s="176">
        <f t="shared" si="105"/>
        <v>0</v>
      </c>
      <c r="J343" s="176">
        <f t="shared" si="106"/>
        <v>0</v>
      </c>
      <c r="K343" s="176">
        <f t="shared" si="107"/>
        <v>62.5</v>
      </c>
      <c r="L343" s="176">
        <f t="shared" si="108"/>
        <v>0</v>
      </c>
      <c r="N343" s="89" t="s">
        <v>5336</v>
      </c>
    </row>
    <row r="344" spans="1:14">
      <c r="A344" s="341">
        <v>0</v>
      </c>
      <c r="B344" s="342">
        <v>335417</v>
      </c>
      <c r="C344" s="343" t="s">
        <v>5370</v>
      </c>
      <c r="D344" s="343" t="s">
        <v>2415</v>
      </c>
      <c r="E344" s="343" t="s">
        <v>8</v>
      </c>
      <c r="F344" s="344"/>
      <c r="G344" s="344">
        <v>82.5</v>
      </c>
      <c r="H344" s="177"/>
      <c r="I344" s="176">
        <f t="shared" si="105"/>
        <v>0</v>
      </c>
      <c r="J344" s="176">
        <f t="shared" si="106"/>
        <v>0</v>
      </c>
      <c r="K344" s="176">
        <f t="shared" si="107"/>
        <v>82.5</v>
      </c>
      <c r="L344" s="176">
        <f t="shared" si="108"/>
        <v>0</v>
      </c>
      <c r="N344" s="89" t="s">
        <v>5336</v>
      </c>
    </row>
    <row r="345" spans="1:14">
      <c r="A345" s="125"/>
      <c r="B345" s="126"/>
      <c r="C345" s="4"/>
      <c r="D345" s="4"/>
      <c r="E345" s="4"/>
      <c r="F345" s="5"/>
      <c r="G345" s="5"/>
      <c r="H345" s="66"/>
      <c r="I345" s="67"/>
      <c r="J345" s="67"/>
      <c r="K345" s="67"/>
      <c r="L345" s="67"/>
    </row>
    <row r="346" spans="1:14">
      <c r="A346" s="125">
        <v>0</v>
      </c>
      <c r="B346" s="126">
        <v>336214</v>
      </c>
      <c r="C346" s="3" t="s">
        <v>31</v>
      </c>
      <c r="D346" s="4" t="s">
        <v>2421</v>
      </c>
      <c r="E346" s="4" t="s">
        <v>8</v>
      </c>
      <c r="F346" s="5">
        <v>3.48</v>
      </c>
      <c r="G346" s="5">
        <f t="shared" si="99"/>
        <v>330.6</v>
      </c>
      <c r="H346" s="66"/>
      <c r="I346" s="67">
        <f t="shared" si="100"/>
        <v>3.48</v>
      </c>
      <c r="J346" s="67">
        <f t="shared" si="101"/>
        <v>0</v>
      </c>
      <c r="K346" s="67">
        <f t="shared" si="102"/>
        <v>330.6</v>
      </c>
      <c r="L346" s="67">
        <f t="shared" si="103"/>
        <v>0</v>
      </c>
    </row>
    <row r="347" spans="1:14">
      <c r="A347" s="125">
        <v>0</v>
      </c>
      <c r="B347" s="126">
        <v>336224</v>
      </c>
      <c r="C347" s="3" t="s">
        <v>32</v>
      </c>
      <c r="D347" s="4" t="s">
        <v>2421</v>
      </c>
      <c r="E347" s="4" t="s">
        <v>8</v>
      </c>
      <c r="F347" s="5">
        <v>3.76</v>
      </c>
      <c r="G347" s="5">
        <f t="shared" si="99"/>
        <v>357.2</v>
      </c>
      <c r="H347" s="66"/>
      <c r="I347" s="67">
        <f t="shared" si="100"/>
        <v>3.76</v>
      </c>
      <c r="J347" s="67">
        <f t="shared" si="101"/>
        <v>0</v>
      </c>
      <c r="K347" s="67">
        <f t="shared" si="102"/>
        <v>357.2</v>
      </c>
      <c r="L347" s="67">
        <f t="shared" si="103"/>
        <v>0</v>
      </c>
    </row>
    <row r="348" spans="1:14">
      <c r="A348" s="125">
        <v>0</v>
      </c>
      <c r="B348" s="126">
        <v>336234</v>
      </c>
      <c r="C348" s="4" t="s">
        <v>33</v>
      </c>
      <c r="D348" s="4" t="s">
        <v>2450</v>
      </c>
      <c r="E348" s="4" t="s">
        <v>8</v>
      </c>
      <c r="F348" s="5">
        <v>4.26</v>
      </c>
      <c r="G348" s="5">
        <f t="shared" si="99"/>
        <v>404.7</v>
      </c>
      <c r="H348" s="66"/>
      <c r="I348" s="67">
        <f t="shared" si="100"/>
        <v>4.26</v>
      </c>
      <c r="J348" s="67">
        <f t="shared" si="101"/>
        <v>0</v>
      </c>
      <c r="K348" s="67">
        <f t="shared" si="102"/>
        <v>404.7</v>
      </c>
      <c r="L348" s="67">
        <f t="shared" si="103"/>
        <v>0</v>
      </c>
    </row>
    <row r="349" spans="1:14">
      <c r="A349" s="125">
        <v>0</v>
      </c>
      <c r="B349" s="126">
        <v>336244</v>
      </c>
      <c r="C349" s="4" t="s">
        <v>34</v>
      </c>
      <c r="D349" s="4" t="s">
        <v>2450</v>
      </c>
      <c r="E349" s="4" t="s">
        <v>8</v>
      </c>
      <c r="F349" s="5">
        <v>4.9000000000000004</v>
      </c>
      <c r="G349" s="5">
        <f t="shared" si="99"/>
        <v>465.5</v>
      </c>
      <c r="H349" s="66"/>
      <c r="I349" s="67">
        <f t="shared" si="100"/>
        <v>4.9000000000000004</v>
      </c>
      <c r="J349" s="67">
        <f t="shared" si="101"/>
        <v>0</v>
      </c>
      <c r="K349" s="67">
        <f t="shared" si="102"/>
        <v>465.5</v>
      </c>
      <c r="L349" s="67">
        <f t="shared" si="103"/>
        <v>0</v>
      </c>
    </row>
    <row r="350" spans="1:14">
      <c r="A350" s="125">
        <v>0</v>
      </c>
      <c r="B350" s="126">
        <v>336264</v>
      </c>
      <c r="C350" s="4" t="s">
        <v>35</v>
      </c>
      <c r="D350" s="4" t="s">
        <v>2450</v>
      </c>
      <c r="E350" s="4" t="s">
        <v>8</v>
      </c>
      <c r="F350" s="5">
        <v>6.18</v>
      </c>
      <c r="G350" s="5">
        <f t="shared" si="99"/>
        <v>587.1</v>
      </c>
      <c r="H350" s="66"/>
      <c r="I350" s="67">
        <f t="shared" si="100"/>
        <v>6.18</v>
      </c>
      <c r="J350" s="67">
        <f t="shared" si="101"/>
        <v>0</v>
      </c>
      <c r="K350" s="67">
        <f t="shared" si="102"/>
        <v>587.1</v>
      </c>
      <c r="L350" s="67">
        <f t="shared" si="103"/>
        <v>0</v>
      </c>
    </row>
    <row r="351" spans="1:14">
      <c r="A351" s="125">
        <v>0</v>
      </c>
      <c r="B351" s="126">
        <v>336272</v>
      </c>
      <c r="C351" s="4" t="s">
        <v>36</v>
      </c>
      <c r="D351" s="4" t="s">
        <v>2450</v>
      </c>
      <c r="E351" s="4" t="s">
        <v>8</v>
      </c>
      <c r="F351" s="5">
        <v>6.67</v>
      </c>
      <c r="G351" s="5">
        <f t="shared" si="99"/>
        <v>633.65</v>
      </c>
      <c r="H351" s="66"/>
      <c r="I351" s="67">
        <f t="shared" si="100"/>
        <v>6.67</v>
      </c>
      <c r="J351" s="67">
        <f t="shared" si="101"/>
        <v>0</v>
      </c>
      <c r="K351" s="67">
        <f t="shared" si="102"/>
        <v>633.65</v>
      </c>
      <c r="L351" s="67">
        <f t="shared" si="103"/>
        <v>0</v>
      </c>
    </row>
    <row r="352" spans="1:14">
      <c r="A352" s="125">
        <v>0</v>
      </c>
      <c r="B352" s="126">
        <v>336281</v>
      </c>
      <c r="C352" s="4" t="s">
        <v>5043</v>
      </c>
      <c r="D352" s="4" t="s">
        <v>2450</v>
      </c>
      <c r="E352" s="4" t="s">
        <v>8</v>
      </c>
      <c r="F352" s="5">
        <v>7.42</v>
      </c>
      <c r="G352" s="5">
        <f t="shared" si="99"/>
        <v>704.9</v>
      </c>
      <c r="H352" s="66"/>
      <c r="I352" s="67">
        <f>F352*(1-Скидка_ROXELPRO)</f>
        <v>7.42</v>
      </c>
      <c r="J352" s="67">
        <f t="shared" si="101"/>
        <v>0</v>
      </c>
      <c r="K352" s="67">
        <f t="shared" si="102"/>
        <v>704.9</v>
      </c>
      <c r="L352" s="67">
        <f t="shared" si="103"/>
        <v>0</v>
      </c>
    </row>
    <row r="353" spans="1:12">
      <c r="A353" s="125"/>
      <c r="B353" s="126"/>
      <c r="C353" s="4"/>
      <c r="D353" s="4"/>
      <c r="E353" s="4"/>
      <c r="F353" s="5"/>
      <c r="G353" s="5"/>
      <c r="H353" s="66"/>
      <c r="I353" s="67"/>
      <c r="J353" s="67"/>
      <c r="K353" s="67"/>
      <c r="L353" s="67"/>
    </row>
    <row r="354" spans="1:12">
      <c r="A354" s="125">
        <v>0</v>
      </c>
      <c r="B354" s="126">
        <v>336901</v>
      </c>
      <c r="C354" s="4" t="s">
        <v>5240</v>
      </c>
      <c r="D354" s="4" t="s">
        <v>2451</v>
      </c>
      <c r="E354" s="4" t="s">
        <v>8</v>
      </c>
      <c r="F354" s="5">
        <v>1.42</v>
      </c>
      <c r="G354" s="5">
        <f t="shared" ref="G354:G355" si="109">ROUND(F354*Курс_EUR,2)</f>
        <v>134.9</v>
      </c>
      <c r="H354" s="66"/>
      <c r="I354" s="67">
        <f>F354*(1-Скидка_ROXELPRO)</f>
        <v>1.42</v>
      </c>
      <c r="J354" s="67">
        <f t="shared" ref="J354:J355" si="110">I354*H354</f>
        <v>0</v>
      </c>
      <c r="K354" s="67">
        <f t="shared" ref="K354:K355" si="111">G354*(1-Скидка_ROXELPRO)</f>
        <v>134.9</v>
      </c>
      <c r="L354" s="67">
        <f t="shared" ref="L354:L355" si="112">H354*K354</f>
        <v>0</v>
      </c>
    </row>
    <row r="355" spans="1:12">
      <c r="A355" s="125">
        <v>0</v>
      </c>
      <c r="B355" s="126">
        <v>336902</v>
      </c>
      <c r="C355" s="4" t="s">
        <v>5241</v>
      </c>
      <c r="D355" s="4" t="s">
        <v>2451</v>
      </c>
      <c r="E355" s="4" t="s">
        <v>8</v>
      </c>
      <c r="F355" s="5">
        <v>2.75</v>
      </c>
      <c r="G355" s="5">
        <f t="shared" si="109"/>
        <v>261.25</v>
      </c>
      <c r="H355" s="66"/>
      <c r="I355" s="67">
        <f>F355*(1-Скидка_ROXELPRO)</f>
        <v>2.75</v>
      </c>
      <c r="J355" s="67">
        <f t="shared" si="110"/>
        <v>0</v>
      </c>
      <c r="K355" s="67">
        <f t="shared" si="111"/>
        <v>261.25</v>
      </c>
      <c r="L355" s="67">
        <f t="shared" si="112"/>
        <v>0</v>
      </c>
    </row>
    <row r="356" spans="1:12" ht="12" thickBot="1">
      <c r="A356" s="125"/>
      <c r="B356" s="126"/>
      <c r="C356" s="3"/>
      <c r="D356" s="3"/>
      <c r="E356" s="3"/>
      <c r="F356" s="5"/>
      <c r="G356" s="5"/>
      <c r="H356" s="66"/>
      <c r="I356" s="67"/>
      <c r="J356" s="67"/>
      <c r="K356" s="67"/>
      <c r="L356" s="67"/>
    </row>
    <row r="357" spans="1:12" ht="12" thickBot="1">
      <c r="A357" s="125"/>
      <c r="B357" s="355" t="s">
        <v>3584</v>
      </c>
      <c r="C357" s="356"/>
      <c r="D357" s="356"/>
      <c r="E357" s="356"/>
      <c r="F357" s="357"/>
      <c r="G357" s="285"/>
      <c r="H357" s="66"/>
      <c r="I357" s="67"/>
      <c r="J357" s="67"/>
      <c r="K357" s="67"/>
      <c r="L357" s="67"/>
    </row>
    <row r="358" spans="1:12">
      <c r="A358" s="125">
        <v>0</v>
      </c>
      <c r="B358" s="126">
        <v>341115</v>
      </c>
      <c r="C358" s="3" t="s">
        <v>3162</v>
      </c>
      <c r="D358" s="4" t="s">
        <v>3163</v>
      </c>
      <c r="E358" s="4" t="s">
        <v>8</v>
      </c>
      <c r="F358" s="5">
        <v>3.7</v>
      </c>
      <c r="G358" s="5">
        <f t="shared" ref="G358:G369" si="113">ROUND(F358*Курс_EUR,2)</f>
        <v>351.5</v>
      </c>
      <c r="H358" s="66"/>
      <c r="I358" s="67">
        <f>F358*(1-Скидка_ROXELPRO)</f>
        <v>3.7</v>
      </c>
      <c r="J358" s="67">
        <f t="shared" ref="J358:J369" si="114">I358*H358</f>
        <v>0</v>
      </c>
      <c r="K358" s="67">
        <f t="shared" ref="K358:K369" si="115">G358*(1-Скидка_ROXELPRO)</f>
        <v>351.5</v>
      </c>
      <c r="L358" s="67">
        <f t="shared" si="103"/>
        <v>0</v>
      </c>
    </row>
    <row r="359" spans="1:12">
      <c r="A359" s="125">
        <v>0</v>
      </c>
      <c r="B359" s="126">
        <v>341125</v>
      </c>
      <c r="C359" s="3" t="s">
        <v>37</v>
      </c>
      <c r="D359" s="4" t="s">
        <v>2417</v>
      </c>
      <c r="E359" s="4" t="s">
        <v>8</v>
      </c>
      <c r="F359" s="5">
        <v>5.76</v>
      </c>
      <c r="G359" s="5">
        <f t="shared" si="113"/>
        <v>547.20000000000005</v>
      </c>
      <c r="H359" s="66"/>
      <c r="I359" s="67">
        <f t="shared" si="100"/>
        <v>5.76</v>
      </c>
      <c r="J359" s="67">
        <f t="shared" si="114"/>
        <v>0</v>
      </c>
      <c r="K359" s="67">
        <f t="shared" si="115"/>
        <v>547.20000000000005</v>
      </c>
      <c r="L359" s="67">
        <f t="shared" si="103"/>
        <v>0</v>
      </c>
    </row>
    <row r="360" spans="1:12">
      <c r="A360" s="125">
        <v>0</v>
      </c>
      <c r="B360" s="126">
        <v>341155</v>
      </c>
      <c r="C360" s="3" t="s">
        <v>5325</v>
      </c>
      <c r="D360" s="4" t="s">
        <v>1834</v>
      </c>
      <c r="E360" s="4" t="s">
        <v>8</v>
      </c>
      <c r="F360" s="5">
        <v>14.19</v>
      </c>
      <c r="G360" s="5">
        <f t="shared" ref="G360" si="116">ROUND(F360*Курс_EUR,2)</f>
        <v>1348.05</v>
      </c>
      <c r="H360" s="66"/>
      <c r="I360" s="67">
        <f t="shared" ref="I360" si="117">F360*(1-Скидка_ROXELPRO)</f>
        <v>14.19</v>
      </c>
      <c r="J360" s="67">
        <f t="shared" ref="J360" si="118">I360*H360</f>
        <v>0</v>
      </c>
      <c r="K360" s="67">
        <f t="shared" ref="K360" si="119">G360*(1-Скидка_ROXELPRO)</f>
        <v>1348.05</v>
      </c>
      <c r="L360" s="67">
        <f t="shared" ref="L360" si="120">H360*K360</f>
        <v>0</v>
      </c>
    </row>
    <row r="361" spans="1:12">
      <c r="A361" s="125">
        <v>0</v>
      </c>
      <c r="B361" s="126">
        <v>341225</v>
      </c>
      <c r="C361" s="3" t="s">
        <v>38</v>
      </c>
      <c r="D361" s="4" t="s">
        <v>2216</v>
      </c>
      <c r="E361" s="4" t="s">
        <v>8</v>
      </c>
      <c r="F361" s="5">
        <v>5.73</v>
      </c>
      <c r="G361" s="5">
        <f t="shared" si="113"/>
        <v>544.35</v>
      </c>
      <c r="H361" s="66"/>
      <c r="I361" s="67">
        <f t="shared" si="100"/>
        <v>5.73</v>
      </c>
      <c r="J361" s="67">
        <f t="shared" si="114"/>
        <v>0</v>
      </c>
      <c r="K361" s="67">
        <f t="shared" si="115"/>
        <v>544.35</v>
      </c>
      <c r="L361" s="67">
        <f t="shared" si="103"/>
        <v>0</v>
      </c>
    </row>
    <row r="362" spans="1:12">
      <c r="A362" s="125">
        <v>0</v>
      </c>
      <c r="B362" s="126">
        <v>342162</v>
      </c>
      <c r="C362" s="4" t="s">
        <v>3164</v>
      </c>
      <c r="D362" s="4" t="s">
        <v>3165</v>
      </c>
      <c r="E362" s="4" t="s">
        <v>8</v>
      </c>
      <c r="F362" s="5">
        <v>16.61</v>
      </c>
      <c r="G362" s="5">
        <f t="shared" si="113"/>
        <v>1577.95</v>
      </c>
      <c r="H362" s="66"/>
      <c r="I362" s="67">
        <f>F362*(1-Скидка_ROXELPRO)</f>
        <v>16.61</v>
      </c>
      <c r="J362" s="67">
        <f t="shared" si="114"/>
        <v>0</v>
      </c>
      <c r="K362" s="67">
        <f t="shared" si="115"/>
        <v>1577.95</v>
      </c>
      <c r="L362" s="67">
        <f t="shared" si="103"/>
        <v>0</v>
      </c>
    </row>
    <row r="363" spans="1:12">
      <c r="A363" s="125">
        <v>0</v>
      </c>
      <c r="B363" s="126">
        <v>343125</v>
      </c>
      <c r="C363" s="4" t="s">
        <v>39</v>
      </c>
      <c r="D363" s="4" t="s">
        <v>2414</v>
      </c>
      <c r="E363" s="4" t="s">
        <v>8</v>
      </c>
      <c r="F363" s="5">
        <v>14.11</v>
      </c>
      <c r="G363" s="5">
        <f t="shared" si="113"/>
        <v>1340.45</v>
      </c>
      <c r="H363" s="66"/>
      <c r="I363" s="67">
        <f t="shared" si="100"/>
        <v>14.11</v>
      </c>
      <c r="J363" s="67">
        <f t="shared" si="114"/>
        <v>0</v>
      </c>
      <c r="K363" s="67">
        <f t="shared" si="115"/>
        <v>1340.45</v>
      </c>
      <c r="L363" s="67">
        <f t="shared" si="103"/>
        <v>0</v>
      </c>
    </row>
    <row r="364" spans="1:12">
      <c r="A364" s="125">
        <v>0</v>
      </c>
      <c r="B364" s="126">
        <v>344152</v>
      </c>
      <c r="C364" s="4" t="s">
        <v>40</v>
      </c>
      <c r="D364" s="4" t="s">
        <v>2295</v>
      </c>
      <c r="E364" s="4" t="s">
        <v>8</v>
      </c>
      <c r="F364" s="5">
        <v>17.82</v>
      </c>
      <c r="G364" s="5">
        <f t="shared" si="113"/>
        <v>1692.9</v>
      </c>
      <c r="H364" s="66"/>
      <c r="I364" s="67">
        <f t="shared" si="100"/>
        <v>17.82</v>
      </c>
      <c r="J364" s="67">
        <f t="shared" si="114"/>
        <v>0</v>
      </c>
      <c r="K364" s="67">
        <f t="shared" si="115"/>
        <v>1692.9</v>
      </c>
      <c r="L364" s="67">
        <f t="shared" si="103"/>
        <v>0</v>
      </c>
    </row>
    <row r="365" spans="1:12">
      <c r="A365" s="125">
        <v>0</v>
      </c>
      <c r="B365" s="126">
        <v>348153</v>
      </c>
      <c r="C365" s="4" t="s">
        <v>3166</v>
      </c>
      <c r="D365" s="4" t="s">
        <v>3165</v>
      </c>
      <c r="E365" s="4" t="s">
        <v>8</v>
      </c>
      <c r="F365" s="5">
        <v>29.98</v>
      </c>
      <c r="G365" s="5">
        <f t="shared" si="113"/>
        <v>2848.1</v>
      </c>
      <c r="H365" s="66"/>
      <c r="I365" s="67">
        <f>F365*(1-Скидка_ROXELPRO)</f>
        <v>29.98</v>
      </c>
      <c r="J365" s="67">
        <f t="shared" si="114"/>
        <v>0</v>
      </c>
      <c r="K365" s="67">
        <f t="shared" si="115"/>
        <v>2848.1</v>
      </c>
      <c r="L365" s="67">
        <f t="shared" si="103"/>
        <v>0</v>
      </c>
    </row>
    <row r="366" spans="1:12">
      <c r="A366" s="125">
        <v>0</v>
      </c>
      <c r="B366" s="126">
        <v>351213</v>
      </c>
      <c r="C366" s="4" t="s">
        <v>41</v>
      </c>
      <c r="D366" s="4" t="s">
        <v>2451</v>
      </c>
      <c r="E366" s="4" t="s">
        <v>8</v>
      </c>
      <c r="F366" s="5">
        <v>20.52</v>
      </c>
      <c r="G366" s="5">
        <f t="shared" si="113"/>
        <v>1949.4</v>
      </c>
      <c r="H366" s="66"/>
      <c r="I366" s="67">
        <f t="shared" si="100"/>
        <v>20.52</v>
      </c>
      <c r="J366" s="67">
        <f t="shared" si="114"/>
        <v>0</v>
      </c>
      <c r="K366" s="67">
        <f t="shared" si="115"/>
        <v>1949.4</v>
      </c>
      <c r="L366" s="67">
        <f t="shared" si="103"/>
        <v>0</v>
      </c>
    </row>
    <row r="367" spans="1:12">
      <c r="A367" s="125"/>
      <c r="B367" s="126"/>
      <c r="C367" s="4"/>
      <c r="D367" s="4"/>
      <c r="E367" s="4"/>
      <c r="F367" s="5"/>
      <c r="G367" s="5"/>
      <c r="H367" s="66"/>
      <c r="I367" s="67"/>
      <c r="J367" s="67"/>
      <c r="K367" s="67"/>
      <c r="L367" s="67"/>
    </row>
    <row r="368" spans="1:12">
      <c r="A368" s="125">
        <v>0</v>
      </c>
      <c r="B368" s="126">
        <v>398634</v>
      </c>
      <c r="C368" s="4" t="s">
        <v>3698</v>
      </c>
      <c r="D368" s="4" t="s">
        <v>2447</v>
      </c>
      <c r="E368" s="4" t="s">
        <v>8</v>
      </c>
      <c r="F368" s="5">
        <v>8.16</v>
      </c>
      <c r="G368" s="5">
        <f t="shared" si="113"/>
        <v>775.2</v>
      </c>
      <c r="H368" s="66"/>
      <c r="I368" s="67">
        <f>F368*(1-Скидка_ROXELPRO)</f>
        <v>8.16</v>
      </c>
      <c r="J368" s="67">
        <f t="shared" si="114"/>
        <v>0</v>
      </c>
      <c r="K368" s="67">
        <f t="shared" si="115"/>
        <v>775.2</v>
      </c>
      <c r="L368" s="67">
        <f t="shared" si="103"/>
        <v>0</v>
      </c>
    </row>
    <row r="369" spans="1:14">
      <c r="A369" s="125">
        <v>0</v>
      </c>
      <c r="B369" s="126">
        <v>399610</v>
      </c>
      <c r="C369" s="4" t="s">
        <v>3699</v>
      </c>
      <c r="D369" s="4" t="s">
        <v>2456</v>
      </c>
      <c r="E369" s="4" t="s">
        <v>8</v>
      </c>
      <c r="F369" s="5">
        <v>0.9</v>
      </c>
      <c r="G369" s="5">
        <f t="shared" si="113"/>
        <v>85.5</v>
      </c>
      <c r="H369" s="66"/>
      <c r="I369" s="67">
        <f>F369*(1-Скидка_ROXELPRO)</f>
        <v>0.9</v>
      </c>
      <c r="J369" s="67">
        <f t="shared" si="114"/>
        <v>0</v>
      </c>
      <c r="K369" s="67">
        <f t="shared" si="115"/>
        <v>85.5</v>
      </c>
      <c r="L369" s="67">
        <f t="shared" si="103"/>
        <v>0</v>
      </c>
    </row>
    <row r="370" spans="1:14">
      <c r="A370" s="125"/>
      <c r="B370" s="126"/>
      <c r="C370" s="3"/>
      <c r="D370" s="3"/>
      <c r="E370" s="3"/>
      <c r="F370" s="5"/>
      <c r="G370" s="5"/>
      <c r="H370" s="66"/>
      <c r="I370" s="67"/>
      <c r="J370" s="67"/>
      <c r="K370" s="67"/>
      <c r="L370" s="67"/>
    </row>
    <row r="371" spans="1:14" ht="16.149999999999999" thickBot="1">
      <c r="A371" s="125"/>
      <c r="B371" s="358" t="s">
        <v>42</v>
      </c>
      <c r="C371" s="358"/>
      <c r="D371" s="358"/>
      <c r="E371" s="358"/>
      <c r="F371" s="359"/>
      <c r="G371" s="328"/>
      <c r="H371" s="66"/>
      <c r="I371" s="67"/>
      <c r="J371" s="67"/>
      <c r="K371" s="67"/>
      <c r="L371" s="67"/>
    </row>
    <row r="372" spans="1:14" ht="12" thickBot="1">
      <c r="A372" s="125"/>
      <c r="B372" s="355" t="s">
        <v>3685</v>
      </c>
      <c r="C372" s="356"/>
      <c r="D372" s="356"/>
      <c r="E372" s="356"/>
      <c r="F372" s="357"/>
      <c r="G372" s="285"/>
      <c r="H372" s="66"/>
      <c r="I372" s="67"/>
      <c r="J372" s="67"/>
      <c r="K372" s="67"/>
      <c r="L372" s="67"/>
    </row>
    <row r="373" spans="1:14">
      <c r="A373" s="125">
        <v>0</v>
      </c>
      <c r="B373" s="129">
        <v>463842</v>
      </c>
      <c r="C373" s="6" t="s">
        <v>4998</v>
      </c>
      <c r="D373" s="6" t="s">
        <v>2409</v>
      </c>
      <c r="E373" s="6" t="s">
        <v>8</v>
      </c>
      <c r="F373" s="7">
        <v>13.02</v>
      </c>
      <c r="G373" s="5">
        <f t="shared" ref="G373:G408" si="121">ROUND(F373*Курс_EUR,2)</f>
        <v>1236.9000000000001</v>
      </c>
      <c r="H373" s="66"/>
      <c r="I373" s="67">
        <f>F373*(1-Скидка_ROXELPRO)</f>
        <v>13.02</v>
      </c>
      <c r="J373" s="67">
        <f t="shared" ref="J373:J408" si="122">I373*H373</f>
        <v>0</v>
      </c>
      <c r="K373" s="67">
        <f t="shared" ref="K373:K408" si="123">G373*(1-Скидка_ROXELPRO)</f>
        <v>1236.9000000000001</v>
      </c>
      <c r="L373" s="67">
        <f t="shared" si="103"/>
        <v>0</v>
      </c>
    </row>
    <row r="374" spans="1:14">
      <c r="A374" s="125">
        <v>0</v>
      </c>
      <c r="B374" s="129">
        <v>463843</v>
      </c>
      <c r="C374" s="6" t="s">
        <v>4919</v>
      </c>
      <c r="D374" s="6" t="s">
        <v>2409</v>
      </c>
      <c r="E374" s="6" t="s">
        <v>8</v>
      </c>
      <c r="F374" s="7">
        <v>13.02</v>
      </c>
      <c r="G374" s="5">
        <f t="shared" si="121"/>
        <v>1236.9000000000001</v>
      </c>
      <c r="H374" s="66"/>
      <c r="I374" s="67">
        <f>F374*(1-Скидка_ROXELPRO)</f>
        <v>13.02</v>
      </c>
      <c r="J374" s="67">
        <f t="shared" si="122"/>
        <v>0</v>
      </c>
      <c r="K374" s="67">
        <f t="shared" si="123"/>
        <v>1236.9000000000001</v>
      </c>
      <c r="L374" s="67">
        <f t="shared" si="103"/>
        <v>0</v>
      </c>
    </row>
    <row r="375" spans="1:14">
      <c r="A375" s="125"/>
      <c r="B375" s="129"/>
      <c r="C375" s="6"/>
      <c r="D375" s="6"/>
      <c r="E375" s="6"/>
      <c r="F375" s="7"/>
      <c r="G375" s="5"/>
      <c r="H375" s="66"/>
      <c r="I375" s="67"/>
      <c r="J375" s="67"/>
      <c r="K375" s="67"/>
      <c r="L375" s="67"/>
    </row>
    <row r="376" spans="1:14">
      <c r="A376" s="125">
        <v>0</v>
      </c>
      <c r="B376" s="129">
        <v>464342</v>
      </c>
      <c r="C376" s="6" t="s">
        <v>3678</v>
      </c>
      <c r="D376" s="6" t="s">
        <v>2409</v>
      </c>
      <c r="E376" s="6" t="s">
        <v>8</v>
      </c>
      <c r="F376" s="7">
        <v>9.0500000000000007</v>
      </c>
      <c r="G376" s="5">
        <f t="shared" si="121"/>
        <v>859.75</v>
      </c>
      <c r="H376" s="66"/>
      <c r="I376" s="67">
        <f t="shared" ref="I376:I402" si="124">F376*(1-Скидка_ROXELPRO)</f>
        <v>9.0500000000000007</v>
      </c>
      <c r="J376" s="67">
        <f t="shared" si="122"/>
        <v>0</v>
      </c>
      <c r="K376" s="67">
        <f t="shared" si="123"/>
        <v>859.75</v>
      </c>
      <c r="L376" s="67">
        <f t="shared" si="103"/>
        <v>0</v>
      </c>
      <c r="N376" s="1" t="s">
        <v>5175</v>
      </c>
    </row>
    <row r="377" spans="1:14">
      <c r="A377" s="125">
        <v>0</v>
      </c>
      <c r="B377" s="129">
        <v>464343</v>
      </c>
      <c r="C377" s="6" t="s">
        <v>3679</v>
      </c>
      <c r="D377" s="6" t="s">
        <v>2409</v>
      </c>
      <c r="E377" s="6" t="s">
        <v>8</v>
      </c>
      <c r="F377" s="7">
        <v>9.0500000000000007</v>
      </c>
      <c r="G377" s="5">
        <f t="shared" si="121"/>
        <v>859.75</v>
      </c>
      <c r="H377" s="66"/>
      <c r="I377" s="67">
        <f t="shared" si="124"/>
        <v>9.0500000000000007</v>
      </c>
      <c r="J377" s="67">
        <f t="shared" si="122"/>
        <v>0</v>
      </c>
      <c r="K377" s="67">
        <f t="shared" si="123"/>
        <v>859.75</v>
      </c>
      <c r="L377" s="67">
        <f t="shared" si="103"/>
        <v>0</v>
      </c>
      <c r="N377" s="1" t="s">
        <v>5175</v>
      </c>
    </row>
    <row r="378" spans="1:14">
      <c r="A378" s="125"/>
      <c r="B378" s="129"/>
      <c r="C378" s="6"/>
      <c r="D378" s="6"/>
      <c r="E378" s="6"/>
      <c r="F378" s="7"/>
      <c r="G378" s="5"/>
      <c r="H378" s="66"/>
      <c r="I378" s="67"/>
      <c r="J378" s="67"/>
      <c r="K378" s="67"/>
      <c r="L378" s="67"/>
    </row>
    <row r="379" spans="1:14">
      <c r="A379" s="125">
        <v>0</v>
      </c>
      <c r="B379" s="129">
        <v>464422</v>
      </c>
      <c r="C379" s="6" t="s">
        <v>43</v>
      </c>
      <c r="D379" s="6" t="s">
        <v>2409</v>
      </c>
      <c r="E379" s="6" t="s">
        <v>8</v>
      </c>
      <c r="F379" s="7">
        <v>8.57</v>
      </c>
      <c r="G379" s="5">
        <f t="shared" si="121"/>
        <v>814.15</v>
      </c>
      <c r="H379" s="66"/>
      <c r="I379" s="67">
        <f t="shared" si="124"/>
        <v>8.57</v>
      </c>
      <c r="J379" s="67">
        <f t="shared" si="122"/>
        <v>0</v>
      </c>
      <c r="K379" s="67">
        <f t="shared" si="123"/>
        <v>814.15</v>
      </c>
      <c r="L379" s="67">
        <f t="shared" si="103"/>
        <v>0</v>
      </c>
    </row>
    <row r="380" spans="1:14">
      <c r="A380" s="125">
        <v>0</v>
      </c>
      <c r="B380" s="129">
        <v>464423</v>
      </c>
      <c r="C380" s="6" t="s">
        <v>44</v>
      </c>
      <c r="D380" s="6" t="s">
        <v>2409</v>
      </c>
      <c r="E380" s="6" t="s">
        <v>8</v>
      </c>
      <c r="F380" s="7">
        <v>8.57</v>
      </c>
      <c r="G380" s="5">
        <f t="shared" si="121"/>
        <v>814.15</v>
      </c>
      <c r="H380" s="66"/>
      <c r="I380" s="67">
        <f t="shared" si="124"/>
        <v>8.57</v>
      </c>
      <c r="J380" s="67">
        <f t="shared" si="122"/>
        <v>0</v>
      </c>
      <c r="K380" s="67">
        <f t="shared" si="123"/>
        <v>814.15</v>
      </c>
      <c r="L380" s="67">
        <f t="shared" si="103"/>
        <v>0</v>
      </c>
    </row>
    <row r="381" spans="1:14">
      <c r="A381" s="125">
        <v>0</v>
      </c>
      <c r="B381" s="129">
        <v>464441</v>
      </c>
      <c r="C381" s="6" t="s">
        <v>3680</v>
      </c>
      <c r="D381" s="6" t="s">
        <v>2409</v>
      </c>
      <c r="E381" s="6" t="s">
        <v>8</v>
      </c>
      <c r="F381" s="7">
        <v>10.38</v>
      </c>
      <c r="G381" s="5">
        <f t="shared" si="121"/>
        <v>986.1</v>
      </c>
      <c r="H381" s="66"/>
      <c r="I381" s="67">
        <f t="shared" si="124"/>
        <v>10.38</v>
      </c>
      <c r="J381" s="67">
        <f t="shared" si="122"/>
        <v>0</v>
      </c>
      <c r="K381" s="67">
        <f t="shared" si="123"/>
        <v>986.1</v>
      </c>
      <c r="L381" s="67">
        <f t="shared" si="103"/>
        <v>0</v>
      </c>
      <c r="N381" s="1" t="s">
        <v>5175</v>
      </c>
    </row>
    <row r="382" spans="1:14">
      <c r="A382" s="125">
        <v>0</v>
      </c>
      <c r="B382" s="129">
        <v>464442</v>
      </c>
      <c r="C382" s="6" t="s">
        <v>45</v>
      </c>
      <c r="D382" s="6" t="s">
        <v>2409</v>
      </c>
      <c r="E382" s="6" t="s">
        <v>8</v>
      </c>
      <c r="F382" s="7">
        <v>10.14</v>
      </c>
      <c r="G382" s="5">
        <f t="shared" si="121"/>
        <v>963.3</v>
      </c>
      <c r="H382" s="66"/>
      <c r="I382" s="67">
        <f t="shared" si="124"/>
        <v>10.14</v>
      </c>
      <c r="J382" s="67">
        <f t="shared" si="122"/>
        <v>0</v>
      </c>
      <c r="K382" s="67">
        <f t="shared" si="123"/>
        <v>963.3</v>
      </c>
      <c r="L382" s="67">
        <f t="shared" si="103"/>
        <v>0</v>
      </c>
      <c r="N382" s="1" t="s">
        <v>5175</v>
      </c>
    </row>
    <row r="383" spans="1:14">
      <c r="A383" s="125">
        <v>0</v>
      </c>
      <c r="B383" s="129">
        <v>464443</v>
      </c>
      <c r="C383" s="6" t="s">
        <v>46</v>
      </c>
      <c r="D383" s="6" t="s">
        <v>2409</v>
      </c>
      <c r="E383" s="6" t="s">
        <v>8</v>
      </c>
      <c r="F383" s="7">
        <v>10.14</v>
      </c>
      <c r="G383" s="5">
        <f t="shared" si="121"/>
        <v>963.3</v>
      </c>
      <c r="H383" s="66"/>
      <c r="I383" s="67">
        <f t="shared" si="124"/>
        <v>10.14</v>
      </c>
      <c r="J383" s="67">
        <f t="shared" si="122"/>
        <v>0</v>
      </c>
      <c r="K383" s="67">
        <f t="shared" si="123"/>
        <v>963.3</v>
      </c>
      <c r="L383" s="67">
        <f t="shared" si="103"/>
        <v>0</v>
      </c>
      <c r="N383" s="1" t="s">
        <v>5175</v>
      </c>
    </row>
    <row r="384" spans="1:14">
      <c r="A384" s="125"/>
      <c r="B384" s="129"/>
      <c r="C384" s="6"/>
      <c r="D384" s="6"/>
      <c r="E384" s="6"/>
      <c r="F384" s="7"/>
      <c r="G384" s="5"/>
      <c r="H384" s="66"/>
      <c r="I384" s="67"/>
      <c r="J384" s="67"/>
      <c r="K384" s="67"/>
      <c r="L384" s="67"/>
    </row>
    <row r="385" spans="1:14">
      <c r="A385" s="125">
        <v>0</v>
      </c>
      <c r="B385" s="129">
        <v>464841</v>
      </c>
      <c r="C385" s="6" t="s">
        <v>4958</v>
      </c>
      <c r="D385" s="6" t="s">
        <v>2409</v>
      </c>
      <c r="E385" s="6" t="s">
        <v>8</v>
      </c>
      <c r="F385" s="7">
        <v>8.82</v>
      </c>
      <c r="G385" s="5">
        <f t="shared" si="121"/>
        <v>837.9</v>
      </c>
      <c r="H385" s="66"/>
      <c r="I385" s="67">
        <f>F385*(1-Скидка_ROXELPRO)</f>
        <v>8.82</v>
      </c>
      <c r="J385" s="67">
        <f t="shared" si="122"/>
        <v>0</v>
      </c>
      <c r="K385" s="67">
        <f t="shared" si="123"/>
        <v>837.9</v>
      </c>
      <c r="L385" s="67">
        <f t="shared" si="103"/>
        <v>0</v>
      </c>
    </row>
    <row r="386" spans="1:14">
      <c r="A386" s="125">
        <v>0</v>
      </c>
      <c r="B386" s="129">
        <v>464842</v>
      </c>
      <c r="C386" s="6" t="s">
        <v>4794</v>
      </c>
      <c r="D386" s="6" t="s">
        <v>2409</v>
      </c>
      <c r="E386" s="6" t="s">
        <v>8</v>
      </c>
      <c r="F386" s="7">
        <v>8.6999999999999993</v>
      </c>
      <c r="G386" s="5">
        <f t="shared" si="121"/>
        <v>826.5</v>
      </c>
      <c r="H386" s="66"/>
      <c r="I386" s="67">
        <f>F386*(1-Скидка_ROXELPRO)</f>
        <v>8.6999999999999993</v>
      </c>
      <c r="J386" s="67">
        <f t="shared" si="122"/>
        <v>0</v>
      </c>
      <c r="K386" s="67">
        <f t="shared" si="123"/>
        <v>826.5</v>
      </c>
      <c r="L386" s="67">
        <f t="shared" si="103"/>
        <v>0</v>
      </c>
    </row>
    <row r="387" spans="1:14">
      <c r="A387" s="125">
        <v>0</v>
      </c>
      <c r="B387" s="129">
        <v>464843</v>
      </c>
      <c r="C387" s="6" t="s">
        <v>4795</v>
      </c>
      <c r="D387" s="6" t="s">
        <v>2409</v>
      </c>
      <c r="E387" s="6" t="s">
        <v>8</v>
      </c>
      <c r="F387" s="7">
        <v>8.41</v>
      </c>
      <c r="G387" s="5">
        <f t="shared" si="121"/>
        <v>798.95</v>
      </c>
      <c r="H387" s="66"/>
      <c r="I387" s="67">
        <f>F387*(1-Скидка_ROXELPRO)</f>
        <v>8.41</v>
      </c>
      <c r="J387" s="67">
        <f t="shared" si="122"/>
        <v>0</v>
      </c>
      <c r="K387" s="67">
        <f t="shared" si="123"/>
        <v>798.95</v>
      </c>
      <c r="L387" s="67">
        <f t="shared" si="103"/>
        <v>0</v>
      </c>
    </row>
    <row r="388" spans="1:14">
      <c r="A388" s="125"/>
      <c r="B388" s="129"/>
      <c r="C388" s="6"/>
      <c r="D388" s="6"/>
      <c r="E388" s="6"/>
      <c r="F388" s="7"/>
      <c r="G388" s="5"/>
      <c r="H388" s="66"/>
      <c r="I388" s="67"/>
      <c r="J388" s="67"/>
      <c r="K388" s="67"/>
      <c r="L388" s="67"/>
    </row>
    <row r="389" spans="1:14">
      <c r="A389" s="125">
        <v>0</v>
      </c>
      <c r="B389" s="129">
        <v>465223</v>
      </c>
      <c r="C389" s="6" t="s">
        <v>3712</v>
      </c>
      <c r="D389" s="6" t="s">
        <v>2409</v>
      </c>
      <c r="E389" s="6" t="s">
        <v>8</v>
      </c>
      <c r="F389" s="7">
        <v>6.73</v>
      </c>
      <c r="G389" s="5">
        <f t="shared" si="121"/>
        <v>639.35</v>
      </c>
      <c r="H389" s="66"/>
      <c r="I389" s="67">
        <f t="shared" si="124"/>
        <v>6.73</v>
      </c>
      <c r="J389" s="67">
        <f t="shared" si="122"/>
        <v>0</v>
      </c>
      <c r="K389" s="67">
        <f t="shared" si="123"/>
        <v>639.35</v>
      </c>
      <c r="L389" s="67">
        <f t="shared" si="103"/>
        <v>0</v>
      </c>
    </row>
    <row r="390" spans="1:14">
      <c r="A390" s="125">
        <v>0</v>
      </c>
      <c r="B390" s="129">
        <v>465243</v>
      </c>
      <c r="C390" s="6" t="s">
        <v>3713</v>
      </c>
      <c r="D390" s="6" t="s">
        <v>2409</v>
      </c>
      <c r="E390" s="6" t="s">
        <v>8</v>
      </c>
      <c r="F390" s="7">
        <v>7.98</v>
      </c>
      <c r="G390" s="5">
        <f t="shared" si="121"/>
        <v>758.1</v>
      </c>
      <c r="H390" s="66"/>
      <c r="I390" s="67">
        <f t="shared" si="124"/>
        <v>7.98</v>
      </c>
      <c r="J390" s="67">
        <f t="shared" si="122"/>
        <v>0</v>
      </c>
      <c r="K390" s="67">
        <f t="shared" si="123"/>
        <v>758.1</v>
      </c>
      <c r="L390" s="67">
        <f t="shared" si="103"/>
        <v>0</v>
      </c>
      <c r="N390" s="1" t="s">
        <v>5175</v>
      </c>
    </row>
    <row r="391" spans="1:14">
      <c r="A391" s="125">
        <v>0</v>
      </c>
      <c r="B391" s="129">
        <v>465343</v>
      </c>
      <c r="C391" s="6" t="s">
        <v>3714</v>
      </c>
      <c r="D391" s="6" t="s">
        <v>2409</v>
      </c>
      <c r="E391" s="6" t="s">
        <v>8</v>
      </c>
      <c r="F391" s="7">
        <v>6.49</v>
      </c>
      <c r="G391" s="5">
        <f t="shared" si="121"/>
        <v>616.54999999999995</v>
      </c>
      <c r="H391" s="66"/>
      <c r="I391" s="67">
        <f t="shared" si="124"/>
        <v>6.49</v>
      </c>
      <c r="J391" s="67">
        <f t="shared" si="122"/>
        <v>0</v>
      </c>
      <c r="K391" s="67">
        <f t="shared" si="123"/>
        <v>616.54999999999995</v>
      </c>
      <c r="L391" s="67">
        <f t="shared" si="103"/>
        <v>0</v>
      </c>
      <c r="N391" s="1" t="s">
        <v>5175</v>
      </c>
    </row>
    <row r="392" spans="1:14">
      <c r="A392" s="125"/>
      <c r="B392" s="129"/>
      <c r="C392" s="6"/>
      <c r="D392" s="6"/>
      <c r="E392" s="6"/>
      <c r="F392" s="7"/>
      <c r="G392" s="5"/>
      <c r="H392" s="66"/>
      <c r="I392" s="67"/>
      <c r="J392" s="67"/>
      <c r="K392" s="67"/>
      <c r="L392" s="67"/>
    </row>
    <row r="393" spans="1:14">
      <c r="A393" s="125">
        <v>0</v>
      </c>
      <c r="B393" s="129">
        <v>465444</v>
      </c>
      <c r="C393" s="6" t="s">
        <v>4776</v>
      </c>
      <c r="D393" s="6" t="s">
        <v>2409</v>
      </c>
      <c r="E393" s="6" t="s">
        <v>8</v>
      </c>
      <c r="F393" s="7">
        <v>10.55</v>
      </c>
      <c r="G393" s="5">
        <f t="shared" si="121"/>
        <v>1002.25</v>
      </c>
      <c r="H393" s="66"/>
      <c r="I393" s="67">
        <f>F393*(1-Скидка_ROXELPRO)</f>
        <v>10.55</v>
      </c>
      <c r="J393" s="67">
        <f t="shared" si="122"/>
        <v>0</v>
      </c>
      <c r="K393" s="67">
        <f t="shared" si="123"/>
        <v>1002.25</v>
      </c>
      <c r="L393" s="67">
        <f t="shared" si="103"/>
        <v>0</v>
      </c>
      <c r="N393" s="1" t="s">
        <v>5175</v>
      </c>
    </row>
    <row r="394" spans="1:14">
      <c r="A394" s="125"/>
      <c r="B394" s="129"/>
      <c r="C394" s="6"/>
      <c r="D394" s="6"/>
      <c r="E394" s="6"/>
      <c r="F394" s="7"/>
      <c r="G394" s="5"/>
      <c r="H394" s="66"/>
      <c r="I394" s="67"/>
      <c r="J394" s="67"/>
      <c r="K394" s="67"/>
      <c r="L394" s="67"/>
    </row>
    <row r="395" spans="1:14">
      <c r="A395" s="125">
        <v>0</v>
      </c>
      <c r="B395" s="129">
        <v>465843</v>
      </c>
      <c r="C395" s="6" t="s">
        <v>5010</v>
      </c>
      <c r="D395" s="6" t="s">
        <v>2409</v>
      </c>
      <c r="E395" s="6" t="s">
        <v>8</v>
      </c>
      <c r="F395" s="7">
        <v>6.51</v>
      </c>
      <c r="G395" s="5">
        <f t="shared" si="121"/>
        <v>618.45000000000005</v>
      </c>
      <c r="H395" s="66"/>
      <c r="I395" s="67">
        <f>F395*(1-Скидка_ROXELPRO)</f>
        <v>6.51</v>
      </c>
      <c r="J395" s="67">
        <f t="shared" si="122"/>
        <v>0</v>
      </c>
      <c r="K395" s="67">
        <f t="shared" si="123"/>
        <v>618.45000000000005</v>
      </c>
      <c r="L395" s="67">
        <f t="shared" si="103"/>
        <v>0</v>
      </c>
    </row>
    <row r="396" spans="1:14">
      <c r="A396" s="125">
        <v>0</v>
      </c>
      <c r="B396" s="129">
        <v>465854</v>
      </c>
      <c r="C396" s="6" t="s">
        <v>5040</v>
      </c>
      <c r="D396" s="6" t="s">
        <v>2409</v>
      </c>
      <c r="E396" s="6" t="s">
        <v>8</v>
      </c>
      <c r="F396" s="7">
        <v>10.29</v>
      </c>
      <c r="G396" s="5">
        <f t="shared" si="121"/>
        <v>977.55</v>
      </c>
      <c r="H396" s="66"/>
      <c r="I396" s="67">
        <f>F396*(1-Скидка_ROXELPRO)</f>
        <v>10.29</v>
      </c>
      <c r="J396" s="67">
        <f t="shared" si="122"/>
        <v>0</v>
      </c>
      <c r="K396" s="67">
        <f t="shared" si="123"/>
        <v>977.55</v>
      </c>
      <c r="L396" s="67">
        <f t="shared" si="103"/>
        <v>0</v>
      </c>
    </row>
    <row r="397" spans="1:14">
      <c r="A397" s="125">
        <v>0</v>
      </c>
      <c r="B397" s="129">
        <v>465883</v>
      </c>
      <c r="C397" s="6" t="s">
        <v>5166</v>
      </c>
      <c r="D397" s="6" t="s">
        <v>2409</v>
      </c>
      <c r="E397" s="6" t="s">
        <v>8</v>
      </c>
      <c r="F397" s="7">
        <v>4.43</v>
      </c>
      <c r="G397" s="5">
        <f t="shared" ref="G397" si="125">ROUND(F397*Курс_EUR,2)</f>
        <v>420.85</v>
      </c>
      <c r="H397" s="66"/>
      <c r="I397" s="67">
        <f>F397*(1-Скидка_ROXELPRO)</f>
        <v>4.43</v>
      </c>
      <c r="J397" s="67">
        <f t="shared" si="122"/>
        <v>0</v>
      </c>
      <c r="K397" s="67">
        <f t="shared" si="123"/>
        <v>420.85</v>
      </c>
      <c r="L397" s="67">
        <f t="shared" si="103"/>
        <v>0</v>
      </c>
    </row>
    <row r="398" spans="1:14">
      <c r="A398" s="125"/>
      <c r="B398" s="129"/>
      <c r="C398" s="6"/>
      <c r="D398" s="6"/>
      <c r="E398" s="6"/>
      <c r="F398" s="7"/>
      <c r="G398" s="5"/>
      <c r="H398" s="66"/>
      <c r="I398" s="67"/>
      <c r="J398" s="67"/>
      <c r="K398" s="67"/>
      <c r="L398" s="67"/>
    </row>
    <row r="399" spans="1:14">
      <c r="A399" s="125">
        <v>0</v>
      </c>
      <c r="B399" s="129">
        <v>466322</v>
      </c>
      <c r="C399" s="6" t="s">
        <v>3681</v>
      </c>
      <c r="D399" s="6" t="s">
        <v>2409</v>
      </c>
      <c r="E399" s="6" t="s">
        <v>8</v>
      </c>
      <c r="F399" s="7">
        <v>8.57</v>
      </c>
      <c r="G399" s="5">
        <f t="shared" si="121"/>
        <v>814.15</v>
      </c>
      <c r="H399" s="66"/>
      <c r="I399" s="67">
        <f t="shared" si="124"/>
        <v>8.57</v>
      </c>
      <c r="J399" s="67">
        <f t="shared" si="122"/>
        <v>0</v>
      </c>
      <c r="K399" s="67">
        <f t="shared" si="123"/>
        <v>814.15</v>
      </c>
      <c r="L399" s="67">
        <f t="shared" si="103"/>
        <v>0</v>
      </c>
      <c r="N399" s="1" t="s">
        <v>5175</v>
      </c>
    </row>
    <row r="400" spans="1:14">
      <c r="A400" s="125">
        <v>0</v>
      </c>
      <c r="B400" s="129">
        <v>466324</v>
      </c>
      <c r="C400" s="6" t="s">
        <v>3682</v>
      </c>
      <c r="D400" s="6" t="s">
        <v>2409</v>
      </c>
      <c r="E400" s="6" t="s">
        <v>8</v>
      </c>
      <c r="F400" s="7">
        <v>11.89</v>
      </c>
      <c r="G400" s="5">
        <f t="shared" si="121"/>
        <v>1129.55</v>
      </c>
      <c r="H400" s="66"/>
      <c r="I400" s="67">
        <f t="shared" si="124"/>
        <v>11.89</v>
      </c>
      <c r="J400" s="67">
        <f t="shared" si="122"/>
        <v>0</v>
      </c>
      <c r="K400" s="67">
        <f t="shared" si="123"/>
        <v>1129.55</v>
      </c>
      <c r="L400" s="67">
        <f t="shared" si="103"/>
        <v>0</v>
      </c>
      <c r="N400" s="1" t="s">
        <v>5175</v>
      </c>
    </row>
    <row r="401" spans="1:14">
      <c r="A401" s="125">
        <v>0</v>
      </c>
      <c r="B401" s="129">
        <v>466342</v>
      </c>
      <c r="C401" s="6" t="s">
        <v>3683</v>
      </c>
      <c r="D401" s="6" t="s">
        <v>2409</v>
      </c>
      <c r="E401" s="6" t="s">
        <v>8</v>
      </c>
      <c r="F401" s="7">
        <v>8.93</v>
      </c>
      <c r="G401" s="5">
        <f t="shared" si="121"/>
        <v>848.35</v>
      </c>
      <c r="H401" s="66"/>
      <c r="I401" s="67">
        <f t="shared" si="124"/>
        <v>8.93</v>
      </c>
      <c r="J401" s="67">
        <f t="shared" si="122"/>
        <v>0</v>
      </c>
      <c r="K401" s="67">
        <f t="shared" si="123"/>
        <v>848.35</v>
      </c>
      <c r="L401" s="67">
        <f t="shared" si="103"/>
        <v>0</v>
      </c>
      <c r="N401" s="1" t="s">
        <v>5175</v>
      </c>
    </row>
    <row r="402" spans="1:14">
      <c r="A402" s="125">
        <v>0</v>
      </c>
      <c r="B402" s="129">
        <v>466344</v>
      </c>
      <c r="C402" s="6" t="s">
        <v>3684</v>
      </c>
      <c r="D402" s="6" t="s">
        <v>2409</v>
      </c>
      <c r="E402" s="6" t="s">
        <v>8</v>
      </c>
      <c r="F402" s="7">
        <v>13.2</v>
      </c>
      <c r="G402" s="5">
        <f t="shared" si="121"/>
        <v>1254</v>
      </c>
      <c r="H402" s="66"/>
      <c r="I402" s="67">
        <f t="shared" si="124"/>
        <v>13.2</v>
      </c>
      <c r="J402" s="67">
        <f t="shared" si="122"/>
        <v>0</v>
      </c>
      <c r="K402" s="67">
        <f t="shared" si="123"/>
        <v>1254</v>
      </c>
      <c r="L402" s="67">
        <f t="shared" si="103"/>
        <v>0</v>
      </c>
      <c r="N402" s="1" t="s">
        <v>5175</v>
      </c>
    </row>
    <row r="403" spans="1:14">
      <c r="A403" s="125"/>
      <c r="B403" s="129"/>
      <c r="C403" s="6"/>
      <c r="D403" s="6"/>
      <c r="E403" s="6"/>
      <c r="F403" s="7"/>
      <c r="G403" s="5"/>
      <c r="H403" s="66"/>
      <c r="I403" s="67"/>
      <c r="J403" s="67"/>
      <c r="K403" s="67"/>
      <c r="L403" s="67"/>
    </row>
    <row r="404" spans="1:14">
      <c r="A404" s="125">
        <v>0</v>
      </c>
      <c r="B404" s="129">
        <v>466822</v>
      </c>
      <c r="C404" s="6" t="s">
        <v>5161</v>
      </c>
      <c r="D404" s="6" t="s">
        <v>2409</v>
      </c>
      <c r="E404" s="6" t="s">
        <v>8</v>
      </c>
      <c r="F404" s="7">
        <v>6.03</v>
      </c>
      <c r="G404" s="5">
        <f t="shared" si="121"/>
        <v>572.85</v>
      </c>
      <c r="H404" s="66"/>
      <c r="I404" s="67">
        <f>F404*(1-Скидка_ROXELPRO)</f>
        <v>6.03</v>
      </c>
      <c r="J404" s="67">
        <f t="shared" si="122"/>
        <v>0</v>
      </c>
      <c r="K404" s="67">
        <f t="shared" si="123"/>
        <v>572.85</v>
      </c>
      <c r="L404" s="67">
        <f t="shared" si="103"/>
        <v>0</v>
      </c>
    </row>
    <row r="405" spans="1:14">
      <c r="A405" s="125">
        <v>0</v>
      </c>
      <c r="B405" s="129">
        <v>466824</v>
      </c>
      <c r="C405" s="6" t="s">
        <v>4796</v>
      </c>
      <c r="D405" s="6" t="s">
        <v>2409</v>
      </c>
      <c r="E405" s="6" t="s">
        <v>8</v>
      </c>
      <c r="F405" s="7">
        <v>8.61</v>
      </c>
      <c r="G405" s="5">
        <f t="shared" si="121"/>
        <v>817.95</v>
      </c>
      <c r="H405" s="66"/>
      <c r="I405" s="67">
        <f>F405*(1-Скидка_ROXELPRO)</f>
        <v>8.61</v>
      </c>
      <c r="J405" s="67">
        <f t="shared" si="122"/>
        <v>0</v>
      </c>
      <c r="K405" s="67">
        <f t="shared" si="123"/>
        <v>817.95</v>
      </c>
      <c r="L405" s="67">
        <f t="shared" si="103"/>
        <v>0</v>
      </c>
    </row>
    <row r="406" spans="1:14">
      <c r="A406" s="125">
        <v>0</v>
      </c>
      <c r="B406" s="129">
        <v>466845</v>
      </c>
      <c r="C406" s="6" t="s">
        <v>5335</v>
      </c>
      <c r="D406" s="6" t="s">
        <v>2409</v>
      </c>
      <c r="E406" s="6" t="s">
        <v>8</v>
      </c>
      <c r="F406" s="7">
        <v>7.87</v>
      </c>
      <c r="G406" s="5">
        <f t="shared" ref="G406" si="126">ROUND(F406*Курс_EUR,2)</f>
        <v>747.65</v>
      </c>
      <c r="H406" s="66"/>
      <c r="I406" s="67">
        <f>F406*(1-Скидка_ROXELPRO)</f>
        <v>7.87</v>
      </c>
      <c r="J406" s="67">
        <f t="shared" ref="J406" si="127">I406*H406</f>
        <v>0</v>
      </c>
      <c r="K406" s="67">
        <f t="shared" ref="K406" si="128">G406*(1-Скидка_ROXELPRO)</f>
        <v>747.65</v>
      </c>
      <c r="L406" s="67">
        <f t="shared" ref="L406" si="129">H406*K406</f>
        <v>0</v>
      </c>
    </row>
    <row r="407" spans="1:14">
      <c r="A407" s="125"/>
      <c r="B407" s="129"/>
      <c r="C407" s="6"/>
      <c r="D407" s="6"/>
      <c r="E407" s="6"/>
      <c r="F407" s="7"/>
      <c r="G407" s="5"/>
      <c r="H407" s="66"/>
      <c r="I407" s="67"/>
      <c r="J407" s="67"/>
      <c r="K407" s="67"/>
      <c r="L407" s="67"/>
    </row>
    <row r="408" spans="1:14">
      <c r="A408" s="125">
        <v>0</v>
      </c>
      <c r="B408" s="129">
        <v>466964</v>
      </c>
      <c r="C408" s="6" t="s">
        <v>4603</v>
      </c>
      <c r="D408" s="6" t="s">
        <v>2409</v>
      </c>
      <c r="E408" s="6" t="s">
        <v>8</v>
      </c>
      <c r="F408" s="7">
        <v>1.43</v>
      </c>
      <c r="G408" s="5">
        <f t="shared" si="121"/>
        <v>135.85</v>
      </c>
      <c r="H408" s="66"/>
      <c r="I408" s="67">
        <f>F408*(1-Скидка_ROXELPRO)</f>
        <v>1.43</v>
      </c>
      <c r="J408" s="67">
        <f t="shared" si="122"/>
        <v>0</v>
      </c>
      <c r="K408" s="67">
        <f t="shared" si="123"/>
        <v>135.85</v>
      </c>
      <c r="L408" s="67">
        <f t="shared" si="103"/>
        <v>0</v>
      </c>
    </row>
    <row r="409" spans="1:14" ht="12" thickBot="1">
      <c r="A409" s="125"/>
      <c r="B409" s="126"/>
      <c r="C409" s="3"/>
      <c r="D409" s="3"/>
      <c r="E409" s="3"/>
      <c r="F409" s="5"/>
      <c r="G409" s="5"/>
      <c r="H409" s="66"/>
      <c r="I409" s="67"/>
      <c r="J409" s="67"/>
      <c r="K409" s="67"/>
      <c r="L409" s="67"/>
    </row>
    <row r="410" spans="1:14" ht="12" thickBot="1">
      <c r="A410" s="125"/>
      <c r="B410" s="355" t="s">
        <v>3585</v>
      </c>
      <c r="C410" s="356"/>
      <c r="D410" s="356"/>
      <c r="E410" s="356"/>
      <c r="F410" s="357"/>
      <c r="G410" s="285"/>
      <c r="H410" s="66"/>
      <c r="I410" s="67"/>
      <c r="J410" s="67"/>
      <c r="K410" s="67"/>
      <c r="L410" s="67"/>
    </row>
    <row r="411" spans="1:14">
      <c r="A411" s="125">
        <v>0</v>
      </c>
      <c r="B411" s="129">
        <v>482305</v>
      </c>
      <c r="C411" s="6" t="s">
        <v>47</v>
      </c>
      <c r="D411" s="6" t="s">
        <v>2292</v>
      </c>
      <c r="E411" s="6" t="s">
        <v>8</v>
      </c>
      <c r="F411" s="7">
        <v>28.12</v>
      </c>
      <c r="G411" s="5">
        <f>ROUND(F411*Курс_EUR,2)</f>
        <v>2671.4</v>
      </c>
      <c r="H411" s="66"/>
      <c r="I411" s="67">
        <f t="shared" ref="I411:I424" si="130">F411*(1-Скидка_ROXELPRO)</f>
        <v>28.12</v>
      </c>
      <c r="J411" s="67">
        <f>I411*H411</f>
        <v>0</v>
      </c>
      <c r="K411" s="67">
        <f>G411*(1-Скидка_ROXELPRO)</f>
        <v>2671.4</v>
      </c>
      <c r="L411" s="67">
        <f t="shared" si="103"/>
        <v>0</v>
      </c>
      <c r="N411" s="1" t="s">
        <v>5175</v>
      </c>
    </row>
    <row r="412" spans="1:14">
      <c r="A412" s="125">
        <v>0</v>
      </c>
      <c r="B412" s="129">
        <v>482325</v>
      </c>
      <c r="C412" s="6" t="s">
        <v>2936</v>
      </c>
      <c r="D412" s="6" t="s">
        <v>2451</v>
      </c>
      <c r="E412" s="6" t="s">
        <v>8</v>
      </c>
      <c r="F412" s="7">
        <v>122.71</v>
      </c>
      <c r="G412" s="5">
        <f>ROUND(F412*Курс_EUR,2)</f>
        <v>11657.45</v>
      </c>
      <c r="H412" s="66"/>
      <c r="I412" s="67">
        <f t="shared" si="130"/>
        <v>122.71</v>
      </c>
      <c r="J412" s="67">
        <f>I412*H412</f>
        <v>0</v>
      </c>
      <c r="K412" s="67">
        <f>G412*(1-Скидка_ROXELPRO)</f>
        <v>11657.45</v>
      </c>
      <c r="L412" s="67">
        <f t="shared" si="103"/>
        <v>0</v>
      </c>
    </row>
    <row r="413" spans="1:14">
      <c r="A413" s="125"/>
      <c r="B413" s="129"/>
      <c r="C413" s="6"/>
      <c r="D413" s="6"/>
      <c r="E413" s="6"/>
      <c r="F413" s="7"/>
      <c r="G413" s="5"/>
      <c r="H413" s="66"/>
      <c r="I413" s="67"/>
      <c r="J413" s="67"/>
      <c r="K413" s="67"/>
      <c r="L413" s="67"/>
    </row>
    <row r="414" spans="1:14">
      <c r="A414" s="125">
        <v>0</v>
      </c>
      <c r="B414" s="129">
        <v>482505</v>
      </c>
      <c r="C414" s="6" t="s">
        <v>5173</v>
      </c>
      <c r="D414" s="6" t="s">
        <v>2292</v>
      </c>
      <c r="E414" s="6" t="s">
        <v>8</v>
      </c>
      <c r="F414" s="7">
        <v>20.350000000000001</v>
      </c>
      <c r="G414" s="5">
        <f>ROUND(F414*Курс_EUR,2)</f>
        <v>1933.25</v>
      </c>
      <c r="H414" s="66"/>
      <c r="I414" s="67">
        <f t="shared" ref="I414:I415" si="131">F414*(1-Скидка_ROXELPRO)</f>
        <v>20.350000000000001</v>
      </c>
      <c r="J414" s="67">
        <f>I414*H414</f>
        <v>0</v>
      </c>
      <c r="K414" s="67">
        <f>G414*(1-Скидка_ROXELPRO)</f>
        <v>1933.25</v>
      </c>
      <c r="L414" s="67">
        <f t="shared" si="103"/>
        <v>0</v>
      </c>
    </row>
    <row r="415" spans="1:14">
      <c r="A415" s="125">
        <v>0</v>
      </c>
      <c r="B415" s="129">
        <v>482520</v>
      </c>
      <c r="C415" s="6" t="s">
        <v>5174</v>
      </c>
      <c r="D415" s="6" t="s">
        <v>2451</v>
      </c>
      <c r="E415" s="6" t="s">
        <v>8</v>
      </c>
      <c r="F415" s="7">
        <v>80.98</v>
      </c>
      <c r="G415" s="5">
        <f>ROUND(F415*Курс_EUR,2)</f>
        <v>7693.1</v>
      </c>
      <c r="H415" s="66"/>
      <c r="I415" s="67">
        <f t="shared" si="131"/>
        <v>80.98</v>
      </c>
      <c r="J415" s="67">
        <f>I415*H415</f>
        <v>0</v>
      </c>
      <c r="K415" s="67">
        <f>G415*(1-Скидка_ROXELPRO)</f>
        <v>7693.1</v>
      </c>
      <c r="L415" s="67">
        <f t="shared" si="103"/>
        <v>0</v>
      </c>
    </row>
    <row r="416" spans="1:14" ht="12" thickBot="1">
      <c r="A416" s="125"/>
      <c r="B416" s="126"/>
      <c r="C416" s="3"/>
      <c r="D416" s="3"/>
      <c r="E416" s="3"/>
      <c r="F416" s="5"/>
      <c r="G416" s="5"/>
      <c r="H416" s="66"/>
      <c r="I416" s="67"/>
      <c r="J416" s="67"/>
      <c r="K416" s="67"/>
      <c r="L416" s="67"/>
    </row>
    <row r="417" spans="1:14" ht="12" thickBot="1">
      <c r="A417" s="125"/>
      <c r="B417" s="355" t="s">
        <v>3586</v>
      </c>
      <c r="C417" s="356"/>
      <c r="D417" s="356"/>
      <c r="E417" s="356"/>
      <c r="F417" s="357"/>
      <c r="G417" s="285"/>
      <c r="H417" s="66"/>
      <c r="I417" s="67"/>
      <c r="J417" s="67"/>
      <c r="K417" s="67"/>
      <c r="L417" s="67"/>
    </row>
    <row r="418" spans="1:14">
      <c r="A418" s="125">
        <v>0</v>
      </c>
      <c r="B418" s="129">
        <v>491261</v>
      </c>
      <c r="C418" s="6" t="s">
        <v>2351</v>
      </c>
      <c r="D418" s="6" t="s">
        <v>2352</v>
      </c>
      <c r="E418" s="6" t="s">
        <v>68</v>
      </c>
      <c r="F418" s="7">
        <v>2.7</v>
      </c>
      <c r="G418" s="5">
        <f t="shared" ref="G418:G437" si="132">ROUND(F418*Курс_EUR,2)</f>
        <v>256.5</v>
      </c>
      <c r="H418" s="66"/>
      <c r="I418" s="67">
        <f t="shared" si="130"/>
        <v>2.7</v>
      </c>
      <c r="J418" s="67">
        <f t="shared" ref="J418:J437" si="133">I418*H418</f>
        <v>0</v>
      </c>
      <c r="K418" s="67">
        <f t="shared" ref="K418:K437" si="134">G418*(1-Скидка_ROXELPRO)</f>
        <v>256.5</v>
      </c>
      <c r="L418" s="67">
        <f t="shared" ref="L418:L490" si="135">H418*K418</f>
        <v>0</v>
      </c>
    </row>
    <row r="419" spans="1:14">
      <c r="A419" s="125">
        <v>0</v>
      </c>
      <c r="B419" s="129">
        <v>491271</v>
      </c>
      <c r="C419" s="6" t="s">
        <v>4692</v>
      </c>
      <c r="D419" s="6" t="s">
        <v>2294</v>
      </c>
      <c r="E419" s="6" t="s">
        <v>8</v>
      </c>
      <c r="F419" s="7">
        <v>0.96</v>
      </c>
      <c r="G419" s="5">
        <f t="shared" si="132"/>
        <v>91.2</v>
      </c>
      <c r="H419" s="66"/>
      <c r="I419" s="67">
        <f>F419*(1-Скидка_ROXELPRO)</f>
        <v>0.96</v>
      </c>
      <c r="J419" s="67">
        <f t="shared" si="133"/>
        <v>0</v>
      </c>
      <c r="K419" s="67">
        <f t="shared" si="134"/>
        <v>91.2</v>
      </c>
      <c r="L419" s="67">
        <f t="shared" si="135"/>
        <v>0</v>
      </c>
    </row>
    <row r="420" spans="1:14">
      <c r="A420" s="125">
        <v>0</v>
      </c>
      <c r="B420" s="129">
        <v>492123</v>
      </c>
      <c r="C420" s="6" t="s">
        <v>3700</v>
      </c>
      <c r="D420" s="6" t="s">
        <v>3701</v>
      </c>
      <c r="E420" s="6" t="s">
        <v>8</v>
      </c>
      <c r="F420" s="7">
        <v>1.64</v>
      </c>
      <c r="G420" s="5">
        <f t="shared" si="132"/>
        <v>155.80000000000001</v>
      </c>
      <c r="H420" s="66"/>
      <c r="I420" s="67">
        <f t="shared" si="130"/>
        <v>1.64</v>
      </c>
      <c r="J420" s="67">
        <f t="shared" si="133"/>
        <v>0</v>
      </c>
      <c r="K420" s="67">
        <f t="shared" si="134"/>
        <v>155.80000000000001</v>
      </c>
      <c r="L420" s="67">
        <f t="shared" si="135"/>
        <v>0</v>
      </c>
    </row>
    <row r="421" spans="1:14">
      <c r="A421" s="125">
        <v>0</v>
      </c>
      <c r="B421" s="129">
        <v>492222</v>
      </c>
      <c r="C421" s="6" t="s">
        <v>3702</v>
      </c>
      <c r="D421" s="6" t="s">
        <v>2418</v>
      </c>
      <c r="E421" s="6" t="s">
        <v>1837</v>
      </c>
      <c r="F421" s="7">
        <v>4.4800000000000004</v>
      </c>
      <c r="G421" s="5">
        <f t="shared" si="132"/>
        <v>425.6</v>
      </c>
      <c r="H421" s="66"/>
      <c r="I421" s="67">
        <f>F421*(1-Скидка_ROXELPRO)</f>
        <v>4.4800000000000004</v>
      </c>
      <c r="J421" s="67">
        <f t="shared" si="133"/>
        <v>0</v>
      </c>
      <c r="K421" s="67">
        <f t="shared" si="134"/>
        <v>425.6</v>
      </c>
      <c r="L421" s="67">
        <f t="shared" si="135"/>
        <v>0</v>
      </c>
    </row>
    <row r="422" spans="1:14">
      <c r="A422" s="125">
        <v>0</v>
      </c>
      <c r="B422" s="129">
        <v>492242</v>
      </c>
      <c r="C422" s="6" t="s">
        <v>2183</v>
      </c>
      <c r="D422" s="6" t="s">
        <v>2418</v>
      </c>
      <c r="E422" s="6" t="s">
        <v>1837</v>
      </c>
      <c r="F422" s="7">
        <v>4.4800000000000004</v>
      </c>
      <c r="G422" s="5">
        <f t="shared" si="132"/>
        <v>425.6</v>
      </c>
      <c r="H422" s="66"/>
      <c r="I422" s="67">
        <f t="shared" si="130"/>
        <v>4.4800000000000004</v>
      </c>
      <c r="J422" s="67">
        <f t="shared" si="133"/>
        <v>0</v>
      </c>
      <c r="K422" s="67">
        <f t="shared" si="134"/>
        <v>425.6</v>
      </c>
      <c r="L422" s="67">
        <f t="shared" si="135"/>
        <v>0</v>
      </c>
    </row>
    <row r="423" spans="1:14">
      <c r="A423" s="125">
        <v>0</v>
      </c>
      <c r="B423" s="129">
        <v>492414</v>
      </c>
      <c r="C423" s="6" t="s">
        <v>2184</v>
      </c>
      <c r="D423" s="6" t="s">
        <v>2419</v>
      </c>
      <c r="E423" s="6" t="s">
        <v>1836</v>
      </c>
      <c r="F423" s="7">
        <v>107.63</v>
      </c>
      <c r="G423" s="5">
        <f t="shared" si="132"/>
        <v>10224.85</v>
      </c>
      <c r="H423" s="66"/>
      <c r="I423" s="67">
        <f t="shared" si="130"/>
        <v>107.63</v>
      </c>
      <c r="J423" s="67">
        <f t="shared" si="133"/>
        <v>0</v>
      </c>
      <c r="K423" s="67">
        <f t="shared" si="134"/>
        <v>10224.85</v>
      </c>
      <c r="L423" s="67">
        <f t="shared" si="135"/>
        <v>0</v>
      </c>
    </row>
    <row r="424" spans="1:14">
      <c r="A424" s="125">
        <v>0</v>
      </c>
      <c r="B424" s="129">
        <v>492452</v>
      </c>
      <c r="C424" s="6" t="s">
        <v>2185</v>
      </c>
      <c r="D424" s="6" t="s">
        <v>2415</v>
      </c>
      <c r="E424" s="6" t="s">
        <v>2420</v>
      </c>
      <c r="F424" s="7">
        <v>23.1</v>
      </c>
      <c r="G424" s="5">
        <f t="shared" si="132"/>
        <v>2194.5</v>
      </c>
      <c r="H424" s="66"/>
      <c r="I424" s="67">
        <f t="shared" si="130"/>
        <v>23.1</v>
      </c>
      <c r="J424" s="67">
        <f t="shared" si="133"/>
        <v>0</v>
      </c>
      <c r="K424" s="67">
        <f t="shared" si="134"/>
        <v>2194.5</v>
      </c>
      <c r="L424" s="67">
        <f t="shared" si="135"/>
        <v>0</v>
      </c>
    </row>
    <row r="425" spans="1:14">
      <c r="A425" s="125">
        <v>0</v>
      </c>
      <c r="B425" s="129">
        <v>493161</v>
      </c>
      <c r="C425" s="6" t="s">
        <v>48</v>
      </c>
      <c r="D425" s="6" t="s">
        <v>5006</v>
      </c>
      <c r="E425" s="6" t="s">
        <v>8</v>
      </c>
      <c r="F425" s="7">
        <v>0.59</v>
      </c>
      <c r="G425" s="5">
        <f t="shared" si="132"/>
        <v>56.05</v>
      </c>
      <c r="H425" s="66"/>
      <c r="I425" s="67">
        <f t="shared" ref="I425:I437" si="136">F425*(1-Скидка_ROXELPRO)</f>
        <v>0.59</v>
      </c>
      <c r="J425" s="67">
        <f t="shared" si="133"/>
        <v>0</v>
      </c>
      <c r="K425" s="67">
        <f t="shared" si="134"/>
        <v>56.05</v>
      </c>
      <c r="L425" s="67">
        <f t="shared" si="135"/>
        <v>0</v>
      </c>
    </row>
    <row r="426" spans="1:14">
      <c r="A426" s="125">
        <v>0</v>
      </c>
      <c r="B426" s="129">
        <v>493171</v>
      </c>
      <c r="C426" s="6" t="s">
        <v>5042</v>
      </c>
      <c r="D426" s="6" t="s">
        <v>5006</v>
      </c>
      <c r="E426" s="6" t="s">
        <v>8</v>
      </c>
      <c r="F426" s="7">
        <v>0.59</v>
      </c>
      <c r="G426" s="5">
        <f t="shared" si="132"/>
        <v>56.05</v>
      </c>
      <c r="H426" s="66"/>
      <c r="I426" s="67">
        <f t="shared" si="136"/>
        <v>0.59</v>
      </c>
      <c r="J426" s="67">
        <f t="shared" si="133"/>
        <v>0</v>
      </c>
      <c r="K426" s="67">
        <f t="shared" si="134"/>
        <v>56.05</v>
      </c>
      <c r="L426" s="67">
        <f t="shared" si="135"/>
        <v>0</v>
      </c>
    </row>
    <row r="427" spans="1:14">
      <c r="A427" s="125">
        <v>0</v>
      </c>
      <c r="B427" s="126">
        <v>493542</v>
      </c>
      <c r="C427" s="4" t="s">
        <v>3703</v>
      </c>
      <c r="D427" s="4" t="s">
        <v>4773</v>
      </c>
      <c r="E427" s="4" t="s">
        <v>1837</v>
      </c>
      <c r="F427" s="5">
        <v>6.12</v>
      </c>
      <c r="G427" s="5">
        <f t="shared" si="132"/>
        <v>581.4</v>
      </c>
      <c r="H427" s="66"/>
      <c r="I427" s="67">
        <f t="shared" si="136"/>
        <v>6.12</v>
      </c>
      <c r="J427" s="67">
        <f t="shared" si="133"/>
        <v>0</v>
      </c>
      <c r="K427" s="67">
        <f t="shared" si="134"/>
        <v>581.4</v>
      </c>
      <c r="L427" s="67">
        <f t="shared" si="135"/>
        <v>0</v>
      </c>
    </row>
    <row r="428" spans="1:14">
      <c r="A428" s="125">
        <v>0</v>
      </c>
      <c r="B428" s="126">
        <v>494212</v>
      </c>
      <c r="C428" s="4" t="s">
        <v>49</v>
      </c>
      <c r="D428" s="4" t="s">
        <v>2421</v>
      </c>
      <c r="E428" s="4" t="s">
        <v>8</v>
      </c>
      <c r="F428" s="5">
        <v>27.09</v>
      </c>
      <c r="G428" s="5">
        <f t="shared" si="132"/>
        <v>2573.5500000000002</v>
      </c>
      <c r="H428" s="66"/>
      <c r="I428" s="67">
        <f t="shared" si="136"/>
        <v>27.09</v>
      </c>
      <c r="J428" s="67">
        <f t="shared" si="133"/>
        <v>0</v>
      </c>
      <c r="K428" s="67">
        <f t="shared" si="134"/>
        <v>2573.5500000000002</v>
      </c>
      <c r="L428" s="67">
        <f t="shared" si="135"/>
        <v>0</v>
      </c>
    </row>
    <row r="429" spans="1:14">
      <c r="A429" s="125">
        <v>0</v>
      </c>
      <c r="B429" s="126">
        <v>494292</v>
      </c>
      <c r="C429" s="4" t="s">
        <v>4626</v>
      </c>
      <c r="D429" s="4" t="s">
        <v>4627</v>
      </c>
      <c r="E429" s="4" t="s">
        <v>68</v>
      </c>
      <c r="F429" s="5">
        <v>2.2999999999999998</v>
      </c>
      <c r="G429" s="5">
        <f t="shared" si="132"/>
        <v>218.5</v>
      </c>
      <c r="H429" s="66"/>
      <c r="I429" s="67">
        <f t="shared" si="136"/>
        <v>2.2999999999999998</v>
      </c>
      <c r="J429" s="67">
        <f t="shared" si="133"/>
        <v>0</v>
      </c>
      <c r="K429" s="67">
        <f t="shared" si="134"/>
        <v>218.5</v>
      </c>
      <c r="L429" s="67">
        <f t="shared" si="135"/>
        <v>0</v>
      </c>
    </row>
    <row r="430" spans="1:14">
      <c r="A430" s="125">
        <v>0</v>
      </c>
      <c r="B430" s="126">
        <v>495191</v>
      </c>
      <c r="C430" s="4" t="s">
        <v>4693</v>
      </c>
      <c r="D430" s="4" t="s">
        <v>2295</v>
      </c>
      <c r="E430" s="4" t="s">
        <v>1834</v>
      </c>
      <c r="F430" s="5">
        <v>9.77</v>
      </c>
      <c r="G430" s="5">
        <f t="shared" si="132"/>
        <v>928.15</v>
      </c>
      <c r="H430" s="66"/>
      <c r="I430" s="67">
        <f>F430*(1-Скидка_ROXELPRO)</f>
        <v>9.77</v>
      </c>
      <c r="J430" s="67">
        <f t="shared" si="133"/>
        <v>0</v>
      </c>
      <c r="K430" s="67">
        <f t="shared" si="134"/>
        <v>928.15</v>
      </c>
      <c r="L430" s="67">
        <f t="shared" si="135"/>
        <v>0</v>
      </c>
    </row>
    <row r="431" spans="1:14">
      <c r="A431" s="125">
        <v>0</v>
      </c>
      <c r="B431" s="126">
        <v>495512</v>
      </c>
      <c r="C431" s="4" t="s">
        <v>3807</v>
      </c>
      <c r="D431" s="4" t="s">
        <v>2451</v>
      </c>
      <c r="E431" s="4" t="s">
        <v>8</v>
      </c>
      <c r="F431" s="5">
        <v>31.48</v>
      </c>
      <c r="G431" s="5">
        <f t="shared" si="132"/>
        <v>2990.6</v>
      </c>
      <c r="H431" s="66"/>
      <c r="I431" s="67">
        <f>F431*(1-Скидка_ROXELPRO)</f>
        <v>31.48</v>
      </c>
      <c r="J431" s="67">
        <f t="shared" si="133"/>
        <v>0</v>
      </c>
      <c r="K431" s="67">
        <f t="shared" si="134"/>
        <v>2990.6</v>
      </c>
      <c r="L431" s="67">
        <f t="shared" si="135"/>
        <v>0</v>
      </c>
      <c r="N431" s="1" t="s">
        <v>5175</v>
      </c>
    </row>
    <row r="432" spans="1:14">
      <c r="A432" s="125">
        <v>0</v>
      </c>
      <c r="B432" s="126">
        <v>499125</v>
      </c>
      <c r="C432" s="4" t="s">
        <v>2186</v>
      </c>
      <c r="D432" s="4" t="s">
        <v>2422</v>
      </c>
      <c r="E432" s="4" t="s">
        <v>8</v>
      </c>
      <c r="F432" s="5">
        <v>0.13</v>
      </c>
      <c r="G432" s="5">
        <f t="shared" si="132"/>
        <v>12.35</v>
      </c>
      <c r="H432" s="66"/>
      <c r="I432" s="67">
        <f t="shared" si="136"/>
        <v>0.13</v>
      </c>
      <c r="J432" s="67">
        <f t="shared" si="133"/>
        <v>0</v>
      </c>
      <c r="K432" s="67">
        <f t="shared" si="134"/>
        <v>12.35</v>
      </c>
      <c r="L432" s="67">
        <f t="shared" si="135"/>
        <v>0</v>
      </c>
    </row>
    <row r="433" spans="1:12">
      <c r="A433" s="125">
        <v>0</v>
      </c>
      <c r="B433" s="126">
        <v>499141</v>
      </c>
      <c r="C433" s="4" t="s">
        <v>2187</v>
      </c>
      <c r="D433" s="4" t="s">
        <v>2216</v>
      </c>
      <c r="E433" s="4" t="s">
        <v>8</v>
      </c>
      <c r="F433" s="5">
        <v>0.38</v>
      </c>
      <c r="G433" s="5">
        <f t="shared" si="132"/>
        <v>36.1</v>
      </c>
      <c r="H433" s="66"/>
      <c r="I433" s="67">
        <f t="shared" si="136"/>
        <v>0.38</v>
      </c>
      <c r="J433" s="67">
        <f t="shared" si="133"/>
        <v>0</v>
      </c>
      <c r="K433" s="67">
        <f t="shared" si="134"/>
        <v>36.1</v>
      </c>
      <c r="L433" s="67">
        <f t="shared" si="135"/>
        <v>0</v>
      </c>
    </row>
    <row r="434" spans="1:12">
      <c r="A434" s="125">
        <v>0</v>
      </c>
      <c r="B434" s="126">
        <v>499244</v>
      </c>
      <c r="C434" s="4" t="s">
        <v>3704</v>
      </c>
      <c r="D434" s="4" t="s">
        <v>3705</v>
      </c>
      <c r="E434" s="4" t="s">
        <v>68</v>
      </c>
      <c r="F434" s="5">
        <v>15.5</v>
      </c>
      <c r="G434" s="5">
        <f t="shared" si="132"/>
        <v>1472.5</v>
      </c>
      <c r="H434" s="66"/>
      <c r="I434" s="67">
        <f t="shared" si="136"/>
        <v>15.5</v>
      </c>
      <c r="J434" s="67">
        <f t="shared" si="133"/>
        <v>0</v>
      </c>
      <c r="K434" s="67">
        <f t="shared" si="134"/>
        <v>1472.5</v>
      </c>
      <c r="L434" s="67">
        <f t="shared" si="135"/>
        <v>0</v>
      </c>
    </row>
    <row r="435" spans="1:12">
      <c r="A435" s="125">
        <v>0</v>
      </c>
      <c r="B435" s="126">
        <v>499246</v>
      </c>
      <c r="C435" s="4" t="s">
        <v>3706</v>
      </c>
      <c r="D435" s="4" t="s">
        <v>3707</v>
      </c>
      <c r="E435" s="4" t="s">
        <v>68</v>
      </c>
      <c r="F435" s="5">
        <v>7.5</v>
      </c>
      <c r="G435" s="5">
        <f t="shared" si="132"/>
        <v>712.5</v>
      </c>
      <c r="H435" s="66"/>
      <c r="I435" s="67">
        <f t="shared" si="136"/>
        <v>7.5</v>
      </c>
      <c r="J435" s="67">
        <f t="shared" si="133"/>
        <v>0</v>
      </c>
      <c r="K435" s="67">
        <f t="shared" si="134"/>
        <v>712.5</v>
      </c>
      <c r="L435" s="67">
        <f t="shared" si="135"/>
        <v>0</v>
      </c>
    </row>
    <row r="436" spans="1:12">
      <c r="A436" s="125">
        <v>0</v>
      </c>
      <c r="B436" s="126">
        <v>499342</v>
      </c>
      <c r="C436" s="4" t="s">
        <v>3708</v>
      </c>
      <c r="D436" s="4" t="s">
        <v>3709</v>
      </c>
      <c r="E436" s="4" t="s">
        <v>68</v>
      </c>
      <c r="F436" s="5">
        <v>17.5</v>
      </c>
      <c r="G436" s="5">
        <f t="shared" si="132"/>
        <v>1662.5</v>
      </c>
      <c r="H436" s="66"/>
      <c r="I436" s="67">
        <f t="shared" si="136"/>
        <v>17.5</v>
      </c>
      <c r="J436" s="67">
        <f t="shared" si="133"/>
        <v>0</v>
      </c>
      <c r="K436" s="67">
        <f t="shared" si="134"/>
        <v>1662.5</v>
      </c>
      <c r="L436" s="67">
        <f t="shared" si="135"/>
        <v>0</v>
      </c>
    </row>
    <row r="437" spans="1:12">
      <c r="A437" s="125">
        <v>0</v>
      </c>
      <c r="B437" s="126">
        <v>499343</v>
      </c>
      <c r="C437" s="4" t="s">
        <v>3710</v>
      </c>
      <c r="D437" s="4" t="s">
        <v>3711</v>
      </c>
      <c r="E437" s="4" t="s">
        <v>68</v>
      </c>
      <c r="F437" s="5">
        <v>10.5</v>
      </c>
      <c r="G437" s="5">
        <f t="shared" si="132"/>
        <v>997.5</v>
      </c>
      <c r="H437" s="66"/>
      <c r="I437" s="67">
        <f t="shared" si="136"/>
        <v>10.5</v>
      </c>
      <c r="J437" s="67">
        <f t="shared" si="133"/>
        <v>0</v>
      </c>
      <c r="K437" s="67">
        <f t="shared" si="134"/>
        <v>997.5</v>
      </c>
      <c r="L437" s="67">
        <f t="shared" si="135"/>
        <v>0</v>
      </c>
    </row>
    <row r="438" spans="1:12">
      <c r="A438" s="125"/>
      <c r="B438" s="126"/>
      <c r="C438" s="3"/>
      <c r="D438" s="3"/>
      <c r="E438" s="3"/>
      <c r="F438" s="5"/>
      <c r="G438" s="5"/>
      <c r="H438" s="66"/>
      <c r="I438" s="67"/>
      <c r="J438" s="67"/>
      <c r="K438" s="67"/>
      <c r="L438" s="67"/>
    </row>
    <row r="439" spans="1:12" ht="16.149999999999999" thickBot="1">
      <c r="A439" s="125"/>
      <c r="B439" s="358" t="s">
        <v>50</v>
      </c>
      <c r="C439" s="358"/>
      <c r="D439" s="358"/>
      <c r="E439" s="358"/>
      <c r="F439" s="359"/>
      <c r="G439" s="328"/>
      <c r="H439" s="66"/>
      <c r="I439" s="67"/>
      <c r="J439" s="67"/>
      <c r="K439" s="67"/>
      <c r="L439" s="67"/>
    </row>
    <row r="440" spans="1:12" ht="12" thickBot="1">
      <c r="A440" s="125"/>
      <c r="B440" s="355" t="s">
        <v>745</v>
      </c>
      <c r="C440" s="356"/>
      <c r="D440" s="356"/>
      <c r="E440" s="356"/>
      <c r="F440" s="357"/>
      <c r="G440" s="285"/>
      <c r="H440" s="66"/>
      <c r="I440" s="67"/>
      <c r="J440" s="67"/>
      <c r="K440" s="67"/>
      <c r="L440" s="67"/>
    </row>
    <row r="441" spans="1:12">
      <c r="A441" s="125">
        <v>0</v>
      </c>
      <c r="B441" s="126">
        <v>512221</v>
      </c>
      <c r="C441" s="4" t="s">
        <v>5151</v>
      </c>
      <c r="D441" s="4" t="s">
        <v>2419</v>
      </c>
      <c r="E441" s="4" t="s">
        <v>8</v>
      </c>
      <c r="F441" s="5">
        <v>6.23</v>
      </c>
      <c r="G441" s="5">
        <f t="shared" ref="G441:G445" si="137">ROUND(F441*Курс_EUR,2)</f>
        <v>591.85</v>
      </c>
      <c r="H441" s="66"/>
      <c r="I441" s="67">
        <f t="shared" ref="I441:I445" si="138">F441*(1-Скидка_ROXELPRO)</f>
        <v>6.23</v>
      </c>
      <c r="J441" s="67">
        <f t="shared" ref="J441:J456" si="139">I441*H441</f>
        <v>0</v>
      </c>
      <c r="K441" s="67">
        <f t="shared" ref="K441:K456" si="140">G441*(1-Скидка_ROXELPRO)</f>
        <v>591.85</v>
      </c>
      <c r="L441" s="67">
        <f t="shared" si="135"/>
        <v>0</v>
      </c>
    </row>
    <row r="442" spans="1:12">
      <c r="A442" s="125">
        <v>0</v>
      </c>
      <c r="B442" s="126">
        <v>512222</v>
      </c>
      <c r="C442" s="4" t="s">
        <v>5152</v>
      </c>
      <c r="D442" s="4" t="s">
        <v>2426</v>
      </c>
      <c r="E442" s="4" t="s">
        <v>8</v>
      </c>
      <c r="F442" s="5">
        <v>9.0399999999999991</v>
      </c>
      <c r="G442" s="5">
        <f t="shared" si="137"/>
        <v>858.8</v>
      </c>
      <c r="H442" s="66"/>
      <c r="I442" s="67">
        <f t="shared" si="138"/>
        <v>9.0399999999999991</v>
      </c>
      <c r="J442" s="67">
        <f t="shared" si="139"/>
        <v>0</v>
      </c>
      <c r="K442" s="67">
        <f t="shared" si="140"/>
        <v>858.8</v>
      </c>
      <c r="L442" s="67">
        <f t="shared" si="135"/>
        <v>0</v>
      </c>
    </row>
    <row r="443" spans="1:12">
      <c r="A443" s="125">
        <v>0</v>
      </c>
      <c r="B443" s="126">
        <v>512223</v>
      </c>
      <c r="C443" s="4" t="s">
        <v>5153</v>
      </c>
      <c r="D443" s="4" t="s">
        <v>2407</v>
      </c>
      <c r="E443" s="4" t="s">
        <v>8</v>
      </c>
      <c r="F443" s="5">
        <v>11.86</v>
      </c>
      <c r="G443" s="5">
        <f t="shared" si="137"/>
        <v>1126.7</v>
      </c>
      <c r="H443" s="66"/>
      <c r="I443" s="67">
        <f t="shared" si="138"/>
        <v>11.86</v>
      </c>
      <c r="J443" s="67">
        <f t="shared" si="139"/>
        <v>0</v>
      </c>
      <c r="K443" s="67">
        <f t="shared" si="140"/>
        <v>1126.7</v>
      </c>
      <c r="L443" s="67">
        <f t="shared" si="135"/>
        <v>0</v>
      </c>
    </row>
    <row r="444" spans="1:12">
      <c r="A444" s="125">
        <v>0</v>
      </c>
      <c r="B444" s="126">
        <v>512224</v>
      </c>
      <c r="C444" s="4" t="s">
        <v>5154</v>
      </c>
      <c r="D444" s="4" t="s">
        <v>5155</v>
      </c>
      <c r="E444" s="4" t="s">
        <v>8</v>
      </c>
      <c r="F444" s="5">
        <v>15.61</v>
      </c>
      <c r="G444" s="5">
        <f t="shared" si="137"/>
        <v>1482.95</v>
      </c>
      <c r="H444" s="66"/>
      <c r="I444" s="67">
        <f t="shared" si="138"/>
        <v>15.61</v>
      </c>
      <c r="J444" s="67">
        <f t="shared" si="139"/>
        <v>0</v>
      </c>
      <c r="K444" s="67">
        <f t="shared" si="140"/>
        <v>1482.95</v>
      </c>
      <c r="L444" s="67">
        <f t="shared" si="135"/>
        <v>0</v>
      </c>
    </row>
    <row r="445" spans="1:12">
      <c r="A445" s="125">
        <v>0</v>
      </c>
      <c r="B445" s="126">
        <v>512225</v>
      </c>
      <c r="C445" s="4" t="s">
        <v>5156</v>
      </c>
      <c r="D445" s="4" t="s">
        <v>5157</v>
      </c>
      <c r="E445" s="4" t="s">
        <v>8</v>
      </c>
      <c r="F445" s="5">
        <v>18.39</v>
      </c>
      <c r="G445" s="5">
        <f t="shared" si="137"/>
        <v>1747.05</v>
      </c>
      <c r="H445" s="66"/>
      <c r="I445" s="67">
        <f t="shared" si="138"/>
        <v>18.39</v>
      </c>
      <c r="J445" s="67">
        <f t="shared" si="139"/>
        <v>0</v>
      </c>
      <c r="K445" s="67">
        <f t="shared" si="140"/>
        <v>1747.05</v>
      </c>
      <c r="L445" s="67">
        <f t="shared" si="135"/>
        <v>0</v>
      </c>
    </row>
    <row r="446" spans="1:12">
      <c r="A446" s="125"/>
      <c r="B446" s="126"/>
      <c r="C446" s="4"/>
      <c r="D446" s="4"/>
      <c r="E446" s="4"/>
      <c r="F446" s="5"/>
      <c r="G446" s="5"/>
      <c r="H446" s="66"/>
      <c r="I446" s="67"/>
      <c r="J446" s="67"/>
      <c r="K446" s="67"/>
      <c r="L446" s="67"/>
    </row>
    <row r="447" spans="1:12">
      <c r="A447" s="125">
        <v>0</v>
      </c>
      <c r="B447" s="126">
        <v>512311</v>
      </c>
      <c r="C447" s="4" t="s">
        <v>51</v>
      </c>
      <c r="D447" s="4" t="s">
        <v>2423</v>
      </c>
      <c r="E447" s="4" t="s">
        <v>8</v>
      </c>
      <c r="F447" s="5">
        <v>2</v>
      </c>
      <c r="G447" s="5">
        <f t="shared" ref="G447:G456" si="141">ROUND(F447*Курс_EUR,2)</f>
        <v>190</v>
      </c>
      <c r="H447" s="66"/>
      <c r="I447" s="67">
        <f t="shared" ref="I447:I493" si="142">F447*(1-Скидка_ROXELPRO)</f>
        <v>2</v>
      </c>
      <c r="J447" s="67">
        <f t="shared" si="139"/>
        <v>0</v>
      </c>
      <c r="K447" s="67">
        <f t="shared" si="140"/>
        <v>190</v>
      </c>
      <c r="L447" s="67">
        <f t="shared" si="135"/>
        <v>0</v>
      </c>
    </row>
    <row r="448" spans="1:12">
      <c r="A448" s="125">
        <v>0</v>
      </c>
      <c r="B448" s="126">
        <v>512312</v>
      </c>
      <c r="C448" s="4" t="s">
        <v>52</v>
      </c>
      <c r="D448" s="4" t="s">
        <v>2424</v>
      </c>
      <c r="E448" s="4" t="s">
        <v>8</v>
      </c>
      <c r="F448" s="5">
        <v>2.59</v>
      </c>
      <c r="G448" s="5">
        <f t="shared" si="141"/>
        <v>246.05</v>
      </c>
      <c r="H448" s="66"/>
      <c r="I448" s="67">
        <f t="shared" si="142"/>
        <v>2.59</v>
      </c>
      <c r="J448" s="67">
        <f t="shared" si="139"/>
        <v>0</v>
      </c>
      <c r="K448" s="67">
        <f t="shared" si="140"/>
        <v>246.05</v>
      </c>
      <c r="L448" s="67">
        <f t="shared" si="135"/>
        <v>0</v>
      </c>
    </row>
    <row r="449" spans="1:14">
      <c r="A449" s="125">
        <v>0</v>
      </c>
      <c r="B449" s="126">
        <v>512313</v>
      </c>
      <c r="C449" s="4" t="s">
        <v>53</v>
      </c>
      <c r="D449" s="4" t="s">
        <v>2425</v>
      </c>
      <c r="E449" s="4" t="s">
        <v>8</v>
      </c>
      <c r="F449" s="5">
        <v>3.31</v>
      </c>
      <c r="G449" s="5">
        <f t="shared" si="141"/>
        <v>314.45</v>
      </c>
      <c r="H449" s="66"/>
      <c r="I449" s="67">
        <f t="shared" si="142"/>
        <v>3.31</v>
      </c>
      <c r="J449" s="67">
        <f t="shared" si="139"/>
        <v>0</v>
      </c>
      <c r="K449" s="67">
        <f t="shared" si="140"/>
        <v>314.45</v>
      </c>
      <c r="L449" s="67">
        <f t="shared" si="135"/>
        <v>0</v>
      </c>
    </row>
    <row r="450" spans="1:14">
      <c r="A450" s="125">
        <v>0</v>
      </c>
      <c r="B450" s="126">
        <v>512314</v>
      </c>
      <c r="C450" s="4" t="s">
        <v>54</v>
      </c>
      <c r="D450" s="4" t="s">
        <v>2426</v>
      </c>
      <c r="E450" s="4" t="s">
        <v>8</v>
      </c>
      <c r="F450" s="5">
        <v>4.13</v>
      </c>
      <c r="G450" s="5">
        <f t="shared" si="141"/>
        <v>392.35</v>
      </c>
      <c r="H450" s="66"/>
      <c r="I450" s="67">
        <f t="shared" si="142"/>
        <v>4.13</v>
      </c>
      <c r="J450" s="67">
        <f t="shared" si="139"/>
        <v>0</v>
      </c>
      <c r="K450" s="67">
        <f t="shared" si="140"/>
        <v>392.35</v>
      </c>
      <c r="L450" s="67">
        <f t="shared" si="135"/>
        <v>0</v>
      </c>
    </row>
    <row r="451" spans="1:14">
      <c r="A451" s="125">
        <v>0</v>
      </c>
      <c r="B451" s="126">
        <v>512315</v>
      </c>
      <c r="C451" s="4" t="s">
        <v>55</v>
      </c>
      <c r="D451" s="4" t="s">
        <v>2427</v>
      </c>
      <c r="E451" s="4" t="s">
        <v>8</v>
      </c>
      <c r="F451" s="5">
        <v>4.76</v>
      </c>
      <c r="G451" s="5">
        <f t="shared" si="141"/>
        <v>452.2</v>
      </c>
      <c r="H451" s="66"/>
      <c r="I451" s="67">
        <f t="shared" si="142"/>
        <v>4.76</v>
      </c>
      <c r="J451" s="67">
        <f t="shared" si="139"/>
        <v>0</v>
      </c>
      <c r="K451" s="67">
        <f t="shared" si="140"/>
        <v>452.2</v>
      </c>
      <c r="L451" s="67">
        <f t="shared" si="135"/>
        <v>0</v>
      </c>
    </row>
    <row r="452" spans="1:14">
      <c r="A452" s="125"/>
      <c r="B452" s="126"/>
      <c r="C452" s="4"/>
      <c r="D452" s="4"/>
      <c r="E452" s="4"/>
      <c r="F452" s="5"/>
      <c r="G452" s="5"/>
      <c r="H452" s="66"/>
      <c r="I452" s="67"/>
      <c r="J452" s="67"/>
      <c r="K452" s="67"/>
      <c r="L452" s="67"/>
    </row>
    <row r="453" spans="1:14">
      <c r="A453" s="125">
        <v>0</v>
      </c>
      <c r="B453" s="126">
        <v>512411</v>
      </c>
      <c r="C453" s="4" t="s">
        <v>56</v>
      </c>
      <c r="D453" s="4" t="s">
        <v>2423</v>
      </c>
      <c r="E453" s="4" t="s">
        <v>8</v>
      </c>
      <c r="F453" s="5">
        <v>2.62</v>
      </c>
      <c r="G453" s="5">
        <f t="shared" si="141"/>
        <v>248.9</v>
      </c>
      <c r="H453" s="66"/>
      <c r="I453" s="67">
        <f t="shared" si="142"/>
        <v>2.62</v>
      </c>
      <c r="J453" s="67">
        <f t="shared" si="139"/>
        <v>0</v>
      </c>
      <c r="K453" s="67">
        <f t="shared" si="140"/>
        <v>248.9</v>
      </c>
      <c r="L453" s="67">
        <f t="shared" si="135"/>
        <v>0</v>
      </c>
    </row>
    <row r="454" spans="1:14">
      <c r="A454" s="125">
        <v>0</v>
      </c>
      <c r="B454" s="126">
        <v>512412</v>
      </c>
      <c r="C454" s="4" t="s">
        <v>57</v>
      </c>
      <c r="D454" s="4" t="s">
        <v>2424</v>
      </c>
      <c r="E454" s="4" t="s">
        <v>8</v>
      </c>
      <c r="F454" s="5">
        <v>3.42</v>
      </c>
      <c r="G454" s="5">
        <f t="shared" si="141"/>
        <v>324.89999999999998</v>
      </c>
      <c r="H454" s="66"/>
      <c r="I454" s="67">
        <f t="shared" si="142"/>
        <v>3.42</v>
      </c>
      <c r="J454" s="67">
        <f t="shared" si="139"/>
        <v>0</v>
      </c>
      <c r="K454" s="67">
        <f t="shared" si="140"/>
        <v>324.89999999999998</v>
      </c>
      <c r="L454" s="67">
        <f t="shared" si="135"/>
        <v>0</v>
      </c>
    </row>
    <row r="455" spans="1:14">
      <c r="A455" s="125">
        <v>0</v>
      </c>
      <c r="B455" s="126">
        <v>512413</v>
      </c>
      <c r="C455" s="4" t="s">
        <v>4637</v>
      </c>
      <c r="D455" s="4" t="s">
        <v>2425</v>
      </c>
      <c r="E455" s="4" t="s">
        <v>8</v>
      </c>
      <c r="F455" s="5">
        <v>4.42</v>
      </c>
      <c r="G455" s="5">
        <f t="shared" si="141"/>
        <v>419.9</v>
      </c>
      <c r="H455" s="66"/>
      <c r="I455" s="67">
        <f>F455*(1-Скидка_ROXELPRO)</f>
        <v>4.42</v>
      </c>
      <c r="J455" s="67">
        <f t="shared" si="139"/>
        <v>0</v>
      </c>
      <c r="K455" s="67">
        <f t="shared" si="140"/>
        <v>419.9</v>
      </c>
      <c r="L455" s="67">
        <f t="shared" si="135"/>
        <v>0</v>
      </c>
    </row>
    <row r="456" spans="1:14" ht="13.5" customHeight="1">
      <c r="A456" s="125">
        <v>0</v>
      </c>
      <c r="B456" s="126">
        <v>512415</v>
      </c>
      <c r="C456" s="4" t="s">
        <v>4638</v>
      </c>
      <c r="D456" s="4" t="s">
        <v>2427</v>
      </c>
      <c r="E456" s="4" t="s">
        <v>8</v>
      </c>
      <c r="F456" s="5">
        <v>6.4</v>
      </c>
      <c r="G456" s="5">
        <f t="shared" si="141"/>
        <v>608</v>
      </c>
      <c r="H456" s="66"/>
      <c r="I456" s="67">
        <f>F456*(1-Скидка_ROXELPRO)</f>
        <v>6.4</v>
      </c>
      <c r="J456" s="67">
        <f t="shared" si="139"/>
        <v>0</v>
      </c>
      <c r="K456" s="67">
        <f t="shared" si="140"/>
        <v>608</v>
      </c>
      <c r="L456" s="67">
        <f t="shared" si="135"/>
        <v>0</v>
      </c>
    </row>
    <row r="457" spans="1:14" ht="12" thickBot="1">
      <c r="A457" s="125"/>
      <c r="B457" s="126"/>
      <c r="C457" s="3"/>
      <c r="D457" s="3"/>
      <c r="E457" s="3"/>
      <c r="F457" s="5"/>
      <c r="G457" s="5"/>
      <c r="H457" s="66"/>
      <c r="I457" s="67"/>
      <c r="J457" s="67"/>
      <c r="K457" s="67"/>
      <c r="L457" s="67"/>
    </row>
    <row r="458" spans="1:14" ht="12" thickBot="1">
      <c r="A458" s="125"/>
      <c r="B458" s="355" t="s">
        <v>1459</v>
      </c>
      <c r="C458" s="356"/>
      <c r="D458" s="356"/>
      <c r="E458" s="356"/>
      <c r="F458" s="357"/>
      <c r="G458" s="285"/>
      <c r="H458" s="66"/>
      <c r="I458" s="67"/>
      <c r="J458" s="67"/>
      <c r="K458" s="67"/>
      <c r="L458" s="67"/>
    </row>
    <row r="459" spans="1:14">
      <c r="A459" s="125">
        <v>0</v>
      </c>
      <c r="B459" s="179">
        <v>522114</v>
      </c>
      <c r="C459" s="6" t="s">
        <v>4633</v>
      </c>
      <c r="D459" s="6" t="s">
        <v>4634</v>
      </c>
      <c r="E459" s="6" t="s">
        <v>8</v>
      </c>
      <c r="F459" s="7">
        <v>9.2200000000000006</v>
      </c>
      <c r="G459" s="5">
        <f>ROUND(F459*Курс_EUR,2)</f>
        <v>875.9</v>
      </c>
      <c r="H459" s="66"/>
      <c r="I459" s="67">
        <f>F459*(1-Скидка_ROXELPRO)</f>
        <v>9.2200000000000006</v>
      </c>
      <c r="J459" s="67">
        <f>I459*H459</f>
        <v>0</v>
      </c>
      <c r="K459" s="67">
        <f>G459*(1-Скидка_ROXELPRO)</f>
        <v>875.9</v>
      </c>
      <c r="L459" s="67">
        <f t="shared" si="135"/>
        <v>0</v>
      </c>
      <c r="N459" s="1" t="s">
        <v>5175</v>
      </c>
    </row>
    <row r="460" spans="1:14">
      <c r="A460" s="125">
        <v>0</v>
      </c>
      <c r="B460" s="179">
        <v>523416</v>
      </c>
      <c r="C460" s="6" t="s">
        <v>4635</v>
      </c>
      <c r="D460" s="6" t="s">
        <v>2415</v>
      </c>
      <c r="E460" s="6" t="s">
        <v>8</v>
      </c>
      <c r="F460" s="7">
        <v>17.5</v>
      </c>
      <c r="G460" s="5">
        <f>ROUND(F460*Курс_EUR,2)</f>
        <v>1662.5</v>
      </c>
      <c r="H460" s="66"/>
      <c r="I460" s="67">
        <f>F460*(1-Скидка_ROXELPRO)</f>
        <v>17.5</v>
      </c>
      <c r="J460" s="67">
        <f>I460*H460</f>
        <v>0</v>
      </c>
      <c r="K460" s="67">
        <f>G460*(1-Скидка_ROXELPRO)</f>
        <v>1662.5</v>
      </c>
      <c r="L460" s="67">
        <f t="shared" si="135"/>
        <v>0</v>
      </c>
    </row>
    <row r="461" spans="1:14">
      <c r="A461" s="125">
        <v>0</v>
      </c>
      <c r="B461" s="179">
        <v>523423</v>
      </c>
      <c r="C461" s="6" t="s">
        <v>4636</v>
      </c>
      <c r="D461" s="6" t="s">
        <v>2415</v>
      </c>
      <c r="E461" s="6" t="s">
        <v>8</v>
      </c>
      <c r="F461" s="7">
        <v>6.48</v>
      </c>
      <c r="G461" s="5">
        <f>ROUND(F461*Курс_EUR,2)</f>
        <v>615.6</v>
      </c>
      <c r="H461" s="66"/>
      <c r="I461" s="67">
        <f>F461*(1-Скидка_ROXELPRO)</f>
        <v>6.48</v>
      </c>
      <c r="J461" s="67">
        <f>I461*H461</f>
        <v>0</v>
      </c>
      <c r="K461" s="67">
        <f>G461*(1-Скидка_ROXELPRO)</f>
        <v>615.6</v>
      </c>
      <c r="L461" s="67">
        <f t="shared" si="135"/>
        <v>0</v>
      </c>
    </row>
    <row r="462" spans="1:14" ht="12" thickBot="1">
      <c r="A462" s="125"/>
      <c r="B462" s="126"/>
      <c r="C462" s="3"/>
      <c r="D462" s="3"/>
      <c r="E462" s="3"/>
      <c r="F462" s="5"/>
      <c r="G462" s="5"/>
      <c r="H462" s="66"/>
      <c r="I462" s="67"/>
      <c r="J462" s="67"/>
      <c r="K462" s="67"/>
      <c r="L462" s="67"/>
    </row>
    <row r="463" spans="1:14" ht="12" thickBot="1">
      <c r="A463" s="218"/>
      <c r="B463" s="355" t="s">
        <v>3587</v>
      </c>
      <c r="C463" s="356"/>
      <c r="D463" s="356"/>
      <c r="E463" s="356"/>
      <c r="F463" s="357"/>
      <c r="G463" s="285"/>
      <c r="H463" s="66"/>
      <c r="I463" s="67"/>
      <c r="J463" s="67"/>
      <c r="K463" s="67"/>
      <c r="L463" s="67"/>
    </row>
    <row r="464" spans="1:14">
      <c r="A464" s="125">
        <v>0</v>
      </c>
      <c r="B464" s="126">
        <v>531063</v>
      </c>
      <c r="C464" s="3" t="s">
        <v>4810</v>
      </c>
      <c r="D464" s="4" t="s">
        <v>2409</v>
      </c>
      <c r="E464" s="4" t="s">
        <v>8</v>
      </c>
      <c r="F464" s="5">
        <v>8.7799999999999994</v>
      </c>
      <c r="G464" s="5">
        <f t="shared" ref="G464:G478" si="143">ROUND(F464*Курс_EUR,2)</f>
        <v>834.1</v>
      </c>
      <c r="H464" s="66"/>
      <c r="I464" s="67">
        <f>F464*(1-Скидка_ROXELPRO)</f>
        <v>8.7799999999999994</v>
      </c>
      <c r="J464" s="67">
        <f t="shared" ref="J464:J478" si="144">I464*H464</f>
        <v>0</v>
      </c>
      <c r="K464" s="67">
        <f t="shared" ref="K464:K478" si="145">G464*(1-Скидка_ROXELPRO)</f>
        <v>834.1</v>
      </c>
      <c r="L464" s="67">
        <f t="shared" si="135"/>
        <v>0</v>
      </c>
      <c r="N464" s="1" t="s">
        <v>5175</v>
      </c>
    </row>
    <row r="465" spans="1:14">
      <c r="A465" s="125">
        <v>0</v>
      </c>
      <c r="B465" s="126">
        <v>531103</v>
      </c>
      <c r="C465" s="3" t="s">
        <v>4811</v>
      </c>
      <c r="D465" s="4" t="s">
        <v>2409</v>
      </c>
      <c r="E465" s="4" t="s">
        <v>8</v>
      </c>
      <c r="F465" s="5">
        <v>7.7</v>
      </c>
      <c r="G465" s="5">
        <f t="shared" si="143"/>
        <v>731.5</v>
      </c>
      <c r="H465" s="66"/>
      <c r="I465" s="67">
        <f>F465*(1-Скидка_ROXELPRO)</f>
        <v>7.7</v>
      </c>
      <c r="J465" s="67">
        <f t="shared" si="144"/>
        <v>0</v>
      </c>
      <c r="K465" s="67">
        <f t="shared" si="145"/>
        <v>731.5</v>
      </c>
      <c r="L465" s="67">
        <f t="shared" si="135"/>
        <v>0</v>
      </c>
      <c r="N465" s="1" t="s">
        <v>5175</v>
      </c>
    </row>
    <row r="466" spans="1:14">
      <c r="A466" s="125">
        <v>0</v>
      </c>
      <c r="B466" s="126">
        <v>531113</v>
      </c>
      <c r="C466" s="3" t="s">
        <v>58</v>
      </c>
      <c r="D466" s="4" t="s">
        <v>2409</v>
      </c>
      <c r="E466" s="4" t="s">
        <v>8</v>
      </c>
      <c r="F466" s="5">
        <v>8.6300000000000008</v>
      </c>
      <c r="G466" s="5">
        <f t="shared" si="143"/>
        <v>819.85</v>
      </c>
      <c r="H466" s="66"/>
      <c r="I466" s="67">
        <f t="shared" si="142"/>
        <v>8.6300000000000008</v>
      </c>
      <c r="J466" s="67">
        <f t="shared" si="144"/>
        <v>0</v>
      </c>
      <c r="K466" s="67">
        <f t="shared" si="145"/>
        <v>819.85</v>
      </c>
      <c r="L466" s="67">
        <f t="shared" si="135"/>
        <v>0</v>
      </c>
    </row>
    <row r="467" spans="1:14">
      <c r="A467" s="125">
        <v>0</v>
      </c>
      <c r="B467" s="126">
        <v>531116</v>
      </c>
      <c r="C467" s="3" t="s">
        <v>59</v>
      </c>
      <c r="D467" s="4" t="s">
        <v>2294</v>
      </c>
      <c r="E467" s="4" t="s">
        <v>8</v>
      </c>
      <c r="F467" s="5">
        <v>12.13</v>
      </c>
      <c r="G467" s="5">
        <f t="shared" si="143"/>
        <v>1152.3499999999999</v>
      </c>
      <c r="H467" s="66"/>
      <c r="I467" s="67">
        <f t="shared" si="142"/>
        <v>12.13</v>
      </c>
      <c r="J467" s="67">
        <f t="shared" si="144"/>
        <v>0</v>
      </c>
      <c r="K467" s="67">
        <f t="shared" si="145"/>
        <v>1152.3499999999999</v>
      </c>
      <c r="L467" s="67">
        <f t="shared" si="135"/>
        <v>0</v>
      </c>
    </row>
    <row r="468" spans="1:14">
      <c r="A468" s="125"/>
      <c r="B468" s="126"/>
      <c r="C468" s="3"/>
      <c r="D468" s="4"/>
      <c r="E468" s="4"/>
      <c r="F468" s="5"/>
      <c r="G468" s="5"/>
      <c r="H468" s="66"/>
      <c r="I468" s="67"/>
      <c r="J468" s="67"/>
      <c r="K468" s="67"/>
      <c r="L468" s="67"/>
    </row>
    <row r="469" spans="1:14">
      <c r="A469" s="125">
        <v>0</v>
      </c>
      <c r="B469" s="126">
        <v>533211</v>
      </c>
      <c r="C469" s="3" t="s">
        <v>60</v>
      </c>
      <c r="D469" s="4" t="s">
        <v>2428</v>
      </c>
      <c r="E469" s="4" t="s">
        <v>8</v>
      </c>
      <c r="F469" s="5">
        <v>4.9400000000000004</v>
      </c>
      <c r="G469" s="5">
        <f t="shared" si="143"/>
        <v>469.3</v>
      </c>
      <c r="H469" s="66"/>
      <c r="I469" s="67">
        <f t="shared" si="142"/>
        <v>4.9400000000000004</v>
      </c>
      <c r="J469" s="67">
        <f t="shared" si="144"/>
        <v>0</v>
      </c>
      <c r="K469" s="67">
        <f t="shared" si="145"/>
        <v>469.3</v>
      </c>
      <c r="L469" s="67">
        <f t="shared" si="135"/>
        <v>0</v>
      </c>
      <c r="N469" s="1" t="s">
        <v>5175</v>
      </c>
    </row>
    <row r="470" spans="1:14">
      <c r="A470" s="125">
        <v>0</v>
      </c>
      <c r="B470" s="126">
        <v>533213</v>
      </c>
      <c r="C470" s="3" t="s">
        <v>61</v>
      </c>
      <c r="D470" s="4" t="s">
        <v>2409</v>
      </c>
      <c r="E470" s="4" t="s">
        <v>8</v>
      </c>
      <c r="F470" s="5">
        <v>10.01</v>
      </c>
      <c r="G470" s="5">
        <f t="shared" si="143"/>
        <v>950.95</v>
      </c>
      <c r="H470" s="66"/>
      <c r="I470" s="67">
        <f t="shared" si="142"/>
        <v>10.01</v>
      </c>
      <c r="J470" s="67">
        <f t="shared" si="144"/>
        <v>0</v>
      </c>
      <c r="K470" s="67">
        <f t="shared" si="145"/>
        <v>950.95</v>
      </c>
      <c r="L470" s="67">
        <f t="shared" si="135"/>
        <v>0</v>
      </c>
    </row>
    <row r="471" spans="1:14">
      <c r="A471" s="125">
        <v>0</v>
      </c>
      <c r="B471" s="126">
        <v>533217</v>
      </c>
      <c r="C471" s="3" t="s">
        <v>62</v>
      </c>
      <c r="D471" s="4" t="s">
        <v>2409</v>
      </c>
      <c r="E471" s="4" t="s">
        <v>8</v>
      </c>
      <c r="F471" s="5">
        <v>27.09</v>
      </c>
      <c r="G471" s="5">
        <f t="shared" si="143"/>
        <v>2573.5500000000002</v>
      </c>
      <c r="H471" s="66"/>
      <c r="I471" s="67">
        <f t="shared" si="142"/>
        <v>27.09</v>
      </c>
      <c r="J471" s="67">
        <f t="shared" si="144"/>
        <v>0</v>
      </c>
      <c r="K471" s="67">
        <f t="shared" si="145"/>
        <v>2573.5500000000002</v>
      </c>
      <c r="L471" s="67">
        <f t="shared" si="135"/>
        <v>0</v>
      </c>
    </row>
    <row r="472" spans="1:14">
      <c r="A472" s="125"/>
      <c r="B472" s="126"/>
      <c r="C472" s="3"/>
      <c r="D472" s="4"/>
      <c r="E472" s="4"/>
      <c r="F472" s="5"/>
      <c r="G472" s="5"/>
      <c r="H472" s="66"/>
      <c r="I472" s="67"/>
      <c r="J472" s="67"/>
      <c r="K472" s="67"/>
      <c r="L472" s="67"/>
    </row>
    <row r="473" spans="1:14">
      <c r="A473" s="125">
        <v>0</v>
      </c>
      <c r="B473" s="126">
        <v>535115</v>
      </c>
      <c r="C473" s="3" t="s">
        <v>63</v>
      </c>
      <c r="D473" s="4" t="s">
        <v>2452</v>
      </c>
      <c r="E473" s="4" t="s">
        <v>8</v>
      </c>
      <c r="F473" s="5">
        <v>24.65</v>
      </c>
      <c r="G473" s="5">
        <f t="shared" si="143"/>
        <v>2341.75</v>
      </c>
      <c r="H473" s="66"/>
      <c r="I473" s="67">
        <f t="shared" si="142"/>
        <v>24.65</v>
      </c>
      <c r="J473" s="67">
        <f t="shared" si="144"/>
        <v>0</v>
      </c>
      <c r="K473" s="67">
        <f t="shared" si="145"/>
        <v>2341.75</v>
      </c>
      <c r="L473" s="67">
        <f t="shared" si="135"/>
        <v>0</v>
      </c>
    </row>
    <row r="474" spans="1:14">
      <c r="A474" s="125">
        <v>0</v>
      </c>
      <c r="B474" s="126">
        <v>535125</v>
      </c>
      <c r="C474" s="3" t="s">
        <v>64</v>
      </c>
      <c r="D474" s="4" t="s">
        <v>2453</v>
      </c>
      <c r="E474" s="4" t="s">
        <v>8</v>
      </c>
      <c r="F474" s="5">
        <v>18.600000000000001</v>
      </c>
      <c r="G474" s="5">
        <f t="shared" si="143"/>
        <v>1767</v>
      </c>
      <c r="H474" s="66"/>
      <c r="I474" s="67">
        <f t="shared" si="142"/>
        <v>18.600000000000001</v>
      </c>
      <c r="J474" s="67">
        <f t="shared" si="144"/>
        <v>0</v>
      </c>
      <c r="K474" s="67">
        <f t="shared" si="145"/>
        <v>1767</v>
      </c>
      <c r="L474" s="67">
        <f t="shared" si="135"/>
        <v>0</v>
      </c>
    </row>
    <row r="475" spans="1:14">
      <c r="A475" s="125">
        <v>0</v>
      </c>
      <c r="B475" s="126">
        <v>535132</v>
      </c>
      <c r="C475" s="3" t="s">
        <v>65</v>
      </c>
      <c r="D475" s="4" t="s">
        <v>2453</v>
      </c>
      <c r="E475" s="4" t="s">
        <v>8</v>
      </c>
      <c r="F475" s="5">
        <v>5.92</v>
      </c>
      <c r="G475" s="5">
        <f t="shared" si="143"/>
        <v>562.4</v>
      </c>
      <c r="H475" s="66"/>
      <c r="I475" s="67">
        <f t="shared" si="142"/>
        <v>5.92</v>
      </c>
      <c r="J475" s="67">
        <f t="shared" si="144"/>
        <v>0</v>
      </c>
      <c r="K475" s="67">
        <f t="shared" si="145"/>
        <v>562.4</v>
      </c>
      <c r="L475" s="67">
        <f t="shared" si="135"/>
        <v>0</v>
      </c>
    </row>
    <row r="476" spans="1:14">
      <c r="A476" s="125">
        <v>0</v>
      </c>
      <c r="B476" s="126">
        <v>536110</v>
      </c>
      <c r="C476" s="3" t="s">
        <v>66</v>
      </c>
      <c r="D476" s="4" t="s">
        <v>2429</v>
      </c>
      <c r="E476" s="4" t="s">
        <v>8</v>
      </c>
      <c r="F476" s="5">
        <v>0.15</v>
      </c>
      <c r="G476" s="5">
        <f t="shared" si="143"/>
        <v>14.25</v>
      </c>
      <c r="H476" s="66"/>
      <c r="I476" s="67">
        <f t="shared" si="142"/>
        <v>0.15</v>
      </c>
      <c r="J476" s="67">
        <f t="shared" si="144"/>
        <v>0</v>
      </c>
      <c r="K476" s="67">
        <f t="shared" si="145"/>
        <v>14.25</v>
      </c>
      <c r="L476" s="67">
        <f t="shared" si="135"/>
        <v>0</v>
      </c>
    </row>
    <row r="477" spans="1:14">
      <c r="A477" s="125"/>
      <c r="B477" s="126"/>
      <c r="C477" s="3"/>
      <c r="D477" s="4"/>
      <c r="E477" s="4"/>
      <c r="F477" s="5"/>
      <c r="G477" s="5"/>
      <c r="H477" s="66"/>
      <c r="I477" s="67"/>
      <c r="J477" s="67"/>
      <c r="K477" s="67"/>
      <c r="L477" s="67"/>
    </row>
    <row r="478" spans="1:14">
      <c r="A478" s="273">
        <v>0</v>
      </c>
      <c r="B478" s="127">
        <v>537115</v>
      </c>
      <c r="C478" s="319" t="s">
        <v>67</v>
      </c>
      <c r="D478" s="8" t="s">
        <v>2454</v>
      </c>
      <c r="E478" s="8" t="s">
        <v>68</v>
      </c>
      <c r="F478" s="98">
        <v>16.18</v>
      </c>
      <c r="G478" s="98">
        <f t="shared" si="143"/>
        <v>1537.1</v>
      </c>
      <c r="H478" s="95"/>
      <c r="I478" s="96">
        <f t="shared" si="142"/>
        <v>16.18</v>
      </c>
      <c r="J478" s="96">
        <f t="shared" si="144"/>
        <v>0</v>
      </c>
      <c r="K478" s="96">
        <f t="shared" si="145"/>
        <v>1537.1</v>
      </c>
      <c r="L478" s="96">
        <f t="shared" si="135"/>
        <v>0</v>
      </c>
    </row>
    <row r="479" spans="1:14" ht="12" thickBot="1">
      <c r="A479" s="125"/>
      <c r="B479" s="126"/>
      <c r="C479" s="3"/>
      <c r="D479" s="3"/>
      <c r="E479" s="3"/>
      <c r="F479" s="5"/>
      <c r="G479" s="5"/>
      <c r="H479" s="66"/>
      <c r="I479" s="67"/>
      <c r="J479" s="67"/>
      <c r="K479" s="67"/>
      <c r="L479" s="67"/>
    </row>
    <row r="480" spans="1:14" ht="12" thickBot="1">
      <c r="A480" s="273"/>
      <c r="B480" s="355" t="s">
        <v>3588</v>
      </c>
      <c r="C480" s="356"/>
      <c r="D480" s="356"/>
      <c r="E480" s="356"/>
      <c r="F480" s="357"/>
      <c r="G480" s="285"/>
      <c r="H480" s="95"/>
      <c r="I480" s="96"/>
      <c r="J480" s="96"/>
      <c r="K480" s="67"/>
      <c r="L480" s="67"/>
    </row>
    <row r="481" spans="1:14">
      <c r="A481" s="125">
        <v>0</v>
      </c>
      <c r="B481" s="126">
        <v>551213</v>
      </c>
      <c r="C481" s="3" t="s">
        <v>69</v>
      </c>
      <c r="D481" s="4" t="s">
        <v>2409</v>
      </c>
      <c r="E481" s="4" t="s">
        <v>8</v>
      </c>
      <c r="F481" s="5">
        <v>6.94</v>
      </c>
      <c r="G481" s="5">
        <f t="shared" ref="G481:G503" si="146">ROUND(F481*Курс_EUR,2)</f>
        <v>659.3</v>
      </c>
      <c r="H481" s="66"/>
      <c r="I481" s="67">
        <f t="shared" si="142"/>
        <v>6.94</v>
      </c>
      <c r="J481" s="67">
        <f t="shared" ref="J481:J503" si="147">I481*H481</f>
        <v>0</v>
      </c>
      <c r="K481" s="67">
        <f t="shared" ref="K481:K503" si="148">G481*(1-Скидка_ROXELPRO)</f>
        <v>659.3</v>
      </c>
      <c r="L481" s="67">
        <f t="shared" si="135"/>
        <v>0</v>
      </c>
    </row>
    <row r="482" spans="1:14">
      <c r="A482" s="125">
        <v>0</v>
      </c>
      <c r="B482" s="126">
        <v>551214</v>
      </c>
      <c r="C482" s="3" t="s">
        <v>5021</v>
      </c>
      <c r="D482" s="4" t="s">
        <v>2294</v>
      </c>
      <c r="E482" s="4" t="s">
        <v>8</v>
      </c>
      <c r="F482" s="5">
        <v>6.89</v>
      </c>
      <c r="G482" s="5">
        <f t="shared" si="146"/>
        <v>654.54999999999995</v>
      </c>
      <c r="H482" s="66"/>
      <c r="I482" s="67">
        <f>F482*(1-Скидка_ROXELPRO)</f>
        <v>6.89</v>
      </c>
      <c r="J482" s="67">
        <f t="shared" si="147"/>
        <v>0</v>
      </c>
      <c r="K482" s="67">
        <f t="shared" si="148"/>
        <v>654.54999999999995</v>
      </c>
      <c r="L482" s="67">
        <f t="shared" si="135"/>
        <v>0</v>
      </c>
    </row>
    <row r="483" spans="1:14">
      <c r="A483" s="125">
        <v>0</v>
      </c>
      <c r="B483" s="126">
        <v>551216</v>
      </c>
      <c r="C483" s="3" t="s">
        <v>70</v>
      </c>
      <c r="D483" s="4" t="s">
        <v>2294</v>
      </c>
      <c r="E483" s="4" t="s">
        <v>8</v>
      </c>
      <c r="F483" s="5">
        <v>8.4700000000000006</v>
      </c>
      <c r="G483" s="5">
        <f t="shared" si="146"/>
        <v>804.65</v>
      </c>
      <c r="H483" s="66"/>
      <c r="I483" s="67">
        <f t="shared" si="142"/>
        <v>8.4700000000000006</v>
      </c>
      <c r="J483" s="67">
        <f t="shared" si="147"/>
        <v>0</v>
      </c>
      <c r="K483" s="67">
        <f t="shared" si="148"/>
        <v>804.65</v>
      </c>
      <c r="L483" s="67">
        <f t="shared" si="135"/>
        <v>0</v>
      </c>
    </row>
    <row r="484" spans="1:14">
      <c r="A484" s="125">
        <v>0</v>
      </c>
      <c r="B484" s="126">
        <v>551223</v>
      </c>
      <c r="C484" s="3" t="s">
        <v>71</v>
      </c>
      <c r="D484" s="4" t="s">
        <v>2409</v>
      </c>
      <c r="E484" s="4" t="s">
        <v>8</v>
      </c>
      <c r="F484" s="5">
        <v>6.94</v>
      </c>
      <c r="G484" s="5">
        <f t="shared" si="146"/>
        <v>659.3</v>
      </c>
      <c r="H484" s="66"/>
      <c r="I484" s="67">
        <f t="shared" si="142"/>
        <v>6.94</v>
      </c>
      <c r="J484" s="67">
        <f t="shared" si="147"/>
        <v>0</v>
      </c>
      <c r="K484" s="67">
        <f t="shared" si="148"/>
        <v>659.3</v>
      </c>
      <c r="L484" s="67">
        <f t="shared" si="135"/>
        <v>0</v>
      </c>
    </row>
    <row r="485" spans="1:14">
      <c r="A485" s="125">
        <v>0</v>
      </c>
      <c r="B485" s="126">
        <v>551224</v>
      </c>
      <c r="C485" s="3" t="s">
        <v>5022</v>
      </c>
      <c r="D485" s="4" t="s">
        <v>2294</v>
      </c>
      <c r="E485" s="4" t="s">
        <v>8</v>
      </c>
      <c r="F485" s="5">
        <v>6.89</v>
      </c>
      <c r="G485" s="5">
        <f t="shared" si="146"/>
        <v>654.54999999999995</v>
      </c>
      <c r="H485" s="66"/>
      <c r="I485" s="67">
        <f>F485*(1-Скидка_ROXELPRO)</f>
        <v>6.89</v>
      </c>
      <c r="J485" s="67">
        <f t="shared" si="147"/>
        <v>0</v>
      </c>
      <c r="K485" s="67">
        <f t="shared" si="148"/>
        <v>654.54999999999995</v>
      </c>
      <c r="L485" s="67">
        <f t="shared" si="135"/>
        <v>0</v>
      </c>
    </row>
    <row r="486" spans="1:14">
      <c r="A486" s="125">
        <v>0</v>
      </c>
      <c r="B486" s="126">
        <v>551226</v>
      </c>
      <c r="C486" s="3" t="s">
        <v>72</v>
      </c>
      <c r="D486" s="4" t="s">
        <v>2294</v>
      </c>
      <c r="E486" s="4" t="s">
        <v>8</v>
      </c>
      <c r="F486" s="5">
        <v>8.4700000000000006</v>
      </c>
      <c r="G486" s="5">
        <f t="shared" si="146"/>
        <v>804.65</v>
      </c>
      <c r="H486" s="66"/>
      <c r="I486" s="67">
        <f t="shared" si="142"/>
        <v>8.4700000000000006</v>
      </c>
      <c r="J486" s="67">
        <f t="shared" si="147"/>
        <v>0</v>
      </c>
      <c r="K486" s="67">
        <f t="shared" si="148"/>
        <v>804.65</v>
      </c>
      <c r="L486" s="67">
        <f t="shared" si="135"/>
        <v>0</v>
      </c>
    </row>
    <row r="487" spans="1:14">
      <c r="A487" s="125">
        <v>0</v>
      </c>
      <c r="B487" s="126">
        <v>551233</v>
      </c>
      <c r="C487" s="3" t="s">
        <v>73</v>
      </c>
      <c r="D487" s="4" t="s">
        <v>2409</v>
      </c>
      <c r="E487" s="4" t="s">
        <v>8</v>
      </c>
      <c r="F487" s="5">
        <v>6.94</v>
      </c>
      <c r="G487" s="5">
        <f t="shared" si="146"/>
        <v>659.3</v>
      </c>
      <c r="H487" s="66"/>
      <c r="I487" s="67">
        <f t="shared" si="142"/>
        <v>6.94</v>
      </c>
      <c r="J487" s="67">
        <f t="shared" si="147"/>
        <v>0</v>
      </c>
      <c r="K487" s="67">
        <f t="shared" si="148"/>
        <v>659.3</v>
      </c>
      <c r="L487" s="67">
        <f t="shared" si="135"/>
        <v>0</v>
      </c>
    </row>
    <row r="488" spans="1:14">
      <c r="A488" s="125">
        <v>0</v>
      </c>
      <c r="B488" s="126">
        <v>551234</v>
      </c>
      <c r="C488" s="3" t="s">
        <v>5023</v>
      </c>
      <c r="D488" s="4" t="s">
        <v>2294</v>
      </c>
      <c r="E488" s="4" t="s">
        <v>8</v>
      </c>
      <c r="F488" s="5">
        <v>6.89</v>
      </c>
      <c r="G488" s="5">
        <f t="shared" si="146"/>
        <v>654.54999999999995</v>
      </c>
      <c r="H488" s="66"/>
      <c r="I488" s="67">
        <f>F488*(1-Скидка_ROXELPRO)</f>
        <v>6.89</v>
      </c>
      <c r="J488" s="67">
        <f t="shared" si="147"/>
        <v>0</v>
      </c>
      <c r="K488" s="67">
        <f t="shared" si="148"/>
        <v>654.54999999999995</v>
      </c>
      <c r="L488" s="67">
        <f t="shared" si="135"/>
        <v>0</v>
      </c>
    </row>
    <row r="489" spans="1:14">
      <c r="A489" s="125">
        <v>0</v>
      </c>
      <c r="B489" s="126">
        <v>551236</v>
      </c>
      <c r="C489" s="3" t="s">
        <v>74</v>
      </c>
      <c r="D489" s="4" t="s">
        <v>2294</v>
      </c>
      <c r="E489" s="4" t="s">
        <v>8</v>
      </c>
      <c r="F489" s="5">
        <v>8.4700000000000006</v>
      </c>
      <c r="G489" s="5">
        <f t="shared" si="146"/>
        <v>804.65</v>
      </c>
      <c r="H489" s="66"/>
      <c r="I489" s="67">
        <f t="shared" si="142"/>
        <v>8.4700000000000006</v>
      </c>
      <c r="J489" s="67">
        <f t="shared" si="147"/>
        <v>0</v>
      </c>
      <c r="K489" s="67">
        <f t="shared" si="148"/>
        <v>804.65</v>
      </c>
      <c r="L489" s="67">
        <f t="shared" si="135"/>
        <v>0</v>
      </c>
    </row>
    <row r="490" spans="1:14">
      <c r="A490" s="125">
        <v>0</v>
      </c>
      <c r="B490" s="126">
        <v>551243</v>
      </c>
      <c r="C490" s="3" t="s">
        <v>75</v>
      </c>
      <c r="D490" s="4" t="s">
        <v>2409</v>
      </c>
      <c r="E490" s="4" t="s">
        <v>8</v>
      </c>
      <c r="F490" s="5">
        <v>6.94</v>
      </c>
      <c r="G490" s="5">
        <f t="shared" si="146"/>
        <v>659.3</v>
      </c>
      <c r="H490" s="66"/>
      <c r="I490" s="67">
        <f t="shared" si="142"/>
        <v>6.94</v>
      </c>
      <c r="J490" s="67">
        <f t="shared" si="147"/>
        <v>0</v>
      </c>
      <c r="K490" s="67">
        <f t="shared" si="148"/>
        <v>659.3</v>
      </c>
      <c r="L490" s="67">
        <f t="shared" si="135"/>
        <v>0</v>
      </c>
    </row>
    <row r="491" spans="1:14">
      <c r="A491" s="125">
        <v>0</v>
      </c>
      <c r="B491" s="126">
        <v>551244</v>
      </c>
      <c r="C491" s="3" t="s">
        <v>5024</v>
      </c>
      <c r="D491" s="4" t="s">
        <v>2294</v>
      </c>
      <c r="E491" s="4" t="s">
        <v>8</v>
      </c>
      <c r="F491" s="5">
        <v>6.89</v>
      </c>
      <c r="G491" s="5">
        <f t="shared" si="146"/>
        <v>654.54999999999995</v>
      </c>
      <c r="H491" s="66"/>
      <c r="I491" s="67">
        <f>F491*(1-Скидка_ROXELPRO)</f>
        <v>6.89</v>
      </c>
      <c r="J491" s="67">
        <f t="shared" si="147"/>
        <v>0</v>
      </c>
      <c r="K491" s="67">
        <f t="shared" si="148"/>
        <v>654.54999999999995</v>
      </c>
      <c r="L491" s="67">
        <f t="shared" ref="L491:L576" si="149">H491*K491</f>
        <v>0</v>
      </c>
    </row>
    <row r="492" spans="1:14">
      <c r="A492" s="125"/>
      <c r="B492" s="126"/>
      <c r="C492" s="3"/>
      <c r="D492" s="4"/>
      <c r="E492" s="4"/>
      <c r="F492" s="5"/>
      <c r="G492" s="5"/>
      <c r="H492" s="66"/>
      <c r="I492" s="67"/>
      <c r="J492" s="67"/>
      <c r="K492" s="67"/>
      <c r="L492" s="67"/>
    </row>
    <row r="493" spans="1:14">
      <c r="A493" s="125">
        <v>0</v>
      </c>
      <c r="B493" s="126">
        <v>552627</v>
      </c>
      <c r="C493" s="3" t="s">
        <v>76</v>
      </c>
      <c r="D493" s="4" t="s">
        <v>2409</v>
      </c>
      <c r="E493" s="4" t="s">
        <v>8</v>
      </c>
      <c r="F493" s="5">
        <v>17.920000000000002</v>
      </c>
      <c r="G493" s="5">
        <f t="shared" si="146"/>
        <v>1702.4</v>
      </c>
      <c r="H493" s="66"/>
      <c r="I493" s="67">
        <f t="shared" si="142"/>
        <v>17.920000000000002</v>
      </c>
      <c r="J493" s="67">
        <f t="shared" si="147"/>
        <v>0</v>
      </c>
      <c r="K493" s="67">
        <f t="shared" si="148"/>
        <v>1702.4</v>
      </c>
      <c r="L493" s="67">
        <f t="shared" si="149"/>
        <v>0</v>
      </c>
      <c r="N493" s="1" t="s">
        <v>5175</v>
      </c>
    </row>
    <row r="494" spans="1:14">
      <c r="A494" s="125"/>
      <c r="B494" s="126"/>
      <c r="C494" s="3"/>
      <c r="D494" s="4"/>
      <c r="E494" s="4"/>
      <c r="F494" s="5"/>
      <c r="G494" s="5"/>
      <c r="H494" s="66"/>
      <c r="I494" s="67"/>
      <c r="J494" s="67"/>
      <c r="K494" s="67"/>
      <c r="L494" s="67"/>
    </row>
    <row r="495" spans="1:14">
      <c r="A495" s="125">
        <v>0</v>
      </c>
      <c r="B495" s="126">
        <v>553322</v>
      </c>
      <c r="C495" s="3" t="s">
        <v>3193</v>
      </c>
      <c r="D495" s="4" t="s">
        <v>2409</v>
      </c>
      <c r="E495" s="4" t="s">
        <v>8</v>
      </c>
      <c r="F495" s="5">
        <v>11.81</v>
      </c>
      <c r="G495" s="5">
        <f t="shared" si="146"/>
        <v>1121.95</v>
      </c>
      <c r="H495" s="66"/>
      <c r="I495" s="67">
        <f t="shared" ref="I495:I503" si="150">F495*(1-Скидка_ROXELPRO)</f>
        <v>11.81</v>
      </c>
      <c r="J495" s="67">
        <f t="shared" si="147"/>
        <v>0</v>
      </c>
      <c r="K495" s="67">
        <f t="shared" si="148"/>
        <v>1121.95</v>
      </c>
      <c r="L495" s="67">
        <f t="shared" si="149"/>
        <v>0</v>
      </c>
    </row>
    <row r="496" spans="1:14">
      <c r="A496" s="125">
        <v>0</v>
      </c>
      <c r="B496" s="126">
        <v>553332</v>
      </c>
      <c r="C496" s="3" t="s">
        <v>4871</v>
      </c>
      <c r="D496" s="4" t="s">
        <v>2409</v>
      </c>
      <c r="E496" s="4" t="s">
        <v>8</v>
      </c>
      <c r="F496" s="5">
        <v>11.62</v>
      </c>
      <c r="G496" s="5">
        <f t="shared" si="146"/>
        <v>1103.9000000000001</v>
      </c>
      <c r="H496" s="66"/>
      <c r="I496" s="67">
        <f t="shared" si="150"/>
        <v>11.62</v>
      </c>
      <c r="J496" s="67">
        <f t="shared" si="147"/>
        <v>0</v>
      </c>
      <c r="K496" s="67">
        <f t="shared" si="148"/>
        <v>1103.9000000000001</v>
      </c>
      <c r="L496" s="67">
        <f t="shared" si="149"/>
        <v>0</v>
      </c>
      <c r="N496" s="1" t="s">
        <v>5175</v>
      </c>
    </row>
    <row r="497" spans="1:14">
      <c r="A497" s="125">
        <v>0</v>
      </c>
      <c r="B497" s="126">
        <v>553342</v>
      </c>
      <c r="C497" s="3" t="s">
        <v>4872</v>
      </c>
      <c r="D497" s="4" t="s">
        <v>2409</v>
      </c>
      <c r="E497" s="4" t="s">
        <v>8</v>
      </c>
      <c r="F497" s="5">
        <v>11.95</v>
      </c>
      <c r="G497" s="5">
        <f t="shared" si="146"/>
        <v>1135.25</v>
      </c>
      <c r="H497" s="66"/>
      <c r="I497" s="67">
        <f t="shared" si="150"/>
        <v>11.95</v>
      </c>
      <c r="J497" s="67">
        <f t="shared" si="147"/>
        <v>0</v>
      </c>
      <c r="K497" s="67">
        <f t="shared" si="148"/>
        <v>1135.25</v>
      </c>
      <c r="L497" s="67">
        <f t="shared" si="149"/>
        <v>0</v>
      </c>
      <c r="N497" s="1" t="s">
        <v>5175</v>
      </c>
    </row>
    <row r="498" spans="1:14">
      <c r="A498" s="125"/>
      <c r="B498" s="126"/>
      <c r="C498" s="3"/>
      <c r="D498" s="4"/>
      <c r="E498" s="4"/>
      <c r="F498" s="5"/>
      <c r="G498" s="5"/>
      <c r="H498" s="66"/>
      <c r="I498" s="67"/>
      <c r="J498" s="67"/>
      <c r="K498" s="67"/>
      <c r="L498" s="67"/>
    </row>
    <row r="499" spans="1:14">
      <c r="A499" s="125">
        <v>0</v>
      </c>
      <c r="B499" s="126">
        <v>556443</v>
      </c>
      <c r="C499" s="3" t="s">
        <v>3167</v>
      </c>
      <c r="D499" s="4" t="s">
        <v>2417</v>
      </c>
      <c r="E499" s="4" t="s">
        <v>8</v>
      </c>
      <c r="F499" s="5">
        <v>12.64</v>
      </c>
      <c r="G499" s="5">
        <f t="shared" si="146"/>
        <v>1200.8</v>
      </c>
      <c r="H499" s="66"/>
      <c r="I499" s="67">
        <f t="shared" si="150"/>
        <v>12.64</v>
      </c>
      <c r="J499" s="67">
        <f t="shared" si="147"/>
        <v>0</v>
      </c>
      <c r="K499" s="67">
        <f t="shared" si="148"/>
        <v>1200.8</v>
      </c>
      <c r="L499" s="67">
        <f t="shared" si="149"/>
        <v>0</v>
      </c>
    </row>
    <row r="500" spans="1:14">
      <c r="A500" s="125"/>
      <c r="B500" s="126"/>
      <c r="C500" s="3"/>
      <c r="D500" s="4"/>
      <c r="E500" s="4"/>
      <c r="F500" s="5"/>
      <c r="G500" s="5"/>
      <c r="H500" s="66"/>
      <c r="I500" s="67"/>
      <c r="J500" s="67"/>
      <c r="K500" s="67"/>
      <c r="L500" s="67"/>
    </row>
    <row r="501" spans="1:14">
      <c r="A501" s="125">
        <v>0</v>
      </c>
      <c r="B501" s="126">
        <v>592125</v>
      </c>
      <c r="C501" s="3" t="s">
        <v>3808</v>
      </c>
      <c r="D501" s="4" t="s">
        <v>2451</v>
      </c>
      <c r="E501" s="4" t="s">
        <v>8</v>
      </c>
      <c r="F501" s="5">
        <v>242.85</v>
      </c>
      <c r="G501" s="5">
        <f t="shared" si="146"/>
        <v>23070.75</v>
      </c>
      <c r="H501" s="66"/>
      <c r="I501" s="67">
        <f t="shared" si="150"/>
        <v>242.85</v>
      </c>
      <c r="J501" s="67">
        <f t="shared" si="147"/>
        <v>0</v>
      </c>
      <c r="K501" s="67">
        <f t="shared" si="148"/>
        <v>23070.75</v>
      </c>
      <c r="L501" s="67">
        <f t="shared" si="149"/>
        <v>0</v>
      </c>
      <c r="N501" s="1" t="s">
        <v>5175</v>
      </c>
    </row>
    <row r="502" spans="1:14">
      <c r="A502" s="125">
        <v>0</v>
      </c>
      <c r="B502" s="126">
        <v>599113</v>
      </c>
      <c r="C502" s="3" t="s">
        <v>4663</v>
      </c>
      <c r="D502" s="4" t="s">
        <v>2416</v>
      </c>
      <c r="E502" s="4" t="s">
        <v>4664</v>
      </c>
      <c r="F502" s="5">
        <v>3.03</v>
      </c>
      <c r="G502" s="5">
        <f t="shared" si="146"/>
        <v>287.85000000000002</v>
      </c>
      <c r="H502" s="66"/>
      <c r="I502" s="67">
        <f t="shared" si="150"/>
        <v>3.03</v>
      </c>
      <c r="J502" s="67">
        <f t="shared" si="147"/>
        <v>0</v>
      </c>
      <c r="K502" s="67">
        <f t="shared" si="148"/>
        <v>287.85000000000002</v>
      </c>
      <c r="L502" s="67">
        <f t="shared" si="149"/>
        <v>0</v>
      </c>
    </row>
    <row r="503" spans="1:14">
      <c r="A503" s="125">
        <v>0</v>
      </c>
      <c r="B503" s="126">
        <v>599123</v>
      </c>
      <c r="C503" s="3" t="s">
        <v>4797</v>
      </c>
      <c r="D503" s="4" t="s">
        <v>2415</v>
      </c>
      <c r="E503" s="4" t="s">
        <v>8</v>
      </c>
      <c r="F503" s="5">
        <v>0.95</v>
      </c>
      <c r="G503" s="5">
        <f t="shared" si="146"/>
        <v>90.25</v>
      </c>
      <c r="H503" s="66"/>
      <c r="I503" s="67">
        <f t="shared" si="150"/>
        <v>0.95</v>
      </c>
      <c r="J503" s="67">
        <f t="shared" si="147"/>
        <v>0</v>
      </c>
      <c r="K503" s="67">
        <f t="shared" si="148"/>
        <v>90.25</v>
      </c>
      <c r="L503" s="67">
        <f t="shared" si="149"/>
        <v>0</v>
      </c>
    </row>
    <row r="504" spans="1:14" ht="12" thickBot="1">
      <c r="A504" s="125"/>
      <c r="B504" s="126"/>
      <c r="C504" s="3"/>
      <c r="D504" s="3"/>
      <c r="E504" s="3"/>
      <c r="F504" s="5"/>
      <c r="G504" s="5"/>
      <c r="H504" s="66"/>
      <c r="I504" s="67"/>
      <c r="J504" s="67"/>
      <c r="K504" s="67"/>
      <c r="L504" s="67"/>
    </row>
    <row r="505" spans="1:14" ht="12" thickBot="1">
      <c r="A505" s="125"/>
      <c r="B505" s="355" t="s">
        <v>77</v>
      </c>
      <c r="C505" s="356"/>
      <c r="D505" s="356"/>
      <c r="E505" s="356"/>
      <c r="F505" s="357"/>
      <c r="G505" s="285"/>
      <c r="H505" s="66"/>
      <c r="I505" s="67"/>
      <c r="J505" s="67"/>
      <c r="K505" s="67"/>
      <c r="L505" s="67"/>
    </row>
    <row r="506" spans="1:14">
      <c r="A506" s="125">
        <v>0</v>
      </c>
      <c r="B506" s="126">
        <v>612214</v>
      </c>
      <c r="C506" s="4" t="s">
        <v>78</v>
      </c>
      <c r="D506" s="4" t="s">
        <v>2430</v>
      </c>
      <c r="E506" s="4" t="s">
        <v>11</v>
      </c>
      <c r="F506" s="5">
        <v>71.78</v>
      </c>
      <c r="G506" s="5">
        <f t="shared" ref="G506:G519" si="151">ROUND(F506*Курс_EUR,2)</f>
        <v>6819.1</v>
      </c>
      <c r="H506" s="66"/>
      <c r="I506" s="67">
        <f t="shared" ref="I506:I524" si="152">F506*(1-Скидка_ROXELPRO)</f>
        <v>71.78</v>
      </c>
      <c r="J506" s="67">
        <f t="shared" ref="J506:J524" si="153">I506*H506</f>
        <v>0</v>
      </c>
      <c r="K506" s="67">
        <f t="shared" ref="K506:K524" si="154">G506*(1-Скидка_ROXELPRO)</f>
        <v>6819.1</v>
      </c>
      <c r="L506" s="67">
        <f t="shared" si="149"/>
        <v>0</v>
      </c>
    </row>
    <row r="507" spans="1:14">
      <c r="A507" s="125">
        <v>0</v>
      </c>
      <c r="B507" s="126">
        <v>612227</v>
      </c>
      <c r="C507" s="4" t="s">
        <v>79</v>
      </c>
      <c r="D507" s="4" t="s">
        <v>2431</v>
      </c>
      <c r="E507" s="4" t="s">
        <v>2420</v>
      </c>
      <c r="F507" s="5">
        <v>14.18</v>
      </c>
      <c r="G507" s="5">
        <f t="shared" si="151"/>
        <v>1347.1</v>
      </c>
      <c r="H507" s="66"/>
      <c r="I507" s="67">
        <f t="shared" si="152"/>
        <v>14.18</v>
      </c>
      <c r="J507" s="67">
        <f t="shared" si="153"/>
        <v>0</v>
      </c>
      <c r="K507" s="67">
        <f t="shared" si="154"/>
        <v>1347.1</v>
      </c>
      <c r="L507" s="67">
        <f t="shared" si="149"/>
        <v>0</v>
      </c>
    </row>
    <row r="508" spans="1:14">
      <c r="A508" s="125">
        <v>0</v>
      </c>
      <c r="B508" s="126">
        <v>612412</v>
      </c>
      <c r="C508" s="4" t="s">
        <v>4665</v>
      </c>
      <c r="D508" s="4" t="s">
        <v>2430</v>
      </c>
      <c r="E508" s="4" t="s">
        <v>11</v>
      </c>
      <c r="F508" s="5">
        <v>39.17</v>
      </c>
      <c r="G508" s="5">
        <f t="shared" si="151"/>
        <v>3721.15</v>
      </c>
      <c r="H508" s="66"/>
      <c r="I508" s="67">
        <f t="shared" si="152"/>
        <v>39.17</v>
      </c>
      <c r="J508" s="67">
        <f t="shared" si="153"/>
        <v>0</v>
      </c>
      <c r="K508" s="67">
        <f t="shared" si="154"/>
        <v>3721.15</v>
      </c>
      <c r="L508" s="67">
        <f t="shared" si="149"/>
        <v>0</v>
      </c>
    </row>
    <row r="509" spans="1:14">
      <c r="A509" s="125">
        <v>0</v>
      </c>
      <c r="B509" s="126">
        <v>612422</v>
      </c>
      <c r="C509" s="4" t="s">
        <v>4666</v>
      </c>
      <c r="D509" s="4" t="s">
        <v>2432</v>
      </c>
      <c r="E509" s="4" t="s">
        <v>8</v>
      </c>
      <c r="F509" s="5">
        <v>0.11</v>
      </c>
      <c r="G509" s="5">
        <f t="shared" si="151"/>
        <v>10.45</v>
      </c>
      <c r="H509" s="66"/>
      <c r="I509" s="67">
        <f t="shared" si="152"/>
        <v>0.11</v>
      </c>
      <c r="J509" s="67">
        <f t="shared" si="153"/>
        <v>0</v>
      </c>
      <c r="K509" s="67">
        <f t="shared" si="154"/>
        <v>10.45</v>
      </c>
      <c r="L509" s="67">
        <f t="shared" si="149"/>
        <v>0</v>
      </c>
    </row>
    <row r="510" spans="1:14">
      <c r="A510" s="125">
        <v>0</v>
      </c>
      <c r="B510" s="126">
        <v>612432</v>
      </c>
      <c r="C510" s="4" t="s">
        <v>4667</v>
      </c>
      <c r="D510" s="4" t="s">
        <v>2430</v>
      </c>
      <c r="E510" s="4" t="s">
        <v>11</v>
      </c>
      <c r="F510" s="5">
        <v>36.14</v>
      </c>
      <c r="G510" s="5">
        <f t="shared" si="151"/>
        <v>3433.3</v>
      </c>
      <c r="H510" s="66"/>
      <c r="I510" s="67">
        <f t="shared" ref="I510:I521" si="155">F510*(1-Скидка_ROXELPRO)</f>
        <v>36.14</v>
      </c>
      <c r="J510" s="67">
        <f t="shared" si="153"/>
        <v>0</v>
      </c>
      <c r="K510" s="67">
        <f t="shared" si="154"/>
        <v>3433.3</v>
      </c>
      <c r="L510" s="67">
        <f t="shared" si="149"/>
        <v>0</v>
      </c>
    </row>
    <row r="511" spans="1:14">
      <c r="A511" s="125">
        <v>0</v>
      </c>
      <c r="B511" s="126">
        <v>612434</v>
      </c>
      <c r="C511" s="4" t="s">
        <v>4668</v>
      </c>
      <c r="D511" s="4" t="s">
        <v>2432</v>
      </c>
      <c r="E511" s="4" t="s">
        <v>8</v>
      </c>
      <c r="F511" s="5">
        <v>0.1</v>
      </c>
      <c r="G511" s="5">
        <f t="shared" si="151"/>
        <v>9.5</v>
      </c>
      <c r="H511" s="66"/>
      <c r="I511" s="67">
        <f t="shared" si="155"/>
        <v>0.1</v>
      </c>
      <c r="J511" s="67">
        <f t="shared" si="153"/>
        <v>0</v>
      </c>
      <c r="K511" s="67">
        <f t="shared" si="154"/>
        <v>9.5</v>
      </c>
      <c r="L511" s="67">
        <f t="shared" si="149"/>
        <v>0</v>
      </c>
    </row>
    <row r="512" spans="1:14">
      <c r="A512" s="125">
        <v>0</v>
      </c>
      <c r="B512" s="126">
        <v>612454</v>
      </c>
      <c r="C512" s="4" t="s">
        <v>5322</v>
      </c>
      <c r="D512" s="4" t="s">
        <v>2432</v>
      </c>
      <c r="E512" s="4" t="s">
        <v>8</v>
      </c>
      <c r="F512" s="5">
        <v>0.1</v>
      </c>
      <c r="G512" s="5">
        <f t="shared" ref="G512" si="156">ROUND(F512*Курс_EUR,2)</f>
        <v>9.5</v>
      </c>
      <c r="H512" s="66"/>
      <c r="I512" s="67">
        <f t="shared" ref="I512" si="157">F512*(1-Скидка_ROXELPRO)</f>
        <v>0.1</v>
      </c>
      <c r="J512" s="67">
        <f t="shared" ref="J512" si="158">I512*H512</f>
        <v>0</v>
      </c>
      <c r="K512" s="67">
        <f t="shared" ref="K512" si="159">G512*(1-Скидка_ROXELPRO)</f>
        <v>9.5</v>
      </c>
      <c r="L512" s="67">
        <f t="shared" ref="L512" si="160">H512*K512</f>
        <v>0</v>
      </c>
    </row>
    <row r="513" spans="1:12">
      <c r="A513" s="125"/>
      <c r="B513" s="126"/>
      <c r="C513" s="4"/>
      <c r="D513" s="4"/>
      <c r="E513" s="4"/>
      <c r="F513" s="5"/>
      <c r="G513" s="5"/>
      <c r="H513" s="66"/>
      <c r="I513" s="67"/>
      <c r="J513" s="67"/>
      <c r="K513" s="67"/>
      <c r="L513" s="67"/>
    </row>
    <row r="514" spans="1:12">
      <c r="A514" s="125">
        <v>0</v>
      </c>
      <c r="B514" s="126">
        <v>613232</v>
      </c>
      <c r="C514" s="4" t="s">
        <v>4757</v>
      </c>
      <c r="D514" s="4" t="s">
        <v>2433</v>
      </c>
      <c r="E514" s="4" t="s">
        <v>11</v>
      </c>
      <c r="F514" s="5">
        <v>101.77</v>
      </c>
      <c r="G514" s="5">
        <f t="shared" si="151"/>
        <v>9668.15</v>
      </c>
      <c r="H514" s="66"/>
      <c r="I514" s="67">
        <f t="shared" si="155"/>
        <v>101.77</v>
      </c>
      <c r="J514" s="67">
        <f t="shared" si="153"/>
        <v>0</v>
      </c>
      <c r="K514" s="67">
        <f t="shared" si="154"/>
        <v>9668.15</v>
      </c>
      <c r="L514" s="67">
        <f t="shared" si="149"/>
        <v>0</v>
      </c>
    </row>
    <row r="515" spans="1:12">
      <c r="A515" s="125">
        <v>0</v>
      </c>
      <c r="B515" s="126">
        <v>613234</v>
      </c>
      <c r="C515" s="4" t="s">
        <v>4758</v>
      </c>
      <c r="D515" s="4" t="s">
        <v>2434</v>
      </c>
      <c r="E515" s="4" t="s">
        <v>8</v>
      </c>
      <c r="F515" s="5">
        <v>0.26</v>
      </c>
      <c r="G515" s="5">
        <f t="shared" si="151"/>
        <v>24.7</v>
      </c>
      <c r="H515" s="66"/>
      <c r="I515" s="67">
        <f t="shared" si="155"/>
        <v>0.26</v>
      </c>
      <c r="J515" s="67">
        <f t="shared" si="153"/>
        <v>0</v>
      </c>
      <c r="K515" s="67">
        <f t="shared" si="154"/>
        <v>24.7</v>
      </c>
      <c r="L515" s="67">
        <f t="shared" si="149"/>
        <v>0</v>
      </c>
    </row>
    <row r="516" spans="1:12">
      <c r="A516" s="125">
        <v>0</v>
      </c>
      <c r="B516" s="126">
        <v>613413</v>
      </c>
      <c r="C516" s="4" t="s">
        <v>5323</v>
      </c>
      <c r="D516" s="4" t="s">
        <v>2433</v>
      </c>
      <c r="E516" s="4" t="s">
        <v>11</v>
      </c>
      <c r="F516" s="5">
        <v>81.7</v>
      </c>
      <c r="G516" s="5">
        <f t="shared" ref="G516:G517" si="161">ROUND(F516*Курс_EUR,2)</f>
        <v>7761.5</v>
      </c>
      <c r="H516" s="66"/>
      <c r="I516" s="67">
        <f t="shared" ref="I516:I517" si="162">F516*(1-Скидка_ROXELPRO)</f>
        <v>81.7</v>
      </c>
      <c r="J516" s="67">
        <f t="shared" ref="J516:J517" si="163">I516*H516</f>
        <v>0</v>
      </c>
      <c r="K516" s="67">
        <f t="shared" ref="K516:K517" si="164">G516*(1-Скидка_ROXELPRO)</f>
        <v>7761.5</v>
      </c>
      <c r="L516" s="67">
        <f t="shared" ref="L516:L517" si="165">H516*K516</f>
        <v>0</v>
      </c>
    </row>
    <row r="517" spans="1:12">
      <c r="A517" s="125">
        <v>0</v>
      </c>
      <c r="B517" s="126">
        <v>613423</v>
      </c>
      <c r="C517" s="4" t="s">
        <v>5324</v>
      </c>
      <c r="D517" s="4" t="s">
        <v>2434</v>
      </c>
      <c r="E517" s="4" t="s">
        <v>8</v>
      </c>
      <c r="F517" s="5">
        <v>0.17</v>
      </c>
      <c r="G517" s="5">
        <f t="shared" si="161"/>
        <v>16.149999999999999</v>
      </c>
      <c r="H517" s="66"/>
      <c r="I517" s="67">
        <f t="shared" si="162"/>
        <v>0.17</v>
      </c>
      <c r="J517" s="67">
        <f t="shared" si="163"/>
        <v>0</v>
      </c>
      <c r="K517" s="67">
        <f t="shared" si="164"/>
        <v>16.149999999999999</v>
      </c>
      <c r="L517" s="67">
        <f t="shared" si="165"/>
        <v>0</v>
      </c>
    </row>
    <row r="518" spans="1:12">
      <c r="A518" s="125">
        <v>0</v>
      </c>
      <c r="B518" s="126">
        <v>613442</v>
      </c>
      <c r="C518" s="4" t="s">
        <v>3810</v>
      </c>
      <c r="D518" s="4" t="s">
        <v>2433</v>
      </c>
      <c r="E518" s="4" t="s">
        <v>11</v>
      </c>
      <c r="F518" s="5">
        <v>81.7</v>
      </c>
      <c r="G518" s="5">
        <f t="shared" si="151"/>
        <v>7761.5</v>
      </c>
      <c r="H518" s="66"/>
      <c r="I518" s="67">
        <f t="shared" si="155"/>
        <v>81.7</v>
      </c>
      <c r="J518" s="67">
        <f t="shared" si="153"/>
        <v>0</v>
      </c>
      <c r="K518" s="67">
        <f t="shared" si="154"/>
        <v>7761.5</v>
      </c>
      <c r="L518" s="67">
        <f t="shared" si="149"/>
        <v>0</v>
      </c>
    </row>
    <row r="519" spans="1:12">
      <c r="A519" s="125">
        <v>0</v>
      </c>
      <c r="B519" s="126">
        <v>613444</v>
      </c>
      <c r="C519" s="4" t="s">
        <v>3811</v>
      </c>
      <c r="D519" s="4" t="s">
        <v>2434</v>
      </c>
      <c r="E519" s="4" t="s">
        <v>8</v>
      </c>
      <c r="F519" s="5">
        <v>0.17</v>
      </c>
      <c r="G519" s="5">
        <f t="shared" si="151"/>
        <v>16.149999999999999</v>
      </c>
      <c r="H519" s="66"/>
      <c r="I519" s="67">
        <f t="shared" si="155"/>
        <v>0.17</v>
      </c>
      <c r="J519" s="67">
        <f t="shared" si="153"/>
        <v>0</v>
      </c>
      <c r="K519" s="67">
        <f t="shared" si="154"/>
        <v>16.149999999999999</v>
      </c>
      <c r="L519" s="67">
        <f t="shared" si="149"/>
        <v>0</v>
      </c>
    </row>
    <row r="520" spans="1:12">
      <c r="A520" s="125"/>
      <c r="B520" s="126"/>
      <c r="C520" s="4"/>
      <c r="D520" s="4"/>
      <c r="E520" s="4"/>
      <c r="F520" s="5"/>
      <c r="G520" s="5"/>
      <c r="H520" s="66"/>
      <c r="I520" s="67"/>
      <c r="J520" s="67"/>
      <c r="K520" s="67"/>
      <c r="L520" s="67"/>
    </row>
    <row r="521" spans="1:12">
      <c r="A521" s="125">
        <v>0</v>
      </c>
      <c r="B521" s="128">
        <v>615863</v>
      </c>
      <c r="C521" s="83" t="s">
        <v>2455</v>
      </c>
      <c r="D521" s="83" t="s">
        <v>80</v>
      </c>
      <c r="E521" s="83" t="s">
        <v>11</v>
      </c>
      <c r="F521" s="302"/>
      <c r="G521" s="137">
        <v>1999.26</v>
      </c>
      <c r="H521" s="66"/>
      <c r="I521" s="67">
        <f t="shared" si="155"/>
        <v>0</v>
      </c>
      <c r="J521" s="67">
        <f t="shared" si="153"/>
        <v>0</v>
      </c>
      <c r="K521" s="67">
        <f t="shared" si="154"/>
        <v>1999.26</v>
      </c>
      <c r="L521" s="67">
        <f t="shared" si="149"/>
        <v>0</v>
      </c>
    </row>
    <row r="522" spans="1:12">
      <c r="A522" s="125"/>
      <c r="B522" s="126"/>
      <c r="C522" s="4"/>
      <c r="D522" s="4"/>
      <c r="E522" s="4"/>
      <c r="F522" s="5"/>
      <c r="G522" s="5"/>
      <c r="H522" s="66"/>
      <c r="I522" s="67"/>
      <c r="J522" s="67"/>
      <c r="K522" s="67"/>
      <c r="L522" s="67"/>
    </row>
    <row r="523" spans="1:12">
      <c r="A523" s="125">
        <v>0</v>
      </c>
      <c r="B523" s="126">
        <v>621510</v>
      </c>
      <c r="C523" s="4" t="s">
        <v>81</v>
      </c>
      <c r="D523" s="4" t="s">
        <v>2447</v>
      </c>
      <c r="E523" s="4" t="s">
        <v>8</v>
      </c>
      <c r="F523" s="5">
        <v>2.79</v>
      </c>
      <c r="G523" s="5">
        <f>ROUND(F523*Курс_EUR,2)</f>
        <v>265.05</v>
      </c>
      <c r="H523" s="66"/>
      <c r="I523" s="67">
        <f t="shared" si="152"/>
        <v>2.79</v>
      </c>
      <c r="J523" s="67">
        <f t="shared" si="153"/>
        <v>0</v>
      </c>
      <c r="K523" s="67">
        <f t="shared" si="154"/>
        <v>265.05</v>
      </c>
      <c r="L523" s="67">
        <f t="shared" si="149"/>
        <v>0</v>
      </c>
    </row>
    <row r="524" spans="1:12">
      <c r="A524" s="125">
        <v>0</v>
      </c>
      <c r="B524" s="126">
        <v>621515</v>
      </c>
      <c r="C524" s="4" t="s">
        <v>82</v>
      </c>
      <c r="D524" s="4" t="s">
        <v>2456</v>
      </c>
      <c r="E524" s="4" t="s">
        <v>8</v>
      </c>
      <c r="F524" s="5">
        <v>1.47</v>
      </c>
      <c r="G524" s="5">
        <f>ROUND(F524*Курс_EUR,2)</f>
        <v>139.65</v>
      </c>
      <c r="H524" s="66"/>
      <c r="I524" s="67">
        <f t="shared" si="152"/>
        <v>1.47</v>
      </c>
      <c r="J524" s="67">
        <f t="shared" si="153"/>
        <v>0</v>
      </c>
      <c r="K524" s="67">
        <f t="shared" si="154"/>
        <v>139.65</v>
      </c>
      <c r="L524" s="67">
        <f t="shared" si="149"/>
        <v>0</v>
      </c>
    </row>
    <row r="525" spans="1:12">
      <c r="A525" s="125"/>
      <c r="B525" s="126"/>
      <c r="C525" s="3"/>
      <c r="D525" s="3"/>
      <c r="E525" s="3"/>
      <c r="F525" s="5"/>
      <c r="G525" s="5"/>
      <c r="H525" s="66"/>
      <c r="I525" s="67"/>
      <c r="J525" s="67"/>
      <c r="K525" s="67"/>
      <c r="L525" s="67"/>
    </row>
    <row r="526" spans="1:12" ht="16.149999999999999" thickBot="1">
      <c r="A526" s="6"/>
      <c r="B526" s="358" t="s">
        <v>83</v>
      </c>
      <c r="C526" s="358"/>
      <c r="D526" s="358"/>
      <c r="E526" s="358"/>
      <c r="F526" s="359"/>
      <c r="G526" s="325"/>
      <c r="H526" s="66"/>
      <c r="I526" s="67"/>
      <c r="J526" s="67"/>
      <c r="K526" s="67"/>
      <c r="L526" s="67"/>
    </row>
    <row r="527" spans="1:12" ht="12" thickBot="1">
      <c r="A527" s="6"/>
      <c r="B527" s="355" t="s">
        <v>3589</v>
      </c>
      <c r="C527" s="356"/>
      <c r="D527" s="356"/>
      <c r="E527" s="356"/>
      <c r="F527" s="357"/>
      <c r="G527" s="285"/>
      <c r="H527" s="66"/>
      <c r="I527" s="67"/>
      <c r="J527" s="67"/>
      <c r="K527" s="67"/>
      <c r="L527" s="67"/>
    </row>
    <row r="528" spans="1:12">
      <c r="A528" s="125">
        <v>0</v>
      </c>
      <c r="B528" s="126">
        <v>711220</v>
      </c>
      <c r="C528" s="4" t="s">
        <v>84</v>
      </c>
      <c r="D528" s="4" t="s">
        <v>2447</v>
      </c>
      <c r="E528" s="4" t="s">
        <v>8</v>
      </c>
      <c r="F528" s="5">
        <v>4.49</v>
      </c>
      <c r="G528" s="5">
        <f t="shared" ref="G528:G541" si="166">ROUND(F528*Курс_EUR,2)</f>
        <v>426.55</v>
      </c>
      <c r="H528" s="66"/>
      <c r="I528" s="67">
        <f t="shared" ref="I528:I556" si="167">F528*(1-Скидка_ROXELPRO)</f>
        <v>4.49</v>
      </c>
      <c r="J528" s="67">
        <f t="shared" ref="J528:J541" si="168">I528*H528</f>
        <v>0</v>
      </c>
      <c r="K528" s="67">
        <f t="shared" ref="K528:K541" si="169">G528*(1-Скидка_ROXELPRO)</f>
        <v>426.55</v>
      </c>
      <c r="L528" s="67">
        <f t="shared" si="149"/>
        <v>0</v>
      </c>
    </row>
    <row r="529" spans="1:12">
      <c r="A529" s="125">
        <v>0</v>
      </c>
      <c r="B529" s="126">
        <v>711230</v>
      </c>
      <c r="C529" s="4" t="s">
        <v>85</v>
      </c>
      <c r="D529" s="4" t="s">
        <v>2447</v>
      </c>
      <c r="E529" s="4" t="s">
        <v>8</v>
      </c>
      <c r="F529" s="5">
        <v>4.49</v>
      </c>
      <c r="G529" s="5">
        <f t="shared" si="166"/>
        <v>426.55</v>
      </c>
      <c r="H529" s="66"/>
      <c r="I529" s="67">
        <f t="shared" si="167"/>
        <v>4.49</v>
      </c>
      <c r="J529" s="67">
        <f t="shared" si="168"/>
        <v>0</v>
      </c>
      <c r="K529" s="67">
        <f t="shared" si="169"/>
        <v>426.55</v>
      </c>
      <c r="L529" s="67">
        <f t="shared" si="149"/>
        <v>0</v>
      </c>
    </row>
    <row r="530" spans="1:12">
      <c r="A530" s="125">
        <v>0</v>
      </c>
      <c r="B530" s="126">
        <v>711240</v>
      </c>
      <c r="C530" s="4" t="s">
        <v>86</v>
      </c>
      <c r="D530" s="4" t="s">
        <v>2447</v>
      </c>
      <c r="E530" s="4" t="s">
        <v>8</v>
      </c>
      <c r="F530" s="5">
        <v>4.49</v>
      </c>
      <c r="G530" s="5">
        <f t="shared" si="166"/>
        <v>426.55</v>
      </c>
      <c r="H530" s="66"/>
      <c r="I530" s="67">
        <f t="shared" si="167"/>
        <v>4.49</v>
      </c>
      <c r="J530" s="67">
        <f t="shared" si="168"/>
        <v>0</v>
      </c>
      <c r="K530" s="67">
        <f t="shared" si="169"/>
        <v>426.55</v>
      </c>
      <c r="L530" s="67">
        <f t="shared" si="149"/>
        <v>0</v>
      </c>
    </row>
    <row r="531" spans="1:12">
      <c r="A531" s="125">
        <v>0</v>
      </c>
      <c r="B531" s="126">
        <v>711250</v>
      </c>
      <c r="C531" s="4" t="s">
        <v>87</v>
      </c>
      <c r="D531" s="4" t="s">
        <v>2447</v>
      </c>
      <c r="E531" s="4" t="s">
        <v>8</v>
      </c>
      <c r="F531" s="5">
        <v>4.49</v>
      </c>
      <c r="G531" s="5">
        <f t="shared" si="166"/>
        <v>426.55</v>
      </c>
      <c r="H531" s="66"/>
      <c r="I531" s="67">
        <f t="shared" si="167"/>
        <v>4.49</v>
      </c>
      <c r="J531" s="67">
        <f t="shared" si="168"/>
        <v>0</v>
      </c>
      <c r="K531" s="67">
        <f t="shared" si="169"/>
        <v>426.55</v>
      </c>
      <c r="L531" s="67">
        <f t="shared" si="149"/>
        <v>0</v>
      </c>
    </row>
    <row r="532" spans="1:12">
      <c r="A532" s="125"/>
      <c r="B532" s="126"/>
      <c r="C532" s="4"/>
      <c r="D532" s="4"/>
      <c r="E532" s="4"/>
      <c r="F532" s="5"/>
      <c r="G532" s="5"/>
      <c r="H532" s="66"/>
      <c r="I532" s="67"/>
      <c r="J532" s="67"/>
      <c r="K532" s="67"/>
      <c r="L532" s="67"/>
    </row>
    <row r="533" spans="1:12">
      <c r="A533" s="125">
        <v>0</v>
      </c>
      <c r="B533" s="130">
        <v>715120</v>
      </c>
      <c r="C533" s="9" t="s">
        <v>88</v>
      </c>
      <c r="D533" s="10" t="s">
        <v>2447</v>
      </c>
      <c r="E533" s="10" t="s">
        <v>8</v>
      </c>
      <c r="F533" s="122">
        <v>15.77</v>
      </c>
      <c r="G533" s="98">
        <f t="shared" si="166"/>
        <v>1498.15</v>
      </c>
      <c r="H533" s="95"/>
      <c r="I533" s="96">
        <f t="shared" si="167"/>
        <v>15.77</v>
      </c>
      <c r="J533" s="96">
        <f t="shared" si="168"/>
        <v>0</v>
      </c>
      <c r="K533" s="96">
        <f t="shared" si="169"/>
        <v>1498.15</v>
      </c>
      <c r="L533" s="96">
        <f t="shared" si="149"/>
        <v>0</v>
      </c>
    </row>
    <row r="534" spans="1:12">
      <c r="A534" s="125">
        <v>0</v>
      </c>
      <c r="B534" s="130">
        <v>715130</v>
      </c>
      <c r="C534" s="9" t="s">
        <v>89</v>
      </c>
      <c r="D534" s="10" t="s">
        <v>2447</v>
      </c>
      <c r="E534" s="10" t="s">
        <v>8</v>
      </c>
      <c r="F534" s="122">
        <v>15.77</v>
      </c>
      <c r="G534" s="98">
        <f t="shared" si="166"/>
        <v>1498.15</v>
      </c>
      <c r="H534" s="95"/>
      <c r="I534" s="96">
        <f t="shared" si="167"/>
        <v>15.77</v>
      </c>
      <c r="J534" s="96">
        <f t="shared" si="168"/>
        <v>0</v>
      </c>
      <c r="K534" s="96">
        <f t="shared" si="169"/>
        <v>1498.15</v>
      </c>
      <c r="L534" s="96">
        <f t="shared" si="149"/>
        <v>0</v>
      </c>
    </row>
    <row r="535" spans="1:12">
      <c r="A535" s="125">
        <v>0</v>
      </c>
      <c r="B535" s="130">
        <v>715140</v>
      </c>
      <c r="C535" s="9" t="s">
        <v>90</v>
      </c>
      <c r="D535" s="10" t="s">
        <v>2447</v>
      </c>
      <c r="E535" s="10" t="s">
        <v>8</v>
      </c>
      <c r="F535" s="122">
        <v>15.77</v>
      </c>
      <c r="G535" s="98">
        <f t="shared" si="166"/>
        <v>1498.15</v>
      </c>
      <c r="H535" s="95"/>
      <c r="I535" s="96">
        <f t="shared" si="167"/>
        <v>15.77</v>
      </c>
      <c r="J535" s="96">
        <f t="shared" si="168"/>
        <v>0</v>
      </c>
      <c r="K535" s="96">
        <f t="shared" si="169"/>
        <v>1498.15</v>
      </c>
      <c r="L535" s="96">
        <f t="shared" si="149"/>
        <v>0</v>
      </c>
    </row>
    <row r="536" spans="1:12">
      <c r="A536" s="125">
        <v>0</v>
      </c>
      <c r="B536" s="130">
        <v>715150</v>
      </c>
      <c r="C536" s="9" t="s">
        <v>91</v>
      </c>
      <c r="D536" s="10" t="s">
        <v>2447</v>
      </c>
      <c r="E536" s="10" t="s">
        <v>8</v>
      </c>
      <c r="F536" s="122">
        <v>15.77</v>
      </c>
      <c r="G536" s="98">
        <f t="shared" si="166"/>
        <v>1498.15</v>
      </c>
      <c r="H536" s="95"/>
      <c r="I536" s="96">
        <f t="shared" si="167"/>
        <v>15.77</v>
      </c>
      <c r="J536" s="96">
        <f t="shared" si="168"/>
        <v>0</v>
      </c>
      <c r="K536" s="96">
        <f t="shared" si="169"/>
        <v>1498.15</v>
      </c>
      <c r="L536" s="96">
        <f t="shared" si="149"/>
        <v>0</v>
      </c>
    </row>
    <row r="537" spans="1:12">
      <c r="A537" s="125"/>
      <c r="B537" s="130"/>
      <c r="C537" s="9"/>
      <c r="D537" s="10"/>
      <c r="E537" s="10"/>
      <c r="F537" s="122"/>
      <c r="G537" s="5"/>
      <c r="H537" s="95"/>
      <c r="I537" s="96"/>
      <c r="J537" s="96"/>
      <c r="K537" s="67"/>
      <c r="L537" s="67"/>
    </row>
    <row r="538" spans="1:12">
      <c r="A538" s="125">
        <v>0</v>
      </c>
      <c r="B538" s="129">
        <v>715220</v>
      </c>
      <c r="C538" s="6" t="s">
        <v>92</v>
      </c>
      <c r="D538" s="6" t="s">
        <v>2447</v>
      </c>
      <c r="E538" s="6" t="s">
        <v>8</v>
      </c>
      <c r="F538" s="7">
        <v>11.22</v>
      </c>
      <c r="G538" s="5">
        <f t="shared" si="166"/>
        <v>1065.9000000000001</v>
      </c>
      <c r="H538" s="66"/>
      <c r="I538" s="67">
        <f t="shared" si="167"/>
        <v>11.22</v>
      </c>
      <c r="J538" s="67">
        <f t="shared" si="168"/>
        <v>0</v>
      </c>
      <c r="K538" s="67">
        <f t="shared" si="169"/>
        <v>1065.9000000000001</v>
      </c>
      <c r="L538" s="67">
        <f t="shared" si="149"/>
        <v>0</v>
      </c>
    </row>
    <row r="539" spans="1:12">
      <c r="A539" s="125">
        <v>0</v>
      </c>
      <c r="B539" s="126">
        <v>715230</v>
      </c>
      <c r="C539" s="4" t="s">
        <v>93</v>
      </c>
      <c r="D539" s="4" t="s">
        <v>2447</v>
      </c>
      <c r="E539" s="4" t="s">
        <v>8</v>
      </c>
      <c r="F539" s="5">
        <v>11.22</v>
      </c>
      <c r="G539" s="5">
        <f t="shared" si="166"/>
        <v>1065.9000000000001</v>
      </c>
      <c r="H539" s="66"/>
      <c r="I539" s="67">
        <f t="shared" si="167"/>
        <v>11.22</v>
      </c>
      <c r="J539" s="67">
        <f t="shared" si="168"/>
        <v>0</v>
      </c>
      <c r="K539" s="67">
        <f t="shared" si="169"/>
        <v>1065.9000000000001</v>
      </c>
      <c r="L539" s="67">
        <f t="shared" si="149"/>
        <v>0</v>
      </c>
    </row>
    <row r="540" spans="1:12">
      <c r="A540" s="125">
        <v>0</v>
      </c>
      <c r="B540" s="126">
        <v>715240</v>
      </c>
      <c r="C540" s="4" t="s">
        <v>94</v>
      </c>
      <c r="D540" s="4" t="s">
        <v>2447</v>
      </c>
      <c r="E540" s="4" t="s">
        <v>8</v>
      </c>
      <c r="F540" s="5">
        <v>11.22</v>
      </c>
      <c r="G540" s="5">
        <f t="shared" si="166"/>
        <v>1065.9000000000001</v>
      </c>
      <c r="H540" s="66"/>
      <c r="I540" s="67">
        <f t="shared" si="167"/>
        <v>11.22</v>
      </c>
      <c r="J540" s="67">
        <f t="shared" si="168"/>
        <v>0</v>
      </c>
      <c r="K540" s="67">
        <f t="shared" si="169"/>
        <v>1065.9000000000001</v>
      </c>
      <c r="L540" s="67">
        <f t="shared" si="149"/>
        <v>0</v>
      </c>
    </row>
    <row r="541" spans="1:12">
      <c r="A541" s="125">
        <v>0</v>
      </c>
      <c r="B541" s="126">
        <v>715250</v>
      </c>
      <c r="C541" s="4" t="s">
        <v>95</v>
      </c>
      <c r="D541" s="4" t="s">
        <v>2447</v>
      </c>
      <c r="E541" s="4" t="s">
        <v>8</v>
      </c>
      <c r="F541" s="5">
        <v>11.22</v>
      </c>
      <c r="G541" s="5">
        <f t="shared" si="166"/>
        <v>1065.9000000000001</v>
      </c>
      <c r="H541" s="66"/>
      <c r="I541" s="67">
        <f t="shared" si="167"/>
        <v>11.22</v>
      </c>
      <c r="J541" s="67">
        <f t="shared" si="168"/>
        <v>0</v>
      </c>
      <c r="K541" s="67">
        <f t="shared" si="169"/>
        <v>1065.9000000000001</v>
      </c>
      <c r="L541" s="67">
        <f t="shared" si="149"/>
        <v>0</v>
      </c>
    </row>
    <row r="542" spans="1:12" ht="12" thickBot="1">
      <c r="A542" s="125"/>
      <c r="B542" s="126"/>
      <c r="C542" s="3"/>
      <c r="D542" s="3"/>
      <c r="E542" s="3"/>
      <c r="F542" s="5"/>
      <c r="G542" s="5"/>
      <c r="H542" s="66"/>
      <c r="I542" s="67"/>
      <c r="J542" s="67"/>
      <c r="K542" s="67"/>
      <c r="L542" s="67"/>
    </row>
    <row r="543" spans="1:12" ht="12" thickBot="1">
      <c r="A543" s="125"/>
      <c r="B543" s="355" t="s">
        <v>3590</v>
      </c>
      <c r="C543" s="356"/>
      <c r="D543" s="356"/>
      <c r="E543" s="356"/>
      <c r="F543" s="357"/>
      <c r="G543" s="285"/>
      <c r="H543" s="66"/>
      <c r="I543" s="67"/>
      <c r="J543" s="67"/>
      <c r="K543" s="67"/>
      <c r="L543" s="67"/>
    </row>
    <row r="544" spans="1:12">
      <c r="A544" s="125">
        <v>0</v>
      </c>
      <c r="B544" s="129">
        <v>721122</v>
      </c>
      <c r="C544" s="6" t="s">
        <v>3473</v>
      </c>
      <c r="D544" s="6" t="s">
        <v>2435</v>
      </c>
      <c r="E544" s="6" t="s">
        <v>1837</v>
      </c>
      <c r="F544" s="7">
        <v>19.760000000000002</v>
      </c>
      <c r="G544" s="5">
        <f t="shared" ref="G544:G559" si="170">ROUND(F544*Курс_EUR,2)</f>
        <v>1877.2</v>
      </c>
      <c r="H544" s="66"/>
      <c r="I544" s="67">
        <f>F544*(1-Скидка_ROXELPRO)</f>
        <v>19.760000000000002</v>
      </c>
      <c r="J544" s="67">
        <f t="shared" ref="J544:J559" si="171">I544*H544</f>
        <v>0</v>
      </c>
      <c r="K544" s="67">
        <f t="shared" ref="K544:K559" si="172">G544*(1-Скидка_ROXELPRO)</f>
        <v>1877.2</v>
      </c>
      <c r="L544" s="67">
        <f t="shared" si="149"/>
        <v>0</v>
      </c>
    </row>
    <row r="545" spans="1:12">
      <c r="A545" s="125">
        <v>0</v>
      </c>
      <c r="B545" s="129">
        <v>721132</v>
      </c>
      <c r="C545" s="6" t="s">
        <v>3474</v>
      </c>
      <c r="D545" s="6" t="s">
        <v>2435</v>
      </c>
      <c r="E545" s="6" t="s">
        <v>1837</v>
      </c>
      <c r="F545" s="7">
        <v>19.760000000000002</v>
      </c>
      <c r="G545" s="5">
        <f t="shared" si="170"/>
        <v>1877.2</v>
      </c>
      <c r="H545" s="66"/>
      <c r="I545" s="67">
        <f>F545*(1-Скидка_ROXELPRO)</f>
        <v>19.760000000000002</v>
      </c>
      <c r="J545" s="67">
        <f t="shared" si="171"/>
        <v>0</v>
      </c>
      <c r="K545" s="67">
        <f t="shared" si="172"/>
        <v>1877.2</v>
      </c>
      <c r="L545" s="67">
        <f t="shared" si="149"/>
        <v>0</v>
      </c>
    </row>
    <row r="546" spans="1:12">
      <c r="A546" s="125">
        <v>0</v>
      </c>
      <c r="B546" s="129">
        <v>721142</v>
      </c>
      <c r="C546" s="6" t="s">
        <v>3475</v>
      </c>
      <c r="D546" s="6" t="s">
        <v>2435</v>
      </c>
      <c r="E546" s="6" t="s">
        <v>1837</v>
      </c>
      <c r="F546" s="7">
        <v>19.760000000000002</v>
      </c>
      <c r="G546" s="5">
        <f t="shared" si="170"/>
        <v>1877.2</v>
      </c>
      <c r="H546" s="66"/>
      <c r="I546" s="67">
        <f>F546*(1-Скидка_ROXELPRO)</f>
        <v>19.760000000000002</v>
      </c>
      <c r="J546" s="67">
        <f t="shared" si="171"/>
        <v>0</v>
      </c>
      <c r="K546" s="67">
        <f t="shared" si="172"/>
        <v>1877.2</v>
      </c>
      <c r="L546" s="67">
        <f t="shared" si="149"/>
        <v>0</v>
      </c>
    </row>
    <row r="547" spans="1:12">
      <c r="A547" s="125">
        <v>0</v>
      </c>
      <c r="B547" s="126">
        <v>721152</v>
      </c>
      <c r="C547" s="4" t="s">
        <v>3476</v>
      </c>
      <c r="D547" s="4" t="s">
        <v>3477</v>
      </c>
      <c r="E547" s="4" t="s">
        <v>3478</v>
      </c>
      <c r="F547" s="5">
        <v>19.760000000000002</v>
      </c>
      <c r="G547" s="5">
        <f t="shared" si="170"/>
        <v>1877.2</v>
      </c>
      <c r="H547" s="66"/>
      <c r="I547" s="67">
        <f>F547*(1-Скидка_ROXELPRO)</f>
        <v>19.760000000000002</v>
      </c>
      <c r="J547" s="67">
        <f t="shared" si="171"/>
        <v>0</v>
      </c>
      <c r="K547" s="67">
        <f t="shared" si="172"/>
        <v>1877.2</v>
      </c>
      <c r="L547" s="67">
        <f t="shared" si="149"/>
        <v>0</v>
      </c>
    </row>
    <row r="548" spans="1:12">
      <c r="A548" s="125"/>
      <c r="B548" s="126"/>
      <c r="C548" s="4"/>
      <c r="D548" s="4"/>
      <c r="E548" s="4"/>
      <c r="F548" s="5"/>
      <c r="G548" s="5"/>
      <c r="H548" s="66"/>
      <c r="I548" s="67"/>
      <c r="J548" s="67"/>
      <c r="K548" s="67"/>
      <c r="L548" s="67"/>
    </row>
    <row r="549" spans="1:12">
      <c r="A549" s="125">
        <v>0</v>
      </c>
      <c r="B549" s="129">
        <v>721221</v>
      </c>
      <c r="C549" s="6" t="s">
        <v>3496</v>
      </c>
      <c r="D549" s="6" t="s">
        <v>2435</v>
      </c>
      <c r="E549" s="6" t="s">
        <v>1837</v>
      </c>
      <c r="F549" s="7">
        <v>17.29</v>
      </c>
      <c r="G549" s="5">
        <f t="shared" si="170"/>
        <v>1642.55</v>
      </c>
      <c r="H549" s="66"/>
      <c r="I549" s="67">
        <f t="shared" si="167"/>
        <v>17.29</v>
      </c>
      <c r="J549" s="67">
        <f t="shared" si="171"/>
        <v>0</v>
      </c>
      <c r="K549" s="67">
        <f t="shared" si="172"/>
        <v>1642.55</v>
      </c>
      <c r="L549" s="67">
        <f t="shared" si="149"/>
        <v>0</v>
      </c>
    </row>
    <row r="550" spans="1:12">
      <c r="A550" s="125">
        <v>0</v>
      </c>
      <c r="B550" s="129">
        <v>721231</v>
      </c>
      <c r="C550" s="6" t="s">
        <v>3497</v>
      </c>
      <c r="D550" s="6" t="s">
        <v>2435</v>
      </c>
      <c r="E550" s="6" t="s">
        <v>1837</v>
      </c>
      <c r="F550" s="7">
        <v>17.29</v>
      </c>
      <c r="G550" s="5">
        <f t="shared" si="170"/>
        <v>1642.55</v>
      </c>
      <c r="H550" s="66"/>
      <c r="I550" s="67">
        <f t="shared" si="167"/>
        <v>17.29</v>
      </c>
      <c r="J550" s="67">
        <f t="shared" si="171"/>
        <v>0</v>
      </c>
      <c r="K550" s="67">
        <f t="shared" si="172"/>
        <v>1642.55</v>
      </c>
      <c r="L550" s="67">
        <f t="shared" si="149"/>
        <v>0</v>
      </c>
    </row>
    <row r="551" spans="1:12">
      <c r="A551" s="125">
        <v>0</v>
      </c>
      <c r="B551" s="129">
        <v>721241</v>
      </c>
      <c r="C551" s="6" t="s">
        <v>3498</v>
      </c>
      <c r="D551" s="6" t="s">
        <v>2435</v>
      </c>
      <c r="E551" s="6" t="s">
        <v>1837</v>
      </c>
      <c r="F551" s="7">
        <v>17.29</v>
      </c>
      <c r="G551" s="5">
        <f t="shared" si="170"/>
        <v>1642.55</v>
      </c>
      <c r="H551" s="66"/>
      <c r="I551" s="67">
        <f t="shared" si="167"/>
        <v>17.29</v>
      </c>
      <c r="J551" s="67">
        <f t="shared" si="171"/>
        <v>0</v>
      </c>
      <c r="K551" s="67">
        <f t="shared" si="172"/>
        <v>1642.55</v>
      </c>
      <c r="L551" s="67">
        <f t="shared" si="149"/>
        <v>0</v>
      </c>
    </row>
    <row r="552" spans="1:12">
      <c r="A552" s="125">
        <v>0</v>
      </c>
      <c r="B552" s="126">
        <v>721251</v>
      </c>
      <c r="C552" s="4" t="s">
        <v>3479</v>
      </c>
      <c r="D552" s="4" t="s">
        <v>3477</v>
      </c>
      <c r="E552" s="4" t="s">
        <v>3478</v>
      </c>
      <c r="F552" s="5">
        <v>17.29</v>
      </c>
      <c r="G552" s="5">
        <f t="shared" si="170"/>
        <v>1642.55</v>
      </c>
      <c r="H552" s="66"/>
      <c r="I552" s="67">
        <f>F552*(1-Скидка_ROXELPRO)</f>
        <v>17.29</v>
      </c>
      <c r="J552" s="67">
        <f t="shared" si="171"/>
        <v>0</v>
      </c>
      <c r="K552" s="67">
        <f t="shared" si="172"/>
        <v>1642.55</v>
      </c>
      <c r="L552" s="67">
        <f t="shared" si="149"/>
        <v>0</v>
      </c>
    </row>
    <row r="553" spans="1:12">
      <c r="A553" s="125"/>
      <c r="B553" s="126"/>
      <c r="C553" s="4"/>
      <c r="D553" s="4"/>
      <c r="E553" s="4"/>
      <c r="F553" s="5"/>
      <c r="G553" s="5"/>
      <c r="H553" s="66"/>
      <c r="I553" s="67"/>
      <c r="J553" s="67"/>
      <c r="K553" s="67"/>
      <c r="L553" s="67"/>
    </row>
    <row r="554" spans="1:12">
      <c r="A554" s="125">
        <v>0</v>
      </c>
      <c r="B554" s="126">
        <v>721421</v>
      </c>
      <c r="C554" s="4" t="s">
        <v>96</v>
      </c>
      <c r="D554" s="4" t="s">
        <v>2435</v>
      </c>
      <c r="E554" s="4" t="s">
        <v>1837</v>
      </c>
      <c r="F554" s="5">
        <v>14.99</v>
      </c>
      <c r="G554" s="5">
        <f t="shared" si="170"/>
        <v>1424.05</v>
      </c>
      <c r="H554" s="66"/>
      <c r="I554" s="67">
        <f t="shared" si="167"/>
        <v>14.99</v>
      </c>
      <c r="J554" s="67">
        <f t="shared" si="171"/>
        <v>0</v>
      </c>
      <c r="K554" s="67">
        <f t="shared" si="172"/>
        <v>1424.05</v>
      </c>
      <c r="L554" s="67">
        <f t="shared" si="149"/>
        <v>0</v>
      </c>
    </row>
    <row r="555" spans="1:12">
      <c r="A555" s="125">
        <v>0</v>
      </c>
      <c r="B555" s="126">
        <v>721431</v>
      </c>
      <c r="C555" s="4" t="s">
        <v>97</v>
      </c>
      <c r="D555" s="4" t="s">
        <v>2435</v>
      </c>
      <c r="E555" s="4" t="s">
        <v>1837</v>
      </c>
      <c r="F555" s="5">
        <v>14.99</v>
      </c>
      <c r="G555" s="5">
        <f t="shared" si="170"/>
        <v>1424.05</v>
      </c>
      <c r="H555" s="66"/>
      <c r="I555" s="67">
        <f t="shared" si="167"/>
        <v>14.99</v>
      </c>
      <c r="J555" s="67">
        <f t="shared" si="171"/>
        <v>0</v>
      </c>
      <c r="K555" s="67">
        <f t="shared" si="172"/>
        <v>1424.05</v>
      </c>
      <c r="L555" s="67">
        <f t="shared" si="149"/>
        <v>0</v>
      </c>
    </row>
    <row r="556" spans="1:12">
      <c r="A556" s="125">
        <v>0</v>
      </c>
      <c r="B556" s="126">
        <v>721441</v>
      </c>
      <c r="C556" s="4" t="s">
        <v>98</v>
      </c>
      <c r="D556" s="4" t="s">
        <v>2435</v>
      </c>
      <c r="E556" s="4" t="s">
        <v>1837</v>
      </c>
      <c r="F556" s="5">
        <v>14.99</v>
      </c>
      <c r="G556" s="5">
        <f t="shared" si="170"/>
        <v>1424.05</v>
      </c>
      <c r="H556" s="66"/>
      <c r="I556" s="67">
        <f t="shared" si="167"/>
        <v>14.99</v>
      </c>
      <c r="J556" s="67">
        <f t="shared" si="171"/>
        <v>0</v>
      </c>
      <c r="K556" s="67">
        <f t="shared" si="172"/>
        <v>1424.05</v>
      </c>
      <c r="L556" s="67">
        <f t="shared" si="149"/>
        <v>0</v>
      </c>
    </row>
    <row r="557" spans="1:12">
      <c r="A557" s="125">
        <v>0</v>
      </c>
      <c r="B557" s="126">
        <v>721451</v>
      </c>
      <c r="C557" s="4" t="s">
        <v>3480</v>
      </c>
      <c r="D557" s="4" t="s">
        <v>3477</v>
      </c>
      <c r="E557" s="4" t="s">
        <v>3478</v>
      </c>
      <c r="F557" s="5">
        <v>14.99</v>
      </c>
      <c r="G557" s="5">
        <f t="shared" si="170"/>
        <v>1424.05</v>
      </c>
      <c r="H557" s="66"/>
      <c r="I557" s="67">
        <f>F557*(1-Скидка_ROXELPRO)</f>
        <v>14.99</v>
      </c>
      <c r="J557" s="67">
        <f t="shared" si="171"/>
        <v>0</v>
      </c>
      <c r="K557" s="67">
        <f t="shared" si="172"/>
        <v>1424.05</v>
      </c>
      <c r="L557" s="67">
        <f t="shared" si="149"/>
        <v>0</v>
      </c>
    </row>
    <row r="558" spans="1:12">
      <c r="A558" s="125"/>
      <c r="B558" s="126"/>
      <c r="C558" s="4"/>
      <c r="D558" s="4"/>
      <c r="E558" s="4"/>
      <c r="F558" s="5"/>
      <c r="G558" s="5"/>
      <c r="H558" s="66"/>
      <c r="I558" s="67"/>
      <c r="J558" s="67"/>
      <c r="K558" s="67"/>
      <c r="L558" s="67"/>
    </row>
    <row r="559" spans="1:12">
      <c r="A559" s="125">
        <v>0</v>
      </c>
      <c r="B559" s="126">
        <v>729112</v>
      </c>
      <c r="C559" s="4" t="s">
        <v>2944</v>
      </c>
      <c r="D559" s="4" t="s">
        <v>2409</v>
      </c>
      <c r="E559" s="4" t="s">
        <v>8</v>
      </c>
      <c r="F559" s="5">
        <v>4.76</v>
      </c>
      <c r="G559" s="5">
        <f t="shared" si="170"/>
        <v>452.2</v>
      </c>
      <c r="H559" s="66"/>
      <c r="I559" s="67">
        <f>F559*(1-Скидка_ROXELPRO)</f>
        <v>4.76</v>
      </c>
      <c r="J559" s="67">
        <f t="shared" si="171"/>
        <v>0</v>
      </c>
      <c r="K559" s="67">
        <f t="shared" si="172"/>
        <v>452.2</v>
      </c>
      <c r="L559" s="67">
        <f t="shared" si="149"/>
        <v>0</v>
      </c>
    </row>
    <row r="560" spans="1:12">
      <c r="A560" s="125"/>
      <c r="B560" s="126"/>
      <c r="C560" s="3"/>
      <c r="D560" s="3"/>
      <c r="E560" s="3"/>
      <c r="F560" s="5"/>
      <c r="G560" s="5"/>
      <c r="H560" s="66"/>
      <c r="I560" s="67"/>
      <c r="J560" s="67"/>
      <c r="K560" s="67"/>
      <c r="L560" s="67"/>
    </row>
    <row r="561" spans="1:12" ht="16.149999999999999" thickBot="1">
      <c r="A561" s="125"/>
      <c r="B561" s="358" t="s">
        <v>4923</v>
      </c>
      <c r="C561" s="358"/>
      <c r="D561" s="358"/>
      <c r="E561" s="358"/>
      <c r="F561" s="359"/>
      <c r="G561" s="328"/>
      <c r="H561" s="66"/>
      <c r="I561" s="67"/>
      <c r="J561" s="67"/>
      <c r="K561" s="67"/>
      <c r="L561" s="67"/>
    </row>
    <row r="562" spans="1:12" ht="12" thickBot="1">
      <c r="A562" s="125"/>
      <c r="B562" s="355" t="s">
        <v>4999</v>
      </c>
      <c r="C562" s="356"/>
      <c r="D562" s="356"/>
      <c r="E562" s="356"/>
      <c r="F562" s="357"/>
      <c r="G562" s="285"/>
      <c r="H562" s="66"/>
      <c r="I562" s="67"/>
      <c r="J562" s="67"/>
      <c r="K562" s="67"/>
      <c r="L562" s="67"/>
    </row>
    <row r="563" spans="1:12">
      <c r="A563" s="125">
        <v>0</v>
      </c>
      <c r="B563" s="179">
        <v>731310</v>
      </c>
      <c r="C563" s="179" t="s">
        <v>5000</v>
      </c>
      <c r="D563" s="6" t="s">
        <v>5001</v>
      </c>
      <c r="E563" s="6" t="s">
        <v>8</v>
      </c>
      <c r="F563" s="7">
        <v>0.6</v>
      </c>
      <c r="G563" s="5">
        <f>ROUND(F563*Курс_EUR,2)</f>
        <v>57</v>
      </c>
      <c r="H563" s="66"/>
      <c r="I563" s="67">
        <f>F563*(1-Скидка_ROXELPRO)</f>
        <v>0.6</v>
      </c>
      <c r="J563" s="67">
        <f>I563*H563</f>
        <v>0</v>
      </c>
      <c r="K563" s="67">
        <f>G563*(1-Скидка_ROXELPRO)</f>
        <v>57</v>
      </c>
      <c r="L563" s="67">
        <f t="shared" si="149"/>
        <v>0</v>
      </c>
    </row>
    <row r="564" spans="1:12">
      <c r="A564" s="125">
        <v>0</v>
      </c>
      <c r="B564" s="179">
        <v>731315</v>
      </c>
      <c r="C564" s="179" t="s">
        <v>5002</v>
      </c>
      <c r="D564" s="6" t="s">
        <v>2417</v>
      </c>
      <c r="E564" s="6" t="s">
        <v>8</v>
      </c>
      <c r="F564" s="7">
        <v>1.1000000000000001</v>
      </c>
      <c r="G564" s="5">
        <f>ROUND(F564*Курс_EUR,2)</f>
        <v>104.5</v>
      </c>
      <c r="H564" s="66"/>
      <c r="I564" s="67">
        <f>F564*(1-Скидка_ROXELPRO)</f>
        <v>1.1000000000000001</v>
      </c>
      <c r="J564" s="67">
        <f>I564*H564</f>
        <v>0</v>
      </c>
      <c r="K564" s="67">
        <f>G564*(1-Скидка_ROXELPRO)</f>
        <v>104.5</v>
      </c>
      <c r="L564" s="67">
        <f t="shared" si="149"/>
        <v>0</v>
      </c>
    </row>
    <row r="565" spans="1:12">
      <c r="A565" s="125"/>
      <c r="B565" s="179"/>
      <c r="C565" s="179"/>
      <c r="D565" s="6"/>
      <c r="E565" s="6"/>
      <c r="F565" s="7"/>
      <c r="G565" s="5"/>
      <c r="H565" s="66"/>
      <c r="I565" s="67"/>
      <c r="J565" s="67"/>
      <c r="K565" s="67"/>
      <c r="L565" s="67"/>
    </row>
    <row r="566" spans="1:12">
      <c r="A566" s="125">
        <v>0</v>
      </c>
      <c r="B566" s="179">
        <v>731325</v>
      </c>
      <c r="C566" s="179" t="s">
        <v>5003</v>
      </c>
      <c r="D566" s="6" t="s">
        <v>2417</v>
      </c>
      <c r="E566" s="6" t="s">
        <v>8</v>
      </c>
      <c r="F566" s="7">
        <v>1.22</v>
      </c>
      <c r="G566" s="5">
        <f>ROUND(F566*Курс_EUR,2)</f>
        <v>115.9</v>
      </c>
      <c r="H566" s="66"/>
      <c r="I566" s="67">
        <f>F566*(1-Скидка_ROXELPRO)</f>
        <v>1.22</v>
      </c>
      <c r="J566" s="67">
        <f>I566*H566</f>
        <v>0</v>
      </c>
      <c r="K566" s="67">
        <f>G566*(1-Скидка_ROXELPRO)</f>
        <v>115.9</v>
      </c>
      <c r="L566" s="67">
        <f t="shared" si="149"/>
        <v>0</v>
      </c>
    </row>
    <row r="567" spans="1:12" ht="23.25">
      <c r="A567" s="273">
        <v>0</v>
      </c>
      <c r="B567" s="297">
        <v>731326</v>
      </c>
      <c r="C567" s="298" t="s">
        <v>5168</v>
      </c>
      <c r="D567" s="10" t="s">
        <v>2417</v>
      </c>
      <c r="E567" s="10" t="s">
        <v>8</v>
      </c>
      <c r="F567" s="122">
        <v>1.22</v>
      </c>
      <c r="G567" s="98">
        <f>ROUND(F567*Курс_EUR,2)</f>
        <v>115.9</v>
      </c>
      <c r="H567" s="95"/>
      <c r="I567" s="96">
        <f>F567*(1-Скидка_ROXELPRO)</f>
        <v>1.22</v>
      </c>
      <c r="J567" s="96">
        <f>I567*H567</f>
        <v>0</v>
      </c>
      <c r="K567" s="96">
        <f>G567*(1-Скидка_ROXELPRO)</f>
        <v>115.9</v>
      </c>
      <c r="L567" s="96">
        <f t="shared" si="149"/>
        <v>0</v>
      </c>
    </row>
    <row r="568" spans="1:12" ht="12" thickBot="1">
      <c r="A568" s="125"/>
      <c r="B568" s="126"/>
      <c r="C568" s="3"/>
      <c r="D568" s="3"/>
      <c r="E568" s="3"/>
      <c r="F568" s="5"/>
      <c r="G568" s="5"/>
      <c r="H568" s="66"/>
      <c r="I568" s="67"/>
      <c r="J568" s="67"/>
      <c r="K568" s="67"/>
      <c r="L568" s="67"/>
    </row>
    <row r="569" spans="1:12" ht="12" thickBot="1">
      <c r="A569" s="125"/>
      <c r="B569" s="355" t="s">
        <v>4924</v>
      </c>
      <c r="C569" s="356"/>
      <c r="D569" s="356"/>
      <c r="E569" s="356"/>
      <c r="F569" s="357"/>
      <c r="G569" s="285"/>
      <c r="H569" s="66"/>
      <c r="I569" s="67"/>
      <c r="J569" s="67"/>
      <c r="K569" s="67"/>
      <c r="L569" s="67"/>
    </row>
    <row r="570" spans="1:12">
      <c r="A570" s="125">
        <v>0</v>
      </c>
      <c r="B570" s="179">
        <v>732401</v>
      </c>
      <c r="C570" s="179" t="s">
        <v>5103</v>
      </c>
      <c r="D570" s="6" t="s">
        <v>4930</v>
      </c>
      <c r="E570" s="6" t="s">
        <v>8</v>
      </c>
      <c r="F570" s="7">
        <v>16.649999999999999</v>
      </c>
      <c r="G570" s="5">
        <f t="shared" ref="G570:G579" si="173">ROUND(F570*Курс_EUR,2)</f>
        <v>1581.75</v>
      </c>
      <c r="H570" s="66"/>
      <c r="I570" s="67">
        <f>F570*(1-Скидка_ROXELPRO)</f>
        <v>16.649999999999999</v>
      </c>
      <c r="J570" s="67">
        <f t="shared" ref="J570:J579" si="174">I570*H570</f>
        <v>0</v>
      </c>
      <c r="K570" s="67">
        <f t="shared" ref="K570:K579" si="175">G570*(1-Скидка_ROXELPRO)</f>
        <v>1581.75</v>
      </c>
      <c r="L570" s="67">
        <f t="shared" si="149"/>
        <v>0</v>
      </c>
    </row>
    <row r="571" spans="1:12">
      <c r="A571" s="125">
        <v>0</v>
      </c>
      <c r="B571" s="179">
        <v>732402</v>
      </c>
      <c r="C571" s="179" t="s">
        <v>4925</v>
      </c>
      <c r="D571" s="6" t="s">
        <v>4930</v>
      </c>
      <c r="E571" s="6" t="s">
        <v>8</v>
      </c>
      <c r="F571" s="7">
        <v>16.649999999999999</v>
      </c>
      <c r="G571" s="5">
        <f t="shared" si="173"/>
        <v>1581.75</v>
      </c>
      <c r="H571" s="66"/>
      <c r="I571" s="67">
        <f t="shared" ref="I571:I579" si="176">F571*(1-Скидка_ROXELPRO)</f>
        <v>16.649999999999999</v>
      </c>
      <c r="J571" s="67">
        <f t="shared" si="174"/>
        <v>0</v>
      </c>
      <c r="K571" s="67">
        <f t="shared" si="175"/>
        <v>1581.75</v>
      </c>
      <c r="L571" s="67">
        <f t="shared" si="149"/>
        <v>0</v>
      </c>
    </row>
    <row r="572" spans="1:12">
      <c r="A572" s="125">
        <v>0</v>
      </c>
      <c r="B572" s="179">
        <v>732403</v>
      </c>
      <c r="C572" s="179" t="s">
        <v>5104</v>
      </c>
      <c r="D572" s="6" t="s">
        <v>4930</v>
      </c>
      <c r="E572" s="6" t="s">
        <v>8</v>
      </c>
      <c r="F572" s="7">
        <v>16.649999999999999</v>
      </c>
      <c r="G572" s="5">
        <f t="shared" si="173"/>
        <v>1581.75</v>
      </c>
      <c r="H572" s="66"/>
      <c r="I572" s="67">
        <f t="shared" si="176"/>
        <v>16.649999999999999</v>
      </c>
      <c r="J572" s="67">
        <f t="shared" si="174"/>
        <v>0</v>
      </c>
      <c r="K572" s="67">
        <f t="shared" si="175"/>
        <v>1581.75</v>
      </c>
      <c r="L572" s="67">
        <f t="shared" si="149"/>
        <v>0</v>
      </c>
    </row>
    <row r="573" spans="1:12">
      <c r="A573" s="125"/>
      <c r="B573" s="179"/>
      <c r="C573" s="179"/>
      <c r="D573" s="6"/>
      <c r="E573" s="6"/>
      <c r="F573" s="7"/>
      <c r="G573" s="5"/>
      <c r="H573" s="66"/>
      <c r="I573" s="67"/>
      <c r="J573" s="67"/>
      <c r="K573" s="67"/>
      <c r="L573" s="67"/>
    </row>
    <row r="574" spans="1:12">
      <c r="A574" s="125">
        <v>0</v>
      </c>
      <c r="B574" s="179">
        <v>733311</v>
      </c>
      <c r="C574" s="179" t="s">
        <v>4926</v>
      </c>
      <c r="D574" s="6" t="s">
        <v>3207</v>
      </c>
      <c r="E574" s="6" t="s">
        <v>8</v>
      </c>
      <c r="F574" s="7">
        <v>4.95</v>
      </c>
      <c r="G574" s="5">
        <f t="shared" si="173"/>
        <v>470.25</v>
      </c>
      <c r="H574" s="66"/>
      <c r="I574" s="67">
        <f t="shared" si="176"/>
        <v>4.95</v>
      </c>
      <c r="J574" s="67">
        <f t="shared" si="174"/>
        <v>0</v>
      </c>
      <c r="K574" s="67">
        <f t="shared" si="175"/>
        <v>470.25</v>
      </c>
      <c r="L574" s="67">
        <f t="shared" si="149"/>
        <v>0</v>
      </c>
    </row>
    <row r="575" spans="1:12">
      <c r="A575" s="125">
        <v>0</v>
      </c>
      <c r="B575" s="179">
        <v>733371</v>
      </c>
      <c r="C575" s="179" t="s">
        <v>4927</v>
      </c>
      <c r="D575" s="6" t="s">
        <v>3207</v>
      </c>
      <c r="E575" s="6" t="s">
        <v>8</v>
      </c>
      <c r="F575" s="7">
        <v>8.64</v>
      </c>
      <c r="G575" s="5">
        <f t="shared" si="173"/>
        <v>820.8</v>
      </c>
      <c r="H575" s="66"/>
      <c r="I575" s="67">
        <f t="shared" si="176"/>
        <v>8.64</v>
      </c>
      <c r="J575" s="67">
        <f t="shared" si="174"/>
        <v>0</v>
      </c>
      <c r="K575" s="67">
        <f t="shared" si="175"/>
        <v>820.8</v>
      </c>
      <c r="L575" s="67">
        <f t="shared" si="149"/>
        <v>0</v>
      </c>
    </row>
    <row r="576" spans="1:12">
      <c r="A576" s="125">
        <v>0</v>
      </c>
      <c r="B576" s="179">
        <v>733381</v>
      </c>
      <c r="C576" s="179" t="s">
        <v>4931</v>
      </c>
      <c r="D576" s="6" t="s">
        <v>3207</v>
      </c>
      <c r="E576" s="6" t="s">
        <v>8</v>
      </c>
      <c r="F576" s="7">
        <v>9.6</v>
      </c>
      <c r="G576" s="5">
        <f t="shared" si="173"/>
        <v>912</v>
      </c>
      <c r="H576" s="66"/>
      <c r="I576" s="67">
        <f t="shared" si="176"/>
        <v>9.6</v>
      </c>
      <c r="J576" s="67">
        <f t="shared" si="174"/>
        <v>0</v>
      </c>
      <c r="K576" s="67">
        <f t="shared" si="175"/>
        <v>912</v>
      </c>
      <c r="L576" s="67">
        <f t="shared" si="149"/>
        <v>0</v>
      </c>
    </row>
    <row r="577" spans="1:14">
      <c r="A577" s="125">
        <v>0</v>
      </c>
      <c r="B577" s="179">
        <v>733722</v>
      </c>
      <c r="C577" s="179" t="s">
        <v>4939</v>
      </c>
      <c r="D577" s="6" t="s">
        <v>4940</v>
      </c>
      <c r="E577" s="6" t="s">
        <v>8</v>
      </c>
      <c r="F577" s="7">
        <v>1.17</v>
      </c>
      <c r="G577" s="5">
        <f t="shared" si="173"/>
        <v>111.15</v>
      </c>
      <c r="H577" s="66"/>
      <c r="I577" s="67">
        <f t="shared" si="176"/>
        <v>1.17</v>
      </c>
      <c r="J577" s="67">
        <f t="shared" si="174"/>
        <v>0</v>
      </c>
      <c r="K577" s="67">
        <f t="shared" si="175"/>
        <v>111.15</v>
      </c>
      <c r="L577" s="67">
        <f t="shared" ref="L577:L618" si="177">H577*K577</f>
        <v>0</v>
      </c>
    </row>
    <row r="578" spans="1:14">
      <c r="A578" s="125"/>
      <c r="B578" s="179"/>
      <c r="C578" s="179"/>
      <c r="D578" s="6"/>
      <c r="E578" s="6"/>
      <c r="F578" s="7"/>
      <c r="G578" s="5"/>
      <c r="H578" s="66"/>
      <c r="I578" s="67"/>
      <c r="J578" s="67"/>
      <c r="K578" s="67"/>
      <c r="L578" s="67"/>
    </row>
    <row r="579" spans="1:14">
      <c r="A579" s="125">
        <v>0</v>
      </c>
      <c r="B579" s="179">
        <v>733800</v>
      </c>
      <c r="C579" s="179" t="s">
        <v>4928</v>
      </c>
      <c r="D579" s="6" t="s">
        <v>4929</v>
      </c>
      <c r="E579" s="6" t="s">
        <v>8</v>
      </c>
      <c r="F579" s="7">
        <v>0.99</v>
      </c>
      <c r="G579" s="5">
        <f t="shared" si="173"/>
        <v>94.05</v>
      </c>
      <c r="H579" s="66"/>
      <c r="I579" s="67">
        <f t="shared" si="176"/>
        <v>0.99</v>
      </c>
      <c r="J579" s="67">
        <f t="shared" si="174"/>
        <v>0</v>
      </c>
      <c r="K579" s="67">
        <f t="shared" si="175"/>
        <v>94.05</v>
      </c>
      <c r="L579" s="67">
        <f t="shared" si="177"/>
        <v>0</v>
      </c>
    </row>
    <row r="580" spans="1:14">
      <c r="A580" s="125"/>
      <c r="B580" s="126"/>
      <c r="C580" s="3"/>
      <c r="D580" s="3"/>
      <c r="E580" s="3"/>
      <c r="F580" s="5"/>
      <c r="G580" s="5"/>
      <c r="H580" s="66"/>
      <c r="I580" s="67"/>
      <c r="J580" s="67"/>
      <c r="K580" s="67"/>
      <c r="L580" s="67"/>
    </row>
    <row r="581" spans="1:14" ht="16.149999999999999" thickBot="1">
      <c r="A581" s="218"/>
      <c r="B581" s="358" t="s">
        <v>99</v>
      </c>
      <c r="C581" s="358"/>
      <c r="D581" s="358"/>
      <c r="E581" s="358"/>
      <c r="F581" s="359"/>
      <c r="G581" s="328"/>
      <c r="H581" s="91"/>
      <c r="I581" s="82"/>
      <c r="J581" s="82"/>
      <c r="K581" s="67"/>
      <c r="L581" s="67"/>
    </row>
    <row r="582" spans="1:14" ht="12" thickBot="1">
      <c r="A582" s="125"/>
      <c r="B582" s="355" t="s">
        <v>3591</v>
      </c>
      <c r="C582" s="356"/>
      <c r="D582" s="356"/>
      <c r="E582" s="356"/>
      <c r="F582" s="357"/>
      <c r="G582" s="285"/>
      <c r="H582" s="66"/>
      <c r="I582" s="67"/>
      <c r="J582" s="67"/>
      <c r="K582" s="67"/>
      <c r="L582" s="67"/>
    </row>
    <row r="583" spans="1:14">
      <c r="A583" s="125">
        <v>0</v>
      </c>
      <c r="B583" s="126">
        <v>911211</v>
      </c>
      <c r="C583" s="4" t="s">
        <v>4694</v>
      </c>
      <c r="D583" s="4" t="s">
        <v>4695</v>
      </c>
      <c r="E583" s="4" t="s">
        <v>8</v>
      </c>
      <c r="F583" s="5">
        <v>0.19</v>
      </c>
      <c r="G583" s="5">
        <f>ROUND(F583*Курс_EUR,2)</f>
        <v>18.05</v>
      </c>
      <c r="H583" s="66"/>
      <c r="I583" s="67">
        <f>F583*(1-Скидка_ROXELPRO)</f>
        <v>0.19</v>
      </c>
      <c r="J583" s="67">
        <f>I583*H583</f>
        <v>0</v>
      </c>
      <c r="K583" s="67">
        <f>G583*(1-Скидка_ROXELPRO)</f>
        <v>18.05</v>
      </c>
      <c r="L583" s="67">
        <f t="shared" si="177"/>
        <v>0</v>
      </c>
      <c r="N583" s="1" t="s">
        <v>5175</v>
      </c>
    </row>
    <row r="584" spans="1:14">
      <c r="A584" s="125">
        <v>0</v>
      </c>
      <c r="B584" s="126">
        <v>911231</v>
      </c>
      <c r="C584" s="4" t="s">
        <v>4696</v>
      </c>
      <c r="D584" s="4" t="s">
        <v>4695</v>
      </c>
      <c r="E584" s="4" t="s">
        <v>8</v>
      </c>
      <c r="F584" s="5">
        <v>0.16</v>
      </c>
      <c r="G584" s="5">
        <f>ROUND(F584*Курс_EUR,2)</f>
        <v>15.2</v>
      </c>
      <c r="H584" s="66"/>
      <c r="I584" s="67">
        <f>F584*(1-Скидка_ROXELPRO)</f>
        <v>0.16</v>
      </c>
      <c r="J584" s="67">
        <f>I584*H584</f>
        <v>0</v>
      </c>
      <c r="K584" s="67">
        <f>G584*(1-Скидка_ROXELPRO)</f>
        <v>15.2</v>
      </c>
      <c r="L584" s="67">
        <f t="shared" si="177"/>
        <v>0</v>
      </c>
      <c r="N584" s="1" t="s">
        <v>5175</v>
      </c>
    </row>
    <row r="585" spans="1:14">
      <c r="A585" s="125"/>
      <c r="B585" s="126"/>
      <c r="C585" s="4"/>
      <c r="D585" s="4"/>
      <c r="E585" s="4"/>
      <c r="F585" s="5"/>
      <c r="G585" s="5"/>
      <c r="H585" s="66"/>
      <c r="I585" s="67"/>
      <c r="J585" s="67"/>
      <c r="K585" s="67"/>
      <c r="L585" s="67"/>
    </row>
    <row r="586" spans="1:14">
      <c r="A586" s="125">
        <v>0</v>
      </c>
      <c r="B586" s="126">
        <v>912223</v>
      </c>
      <c r="C586" s="4" t="s">
        <v>3319</v>
      </c>
      <c r="D586" s="4" t="s">
        <v>2436</v>
      </c>
      <c r="E586" s="4" t="s">
        <v>2437</v>
      </c>
      <c r="F586" s="5">
        <v>68.150000000000006</v>
      </c>
      <c r="G586" s="5">
        <f>ROUND(F586*Курс_EUR,2)</f>
        <v>6474.25</v>
      </c>
      <c r="H586" s="66"/>
      <c r="I586" s="67">
        <f>F586*(1-Скидка_ROXELPRO)</f>
        <v>68.150000000000006</v>
      </c>
      <c r="J586" s="67">
        <f>I586*H586</f>
        <v>0</v>
      </c>
      <c r="K586" s="67">
        <f>G586*(1-Скидка_ROXELPRO)</f>
        <v>6474.25</v>
      </c>
      <c r="L586" s="67">
        <f t="shared" si="177"/>
        <v>0</v>
      </c>
    </row>
    <row r="587" spans="1:14">
      <c r="A587" s="125"/>
      <c r="B587" s="126"/>
      <c r="C587" s="4"/>
      <c r="D587" s="4"/>
      <c r="E587" s="4"/>
      <c r="F587" s="5"/>
      <c r="G587" s="5"/>
      <c r="H587" s="66"/>
      <c r="I587" s="67"/>
      <c r="J587" s="67"/>
      <c r="K587" s="67"/>
      <c r="L587" s="67"/>
    </row>
    <row r="588" spans="1:14">
      <c r="A588" s="125">
        <v>0</v>
      </c>
      <c r="B588" s="126">
        <v>913213</v>
      </c>
      <c r="C588" s="4" t="s">
        <v>4669</v>
      </c>
      <c r="D588" s="4" t="s">
        <v>2436</v>
      </c>
      <c r="E588" s="4" t="s">
        <v>2437</v>
      </c>
      <c r="F588" s="5">
        <v>61.32</v>
      </c>
      <c r="G588" s="5">
        <f>ROUND(F588*Курс_EUR,2)</f>
        <v>5825.4</v>
      </c>
      <c r="H588" s="66"/>
      <c r="I588" s="67">
        <f>F588*(1-Скидка_ROXELPRO)</f>
        <v>61.32</v>
      </c>
      <c r="J588" s="67">
        <f>I588*H588</f>
        <v>0</v>
      </c>
      <c r="K588" s="67">
        <f>G588*(1-Скидка_ROXELPRO)</f>
        <v>5825.4</v>
      </c>
      <c r="L588" s="67">
        <f t="shared" si="177"/>
        <v>0</v>
      </c>
    </row>
    <row r="589" spans="1:14">
      <c r="A589" s="125">
        <v>0</v>
      </c>
      <c r="B589" s="126">
        <v>913223</v>
      </c>
      <c r="C589" s="4" t="s">
        <v>100</v>
      </c>
      <c r="D589" s="4" t="s">
        <v>2436</v>
      </c>
      <c r="E589" s="4" t="s">
        <v>2437</v>
      </c>
      <c r="F589" s="5">
        <v>55.65</v>
      </c>
      <c r="G589" s="5">
        <f>ROUND(F589*Курс_EUR,2)</f>
        <v>5286.75</v>
      </c>
      <c r="H589" s="66"/>
      <c r="I589" s="67">
        <f>F589*(1-Скидка_ROXELPRO)</f>
        <v>55.65</v>
      </c>
      <c r="J589" s="67">
        <f>I589*H589</f>
        <v>0</v>
      </c>
      <c r="K589" s="67">
        <f>G589*(1-Скидка_ROXELPRO)</f>
        <v>5286.75</v>
      </c>
      <c r="L589" s="67">
        <f t="shared" si="177"/>
        <v>0</v>
      </c>
    </row>
    <row r="590" spans="1:14" ht="12" thickBot="1">
      <c r="A590" s="125"/>
      <c r="B590" s="126"/>
      <c r="C590" s="3"/>
      <c r="D590" s="3"/>
      <c r="E590" s="3"/>
      <c r="F590" s="5"/>
      <c r="G590" s="5"/>
      <c r="H590" s="66"/>
      <c r="I590" s="67"/>
      <c r="J590" s="67"/>
      <c r="K590" s="67"/>
      <c r="L590" s="67"/>
    </row>
    <row r="591" spans="1:14" ht="12" thickBot="1">
      <c r="A591" s="125"/>
      <c r="B591" s="355" t="s">
        <v>3592</v>
      </c>
      <c r="C591" s="356"/>
      <c r="D591" s="356"/>
      <c r="E591" s="356"/>
      <c r="F591" s="357"/>
      <c r="G591" s="285"/>
      <c r="H591" s="66"/>
      <c r="I591" s="67"/>
      <c r="J591" s="67"/>
      <c r="K591" s="67"/>
      <c r="L591" s="67"/>
    </row>
    <row r="592" spans="1:14">
      <c r="A592" s="125">
        <v>0</v>
      </c>
      <c r="B592" s="126">
        <v>921011</v>
      </c>
      <c r="C592" s="4" t="s">
        <v>101</v>
      </c>
      <c r="D592" s="4" t="s">
        <v>2419</v>
      </c>
      <c r="E592" s="4" t="s">
        <v>1836</v>
      </c>
      <c r="F592" s="5">
        <v>43.68</v>
      </c>
      <c r="G592" s="5">
        <f t="shared" ref="G592:G600" si="178">ROUND(F592*Курс_EUR,2)</f>
        <v>4149.6000000000004</v>
      </c>
      <c r="H592" s="66"/>
      <c r="I592" s="67">
        <f t="shared" ref="I592:I600" si="179">F592*(1-Скидка_ROXELPRO)</f>
        <v>43.68</v>
      </c>
      <c r="J592" s="67">
        <f t="shared" ref="J592:J600" si="180">I592*H592</f>
        <v>0</v>
      </c>
      <c r="K592" s="67">
        <f t="shared" ref="K592:K600" si="181">G592*(1-Скидка_ROXELPRO)</f>
        <v>4149.6000000000004</v>
      </c>
      <c r="L592" s="67">
        <f t="shared" si="177"/>
        <v>0</v>
      </c>
    </row>
    <row r="593" spans="1:12">
      <c r="A593" s="125">
        <v>0</v>
      </c>
      <c r="B593" s="126">
        <v>921012</v>
      </c>
      <c r="C593" s="4" t="s">
        <v>102</v>
      </c>
      <c r="D593" s="4" t="s">
        <v>2419</v>
      </c>
      <c r="E593" s="4" t="s">
        <v>1836</v>
      </c>
      <c r="F593" s="5">
        <v>58</v>
      </c>
      <c r="G593" s="5">
        <f t="shared" si="178"/>
        <v>5510</v>
      </c>
      <c r="H593" s="66"/>
      <c r="I593" s="67">
        <f t="shared" si="179"/>
        <v>58</v>
      </c>
      <c r="J593" s="67">
        <f t="shared" si="180"/>
        <v>0</v>
      </c>
      <c r="K593" s="67">
        <f t="shared" si="181"/>
        <v>5510</v>
      </c>
      <c r="L593" s="67">
        <f t="shared" si="177"/>
        <v>0</v>
      </c>
    </row>
    <row r="594" spans="1:12">
      <c r="A594" s="125">
        <v>0</v>
      </c>
      <c r="B594" s="126">
        <v>921013</v>
      </c>
      <c r="C594" s="4" t="s">
        <v>103</v>
      </c>
      <c r="D594" s="4" t="s">
        <v>2419</v>
      </c>
      <c r="E594" s="4" t="s">
        <v>1836</v>
      </c>
      <c r="F594" s="5">
        <v>84</v>
      </c>
      <c r="G594" s="5">
        <f t="shared" si="178"/>
        <v>7980</v>
      </c>
      <c r="H594" s="66"/>
      <c r="I594" s="67">
        <f t="shared" si="179"/>
        <v>84</v>
      </c>
      <c r="J594" s="67">
        <f t="shared" si="180"/>
        <v>0</v>
      </c>
      <c r="K594" s="67">
        <f t="shared" si="181"/>
        <v>7980</v>
      </c>
      <c r="L594" s="67">
        <f t="shared" si="177"/>
        <v>0</v>
      </c>
    </row>
    <row r="595" spans="1:12">
      <c r="A595" s="125">
        <v>0</v>
      </c>
      <c r="B595" s="126">
        <v>921014</v>
      </c>
      <c r="C595" s="4" t="s">
        <v>104</v>
      </c>
      <c r="D595" s="4" t="s">
        <v>2407</v>
      </c>
      <c r="E595" s="4" t="s">
        <v>1837</v>
      </c>
      <c r="F595" s="5">
        <v>72</v>
      </c>
      <c r="G595" s="5">
        <f t="shared" si="178"/>
        <v>6840</v>
      </c>
      <c r="H595" s="66"/>
      <c r="I595" s="67">
        <f t="shared" si="179"/>
        <v>72</v>
      </c>
      <c r="J595" s="67">
        <f t="shared" si="180"/>
        <v>0</v>
      </c>
      <c r="K595" s="67">
        <f t="shared" si="181"/>
        <v>6840</v>
      </c>
      <c r="L595" s="67">
        <f t="shared" si="177"/>
        <v>0</v>
      </c>
    </row>
    <row r="596" spans="1:12">
      <c r="A596" s="125"/>
      <c r="B596" s="126"/>
      <c r="C596" s="4"/>
      <c r="D596" s="4"/>
      <c r="E596" s="4"/>
      <c r="F596" s="5"/>
      <c r="G596" s="5"/>
      <c r="H596" s="66"/>
      <c r="I596" s="67"/>
      <c r="J596" s="67"/>
      <c r="K596" s="67"/>
      <c r="L596" s="67"/>
    </row>
    <row r="597" spans="1:12">
      <c r="A597" s="125">
        <v>0</v>
      </c>
      <c r="B597" s="126">
        <v>921021</v>
      </c>
      <c r="C597" s="4" t="s">
        <v>105</v>
      </c>
      <c r="D597" s="4" t="s">
        <v>2419</v>
      </c>
      <c r="E597" s="4" t="s">
        <v>1836</v>
      </c>
      <c r="F597" s="5">
        <v>16.2</v>
      </c>
      <c r="G597" s="5">
        <f t="shared" si="178"/>
        <v>1539</v>
      </c>
      <c r="H597" s="66"/>
      <c r="I597" s="67">
        <f t="shared" si="179"/>
        <v>16.2</v>
      </c>
      <c r="J597" s="67">
        <f t="shared" si="180"/>
        <v>0</v>
      </c>
      <c r="K597" s="67">
        <f t="shared" si="181"/>
        <v>1539</v>
      </c>
      <c r="L597" s="67">
        <f t="shared" si="177"/>
        <v>0</v>
      </c>
    </row>
    <row r="598" spans="1:12">
      <c r="A598" s="125">
        <v>0</v>
      </c>
      <c r="B598" s="126">
        <v>921022</v>
      </c>
      <c r="C598" s="4" t="s">
        <v>106</v>
      </c>
      <c r="D598" s="4" t="s">
        <v>2419</v>
      </c>
      <c r="E598" s="4" t="s">
        <v>1836</v>
      </c>
      <c r="F598" s="5">
        <v>22</v>
      </c>
      <c r="G598" s="5">
        <f t="shared" si="178"/>
        <v>2090</v>
      </c>
      <c r="H598" s="66"/>
      <c r="I598" s="67">
        <f t="shared" si="179"/>
        <v>22</v>
      </c>
      <c r="J598" s="67">
        <f t="shared" si="180"/>
        <v>0</v>
      </c>
      <c r="K598" s="67">
        <f t="shared" si="181"/>
        <v>2090</v>
      </c>
      <c r="L598" s="67">
        <f t="shared" si="177"/>
        <v>0</v>
      </c>
    </row>
    <row r="599" spans="1:12">
      <c r="A599" s="125">
        <v>0</v>
      </c>
      <c r="B599" s="126">
        <v>921023</v>
      </c>
      <c r="C599" s="4" t="s">
        <v>107</v>
      </c>
      <c r="D599" s="4" t="s">
        <v>2419</v>
      </c>
      <c r="E599" s="4" t="s">
        <v>1836</v>
      </c>
      <c r="F599" s="5">
        <v>32.549999999999997</v>
      </c>
      <c r="G599" s="5">
        <f t="shared" si="178"/>
        <v>3092.25</v>
      </c>
      <c r="H599" s="66"/>
      <c r="I599" s="67">
        <f t="shared" si="179"/>
        <v>32.549999999999997</v>
      </c>
      <c r="J599" s="67">
        <f t="shared" si="180"/>
        <v>0</v>
      </c>
      <c r="K599" s="67">
        <f t="shared" si="181"/>
        <v>3092.25</v>
      </c>
      <c r="L599" s="67">
        <f t="shared" si="177"/>
        <v>0</v>
      </c>
    </row>
    <row r="600" spans="1:12">
      <c r="A600" s="125">
        <v>0</v>
      </c>
      <c r="B600" s="126">
        <v>921024</v>
      </c>
      <c r="C600" s="4" t="s">
        <v>108</v>
      </c>
      <c r="D600" s="4" t="s">
        <v>2407</v>
      </c>
      <c r="E600" s="4" t="s">
        <v>1837</v>
      </c>
      <c r="F600" s="5">
        <v>22</v>
      </c>
      <c r="G600" s="5">
        <f t="shared" si="178"/>
        <v>2090</v>
      </c>
      <c r="H600" s="66"/>
      <c r="I600" s="67">
        <f t="shared" si="179"/>
        <v>22</v>
      </c>
      <c r="J600" s="67">
        <f t="shared" si="180"/>
        <v>0</v>
      </c>
      <c r="K600" s="67">
        <f t="shared" si="181"/>
        <v>2090</v>
      </c>
      <c r="L600" s="67">
        <f t="shared" si="177"/>
        <v>0</v>
      </c>
    </row>
    <row r="601" spans="1:12" ht="12" thickBot="1">
      <c r="A601" s="125"/>
      <c r="B601" s="126"/>
      <c r="C601" s="3"/>
      <c r="D601" s="3"/>
      <c r="E601" s="3"/>
      <c r="F601" s="5"/>
      <c r="G601" s="5"/>
      <c r="H601" s="66"/>
      <c r="I601" s="67"/>
      <c r="J601" s="67"/>
      <c r="K601" s="67"/>
      <c r="L601" s="67"/>
    </row>
    <row r="602" spans="1:12" ht="12" thickBot="1">
      <c r="A602" s="125"/>
      <c r="B602" s="355" t="s">
        <v>5013</v>
      </c>
      <c r="C602" s="356"/>
      <c r="D602" s="356"/>
      <c r="E602" s="356"/>
      <c r="F602" s="357"/>
      <c r="G602" s="285"/>
      <c r="H602" s="66"/>
      <c r="I602" s="67"/>
      <c r="J602" s="67"/>
      <c r="K602" s="67"/>
      <c r="L602" s="67"/>
    </row>
    <row r="603" spans="1:12">
      <c r="A603" s="125">
        <v>0</v>
      </c>
      <c r="B603" s="126">
        <v>931141</v>
      </c>
      <c r="C603" s="4" t="s">
        <v>5231</v>
      </c>
      <c r="D603" s="4" t="s">
        <v>5015</v>
      </c>
      <c r="E603" s="4" t="s">
        <v>68</v>
      </c>
      <c r="F603" s="5">
        <v>59.2</v>
      </c>
      <c r="G603" s="5">
        <f t="shared" ref="G603:G610" si="182">ROUND(F603*Курс_EUR,2)</f>
        <v>5624</v>
      </c>
      <c r="H603" s="66"/>
      <c r="I603" s="67">
        <f t="shared" ref="I603:I610" si="183">F603*(1-Скидка_ROXELPRO)</f>
        <v>59.2</v>
      </c>
      <c r="J603" s="67">
        <f t="shared" ref="J603:J610" si="184">I603*H603</f>
        <v>0</v>
      </c>
      <c r="K603" s="67">
        <f t="shared" ref="K603:K610" si="185">G603*(1-Скидка_ROXELPRO)</f>
        <v>5624</v>
      </c>
      <c r="L603" s="67">
        <f t="shared" ref="L603:L610" si="186">H603*K603</f>
        <v>0</v>
      </c>
    </row>
    <row r="604" spans="1:12">
      <c r="A604" s="125">
        <v>0</v>
      </c>
      <c r="B604" s="126">
        <v>931142</v>
      </c>
      <c r="C604" s="4" t="s">
        <v>5232</v>
      </c>
      <c r="D604" s="4" t="s">
        <v>5015</v>
      </c>
      <c r="E604" s="4" t="s">
        <v>68</v>
      </c>
      <c r="F604" s="5">
        <v>59.2</v>
      </c>
      <c r="G604" s="5">
        <f t="shared" si="182"/>
        <v>5624</v>
      </c>
      <c r="H604" s="66"/>
      <c r="I604" s="67">
        <f t="shared" si="183"/>
        <v>59.2</v>
      </c>
      <c r="J604" s="67">
        <f t="shared" si="184"/>
        <v>0</v>
      </c>
      <c r="K604" s="67">
        <f t="shared" si="185"/>
        <v>5624</v>
      </c>
      <c r="L604" s="67">
        <f t="shared" si="186"/>
        <v>0</v>
      </c>
    </row>
    <row r="605" spans="1:12">
      <c r="A605" s="125">
        <v>0</v>
      </c>
      <c r="B605" s="126">
        <v>931151</v>
      </c>
      <c r="C605" s="4" t="s">
        <v>5233</v>
      </c>
      <c r="D605" s="4" t="s">
        <v>5015</v>
      </c>
      <c r="E605" s="4" t="s">
        <v>68</v>
      </c>
      <c r="F605" s="5">
        <v>63.2</v>
      </c>
      <c r="G605" s="5">
        <f t="shared" si="182"/>
        <v>6004</v>
      </c>
      <c r="H605" s="66"/>
      <c r="I605" s="67">
        <f t="shared" si="183"/>
        <v>63.2</v>
      </c>
      <c r="J605" s="67">
        <f t="shared" si="184"/>
        <v>0</v>
      </c>
      <c r="K605" s="67">
        <f t="shared" si="185"/>
        <v>6004</v>
      </c>
      <c r="L605" s="67">
        <f t="shared" si="186"/>
        <v>0</v>
      </c>
    </row>
    <row r="606" spans="1:12">
      <c r="A606" s="125">
        <v>0</v>
      </c>
      <c r="B606" s="126">
        <v>931152</v>
      </c>
      <c r="C606" s="4" t="s">
        <v>5234</v>
      </c>
      <c r="D606" s="4" t="s">
        <v>5015</v>
      </c>
      <c r="E606" s="4" t="s">
        <v>68</v>
      </c>
      <c r="F606" s="5">
        <v>63.2</v>
      </c>
      <c r="G606" s="5">
        <f t="shared" si="182"/>
        <v>6004</v>
      </c>
      <c r="H606" s="66"/>
      <c r="I606" s="67">
        <f t="shared" si="183"/>
        <v>63.2</v>
      </c>
      <c r="J606" s="67">
        <f t="shared" si="184"/>
        <v>0</v>
      </c>
      <c r="K606" s="67">
        <f t="shared" si="185"/>
        <v>6004</v>
      </c>
      <c r="L606" s="67">
        <f t="shared" si="186"/>
        <v>0</v>
      </c>
    </row>
    <row r="607" spans="1:12">
      <c r="A607" s="125"/>
      <c r="B607" s="126"/>
      <c r="C607" s="4"/>
      <c r="D607" s="4"/>
      <c r="E607" s="4"/>
      <c r="F607" s="5"/>
      <c r="G607" s="5"/>
      <c r="H607" s="66"/>
      <c r="I607" s="67"/>
      <c r="J607" s="67"/>
      <c r="K607" s="67"/>
      <c r="L607" s="67"/>
    </row>
    <row r="608" spans="1:12">
      <c r="A608" s="125">
        <v>0</v>
      </c>
      <c r="B608" s="126">
        <v>931191</v>
      </c>
      <c r="C608" s="4" t="s">
        <v>5235</v>
      </c>
      <c r="D608" s="4" t="s">
        <v>2447</v>
      </c>
      <c r="E608" s="4" t="s">
        <v>8</v>
      </c>
      <c r="F608" s="5">
        <v>23.2</v>
      </c>
      <c r="G608" s="5">
        <f t="shared" si="182"/>
        <v>2204</v>
      </c>
      <c r="H608" s="66"/>
      <c r="I608" s="67">
        <f t="shared" si="183"/>
        <v>23.2</v>
      </c>
      <c r="J608" s="67">
        <f t="shared" si="184"/>
        <v>0</v>
      </c>
      <c r="K608" s="67">
        <f t="shared" si="185"/>
        <v>2204</v>
      </c>
      <c r="L608" s="67">
        <f t="shared" si="186"/>
        <v>0</v>
      </c>
    </row>
    <row r="609" spans="1:12">
      <c r="A609" s="125">
        <v>0</v>
      </c>
      <c r="B609" s="126">
        <v>931192</v>
      </c>
      <c r="C609" s="4" t="s">
        <v>5236</v>
      </c>
      <c r="D609" s="4" t="s">
        <v>2447</v>
      </c>
      <c r="E609" s="4" t="s">
        <v>8</v>
      </c>
      <c r="F609" s="5">
        <v>23.2</v>
      </c>
      <c r="G609" s="5">
        <f t="shared" si="182"/>
        <v>2204</v>
      </c>
      <c r="H609" s="66"/>
      <c r="I609" s="67">
        <f t="shared" si="183"/>
        <v>23.2</v>
      </c>
      <c r="J609" s="67">
        <f t="shared" si="184"/>
        <v>0</v>
      </c>
      <c r="K609" s="67">
        <f t="shared" si="185"/>
        <v>2204</v>
      </c>
      <c r="L609" s="67">
        <f t="shared" si="186"/>
        <v>0</v>
      </c>
    </row>
    <row r="610" spans="1:12">
      <c r="A610" s="125">
        <v>0</v>
      </c>
      <c r="B610" s="126">
        <v>931193</v>
      </c>
      <c r="C610" s="4" t="s">
        <v>5237</v>
      </c>
      <c r="D610" s="4" t="s">
        <v>2447</v>
      </c>
      <c r="E610" s="4" t="s">
        <v>8</v>
      </c>
      <c r="F610" s="5">
        <v>23.2</v>
      </c>
      <c r="G610" s="5">
        <f t="shared" si="182"/>
        <v>2204</v>
      </c>
      <c r="H610" s="66"/>
      <c r="I610" s="67">
        <f t="shared" si="183"/>
        <v>23.2</v>
      </c>
      <c r="J610" s="67">
        <f t="shared" si="184"/>
        <v>0</v>
      </c>
      <c r="K610" s="67">
        <f t="shared" si="185"/>
        <v>2204</v>
      </c>
      <c r="L610" s="67">
        <f t="shared" si="186"/>
        <v>0</v>
      </c>
    </row>
    <row r="611" spans="1:12">
      <c r="A611" s="125"/>
      <c r="B611" s="126"/>
      <c r="C611" s="4"/>
      <c r="D611" s="4"/>
      <c r="E611" s="4"/>
      <c r="F611" s="5"/>
      <c r="G611" s="5"/>
      <c r="H611" s="66"/>
      <c r="I611" s="67"/>
      <c r="J611" s="67"/>
      <c r="K611" s="67"/>
      <c r="L611" s="67"/>
    </row>
    <row r="612" spans="1:12">
      <c r="A612" s="125">
        <v>0</v>
      </c>
      <c r="B612" s="126">
        <v>932056</v>
      </c>
      <c r="C612" s="4" t="s">
        <v>5014</v>
      </c>
      <c r="D612" s="4" t="s">
        <v>5015</v>
      </c>
      <c r="E612" s="4" t="s">
        <v>68</v>
      </c>
      <c r="F612" s="5">
        <v>54.57</v>
      </c>
      <c r="G612" s="5">
        <f t="shared" ref="G612:G618" si="187">ROUND(F612*Курс_EUR,2)</f>
        <v>5184.1499999999996</v>
      </c>
      <c r="H612" s="66"/>
      <c r="I612" s="67">
        <f t="shared" ref="I612:I618" si="188">F612*(1-Скидка_ROXELPRO)</f>
        <v>54.57</v>
      </c>
      <c r="J612" s="67">
        <f t="shared" ref="J612:J618" si="189">I612*H612</f>
        <v>0</v>
      </c>
      <c r="K612" s="67">
        <f t="shared" ref="K612:K618" si="190">G612*(1-Скидка_ROXELPRO)</f>
        <v>5184.1499999999996</v>
      </c>
      <c r="L612" s="67">
        <f t="shared" si="177"/>
        <v>0</v>
      </c>
    </row>
    <row r="613" spans="1:12">
      <c r="A613" s="125">
        <v>0</v>
      </c>
      <c r="B613" s="126">
        <v>932058</v>
      </c>
      <c r="C613" s="4" t="s">
        <v>5016</v>
      </c>
      <c r="D613" s="4" t="s">
        <v>5015</v>
      </c>
      <c r="E613" s="4" t="s">
        <v>68</v>
      </c>
      <c r="F613" s="5">
        <v>55.66</v>
      </c>
      <c r="G613" s="5">
        <f t="shared" si="187"/>
        <v>5287.7</v>
      </c>
      <c r="H613" s="66"/>
      <c r="I613" s="67">
        <f t="shared" si="188"/>
        <v>55.66</v>
      </c>
      <c r="J613" s="67">
        <f t="shared" si="189"/>
        <v>0</v>
      </c>
      <c r="K613" s="67">
        <f t="shared" si="190"/>
        <v>5287.7</v>
      </c>
      <c r="L613" s="67">
        <f t="shared" si="177"/>
        <v>0</v>
      </c>
    </row>
    <row r="614" spans="1:12">
      <c r="A614" s="125">
        <v>0</v>
      </c>
      <c r="B614" s="126">
        <v>932066</v>
      </c>
      <c r="C614" s="4" t="s">
        <v>5017</v>
      </c>
      <c r="D614" s="4" t="s">
        <v>5015</v>
      </c>
      <c r="E614" s="4" t="s">
        <v>68</v>
      </c>
      <c r="F614" s="5">
        <v>53.01</v>
      </c>
      <c r="G614" s="5">
        <f t="shared" si="187"/>
        <v>5035.95</v>
      </c>
      <c r="H614" s="66"/>
      <c r="I614" s="67">
        <f t="shared" si="188"/>
        <v>53.01</v>
      </c>
      <c r="J614" s="67">
        <f t="shared" si="189"/>
        <v>0</v>
      </c>
      <c r="K614" s="67">
        <f t="shared" si="190"/>
        <v>5035.95</v>
      </c>
      <c r="L614" s="67">
        <f t="shared" si="177"/>
        <v>0</v>
      </c>
    </row>
    <row r="615" spans="1:12">
      <c r="A615" s="125">
        <v>0</v>
      </c>
      <c r="B615" s="126">
        <v>932068</v>
      </c>
      <c r="C615" s="4" t="s">
        <v>5018</v>
      </c>
      <c r="D615" s="4" t="s">
        <v>5015</v>
      </c>
      <c r="E615" s="4" t="s">
        <v>68</v>
      </c>
      <c r="F615" s="5">
        <v>57.09</v>
      </c>
      <c r="G615" s="5">
        <f t="shared" si="187"/>
        <v>5423.55</v>
      </c>
      <c r="H615" s="66"/>
      <c r="I615" s="67">
        <f t="shared" si="188"/>
        <v>57.09</v>
      </c>
      <c r="J615" s="67">
        <f t="shared" si="189"/>
        <v>0</v>
      </c>
      <c r="K615" s="67">
        <f t="shared" si="190"/>
        <v>5423.55</v>
      </c>
      <c r="L615" s="67">
        <f t="shared" si="177"/>
        <v>0</v>
      </c>
    </row>
    <row r="616" spans="1:12">
      <c r="A616" s="125"/>
      <c r="B616" s="126"/>
      <c r="C616" s="4"/>
      <c r="D616" s="4"/>
      <c r="E616" s="4"/>
      <c r="F616" s="5"/>
      <c r="G616" s="5"/>
      <c r="H616" s="66"/>
      <c r="I616" s="67"/>
      <c r="J616" s="67"/>
      <c r="K616" s="67"/>
      <c r="L616" s="67"/>
    </row>
    <row r="617" spans="1:12">
      <c r="A617" s="125">
        <v>0</v>
      </c>
      <c r="B617" s="126">
        <v>932096</v>
      </c>
      <c r="C617" s="4" t="s">
        <v>5019</v>
      </c>
      <c r="D617" s="4" t="s">
        <v>2451</v>
      </c>
      <c r="E617" s="4" t="s">
        <v>8</v>
      </c>
      <c r="F617" s="5">
        <v>3.87</v>
      </c>
      <c r="G617" s="5">
        <f t="shared" si="187"/>
        <v>367.65</v>
      </c>
      <c r="H617" s="66"/>
      <c r="I617" s="67">
        <f t="shared" si="188"/>
        <v>3.87</v>
      </c>
      <c r="J617" s="67">
        <f t="shared" si="189"/>
        <v>0</v>
      </c>
      <c r="K617" s="67">
        <f t="shared" si="190"/>
        <v>367.65</v>
      </c>
      <c r="L617" s="67">
        <f t="shared" si="177"/>
        <v>0</v>
      </c>
    </row>
    <row r="618" spans="1:12">
      <c r="A618" s="125">
        <v>0</v>
      </c>
      <c r="B618" s="126">
        <v>932098</v>
      </c>
      <c r="C618" s="4" t="s">
        <v>5020</v>
      </c>
      <c r="D618" s="4" t="s">
        <v>2451</v>
      </c>
      <c r="E618" s="4" t="s">
        <v>8</v>
      </c>
      <c r="F618" s="5">
        <v>3.95</v>
      </c>
      <c r="G618" s="5">
        <f t="shared" si="187"/>
        <v>375.25</v>
      </c>
      <c r="H618" s="66"/>
      <c r="I618" s="67">
        <f t="shared" si="188"/>
        <v>3.95</v>
      </c>
      <c r="J618" s="67">
        <f t="shared" si="189"/>
        <v>0</v>
      </c>
      <c r="K618" s="67">
        <f t="shared" si="190"/>
        <v>375.25</v>
      </c>
      <c r="L618" s="67">
        <f t="shared" si="177"/>
        <v>0</v>
      </c>
    </row>
    <row r="620" spans="1:12">
      <c r="A620" s="84"/>
      <c r="B620" s="84" t="s">
        <v>5230</v>
      </c>
      <c r="C620" s="85"/>
    </row>
    <row r="621" spans="1:12">
      <c r="A621" s="12"/>
      <c r="B621" s="12" t="s">
        <v>109</v>
      </c>
    </row>
    <row r="622" spans="1:12">
      <c r="A622" s="12"/>
      <c r="B622" s="12" t="s">
        <v>2182</v>
      </c>
    </row>
  </sheetData>
  <autoFilter ref="A7:M622" xr:uid="{F95C1B85-5511-41D3-8F11-F5D94E4D24CB}"/>
  <mergeCells count="54">
    <mergeCell ref="B602:F602"/>
    <mergeCell ref="B582:F582"/>
    <mergeCell ref="B439:F439"/>
    <mergeCell ref="B440:F440"/>
    <mergeCell ref="B458:F458"/>
    <mergeCell ref="B463:F463"/>
    <mergeCell ref="B480:F480"/>
    <mergeCell ref="B505:F505"/>
    <mergeCell ref="B527:F527"/>
    <mergeCell ref="B526:F526"/>
    <mergeCell ref="B543:F543"/>
    <mergeCell ref="B581:F581"/>
    <mergeCell ref="B561:F561"/>
    <mergeCell ref="B569:F569"/>
    <mergeCell ref="B562:F562"/>
    <mergeCell ref="B591:F591"/>
    <mergeCell ref="B253:F253"/>
    <mergeCell ref="B250:F250"/>
    <mergeCell ref="B102:F102"/>
    <mergeCell ref="B156:F156"/>
    <mergeCell ref="B163:F163"/>
    <mergeCell ref="B164:F164"/>
    <mergeCell ref="B172:F172"/>
    <mergeCell ref="B168:F168"/>
    <mergeCell ref="B147:F147"/>
    <mergeCell ref="B150:F150"/>
    <mergeCell ref="B372:F372"/>
    <mergeCell ref="B410:F410"/>
    <mergeCell ref="B417:F417"/>
    <mergeCell ref="B371:F371"/>
    <mergeCell ref="B254:F254"/>
    <mergeCell ref="B310:F310"/>
    <mergeCell ref="B322:F322"/>
    <mergeCell ref="B357:F357"/>
    <mergeCell ref="B2:F2"/>
    <mergeCell ref="B3:F3"/>
    <mergeCell ref="B8:F8"/>
    <mergeCell ref="B9:F9"/>
    <mergeCell ref="B17:F17"/>
    <mergeCell ref="B35:F35"/>
    <mergeCell ref="B57:F57"/>
    <mergeCell ref="B221:F221"/>
    <mergeCell ref="B229:F229"/>
    <mergeCell ref="B245:F245"/>
    <mergeCell ref="B41:F41"/>
    <mergeCell ref="B61:F61"/>
    <mergeCell ref="B69:F69"/>
    <mergeCell ref="B75:F75"/>
    <mergeCell ref="B83:F83"/>
    <mergeCell ref="B46:F46"/>
    <mergeCell ref="B178:F178"/>
    <mergeCell ref="B203:F203"/>
    <mergeCell ref="B217:F217"/>
    <mergeCell ref="B220:F220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2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F23" sqref="F23"/>
    </sheetView>
  </sheetViews>
  <sheetFormatPr defaultColWidth="9.19921875" defaultRowHeight="11.65" outlineLevelCol="1"/>
  <cols>
    <col min="1" max="1" width="7.73046875" style="1" hidden="1" customWidth="1" outlineLevel="1"/>
    <col min="2" max="2" width="10" style="1" customWidth="1" collapsed="1"/>
    <col min="3" max="3" width="7.796875" style="1" customWidth="1"/>
    <col min="4" max="4" width="66.265625" style="1" customWidth="1"/>
    <col min="5" max="5" width="10.73046875" style="1" customWidth="1"/>
    <col min="6" max="6" width="7" style="1" customWidth="1"/>
    <col min="7" max="8" width="8.19921875" style="1" customWidth="1"/>
    <col min="9" max="12" width="8.59765625" style="1" customWidth="1" outlineLevel="1"/>
    <col min="13" max="13" width="9.59765625" style="1" customWidth="1" outlineLevel="1"/>
    <col min="14" max="14" width="2.19921875" style="1" customWidth="1"/>
    <col min="15" max="16384" width="9.19921875" style="1"/>
  </cols>
  <sheetData>
    <row r="2" spans="1:15" ht="15.75">
      <c r="B2" s="351" t="s">
        <v>0</v>
      </c>
      <c r="C2" s="351"/>
      <c r="D2" s="351"/>
      <c r="E2" s="351"/>
      <c r="F2" s="351"/>
      <c r="G2" s="351"/>
      <c r="H2" s="267"/>
      <c r="I2" s="267"/>
    </row>
    <row r="3" spans="1:15" ht="15.75">
      <c r="B3" s="351" t="s">
        <v>3725</v>
      </c>
      <c r="C3" s="351"/>
      <c r="D3" s="351"/>
      <c r="E3" s="351"/>
      <c r="F3" s="351"/>
      <c r="G3" s="351"/>
      <c r="H3" s="267"/>
      <c r="I3" s="267"/>
    </row>
    <row r="4" spans="1:15">
      <c r="G4" s="2"/>
      <c r="H4" s="2"/>
      <c r="I4" s="2"/>
    </row>
    <row r="5" spans="1:15">
      <c r="B5" s="1" t="s">
        <v>3625</v>
      </c>
      <c r="G5" s="2"/>
      <c r="H5" s="2"/>
      <c r="I5" s="2"/>
      <c r="J5" s="49" t="s">
        <v>1881</v>
      </c>
      <c r="K5" s="50">
        <v>0</v>
      </c>
      <c r="L5" s="301"/>
      <c r="M5" s="301"/>
    </row>
    <row r="6" spans="1:15" ht="14.65" thickBot="1">
      <c r="B6" s="1" t="s">
        <v>1</v>
      </c>
      <c r="E6" s="45" t="s">
        <v>2003</v>
      </c>
      <c r="J6" s="49" t="s">
        <v>1882</v>
      </c>
      <c r="K6" s="38">
        <f>SUM(K10:K521)</f>
        <v>0</v>
      </c>
      <c r="L6" s="49" t="s">
        <v>5220</v>
      </c>
      <c r="M6" s="38">
        <f>SUM(M10:M521)</f>
        <v>0</v>
      </c>
    </row>
    <row r="7" spans="1:15" ht="23.65" thickBot="1">
      <c r="A7" s="305" t="s">
        <v>3127</v>
      </c>
      <c r="B7" s="15" t="s">
        <v>2191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5100</v>
      </c>
      <c r="I7" s="300" t="s">
        <v>1884</v>
      </c>
      <c r="J7" s="61" t="s">
        <v>1883</v>
      </c>
      <c r="K7" s="61" t="s">
        <v>5218</v>
      </c>
      <c r="L7" s="61" t="s">
        <v>1883</v>
      </c>
      <c r="M7" s="62" t="s">
        <v>5219</v>
      </c>
    </row>
    <row r="8" spans="1:15" ht="16.149999999999999" thickBot="1">
      <c r="A8" s="305"/>
      <c r="B8" s="360" t="s">
        <v>6</v>
      </c>
      <c r="C8" s="361"/>
      <c r="D8" s="361"/>
      <c r="E8" s="361"/>
      <c r="F8" s="361"/>
      <c r="G8" s="333"/>
      <c r="H8" s="332"/>
      <c r="I8" s="330"/>
      <c r="J8" s="330"/>
      <c r="K8" s="331"/>
      <c r="L8" s="331"/>
      <c r="M8" s="340"/>
    </row>
    <row r="9" spans="1:15" ht="15" customHeight="1" thickBot="1">
      <c r="A9" s="6"/>
      <c r="B9" s="355" t="s">
        <v>731</v>
      </c>
      <c r="C9" s="356"/>
      <c r="D9" s="356"/>
      <c r="E9" s="356"/>
      <c r="F9" s="357"/>
      <c r="G9" s="326"/>
      <c r="H9" s="285"/>
      <c r="I9" s="91"/>
      <c r="J9" s="90"/>
      <c r="K9" s="82"/>
      <c r="L9" s="82"/>
      <c r="M9" s="82"/>
    </row>
    <row r="10" spans="1:15">
      <c r="A10" s="125">
        <v>0</v>
      </c>
      <c r="B10" s="93"/>
      <c r="C10" s="3">
        <v>105144</v>
      </c>
      <c r="D10" s="3" t="s">
        <v>4920</v>
      </c>
      <c r="E10" s="3" t="s">
        <v>2166</v>
      </c>
      <c r="F10" s="3" t="s">
        <v>8</v>
      </c>
      <c r="G10" s="5">
        <v>0.72</v>
      </c>
      <c r="H10" s="5">
        <f t="shared" ref="H10:H48" si="0">ROUND(G10*Курс_EUR,2)</f>
        <v>68.400000000000006</v>
      </c>
      <c r="I10" s="66"/>
      <c r="J10" s="67">
        <f t="shared" ref="J10:J17" si="1">G10*(1-Скидка_ROXELPRO_Ind)</f>
        <v>0.72</v>
      </c>
      <c r="K10" s="67">
        <f t="shared" ref="K10:K48" si="2">J10*I10</f>
        <v>0</v>
      </c>
      <c r="L10" s="67">
        <f t="shared" ref="L10:L48" si="3">H10*(1-Скидка_ROXELPRO_Ind)</f>
        <v>68.400000000000006</v>
      </c>
      <c r="M10" s="67">
        <f>I10*L10</f>
        <v>0</v>
      </c>
      <c r="O10" s="89"/>
    </row>
    <row r="11" spans="1:15">
      <c r="A11" s="125"/>
      <c r="B11" s="93"/>
      <c r="C11" s="3"/>
      <c r="D11" s="3"/>
      <c r="E11" s="3"/>
      <c r="F11" s="3"/>
      <c r="G11" s="5"/>
      <c r="H11" s="5"/>
      <c r="I11" s="66"/>
      <c r="J11" s="67"/>
      <c r="K11" s="67"/>
      <c r="L11" s="67"/>
      <c r="M11" s="67"/>
      <c r="O11" s="89"/>
    </row>
    <row r="12" spans="1:15">
      <c r="A12" s="125">
        <v>0</v>
      </c>
      <c r="B12" s="93"/>
      <c r="C12" s="3">
        <v>105243</v>
      </c>
      <c r="D12" s="3" t="s">
        <v>2924</v>
      </c>
      <c r="E12" s="3" t="s">
        <v>2166</v>
      </c>
      <c r="F12" s="3" t="s">
        <v>8</v>
      </c>
      <c r="G12" s="5">
        <v>0.67</v>
      </c>
      <c r="H12" s="5">
        <f t="shared" si="0"/>
        <v>63.65</v>
      </c>
      <c r="I12" s="66"/>
      <c r="J12" s="67">
        <f t="shared" si="1"/>
        <v>0.67</v>
      </c>
      <c r="K12" s="67">
        <f t="shared" si="2"/>
        <v>0</v>
      </c>
      <c r="L12" s="67">
        <f t="shared" si="3"/>
        <v>63.65</v>
      </c>
      <c r="M12" s="67">
        <f>I12*L12</f>
        <v>0</v>
      </c>
    </row>
    <row r="13" spans="1:15">
      <c r="A13" s="125">
        <v>0</v>
      </c>
      <c r="B13" s="93"/>
      <c r="C13" s="3">
        <v>105245</v>
      </c>
      <c r="D13" s="3" t="s">
        <v>2927</v>
      </c>
      <c r="E13" s="3" t="s">
        <v>2166</v>
      </c>
      <c r="F13" s="3" t="s">
        <v>8</v>
      </c>
      <c r="G13" s="5">
        <v>0.71</v>
      </c>
      <c r="H13" s="5">
        <f t="shared" si="0"/>
        <v>67.45</v>
      </c>
      <c r="I13" s="66"/>
      <c r="J13" s="67">
        <f t="shared" si="1"/>
        <v>0.71</v>
      </c>
      <c r="K13" s="67">
        <f t="shared" si="2"/>
        <v>0</v>
      </c>
      <c r="L13" s="67">
        <f t="shared" si="3"/>
        <v>67.45</v>
      </c>
      <c r="M13" s="67">
        <f t="shared" ref="M13:M92" si="4">I13*L13</f>
        <v>0</v>
      </c>
    </row>
    <row r="14" spans="1:15">
      <c r="A14" s="125">
        <v>0</v>
      </c>
      <c r="B14" s="93"/>
      <c r="C14" s="3">
        <v>105247</v>
      </c>
      <c r="D14" s="3" t="s">
        <v>2928</v>
      </c>
      <c r="E14" s="3" t="s">
        <v>2166</v>
      </c>
      <c r="F14" s="3" t="s">
        <v>8</v>
      </c>
      <c r="G14" s="5">
        <v>0.78</v>
      </c>
      <c r="H14" s="5">
        <f t="shared" si="0"/>
        <v>74.099999999999994</v>
      </c>
      <c r="I14" s="66"/>
      <c r="J14" s="67">
        <f t="shared" si="1"/>
        <v>0.78</v>
      </c>
      <c r="K14" s="67">
        <f t="shared" si="2"/>
        <v>0</v>
      </c>
      <c r="L14" s="67">
        <f t="shared" si="3"/>
        <v>74.099999999999994</v>
      </c>
      <c r="M14" s="67">
        <f t="shared" si="4"/>
        <v>0</v>
      </c>
    </row>
    <row r="15" spans="1:15">
      <c r="A15" s="125">
        <v>0</v>
      </c>
      <c r="B15" s="93"/>
      <c r="C15" s="3">
        <v>105248</v>
      </c>
      <c r="D15" s="3" t="s">
        <v>2929</v>
      </c>
      <c r="E15" s="3" t="s">
        <v>2166</v>
      </c>
      <c r="F15" s="3" t="s">
        <v>8</v>
      </c>
      <c r="G15" s="5">
        <v>0.79</v>
      </c>
      <c r="H15" s="5">
        <f t="shared" si="0"/>
        <v>75.05</v>
      </c>
      <c r="I15" s="66"/>
      <c r="J15" s="67">
        <f t="shared" si="1"/>
        <v>0.79</v>
      </c>
      <c r="K15" s="67">
        <f t="shared" si="2"/>
        <v>0</v>
      </c>
      <c r="L15" s="67">
        <f t="shared" si="3"/>
        <v>75.05</v>
      </c>
      <c r="M15" s="67">
        <f t="shared" si="4"/>
        <v>0</v>
      </c>
    </row>
    <row r="16" spans="1:15">
      <c r="A16" s="125"/>
      <c r="B16" s="93"/>
      <c r="C16" s="3"/>
      <c r="D16" s="3"/>
      <c r="E16" s="3"/>
      <c r="F16" s="3"/>
      <c r="G16" s="5"/>
      <c r="H16" s="5"/>
      <c r="I16" s="66"/>
      <c r="J16" s="67"/>
      <c r="K16" s="67"/>
      <c r="L16" s="67"/>
      <c r="M16" s="67"/>
    </row>
    <row r="17" spans="1:14">
      <c r="A17" s="125">
        <v>0</v>
      </c>
      <c r="B17" s="93"/>
      <c r="C17" s="3">
        <v>105323</v>
      </c>
      <c r="D17" s="3" t="s">
        <v>5162</v>
      </c>
      <c r="E17" s="3" t="s">
        <v>2166</v>
      </c>
      <c r="F17" s="3" t="s">
        <v>8</v>
      </c>
      <c r="G17" s="5">
        <v>0.56000000000000005</v>
      </c>
      <c r="H17" s="5">
        <f t="shared" ref="H17" si="5">ROUND(G17*Курс_EUR,2)</f>
        <v>53.2</v>
      </c>
      <c r="I17" s="66"/>
      <c r="J17" s="67">
        <f t="shared" si="1"/>
        <v>0.56000000000000005</v>
      </c>
      <c r="K17" s="67">
        <f t="shared" si="2"/>
        <v>0</v>
      </c>
      <c r="L17" s="67">
        <f t="shared" si="3"/>
        <v>53.2</v>
      </c>
      <c r="M17" s="67">
        <f t="shared" si="4"/>
        <v>0</v>
      </c>
      <c r="N17" s="89"/>
    </row>
    <row r="18" spans="1:14">
      <c r="A18" s="125">
        <v>0</v>
      </c>
      <c r="C18" s="3">
        <v>105343</v>
      </c>
      <c r="D18" s="3" t="s">
        <v>3111</v>
      </c>
      <c r="E18" s="3" t="s">
        <v>2166</v>
      </c>
      <c r="F18" s="3" t="s">
        <v>8</v>
      </c>
      <c r="G18" s="5">
        <v>0.67</v>
      </c>
      <c r="H18" s="5">
        <f t="shared" si="0"/>
        <v>63.65</v>
      </c>
      <c r="I18" s="66"/>
      <c r="J18" s="67">
        <f t="shared" ref="J18:J131" si="6">G18*(1-Скидка_ROXELPRO_Ind)</f>
        <v>0.67</v>
      </c>
      <c r="K18" s="67">
        <f t="shared" si="2"/>
        <v>0</v>
      </c>
      <c r="L18" s="67">
        <f t="shared" si="3"/>
        <v>63.65</v>
      </c>
      <c r="M18" s="67">
        <f t="shared" si="4"/>
        <v>0</v>
      </c>
    </row>
    <row r="19" spans="1:14">
      <c r="A19" s="125">
        <v>0</v>
      </c>
      <c r="B19" s="89"/>
      <c r="C19" s="3">
        <v>105344</v>
      </c>
      <c r="D19" s="3" t="s">
        <v>4835</v>
      </c>
      <c r="E19" s="3" t="s">
        <v>2166</v>
      </c>
      <c r="F19" s="3" t="s">
        <v>8</v>
      </c>
      <c r="G19" s="5">
        <v>0.7</v>
      </c>
      <c r="H19" s="5">
        <f t="shared" si="0"/>
        <v>66.5</v>
      </c>
      <c r="I19" s="66"/>
      <c r="J19" s="67">
        <f t="shared" ref="J19" si="7">G19*(1-Скидка_ROXELPRO_Ind)</f>
        <v>0.7</v>
      </c>
      <c r="K19" s="67">
        <f t="shared" si="2"/>
        <v>0</v>
      </c>
      <c r="L19" s="67">
        <f t="shared" si="3"/>
        <v>66.5</v>
      </c>
      <c r="M19" s="67">
        <f t="shared" si="4"/>
        <v>0</v>
      </c>
    </row>
    <row r="20" spans="1:14">
      <c r="A20" s="125">
        <v>0</v>
      </c>
      <c r="C20" s="3">
        <v>105345</v>
      </c>
      <c r="D20" s="3" t="s">
        <v>3128</v>
      </c>
      <c r="E20" s="3" t="s">
        <v>2166</v>
      </c>
      <c r="F20" s="3" t="s">
        <v>8</v>
      </c>
      <c r="G20" s="5">
        <v>0.71</v>
      </c>
      <c r="H20" s="5">
        <f t="shared" si="0"/>
        <v>67.45</v>
      </c>
      <c r="I20" s="66"/>
      <c r="J20" s="67">
        <f>G20*(1-Скидка_ROXELPRO_Ind)</f>
        <v>0.71</v>
      </c>
      <c r="K20" s="67">
        <f t="shared" si="2"/>
        <v>0</v>
      </c>
      <c r="L20" s="67">
        <f t="shared" si="3"/>
        <v>67.45</v>
      </c>
      <c r="M20" s="67">
        <f t="shared" si="4"/>
        <v>0</v>
      </c>
    </row>
    <row r="21" spans="1:14">
      <c r="A21" s="125">
        <v>0</v>
      </c>
      <c r="C21" s="3">
        <v>105347</v>
      </c>
      <c r="D21" s="3" t="s">
        <v>3129</v>
      </c>
      <c r="E21" s="3" t="s">
        <v>2166</v>
      </c>
      <c r="F21" s="3" t="s">
        <v>8</v>
      </c>
      <c r="G21" s="5">
        <v>0.74</v>
      </c>
      <c r="H21" s="5">
        <f t="shared" si="0"/>
        <v>70.3</v>
      </c>
      <c r="I21" s="66"/>
      <c r="J21" s="67">
        <f>G21*(1-Скидка_ROXELPRO_Ind)</f>
        <v>0.74</v>
      </c>
      <c r="K21" s="67">
        <f t="shared" si="2"/>
        <v>0</v>
      </c>
      <c r="L21" s="67">
        <f t="shared" si="3"/>
        <v>70.3</v>
      </c>
      <c r="M21" s="67">
        <f t="shared" si="4"/>
        <v>0</v>
      </c>
    </row>
    <row r="22" spans="1:14">
      <c r="A22" s="125">
        <v>0</v>
      </c>
      <c r="C22" s="3">
        <v>105348</v>
      </c>
      <c r="D22" s="3" t="s">
        <v>3130</v>
      </c>
      <c r="E22" s="3" t="s">
        <v>2166</v>
      </c>
      <c r="F22" s="3" t="s">
        <v>8</v>
      </c>
      <c r="G22" s="5">
        <v>0.79</v>
      </c>
      <c r="H22" s="5">
        <f t="shared" si="0"/>
        <v>75.05</v>
      </c>
      <c r="I22" s="66"/>
      <c r="J22" s="67">
        <f>G22*(1-Скидка_ROXELPRO_Ind)</f>
        <v>0.79</v>
      </c>
      <c r="K22" s="67">
        <f t="shared" si="2"/>
        <v>0</v>
      </c>
      <c r="L22" s="67">
        <f t="shared" si="3"/>
        <v>75.05</v>
      </c>
      <c r="M22" s="67">
        <f t="shared" si="4"/>
        <v>0</v>
      </c>
    </row>
    <row r="23" spans="1:14">
      <c r="A23" s="125">
        <v>0</v>
      </c>
      <c r="C23" s="3">
        <v>105355</v>
      </c>
      <c r="D23" s="3" t="s">
        <v>3131</v>
      </c>
      <c r="E23" s="3" t="s">
        <v>2926</v>
      </c>
      <c r="F23" s="3" t="s">
        <v>8</v>
      </c>
      <c r="G23" s="5">
        <v>1.07</v>
      </c>
      <c r="H23" s="5">
        <f t="shared" si="0"/>
        <v>101.65</v>
      </c>
      <c r="I23" s="66"/>
      <c r="J23" s="67">
        <f>G23*(1-Скидка_ROXELPRO_Ind)</f>
        <v>1.07</v>
      </c>
      <c r="K23" s="67">
        <f t="shared" si="2"/>
        <v>0</v>
      </c>
      <c r="L23" s="67">
        <f t="shared" si="3"/>
        <v>101.65</v>
      </c>
      <c r="M23" s="67">
        <f t="shared" si="4"/>
        <v>0</v>
      </c>
    </row>
    <row r="24" spans="1:14">
      <c r="A24" s="125">
        <v>0</v>
      </c>
      <c r="C24" s="3">
        <v>105366</v>
      </c>
      <c r="D24" s="3" t="s">
        <v>3132</v>
      </c>
      <c r="E24" s="3" t="s">
        <v>2216</v>
      </c>
      <c r="F24" s="3" t="s">
        <v>8</v>
      </c>
      <c r="G24" s="5">
        <v>1.29</v>
      </c>
      <c r="H24" s="5">
        <f t="shared" si="0"/>
        <v>122.55</v>
      </c>
      <c r="I24" s="66"/>
      <c r="J24" s="67">
        <f t="shared" si="6"/>
        <v>1.29</v>
      </c>
      <c r="K24" s="67">
        <f t="shared" si="2"/>
        <v>0</v>
      </c>
      <c r="L24" s="67">
        <f t="shared" si="3"/>
        <v>122.55</v>
      </c>
      <c r="M24" s="67">
        <f t="shared" si="4"/>
        <v>0</v>
      </c>
    </row>
    <row r="25" spans="1:14">
      <c r="A25" s="125">
        <v>0</v>
      </c>
      <c r="C25" s="3">
        <v>105369</v>
      </c>
      <c r="D25" s="3" t="s">
        <v>3133</v>
      </c>
      <c r="E25" s="3" t="s">
        <v>2216</v>
      </c>
      <c r="F25" s="3" t="s">
        <v>8</v>
      </c>
      <c r="G25" s="5">
        <v>1.42</v>
      </c>
      <c r="H25" s="5">
        <f t="shared" si="0"/>
        <v>134.9</v>
      </c>
      <c r="I25" s="66"/>
      <c r="J25" s="67">
        <f>G25*(1-Скидка_ROXELPRO_Ind)</f>
        <v>1.42</v>
      </c>
      <c r="K25" s="67">
        <f t="shared" si="2"/>
        <v>0</v>
      </c>
      <c r="L25" s="67">
        <f t="shared" si="3"/>
        <v>134.9</v>
      </c>
      <c r="M25" s="67">
        <f t="shared" si="4"/>
        <v>0</v>
      </c>
    </row>
    <row r="26" spans="1:14">
      <c r="A26" s="125">
        <v>0</v>
      </c>
      <c r="C26" s="3">
        <v>105376</v>
      </c>
      <c r="D26" s="3" t="s">
        <v>3134</v>
      </c>
      <c r="E26" s="3" t="s">
        <v>2217</v>
      </c>
      <c r="F26" s="3" t="s">
        <v>8</v>
      </c>
      <c r="G26" s="5">
        <v>1.97</v>
      </c>
      <c r="H26" s="5">
        <f t="shared" si="0"/>
        <v>187.15</v>
      </c>
      <c r="I26" s="66"/>
      <c r="J26" s="67">
        <f>G26*(1-Скидка_ROXELPRO_Ind)</f>
        <v>1.97</v>
      </c>
      <c r="K26" s="67">
        <f t="shared" si="2"/>
        <v>0</v>
      </c>
      <c r="L26" s="67">
        <f t="shared" si="3"/>
        <v>187.15</v>
      </c>
      <c r="M26" s="67">
        <f t="shared" si="4"/>
        <v>0</v>
      </c>
    </row>
    <row r="27" spans="1:14">
      <c r="A27" s="125">
        <v>0</v>
      </c>
      <c r="B27" s="89"/>
      <c r="C27" s="3">
        <v>105377</v>
      </c>
      <c r="D27" s="3" t="s">
        <v>3722</v>
      </c>
      <c r="E27" s="3" t="s">
        <v>2217</v>
      </c>
      <c r="F27" s="3" t="s">
        <v>8</v>
      </c>
      <c r="G27" s="5">
        <v>1.97</v>
      </c>
      <c r="H27" s="5">
        <f t="shared" si="0"/>
        <v>187.15</v>
      </c>
      <c r="I27" s="66"/>
      <c r="J27" s="67">
        <f>G27*(1-Скидка_ROXELPRO_Ind)</f>
        <v>1.97</v>
      </c>
      <c r="K27" s="67">
        <f t="shared" si="2"/>
        <v>0</v>
      </c>
      <c r="L27" s="67">
        <f t="shared" si="3"/>
        <v>187.15</v>
      </c>
      <c r="M27" s="67">
        <f t="shared" si="4"/>
        <v>0</v>
      </c>
    </row>
    <row r="28" spans="1:14">
      <c r="A28" s="125">
        <v>0</v>
      </c>
      <c r="C28" s="3">
        <v>105378</v>
      </c>
      <c r="D28" s="3" t="s">
        <v>3135</v>
      </c>
      <c r="E28" s="3" t="s">
        <v>2217</v>
      </c>
      <c r="F28" s="3" t="s">
        <v>8</v>
      </c>
      <c r="G28" s="5">
        <v>1.85</v>
      </c>
      <c r="H28" s="5">
        <f t="shared" si="0"/>
        <v>175.75</v>
      </c>
      <c r="I28" s="66"/>
      <c r="J28" s="67">
        <f t="shared" si="6"/>
        <v>1.85</v>
      </c>
      <c r="K28" s="67">
        <f t="shared" si="2"/>
        <v>0</v>
      </c>
      <c r="L28" s="67">
        <f t="shared" si="3"/>
        <v>175.75</v>
      </c>
      <c r="M28" s="67">
        <f t="shared" si="4"/>
        <v>0</v>
      </c>
    </row>
    <row r="29" spans="1:14">
      <c r="A29" s="125">
        <v>0</v>
      </c>
      <c r="C29" s="3">
        <v>105410</v>
      </c>
      <c r="D29" s="3" t="s">
        <v>3291</v>
      </c>
      <c r="E29" s="3" t="s">
        <v>2188</v>
      </c>
      <c r="F29" s="3" t="s">
        <v>8</v>
      </c>
      <c r="G29" s="5">
        <v>5.61</v>
      </c>
      <c r="H29" s="5">
        <f t="shared" si="0"/>
        <v>532.95000000000005</v>
      </c>
      <c r="I29" s="66"/>
      <c r="J29" s="67">
        <f t="shared" ref="J29:J43" si="8">G29*(1-Скидка_ROXELPRO_Ind)</f>
        <v>5.61</v>
      </c>
      <c r="K29" s="67">
        <f t="shared" si="2"/>
        <v>0</v>
      </c>
      <c r="L29" s="67">
        <f t="shared" si="3"/>
        <v>532.95000000000005</v>
      </c>
      <c r="M29" s="67">
        <f t="shared" si="4"/>
        <v>0</v>
      </c>
    </row>
    <row r="30" spans="1:14">
      <c r="A30" s="125"/>
      <c r="C30" s="3"/>
      <c r="D30" s="3"/>
      <c r="E30" s="3"/>
      <c r="F30" s="3"/>
      <c r="G30" s="5"/>
      <c r="H30" s="5"/>
      <c r="I30" s="66"/>
      <c r="J30" s="67"/>
      <c r="K30" s="67"/>
      <c r="L30" s="67"/>
      <c r="M30" s="67"/>
    </row>
    <row r="31" spans="1:14">
      <c r="A31" s="125">
        <v>0</v>
      </c>
      <c r="C31" s="3">
        <v>105543</v>
      </c>
      <c r="D31" s="3" t="s">
        <v>2925</v>
      </c>
      <c r="E31" s="3" t="s">
        <v>2166</v>
      </c>
      <c r="F31" s="3" t="s">
        <v>8</v>
      </c>
      <c r="G31" s="5">
        <v>0.63</v>
      </c>
      <c r="H31" s="5">
        <f t="shared" si="0"/>
        <v>59.85</v>
      </c>
      <c r="I31" s="66"/>
      <c r="J31" s="67">
        <f t="shared" si="8"/>
        <v>0.63</v>
      </c>
      <c r="K31" s="67">
        <f t="shared" si="2"/>
        <v>0</v>
      </c>
      <c r="L31" s="67">
        <f t="shared" si="3"/>
        <v>59.85</v>
      </c>
      <c r="M31" s="67">
        <f t="shared" si="4"/>
        <v>0</v>
      </c>
    </row>
    <row r="32" spans="1:14">
      <c r="A32" s="125">
        <v>0</v>
      </c>
      <c r="B32" s="89"/>
      <c r="C32" s="3">
        <v>105610</v>
      </c>
      <c r="D32" s="3" t="s">
        <v>3723</v>
      </c>
      <c r="E32" s="3" t="s">
        <v>2188</v>
      </c>
      <c r="F32" s="3" t="s">
        <v>8</v>
      </c>
      <c r="G32" s="5">
        <v>6.48</v>
      </c>
      <c r="H32" s="5">
        <f t="shared" si="0"/>
        <v>615.6</v>
      </c>
      <c r="I32" s="66"/>
      <c r="J32" s="67">
        <f t="shared" ref="J32" si="9">G32*(1-Скидка_ROXELPRO_Ind)</f>
        <v>6.48</v>
      </c>
      <c r="K32" s="67">
        <f t="shared" si="2"/>
        <v>0</v>
      </c>
      <c r="L32" s="67">
        <f t="shared" si="3"/>
        <v>615.6</v>
      </c>
      <c r="M32" s="67">
        <f t="shared" si="4"/>
        <v>0</v>
      </c>
    </row>
    <row r="33" spans="1:14">
      <c r="A33" s="125"/>
      <c r="B33" s="89"/>
      <c r="C33" s="3"/>
      <c r="D33" s="3"/>
      <c r="E33" s="3"/>
      <c r="F33" s="3"/>
      <c r="G33" s="5"/>
      <c r="H33" s="5"/>
      <c r="I33" s="66"/>
      <c r="J33" s="67"/>
      <c r="K33" s="67"/>
      <c r="L33" s="67"/>
      <c r="M33" s="67"/>
    </row>
    <row r="34" spans="1:14">
      <c r="A34" s="125">
        <v>0</v>
      </c>
      <c r="C34" s="3">
        <v>105643</v>
      </c>
      <c r="D34" s="3" t="s">
        <v>3178</v>
      </c>
      <c r="E34" s="3" t="s">
        <v>2166</v>
      </c>
      <c r="F34" s="3" t="s">
        <v>8</v>
      </c>
      <c r="G34" s="5">
        <v>0.73</v>
      </c>
      <c r="H34" s="5">
        <f t="shared" si="0"/>
        <v>69.349999999999994</v>
      </c>
      <c r="I34" s="66"/>
      <c r="J34" s="67">
        <f t="shared" si="8"/>
        <v>0.73</v>
      </c>
      <c r="K34" s="67">
        <f t="shared" si="2"/>
        <v>0</v>
      </c>
      <c r="L34" s="67">
        <f t="shared" si="3"/>
        <v>69.349999999999994</v>
      </c>
      <c r="M34" s="67">
        <f t="shared" si="4"/>
        <v>0</v>
      </c>
      <c r="N34" s="89"/>
    </row>
    <row r="35" spans="1:14" ht="12" thickBot="1">
      <c r="A35" s="125"/>
      <c r="C35" s="3"/>
      <c r="D35" s="3"/>
      <c r="E35" s="3"/>
      <c r="F35" s="3"/>
      <c r="G35" s="5"/>
      <c r="H35" s="5"/>
      <c r="I35" s="66"/>
      <c r="J35" s="67"/>
      <c r="K35" s="67"/>
      <c r="L35" s="67"/>
      <c r="M35" s="67"/>
      <c r="N35" s="89"/>
    </row>
    <row r="36" spans="1:14" ht="12" thickBot="1">
      <c r="A36" s="125"/>
      <c r="B36" s="355" t="s">
        <v>5326</v>
      </c>
      <c r="C36" s="356"/>
      <c r="D36" s="356"/>
      <c r="E36" s="356"/>
      <c r="F36" s="357"/>
      <c r="G36" s="334"/>
      <c r="H36" s="326"/>
      <c r="I36" s="66"/>
      <c r="J36" s="67"/>
      <c r="K36" s="67"/>
      <c r="L36" s="67"/>
      <c r="M36" s="67"/>
      <c r="N36" s="89"/>
    </row>
    <row r="37" spans="1:14">
      <c r="A37" s="125">
        <v>0</v>
      </c>
      <c r="C37" s="3">
        <v>108249</v>
      </c>
      <c r="D37" s="3" t="s">
        <v>3179</v>
      </c>
      <c r="E37" s="3" t="s">
        <v>2217</v>
      </c>
      <c r="F37" s="3" t="s">
        <v>8</v>
      </c>
      <c r="G37" s="5">
        <v>1.1399999999999999</v>
      </c>
      <c r="H37" s="5">
        <f t="shared" si="0"/>
        <v>108.3</v>
      </c>
      <c r="I37" s="66"/>
      <c r="J37" s="67">
        <f t="shared" si="8"/>
        <v>1.1399999999999999</v>
      </c>
      <c r="K37" s="67">
        <f t="shared" si="2"/>
        <v>0</v>
      </c>
      <c r="L37" s="67">
        <f t="shared" si="3"/>
        <v>108.3</v>
      </c>
      <c r="M37" s="67">
        <f t="shared" si="4"/>
        <v>0</v>
      </c>
      <c r="N37" s="89"/>
    </row>
    <row r="38" spans="1:14">
      <c r="A38" s="125"/>
      <c r="C38" s="3"/>
      <c r="D38" s="3"/>
      <c r="E38" s="3"/>
      <c r="F38" s="3"/>
      <c r="G38" s="5"/>
      <c r="H38" s="5"/>
      <c r="I38" s="66"/>
      <c r="J38" s="67"/>
      <c r="K38" s="67"/>
      <c r="L38" s="67"/>
      <c r="M38" s="67"/>
      <c r="N38" s="89"/>
    </row>
    <row r="39" spans="1:14">
      <c r="A39" s="125">
        <v>0</v>
      </c>
      <c r="C39" s="3">
        <v>108349</v>
      </c>
      <c r="D39" s="3" t="s">
        <v>3136</v>
      </c>
      <c r="E39" s="3" t="s">
        <v>2217</v>
      </c>
      <c r="F39" s="3" t="s">
        <v>8</v>
      </c>
      <c r="G39" s="5">
        <v>1.1399999999999999</v>
      </c>
      <c r="H39" s="5">
        <f t="shared" si="0"/>
        <v>108.3</v>
      </c>
      <c r="I39" s="66"/>
      <c r="J39" s="67">
        <f t="shared" si="8"/>
        <v>1.1399999999999999</v>
      </c>
      <c r="K39" s="67">
        <f t="shared" si="2"/>
        <v>0</v>
      </c>
      <c r="L39" s="67">
        <f t="shared" si="3"/>
        <v>108.3</v>
      </c>
      <c r="M39" s="67">
        <f t="shared" si="4"/>
        <v>0</v>
      </c>
    </row>
    <row r="40" spans="1:14">
      <c r="A40" s="125">
        <v>0</v>
      </c>
      <c r="C40" s="3">
        <v>108369</v>
      </c>
      <c r="D40" s="3" t="s">
        <v>3137</v>
      </c>
      <c r="E40" s="3" t="s">
        <v>2218</v>
      </c>
      <c r="F40" s="3" t="s">
        <v>8</v>
      </c>
      <c r="G40" s="5">
        <v>2.06</v>
      </c>
      <c r="H40" s="5">
        <f t="shared" si="0"/>
        <v>195.7</v>
      </c>
      <c r="I40" s="66"/>
      <c r="J40" s="67">
        <f t="shared" si="8"/>
        <v>2.06</v>
      </c>
      <c r="K40" s="67">
        <f t="shared" si="2"/>
        <v>0</v>
      </c>
      <c r="L40" s="67">
        <f t="shared" si="3"/>
        <v>195.7</v>
      </c>
      <c r="M40" s="67">
        <f t="shared" si="4"/>
        <v>0</v>
      </c>
    </row>
    <row r="41" spans="1:14">
      <c r="A41" s="125">
        <v>0</v>
      </c>
      <c r="C41" s="3">
        <v>108379</v>
      </c>
      <c r="D41" s="3" t="s">
        <v>3138</v>
      </c>
      <c r="E41" s="3" t="s">
        <v>2219</v>
      </c>
      <c r="F41" s="3" t="s">
        <v>8</v>
      </c>
      <c r="G41" s="5">
        <v>3.68</v>
      </c>
      <c r="H41" s="5">
        <f t="shared" si="0"/>
        <v>349.6</v>
      </c>
      <c r="I41" s="66"/>
      <c r="J41" s="67">
        <f t="shared" si="8"/>
        <v>3.68</v>
      </c>
      <c r="K41" s="67">
        <f t="shared" si="2"/>
        <v>0</v>
      </c>
      <c r="L41" s="67">
        <f t="shared" si="3"/>
        <v>349.6</v>
      </c>
      <c r="M41" s="67">
        <f t="shared" si="4"/>
        <v>0</v>
      </c>
    </row>
    <row r="42" spans="1:14">
      <c r="A42" s="125"/>
      <c r="C42" s="3"/>
      <c r="D42" s="3"/>
      <c r="E42" s="3"/>
      <c r="F42" s="3"/>
      <c r="G42" s="5"/>
      <c r="H42" s="5"/>
      <c r="I42" s="66"/>
      <c r="J42" s="67"/>
      <c r="K42" s="67"/>
      <c r="L42" s="67"/>
      <c r="M42" s="67"/>
    </row>
    <row r="43" spans="1:14">
      <c r="A43" s="125">
        <v>0</v>
      </c>
      <c r="C43" s="3">
        <v>108549</v>
      </c>
      <c r="D43" s="3" t="s">
        <v>3292</v>
      </c>
      <c r="E43" s="3" t="s">
        <v>2217</v>
      </c>
      <c r="F43" s="3" t="s">
        <v>8</v>
      </c>
      <c r="G43" s="5">
        <v>1.1100000000000001</v>
      </c>
      <c r="H43" s="5">
        <f t="shared" si="0"/>
        <v>105.45</v>
      </c>
      <c r="I43" s="66"/>
      <c r="J43" s="67">
        <f t="shared" si="8"/>
        <v>1.1100000000000001</v>
      </c>
      <c r="K43" s="67">
        <f t="shared" si="2"/>
        <v>0</v>
      </c>
      <c r="L43" s="67">
        <f t="shared" si="3"/>
        <v>105.45</v>
      </c>
      <c r="M43" s="67">
        <f t="shared" si="4"/>
        <v>0</v>
      </c>
    </row>
    <row r="44" spans="1:14">
      <c r="A44" s="125"/>
      <c r="C44" s="3"/>
      <c r="D44" s="3"/>
      <c r="E44" s="3"/>
      <c r="F44" s="3"/>
      <c r="G44" s="5"/>
      <c r="H44" s="5"/>
      <c r="I44" s="66"/>
      <c r="J44" s="67"/>
      <c r="K44" s="67"/>
      <c r="L44" s="67"/>
      <c r="M44" s="67"/>
    </row>
    <row r="45" spans="1:14">
      <c r="A45" s="125">
        <v>0</v>
      </c>
      <c r="B45" s="215"/>
      <c r="C45" s="3">
        <v>108749</v>
      </c>
      <c r="D45" s="3" t="s">
        <v>4615</v>
      </c>
      <c r="E45" s="3" t="s">
        <v>2217</v>
      </c>
      <c r="F45" s="3" t="s">
        <v>8</v>
      </c>
      <c r="G45" s="5">
        <v>1.1100000000000001</v>
      </c>
      <c r="H45" s="5">
        <f t="shared" si="0"/>
        <v>105.45</v>
      </c>
      <c r="I45" s="66"/>
      <c r="J45" s="67">
        <f t="shared" ref="J45:J47" si="10">G45*(1-Скидка_ROXELPRO_Ind)</f>
        <v>1.1100000000000001</v>
      </c>
      <c r="K45" s="67">
        <f t="shared" si="2"/>
        <v>0</v>
      </c>
      <c r="L45" s="67">
        <f t="shared" si="3"/>
        <v>105.45</v>
      </c>
      <c r="M45" s="67">
        <f t="shared" si="4"/>
        <v>0</v>
      </c>
    </row>
    <row r="46" spans="1:14">
      <c r="A46" s="125">
        <v>0</v>
      </c>
      <c r="B46" s="215"/>
      <c r="C46" s="3">
        <v>108750</v>
      </c>
      <c r="D46" s="3" t="s">
        <v>4948</v>
      </c>
      <c r="E46" s="3" t="s">
        <v>2217</v>
      </c>
      <c r="F46" s="3" t="s">
        <v>8</v>
      </c>
      <c r="G46" s="5">
        <v>1.1100000000000001</v>
      </c>
      <c r="H46" s="5">
        <f t="shared" si="0"/>
        <v>105.45</v>
      </c>
      <c r="I46" s="66"/>
      <c r="J46" s="67">
        <f t="shared" ref="J46" si="11">G46*(1-Скидка_ROXELPRO_Ind)</f>
        <v>1.1100000000000001</v>
      </c>
      <c r="K46" s="67">
        <f t="shared" si="2"/>
        <v>0</v>
      </c>
      <c r="L46" s="67">
        <f t="shared" si="3"/>
        <v>105.45</v>
      </c>
      <c r="M46" s="67">
        <f t="shared" si="4"/>
        <v>0</v>
      </c>
    </row>
    <row r="47" spans="1:14">
      <c r="A47" s="125">
        <v>0</v>
      </c>
      <c r="B47" s="296"/>
      <c r="C47" s="179">
        <v>108769</v>
      </c>
      <c r="D47" s="179" t="s">
        <v>4616</v>
      </c>
      <c r="E47" s="179" t="s">
        <v>2218</v>
      </c>
      <c r="F47" s="179" t="s">
        <v>8</v>
      </c>
      <c r="G47" s="7">
        <v>2.16</v>
      </c>
      <c r="H47" s="5">
        <f t="shared" si="0"/>
        <v>205.2</v>
      </c>
      <c r="I47" s="66"/>
      <c r="J47" s="67">
        <f t="shared" si="10"/>
        <v>2.16</v>
      </c>
      <c r="K47" s="67">
        <f t="shared" si="2"/>
        <v>0</v>
      </c>
      <c r="L47" s="67">
        <f t="shared" si="3"/>
        <v>205.2</v>
      </c>
      <c r="M47" s="67">
        <f t="shared" si="4"/>
        <v>0</v>
      </c>
    </row>
    <row r="48" spans="1:14">
      <c r="A48" s="125">
        <v>0</v>
      </c>
      <c r="B48" s="89"/>
      <c r="C48" s="179">
        <v>108770</v>
      </c>
      <c r="D48" s="179" t="s">
        <v>4836</v>
      </c>
      <c r="E48" s="179" t="s">
        <v>2218</v>
      </c>
      <c r="F48" s="179" t="s">
        <v>8</v>
      </c>
      <c r="G48" s="7">
        <v>2.16</v>
      </c>
      <c r="H48" s="5">
        <f t="shared" si="0"/>
        <v>205.2</v>
      </c>
      <c r="I48" s="66"/>
      <c r="J48" s="67">
        <f t="shared" ref="J48" si="12">G48*(1-Скидка_ROXELPRO_Ind)</f>
        <v>2.16</v>
      </c>
      <c r="K48" s="67">
        <f t="shared" si="2"/>
        <v>0</v>
      </c>
      <c r="L48" s="67">
        <f t="shared" si="3"/>
        <v>205.2</v>
      </c>
      <c r="M48" s="67">
        <f t="shared" si="4"/>
        <v>0</v>
      </c>
    </row>
    <row r="49" spans="1:13" ht="12" thickBot="1">
      <c r="A49" s="125"/>
      <c r="C49" s="3"/>
      <c r="D49" s="3"/>
      <c r="E49" s="3"/>
      <c r="F49" s="3"/>
      <c r="G49" s="5"/>
      <c r="H49" s="5"/>
      <c r="I49" s="66"/>
      <c r="J49" s="67"/>
      <c r="K49" s="67"/>
      <c r="L49" s="67"/>
      <c r="M49" s="67"/>
    </row>
    <row r="50" spans="1:13" ht="12" thickBot="1">
      <c r="A50" s="125"/>
      <c r="B50" s="355" t="s">
        <v>2220</v>
      </c>
      <c r="C50" s="356"/>
      <c r="D50" s="356"/>
      <c r="E50" s="356"/>
      <c r="F50" s="357"/>
      <c r="G50" s="326"/>
      <c r="H50" s="285"/>
      <c r="I50" s="66"/>
      <c r="J50" s="67"/>
      <c r="K50" s="67"/>
      <c r="L50" s="67"/>
      <c r="M50" s="67"/>
    </row>
    <row r="51" spans="1:13">
      <c r="A51" s="125">
        <v>0</v>
      </c>
      <c r="C51" s="3">
        <v>110341</v>
      </c>
      <c r="D51" s="3" t="s">
        <v>2167</v>
      </c>
      <c r="E51" s="3" t="s">
        <v>2406</v>
      </c>
      <c r="F51" s="3" t="s">
        <v>8</v>
      </c>
      <c r="G51" s="5">
        <v>2.38</v>
      </c>
      <c r="H51" s="5">
        <f t="shared" ref="H51:H80" si="13">ROUND(G51*Курс_EUR,2)</f>
        <v>226.1</v>
      </c>
      <c r="I51" s="66"/>
      <c r="J51" s="67">
        <f t="shared" si="6"/>
        <v>2.38</v>
      </c>
      <c r="K51" s="67">
        <f t="shared" ref="K51:K80" si="14">J51*I51</f>
        <v>0</v>
      </c>
      <c r="L51" s="67">
        <f t="shared" ref="L51:L80" si="15">H51*(1-Скидка_ROXELPRO_Ind)</f>
        <v>226.1</v>
      </c>
      <c r="M51" s="67">
        <f t="shared" si="4"/>
        <v>0</v>
      </c>
    </row>
    <row r="52" spans="1:13">
      <c r="A52" s="125">
        <v>0</v>
      </c>
      <c r="C52" s="3">
        <v>110342</v>
      </c>
      <c r="D52" s="3" t="s">
        <v>4688</v>
      </c>
      <c r="E52" s="3" t="s">
        <v>2406</v>
      </c>
      <c r="F52" s="3" t="s">
        <v>8</v>
      </c>
      <c r="G52" s="5">
        <v>2.23</v>
      </c>
      <c r="H52" s="5">
        <f t="shared" si="13"/>
        <v>211.85</v>
      </c>
      <c r="I52" s="66"/>
      <c r="J52" s="67">
        <f t="shared" ref="J52" si="16">G52*(1-Скидка_ROXELPRO_Ind)</f>
        <v>2.23</v>
      </c>
      <c r="K52" s="67">
        <f t="shared" si="14"/>
        <v>0</v>
      </c>
      <c r="L52" s="67">
        <f t="shared" si="15"/>
        <v>211.85</v>
      </c>
      <c r="M52" s="67">
        <f t="shared" si="4"/>
        <v>0</v>
      </c>
    </row>
    <row r="53" spans="1:13">
      <c r="A53" s="125">
        <v>0</v>
      </c>
      <c r="C53" s="3">
        <v>110343</v>
      </c>
      <c r="D53" s="3" t="s">
        <v>2168</v>
      </c>
      <c r="E53" s="3" t="s">
        <v>2406</v>
      </c>
      <c r="F53" s="3" t="s">
        <v>8</v>
      </c>
      <c r="G53" s="5">
        <v>1.84</v>
      </c>
      <c r="H53" s="5">
        <f t="shared" si="13"/>
        <v>174.8</v>
      </c>
      <c r="I53" s="66"/>
      <c r="J53" s="67">
        <f t="shared" si="6"/>
        <v>1.84</v>
      </c>
      <c r="K53" s="67">
        <f t="shared" si="14"/>
        <v>0</v>
      </c>
      <c r="L53" s="67">
        <f t="shared" si="15"/>
        <v>174.8</v>
      </c>
      <c r="M53" s="67">
        <f t="shared" si="4"/>
        <v>0</v>
      </c>
    </row>
    <row r="54" spans="1:13">
      <c r="A54" s="125">
        <v>0</v>
      </c>
      <c r="C54" s="3">
        <v>110345</v>
      </c>
      <c r="D54" s="3" t="s">
        <v>2169</v>
      </c>
      <c r="E54" s="3" t="s">
        <v>2406</v>
      </c>
      <c r="F54" s="3" t="s">
        <v>8</v>
      </c>
      <c r="G54" s="5">
        <v>1.45</v>
      </c>
      <c r="H54" s="5">
        <f t="shared" si="13"/>
        <v>137.75</v>
      </c>
      <c r="I54" s="66"/>
      <c r="J54" s="67">
        <f t="shared" si="6"/>
        <v>1.45</v>
      </c>
      <c r="K54" s="67">
        <f t="shared" si="14"/>
        <v>0</v>
      </c>
      <c r="L54" s="67">
        <f t="shared" si="15"/>
        <v>137.75</v>
      </c>
      <c r="M54" s="67">
        <f t="shared" si="4"/>
        <v>0</v>
      </c>
    </row>
    <row r="55" spans="1:13">
      <c r="A55" s="125">
        <v>0</v>
      </c>
      <c r="C55" s="3">
        <v>110346</v>
      </c>
      <c r="D55" s="3" t="s">
        <v>2189</v>
      </c>
      <c r="E55" s="3" t="s">
        <v>2406</v>
      </c>
      <c r="F55" s="3" t="s">
        <v>8</v>
      </c>
      <c r="G55" s="5">
        <v>1.36</v>
      </c>
      <c r="H55" s="5">
        <f t="shared" si="13"/>
        <v>129.19999999999999</v>
      </c>
      <c r="I55" s="66"/>
      <c r="J55" s="67">
        <f>G55*(1-Скидка_ROXELPRO_Ind)</f>
        <v>1.36</v>
      </c>
      <c r="K55" s="67">
        <f t="shared" si="14"/>
        <v>0</v>
      </c>
      <c r="L55" s="67">
        <f t="shared" si="15"/>
        <v>129.19999999999999</v>
      </c>
      <c r="M55" s="67">
        <f t="shared" si="4"/>
        <v>0</v>
      </c>
    </row>
    <row r="56" spans="1:13">
      <c r="A56" s="125">
        <v>0</v>
      </c>
      <c r="C56" s="3">
        <v>110347</v>
      </c>
      <c r="D56" s="3" t="s">
        <v>2190</v>
      </c>
      <c r="E56" s="3" t="s">
        <v>2406</v>
      </c>
      <c r="F56" s="3" t="s">
        <v>8</v>
      </c>
      <c r="G56" s="5">
        <v>1.26</v>
      </c>
      <c r="H56" s="5">
        <f t="shared" si="13"/>
        <v>119.7</v>
      </c>
      <c r="I56" s="66"/>
      <c r="J56" s="67">
        <f>G56*(1-Скидка_ROXELPRO_Ind)</f>
        <v>1.26</v>
      </c>
      <c r="K56" s="67">
        <f t="shared" si="14"/>
        <v>0</v>
      </c>
      <c r="L56" s="67">
        <f t="shared" si="15"/>
        <v>119.7</v>
      </c>
      <c r="M56" s="67">
        <f t="shared" si="4"/>
        <v>0</v>
      </c>
    </row>
    <row r="57" spans="1:13">
      <c r="A57" s="125">
        <v>0</v>
      </c>
      <c r="C57" s="3">
        <v>110361</v>
      </c>
      <c r="D57" s="3" t="s">
        <v>2221</v>
      </c>
      <c r="E57" s="3" t="s">
        <v>2406</v>
      </c>
      <c r="F57" s="3" t="s">
        <v>8</v>
      </c>
      <c r="G57" s="5">
        <v>4.83</v>
      </c>
      <c r="H57" s="5">
        <f t="shared" si="13"/>
        <v>458.85</v>
      </c>
      <c r="I57" s="66"/>
      <c r="J57" s="67">
        <f t="shared" si="6"/>
        <v>4.83</v>
      </c>
      <c r="K57" s="67">
        <f t="shared" si="14"/>
        <v>0</v>
      </c>
      <c r="L57" s="67">
        <f t="shared" si="15"/>
        <v>458.85</v>
      </c>
      <c r="M57" s="67">
        <f t="shared" si="4"/>
        <v>0</v>
      </c>
    </row>
    <row r="58" spans="1:13">
      <c r="A58" s="125">
        <v>0</v>
      </c>
      <c r="C58" s="3">
        <v>110363</v>
      </c>
      <c r="D58" s="3" t="s">
        <v>2222</v>
      </c>
      <c r="E58" s="3" t="s">
        <v>2406</v>
      </c>
      <c r="F58" s="3" t="s">
        <v>8</v>
      </c>
      <c r="G58" s="5">
        <v>3.72</v>
      </c>
      <c r="H58" s="5">
        <f t="shared" si="13"/>
        <v>353.4</v>
      </c>
      <c r="I58" s="66"/>
      <c r="J58" s="67">
        <f t="shared" si="6"/>
        <v>3.72</v>
      </c>
      <c r="K58" s="67">
        <f t="shared" si="14"/>
        <v>0</v>
      </c>
      <c r="L58" s="67">
        <f t="shared" si="15"/>
        <v>353.4</v>
      </c>
      <c r="M58" s="67">
        <f t="shared" si="4"/>
        <v>0</v>
      </c>
    </row>
    <row r="59" spans="1:13">
      <c r="A59" s="125">
        <v>0</v>
      </c>
      <c r="C59" s="3">
        <v>110365</v>
      </c>
      <c r="D59" s="3" t="s">
        <v>2223</v>
      </c>
      <c r="E59" s="3" t="s">
        <v>2406</v>
      </c>
      <c r="F59" s="3" t="s">
        <v>8</v>
      </c>
      <c r="G59" s="5">
        <v>2.94</v>
      </c>
      <c r="H59" s="5">
        <f t="shared" si="13"/>
        <v>279.3</v>
      </c>
      <c r="I59" s="66"/>
      <c r="J59" s="67">
        <f t="shared" si="6"/>
        <v>2.94</v>
      </c>
      <c r="K59" s="67">
        <f t="shared" si="14"/>
        <v>0</v>
      </c>
      <c r="L59" s="67">
        <f t="shared" si="15"/>
        <v>279.3</v>
      </c>
      <c r="M59" s="67">
        <f t="shared" si="4"/>
        <v>0</v>
      </c>
    </row>
    <row r="60" spans="1:13">
      <c r="A60" s="125"/>
      <c r="C60" s="3"/>
      <c r="D60" s="3"/>
      <c r="E60" s="3"/>
      <c r="F60" s="3"/>
      <c r="G60" s="5"/>
      <c r="H60" s="5"/>
      <c r="I60" s="66"/>
      <c r="J60" s="67"/>
      <c r="K60" s="67"/>
      <c r="L60" s="67"/>
      <c r="M60" s="67"/>
    </row>
    <row r="61" spans="1:13">
      <c r="A61" s="125">
        <v>0</v>
      </c>
      <c r="C61" s="3">
        <v>110442</v>
      </c>
      <c r="D61" s="3" t="s">
        <v>4959</v>
      </c>
      <c r="E61" s="3" t="s">
        <v>2406</v>
      </c>
      <c r="F61" s="3" t="s">
        <v>8</v>
      </c>
      <c r="G61" s="5">
        <v>1.62</v>
      </c>
      <c r="H61" s="5">
        <f t="shared" si="13"/>
        <v>153.9</v>
      </c>
      <c r="I61" s="66"/>
      <c r="J61" s="67">
        <f t="shared" ref="J61:J67" si="17">G61*(1-Скидка_ROXELPRO_Ind)</f>
        <v>1.62</v>
      </c>
      <c r="K61" s="67">
        <f t="shared" si="14"/>
        <v>0</v>
      </c>
      <c r="L61" s="67">
        <f t="shared" si="15"/>
        <v>153.9</v>
      </c>
      <c r="M61" s="67">
        <f t="shared" si="4"/>
        <v>0</v>
      </c>
    </row>
    <row r="62" spans="1:13">
      <c r="A62" s="125">
        <v>0</v>
      </c>
      <c r="C62" s="3">
        <v>110443</v>
      </c>
      <c r="D62" s="3" t="s">
        <v>4932</v>
      </c>
      <c r="E62" s="3" t="s">
        <v>2406</v>
      </c>
      <c r="F62" s="3" t="s">
        <v>8</v>
      </c>
      <c r="G62" s="5">
        <v>1.62</v>
      </c>
      <c r="H62" s="5">
        <f t="shared" si="13"/>
        <v>153.9</v>
      </c>
      <c r="I62" s="66"/>
      <c r="J62" s="67">
        <f t="shared" si="17"/>
        <v>1.62</v>
      </c>
      <c r="K62" s="67">
        <f t="shared" si="14"/>
        <v>0</v>
      </c>
      <c r="L62" s="67">
        <f t="shared" si="15"/>
        <v>153.9</v>
      </c>
      <c r="M62" s="67">
        <f t="shared" si="4"/>
        <v>0</v>
      </c>
    </row>
    <row r="63" spans="1:13">
      <c r="A63" s="125">
        <v>0</v>
      </c>
      <c r="C63" s="3">
        <v>110445</v>
      </c>
      <c r="D63" s="3" t="s">
        <v>4960</v>
      </c>
      <c r="E63" s="3" t="s">
        <v>2406</v>
      </c>
      <c r="F63" s="3" t="s">
        <v>8</v>
      </c>
      <c r="G63" s="5">
        <v>1.48</v>
      </c>
      <c r="H63" s="5">
        <f t="shared" si="13"/>
        <v>140.6</v>
      </c>
      <c r="I63" s="66"/>
      <c r="J63" s="67">
        <f t="shared" si="17"/>
        <v>1.48</v>
      </c>
      <c r="K63" s="67">
        <f t="shared" si="14"/>
        <v>0</v>
      </c>
      <c r="L63" s="67">
        <f t="shared" si="15"/>
        <v>140.6</v>
      </c>
      <c r="M63" s="67">
        <f t="shared" si="4"/>
        <v>0</v>
      </c>
    </row>
    <row r="64" spans="1:13">
      <c r="A64" s="125">
        <v>0</v>
      </c>
      <c r="C64" s="3">
        <v>110446</v>
      </c>
      <c r="D64" s="3" t="s">
        <v>4933</v>
      </c>
      <c r="E64" s="3" t="s">
        <v>2406</v>
      </c>
      <c r="F64" s="3" t="s">
        <v>8</v>
      </c>
      <c r="G64" s="5">
        <v>1.42</v>
      </c>
      <c r="H64" s="5">
        <f t="shared" si="13"/>
        <v>134.9</v>
      </c>
      <c r="I64" s="66"/>
      <c r="J64" s="67">
        <f t="shared" si="17"/>
        <v>1.42</v>
      </c>
      <c r="K64" s="67">
        <f t="shared" si="14"/>
        <v>0</v>
      </c>
      <c r="L64" s="67">
        <f t="shared" si="15"/>
        <v>134.9</v>
      </c>
      <c r="M64" s="67">
        <f t="shared" si="4"/>
        <v>0</v>
      </c>
    </row>
    <row r="65" spans="1:13">
      <c r="A65" s="125">
        <v>0</v>
      </c>
      <c r="C65" s="3">
        <v>110448</v>
      </c>
      <c r="D65" s="3" t="s">
        <v>4934</v>
      </c>
      <c r="E65" s="3" t="s">
        <v>2406</v>
      </c>
      <c r="F65" s="3" t="s">
        <v>8</v>
      </c>
      <c r="G65" s="5">
        <v>1.42</v>
      </c>
      <c r="H65" s="5">
        <f t="shared" si="13"/>
        <v>134.9</v>
      </c>
      <c r="I65" s="66"/>
      <c r="J65" s="67">
        <f t="shared" si="17"/>
        <v>1.42</v>
      </c>
      <c r="K65" s="67">
        <f t="shared" si="14"/>
        <v>0</v>
      </c>
      <c r="L65" s="67">
        <f t="shared" si="15"/>
        <v>134.9</v>
      </c>
      <c r="M65" s="67">
        <f t="shared" si="4"/>
        <v>0</v>
      </c>
    </row>
    <row r="66" spans="1:13">
      <c r="A66" s="125">
        <v>0</v>
      </c>
      <c r="C66" s="3">
        <v>110462</v>
      </c>
      <c r="D66" s="3" t="s">
        <v>4961</v>
      </c>
      <c r="E66" s="3" t="s">
        <v>2406</v>
      </c>
      <c r="F66" s="3" t="s">
        <v>8</v>
      </c>
      <c r="G66" s="5">
        <v>2.57</v>
      </c>
      <c r="H66" s="5">
        <f t="shared" si="13"/>
        <v>244.15</v>
      </c>
      <c r="I66" s="66"/>
      <c r="J66" s="67">
        <f t="shared" si="17"/>
        <v>2.57</v>
      </c>
      <c r="K66" s="67">
        <f t="shared" si="14"/>
        <v>0</v>
      </c>
      <c r="L66" s="67">
        <f t="shared" si="15"/>
        <v>244.15</v>
      </c>
      <c r="M66" s="67">
        <f t="shared" si="4"/>
        <v>0</v>
      </c>
    </row>
    <row r="67" spans="1:13">
      <c r="A67" s="125">
        <v>0</v>
      </c>
      <c r="C67" s="3">
        <v>110465</v>
      </c>
      <c r="D67" s="3" t="s">
        <v>4962</v>
      </c>
      <c r="E67" s="3" t="s">
        <v>2406</v>
      </c>
      <c r="F67" s="3" t="s">
        <v>8</v>
      </c>
      <c r="G67" s="5">
        <v>2.33</v>
      </c>
      <c r="H67" s="5">
        <f t="shared" si="13"/>
        <v>221.35</v>
      </c>
      <c r="I67" s="66"/>
      <c r="J67" s="67">
        <f t="shared" si="17"/>
        <v>2.33</v>
      </c>
      <c r="K67" s="67">
        <f t="shared" si="14"/>
        <v>0</v>
      </c>
      <c r="L67" s="67">
        <f t="shared" si="15"/>
        <v>221.35</v>
      </c>
      <c r="M67" s="67">
        <f t="shared" si="4"/>
        <v>0</v>
      </c>
    </row>
    <row r="68" spans="1:13">
      <c r="A68" s="125">
        <v>0</v>
      </c>
      <c r="C68" s="3">
        <v>110466</v>
      </c>
      <c r="D68" s="3" t="s">
        <v>5105</v>
      </c>
      <c r="E68" s="3" t="s">
        <v>2406</v>
      </c>
      <c r="F68" s="3" t="s">
        <v>8</v>
      </c>
      <c r="G68" s="5">
        <v>2.33</v>
      </c>
      <c r="H68" s="5">
        <f t="shared" ref="H68" si="18">ROUND(G68*Курс_EUR,2)</f>
        <v>221.35</v>
      </c>
      <c r="I68" s="66"/>
      <c r="J68" s="67">
        <f t="shared" ref="J68" si="19">G68*(1-Скидка_ROXELPRO_Ind)</f>
        <v>2.33</v>
      </c>
      <c r="K68" s="67">
        <f t="shared" si="14"/>
        <v>0</v>
      </c>
      <c r="L68" s="67">
        <f t="shared" si="15"/>
        <v>221.35</v>
      </c>
      <c r="M68" s="67">
        <f t="shared" si="4"/>
        <v>0</v>
      </c>
    </row>
    <row r="69" spans="1:13">
      <c r="A69" s="125"/>
      <c r="C69" s="3"/>
      <c r="D69" s="3"/>
      <c r="E69" s="3"/>
      <c r="F69" s="3"/>
      <c r="G69" s="5"/>
      <c r="H69" s="5"/>
      <c r="I69" s="66"/>
      <c r="J69" s="67"/>
      <c r="K69" s="67"/>
      <c r="L69" s="67"/>
      <c r="M69" s="67"/>
    </row>
    <row r="70" spans="1:13">
      <c r="A70" s="125">
        <v>0</v>
      </c>
      <c r="C70" s="3">
        <v>110742</v>
      </c>
      <c r="D70" s="3" t="s">
        <v>5158</v>
      </c>
      <c r="E70" s="3" t="s">
        <v>2406</v>
      </c>
      <c r="F70" s="3" t="s">
        <v>8</v>
      </c>
      <c r="G70" s="5">
        <v>0.93</v>
      </c>
      <c r="H70" s="5">
        <f t="shared" ref="H70:H72" si="20">ROUND(G70*Курс_EUR,2)</f>
        <v>88.35</v>
      </c>
      <c r="I70" s="66"/>
      <c r="J70" s="67">
        <f t="shared" ref="J70:J72" si="21">G70*(1-Скидка_ROXELPRO_Ind)</f>
        <v>0.93</v>
      </c>
      <c r="K70" s="67">
        <f t="shared" si="14"/>
        <v>0</v>
      </c>
      <c r="L70" s="67">
        <f t="shared" si="15"/>
        <v>88.35</v>
      </c>
      <c r="M70" s="67">
        <f t="shared" si="4"/>
        <v>0</v>
      </c>
    </row>
    <row r="71" spans="1:13">
      <c r="A71" s="125">
        <v>0</v>
      </c>
      <c r="C71" s="3">
        <v>110745</v>
      </c>
      <c r="D71" s="3" t="s">
        <v>5159</v>
      </c>
      <c r="E71" s="3" t="s">
        <v>2406</v>
      </c>
      <c r="F71" s="3" t="s">
        <v>8</v>
      </c>
      <c r="G71" s="5">
        <v>0.73</v>
      </c>
      <c r="H71" s="5">
        <f t="shared" si="20"/>
        <v>69.349999999999994</v>
      </c>
      <c r="I71" s="66"/>
      <c r="J71" s="67">
        <f t="shared" si="21"/>
        <v>0.73</v>
      </c>
      <c r="K71" s="67">
        <f t="shared" si="14"/>
        <v>0</v>
      </c>
      <c r="L71" s="67">
        <f t="shared" si="15"/>
        <v>69.349999999999994</v>
      </c>
      <c r="M71" s="67">
        <f t="shared" si="4"/>
        <v>0</v>
      </c>
    </row>
    <row r="72" spans="1:13">
      <c r="A72" s="125">
        <v>0</v>
      </c>
      <c r="C72" s="3">
        <v>110762</v>
      </c>
      <c r="D72" s="3" t="s">
        <v>5160</v>
      </c>
      <c r="E72" s="3" t="s">
        <v>2406</v>
      </c>
      <c r="F72" s="3" t="s">
        <v>8</v>
      </c>
      <c r="G72" s="5">
        <v>1.8</v>
      </c>
      <c r="H72" s="5">
        <f t="shared" si="20"/>
        <v>171</v>
      </c>
      <c r="I72" s="66"/>
      <c r="J72" s="67">
        <f t="shared" si="21"/>
        <v>1.8</v>
      </c>
      <c r="K72" s="67">
        <f t="shared" si="14"/>
        <v>0</v>
      </c>
      <c r="L72" s="67">
        <f t="shared" si="15"/>
        <v>171</v>
      </c>
      <c r="M72" s="67">
        <f t="shared" si="4"/>
        <v>0</v>
      </c>
    </row>
    <row r="73" spans="1:13" ht="12" thickBot="1">
      <c r="A73" s="125"/>
      <c r="C73" s="3"/>
      <c r="D73" s="3"/>
      <c r="E73" s="3"/>
      <c r="F73" s="3"/>
      <c r="G73" s="5"/>
      <c r="H73" s="5"/>
      <c r="I73" s="66"/>
      <c r="J73" s="67"/>
      <c r="K73" s="67"/>
      <c r="L73" s="67"/>
      <c r="M73" s="67"/>
    </row>
    <row r="74" spans="1:13" ht="12" thickBot="1">
      <c r="A74" s="125"/>
      <c r="B74" s="355" t="s">
        <v>5327</v>
      </c>
      <c r="C74" s="356"/>
      <c r="D74" s="356"/>
      <c r="E74" s="356"/>
      <c r="F74" s="357"/>
      <c r="G74" s="326"/>
      <c r="H74" s="285"/>
      <c r="I74" s="66"/>
      <c r="J74" s="67"/>
      <c r="K74" s="67"/>
      <c r="L74" s="67"/>
      <c r="M74" s="67"/>
    </row>
    <row r="75" spans="1:13">
      <c r="A75" s="125">
        <v>0</v>
      </c>
      <c r="C75" s="3">
        <v>110934</v>
      </c>
      <c r="D75" s="3" t="s">
        <v>3461</v>
      </c>
      <c r="E75" s="3" t="s">
        <v>8</v>
      </c>
      <c r="F75" s="3" t="s">
        <v>8</v>
      </c>
      <c r="G75" s="5">
        <v>18.5</v>
      </c>
      <c r="H75" s="5">
        <f t="shared" si="13"/>
        <v>1757.5</v>
      </c>
      <c r="I75" s="66"/>
      <c r="J75" s="67">
        <f t="shared" ref="J75:J80" si="22">G75*(1-Скидка_ROXELPRO_Ind)</f>
        <v>18.5</v>
      </c>
      <c r="K75" s="67">
        <f t="shared" si="14"/>
        <v>0</v>
      </c>
      <c r="L75" s="67">
        <f t="shared" si="15"/>
        <v>1757.5</v>
      </c>
      <c r="M75" s="67">
        <f t="shared" si="4"/>
        <v>0</v>
      </c>
    </row>
    <row r="76" spans="1:13">
      <c r="A76" s="125">
        <v>0</v>
      </c>
      <c r="C76" s="3">
        <v>110936</v>
      </c>
      <c r="D76" s="3" t="s">
        <v>3467</v>
      </c>
      <c r="E76" s="3" t="s">
        <v>8</v>
      </c>
      <c r="F76" s="3" t="s">
        <v>8</v>
      </c>
      <c r="G76" s="5">
        <v>29.67</v>
      </c>
      <c r="H76" s="5">
        <f t="shared" si="13"/>
        <v>2818.65</v>
      </c>
      <c r="I76" s="66"/>
      <c r="J76" s="67">
        <f t="shared" si="22"/>
        <v>29.67</v>
      </c>
      <c r="K76" s="67">
        <f t="shared" si="14"/>
        <v>0</v>
      </c>
      <c r="L76" s="67">
        <f t="shared" si="15"/>
        <v>2818.65</v>
      </c>
      <c r="M76" s="67">
        <f t="shared" si="4"/>
        <v>0</v>
      </c>
    </row>
    <row r="77" spans="1:13">
      <c r="A77" s="125">
        <v>0</v>
      </c>
      <c r="C77" s="3">
        <v>110944</v>
      </c>
      <c r="D77" s="3" t="s">
        <v>3462</v>
      </c>
      <c r="E77" s="3" t="s">
        <v>8</v>
      </c>
      <c r="F77" s="3" t="s">
        <v>8</v>
      </c>
      <c r="G77" s="5">
        <v>15.59</v>
      </c>
      <c r="H77" s="5">
        <f t="shared" si="13"/>
        <v>1481.05</v>
      </c>
      <c r="I77" s="66"/>
      <c r="J77" s="67">
        <f t="shared" si="22"/>
        <v>15.59</v>
      </c>
      <c r="K77" s="67">
        <f t="shared" si="14"/>
        <v>0</v>
      </c>
      <c r="L77" s="67">
        <f t="shared" si="15"/>
        <v>1481.05</v>
      </c>
      <c r="M77" s="67">
        <f t="shared" si="4"/>
        <v>0</v>
      </c>
    </row>
    <row r="78" spans="1:13">
      <c r="A78" s="125">
        <v>0</v>
      </c>
      <c r="C78" s="3">
        <v>110954</v>
      </c>
      <c r="D78" s="3" t="s">
        <v>3463</v>
      </c>
      <c r="E78" s="3" t="s">
        <v>8</v>
      </c>
      <c r="F78" s="3" t="s">
        <v>8</v>
      </c>
      <c r="G78" s="5">
        <v>12.37</v>
      </c>
      <c r="H78" s="5">
        <f t="shared" si="13"/>
        <v>1175.1500000000001</v>
      </c>
      <c r="I78" s="66"/>
      <c r="J78" s="67">
        <f t="shared" si="22"/>
        <v>12.37</v>
      </c>
      <c r="K78" s="67">
        <f t="shared" si="14"/>
        <v>0</v>
      </c>
      <c r="L78" s="67">
        <f t="shared" si="15"/>
        <v>1175.1500000000001</v>
      </c>
      <c r="M78" s="67">
        <f t="shared" si="4"/>
        <v>0</v>
      </c>
    </row>
    <row r="79" spans="1:13">
      <c r="A79" s="125">
        <v>0</v>
      </c>
      <c r="C79" s="3">
        <v>110956</v>
      </c>
      <c r="D79" s="3" t="s">
        <v>3468</v>
      </c>
      <c r="E79" s="3" t="s">
        <v>8</v>
      </c>
      <c r="F79" s="3" t="s">
        <v>8</v>
      </c>
      <c r="G79" s="5">
        <v>19.78</v>
      </c>
      <c r="H79" s="5">
        <f t="shared" si="13"/>
        <v>1879.1</v>
      </c>
      <c r="I79" s="66"/>
      <c r="J79" s="67">
        <f t="shared" si="22"/>
        <v>19.78</v>
      </c>
      <c r="K79" s="67">
        <f t="shared" si="14"/>
        <v>0</v>
      </c>
      <c r="L79" s="67">
        <f t="shared" si="15"/>
        <v>1879.1</v>
      </c>
      <c r="M79" s="67">
        <f t="shared" si="4"/>
        <v>0</v>
      </c>
    </row>
    <row r="80" spans="1:13">
      <c r="A80" s="125">
        <v>0</v>
      </c>
      <c r="C80" s="3">
        <v>110964</v>
      </c>
      <c r="D80" s="3" t="s">
        <v>3464</v>
      </c>
      <c r="E80" s="3" t="s">
        <v>8</v>
      </c>
      <c r="F80" s="3" t="s">
        <v>8</v>
      </c>
      <c r="G80" s="5">
        <v>11.06</v>
      </c>
      <c r="H80" s="5">
        <f t="shared" si="13"/>
        <v>1050.7</v>
      </c>
      <c r="I80" s="66"/>
      <c r="J80" s="67">
        <f t="shared" si="22"/>
        <v>11.06</v>
      </c>
      <c r="K80" s="67">
        <f t="shared" si="14"/>
        <v>0</v>
      </c>
      <c r="L80" s="67">
        <f t="shared" si="15"/>
        <v>1050.7</v>
      </c>
      <c r="M80" s="67">
        <f t="shared" si="4"/>
        <v>0</v>
      </c>
    </row>
    <row r="81" spans="1:13" ht="12" thickBot="1">
      <c r="A81" s="125"/>
      <c r="C81" s="3"/>
      <c r="D81" s="3"/>
      <c r="E81" s="3"/>
      <c r="F81" s="3"/>
      <c r="G81" s="5"/>
      <c r="H81" s="5"/>
      <c r="I81" s="66"/>
      <c r="J81" s="67"/>
      <c r="K81" s="67"/>
      <c r="L81" s="67"/>
      <c r="M81" s="67"/>
    </row>
    <row r="82" spans="1:13" ht="12" thickBot="1">
      <c r="A82" s="125"/>
      <c r="B82" s="355" t="s">
        <v>2224</v>
      </c>
      <c r="C82" s="356"/>
      <c r="D82" s="356"/>
      <c r="E82" s="356"/>
      <c r="F82" s="357"/>
      <c r="G82" s="326"/>
      <c r="H82" s="285"/>
      <c r="I82" s="66"/>
      <c r="J82" s="67"/>
      <c r="K82" s="67"/>
      <c r="L82" s="67"/>
      <c r="M82" s="67"/>
    </row>
    <row r="83" spans="1:13">
      <c r="A83" s="125">
        <v>0</v>
      </c>
      <c r="C83" s="3">
        <v>111313</v>
      </c>
      <c r="D83" s="3" t="s">
        <v>4938</v>
      </c>
      <c r="E83" s="3" t="s">
        <v>2226</v>
      </c>
      <c r="F83" s="3" t="s">
        <v>8</v>
      </c>
      <c r="G83" s="5">
        <v>3.58</v>
      </c>
      <c r="H83" s="5">
        <f t="shared" ref="H83:H127" si="23">ROUND(G83*Курс_EUR,2)</f>
        <v>340.1</v>
      </c>
      <c r="I83" s="66"/>
      <c r="J83" s="67">
        <f t="shared" ref="J83:J86" si="24">G83*(1-Скидка_ROXELPRO_Ind)</f>
        <v>3.58</v>
      </c>
      <c r="K83" s="67">
        <f t="shared" ref="K83:K127" si="25">J83*I83</f>
        <v>0</v>
      </c>
      <c r="L83" s="67">
        <f t="shared" ref="L83:L127" si="26">H83*(1-Скидка_ROXELPRO_Ind)</f>
        <v>340.1</v>
      </c>
      <c r="M83" s="67">
        <f t="shared" si="4"/>
        <v>0</v>
      </c>
    </row>
    <row r="84" spans="1:13">
      <c r="A84" s="125">
        <v>0</v>
      </c>
      <c r="C84" s="3">
        <v>111315</v>
      </c>
      <c r="D84" s="3" t="s">
        <v>4935</v>
      </c>
      <c r="E84" s="3" t="s">
        <v>2226</v>
      </c>
      <c r="F84" s="3" t="s">
        <v>8</v>
      </c>
      <c r="G84" s="5">
        <v>3.58</v>
      </c>
      <c r="H84" s="5">
        <f t="shared" si="23"/>
        <v>340.1</v>
      </c>
      <c r="I84" s="66"/>
      <c r="J84" s="67">
        <f t="shared" si="24"/>
        <v>3.58</v>
      </c>
      <c r="K84" s="67">
        <f t="shared" si="25"/>
        <v>0</v>
      </c>
      <c r="L84" s="67">
        <f t="shared" si="26"/>
        <v>340.1</v>
      </c>
      <c r="M84" s="67">
        <f t="shared" si="4"/>
        <v>0</v>
      </c>
    </row>
    <row r="85" spans="1:13">
      <c r="A85" s="125">
        <v>0</v>
      </c>
      <c r="C85" s="3">
        <v>111316</v>
      </c>
      <c r="D85" s="3" t="s">
        <v>4936</v>
      </c>
      <c r="E85" s="3" t="s">
        <v>2226</v>
      </c>
      <c r="F85" s="3" t="s">
        <v>8</v>
      </c>
      <c r="G85" s="5">
        <v>3.58</v>
      </c>
      <c r="H85" s="5">
        <f t="shared" si="23"/>
        <v>340.1</v>
      </c>
      <c r="I85" s="66"/>
      <c r="J85" s="67">
        <f t="shared" si="24"/>
        <v>3.58</v>
      </c>
      <c r="K85" s="67">
        <f t="shared" si="25"/>
        <v>0</v>
      </c>
      <c r="L85" s="67">
        <f t="shared" si="26"/>
        <v>340.1</v>
      </c>
      <c r="M85" s="67">
        <f t="shared" si="4"/>
        <v>0</v>
      </c>
    </row>
    <row r="86" spans="1:13">
      <c r="A86" s="125">
        <v>0</v>
      </c>
      <c r="C86" s="3">
        <v>111318</v>
      </c>
      <c r="D86" s="3" t="s">
        <v>4937</v>
      </c>
      <c r="E86" s="3" t="s">
        <v>2226</v>
      </c>
      <c r="F86" s="3" t="s">
        <v>8</v>
      </c>
      <c r="G86" s="5">
        <v>3.58</v>
      </c>
      <c r="H86" s="5">
        <f t="shared" si="23"/>
        <v>340.1</v>
      </c>
      <c r="I86" s="66"/>
      <c r="J86" s="67">
        <f t="shared" si="24"/>
        <v>3.58</v>
      </c>
      <c r="K86" s="67">
        <f t="shared" si="25"/>
        <v>0</v>
      </c>
      <c r="L86" s="67">
        <f t="shared" si="26"/>
        <v>340.1</v>
      </c>
      <c r="M86" s="67">
        <f t="shared" si="4"/>
        <v>0</v>
      </c>
    </row>
    <row r="87" spans="1:13">
      <c r="A87" s="125"/>
      <c r="C87" s="3"/>
      <c r="D87" s="3"/>
      <c r="E87" s="3"/>
      <c r="F87" s="3"/>
      <c r="G87" s="5"/>
      <c r="H87" s="5"/>
      <c r="I87" s="66"/>
      <c r="J87" s="67"/>
      <c r="K87" s="67"/>
      <c r="L87" s="67"/>
      <c r="M87" s="67"/>
    </row>
    <row r="88" spans="1:13">
      <c r="A88" s="125">
        <v>0</v>
      </c>
      <c r="C88" s="3">
        <v>111333</v>
      </c>
      <c r="D88" s="3" t="s">
        <v>2225</v>
      </c>
      <c r="E88" s="3" t="s">
        <v>2226</v>
      </c>
      <c r="F88" s="3" t="s">
        <v>8</v>
      </c>
      <c r="G88" s="5">
        <v>3.16</v>
      </c>
      <c r="H88" s="5">
        <f t="shared" si="23"/>
        <v>300.2</v>
      </c>
      <c r="I88" s="66"/>
      <c r="J88" s="67">
        <f t="shared" si="6"/>
        <v>3.16</v>
      </c>
      <c r="K88" s="67">
        <f t="shared" si="25"/>
        <v>0</v>
      </c>
      <c r="L88" s="67">
        <f t="shared" si="26"/>
        <v>300.2</v>
      </c>
      <c r="M88" s="67">
        <f t="shared" si="4"/>
        <v>0</v>
      </c>
    </row>
    <row r="89" spans="1:13">
      <c r="A89" s="125">
        <v>0</v>
      </c>
      <c r="C89" s="3">
        <v>111335</v>
      </c>
      <c r="D89" s="3" t="s">
        <v>2227</v>
      </c>
      <c r="E89" s="3" t="s">
        <v>2226</v>
      </c>
      <c r="F89" s="3" t="s">
        <v>8</v>
      </c>
      <c r="G89" s="5">
        <v>2.88</v>
      </c>
      <c r="H89" s="5">
        <f t="shared" si="23"/>
        <v>273.60000000000002</v>
      </c>
      <c r="I89" s="66"/>
      <c r="J89" s="67">
        <f t="shared" si="6"/>
        <v>2.88</v>
      </c>
      <c r="K89" s="67">
        <f t="shared" si="25"/>
        <v>0</v>
      </c>
      <c r="L89" s="67">
        <f t="shared" si="26"/>
        <v>273.60000000000002</v>
      </c>
      <c r="M89" s="67">
        <f t="shared" si="4"/>
        <v>0</v>
      </c>
    </row>
    <row r="90" spans="1:13">
      <c r="A90" s="125">
        <v>0</v>
      </c>
      <c r="C90" s="3">
        <v>111336</v>
      </c>
      <c r="D90" s="3" t="s">
        <v>2228</v>
      </c>
      <c r="E90" s="3" t="s">
        <v>2226</v>
      </c>
      <c r="F90" s="3" t="s">
        <v>8</v>
      </c>
      <c r="G90" s="5">
        <v>2.77</v>
      </c>
      <c r="H90" s="5">
        <f t="shared" si="23"/>
        <v>263.14999999999998</v>
      </c>
      <c r="I90" s="66"/>
      <c r="J90" s="67">
        <f t="shared" si="6"/>
        <v>2.77</v>
      </c>
      <c r="K90" s="67">
        <f t="shared" si="25"/>
        <v>0</v>
      </c>
      <c r="L90" s="67">
        <f t="shared" si="26"/>
        <v>263.14999999999998</v>
      </c>
      <c r="M90" s="67">
        <f t="shared" si="4"/>
        <v>0</v>
      </c>
    </row>
    <row r="91" spans="1:13">
      <c r="A91" s="125"/>
      <c r="C91" s="3"/>
      <c r="D91" s="3"/>
      <c r="E91" s="3"/>
      <c r="F91" s="3"/>
      <c r="G91" s="5"/>
      <c r="H91" s="5"/>
      <c r="I91" s="66"/>
      <c r="J91" s="67"/>
      <c r="K91" s="67"/>
      <c r="L91" s="67"/>
      <c r="M91" s="67"/>
    </row>
    <row r="92" spans="1:13">
      <c r="A92" s="125">
        <v>0</v>
      </c>
      <c r="C92" s="3">
        <v>111343</v>
      </c>
      <c r="D92" s="3" t="s">
        <v>4751</v>
      </c>
      <c r="E92" s="3" t="s">
        <v>2226</v>
      </c>
      <c r="F92" s="3" t="s">
        <v>8</v>
      </c>
      <c r="G92" s="5">
        <v>3.83</v>
      </c>
      <c r="H92" s="5">
        <f t="shared" si="23"/>
        <v>363.85</v>
      </c>
      <c r="I92" s="66"/>
      <c r="J92" s="67">
        <f t="shared" si="6"/>
        <v>3.83</v>
      </c>
      <c r="K92" s="67">
        <f t="shared" si="25"/>
        <v>0</v>
      </c>
      <c r="L92" s="67">
        <f t="shared" si="26"/>
        <v>363.85</v>
      </c>
      <c r="M92" s="67">
        <f t="shared" si="4"/>
        <v>0</v>
      </c>
    </row>
    <row r="93" spans="1:13">
      <c r="A93" s="125">
        <v>0</v>
      </c>
      <c r="C93" s="3">
        <v>111345</v>
      </c>
      <c r="D93" s="3" t="s">
        <v>4752</v>
      </c>
      <c r="E93" s="3" t="s">
        <v>2226</v>
      </c>
      <c r="F93" s="3" t="s">
        <v>8</v>
      </c>
      <c r="G93" s="5">
        <v>3.48</v>
      </c>
      <c r="H93" s="5">
        <f t="shared" si="23"/>
        <v>330.6</v>
      </c>
      <c r="I93" s="66"/>
      <c r="J93" s="67">
        <f t="shared" ref="J93:J108" si="27">G93*(1-Скидка_ROXELPRO_Ind)</f>
        <v>3.48</v>
      </c>
      <c r="K93" s="67">
        <f t="shared" si="25"/>
        <v>0</v>
      </c>
      <c r="L93" s="67">
        <f t="shared" si="26"/>
        <v>330.6</v>
      </c>
      <c r="M93" s="67">
        <f t="shared" ref="M93:M169" si="28">I93*L93</f>
        <v>0</v>
      </c>
    </row>
    <row r="94" spans="1:13">
      <c r="A94" s="125">
        <v>0</v>
      </c>
      <c r="C94" s="3">
        <v>111346</v>
      </c>
      <c r="D94" s="3" t="s">
        <v>4753</v>
      </c>
      <c r="E94" s="3" t="s">
        <v>2226</v>
      </c>
      <c r="F94" s="3" t="s">
        <v>8</v>
      </c>
      <c r="G94" s="5">
        <v>3.35</v>
      </c>
      <c r="H94" s="5">
        <f t="shared" si="23"/>
        <v>318.25</v>
      </c>
      <c r="I94" s="66"/>
      <c r="J94" s="67">
        <f t="shared" si="27"/>
        <v>3.35</v>
      </c>
      <c r="K94" s="67">
        <f t="shared" si="25"/>
        <v>0</v>
      </c>
      <c r="L94" s="67">
        <f t="shared" si="26"/>
        <v>318.25</v>
      </c>
      <c r="M94" s="67">
        <f t="shared" si="28"/>
        <v>0</v>
      </c>
    </row>
    <row r="95" spans="1:13">
      <c r="A95" s="125"/>
      <c r="C95" s="3"/>
      <c r="D95" s="3"/>
      <c r="E95" s="3"/>
      <c r="F95" s="3"/>
      <c r="G95" s="5"/>
      <c r="H95" s="5"/>
      <c r="I95" s="66"/>
      <c r="J95" s="67"/>
      <c r="K95" s="67"/>
      <c r="L95" s="67"/>
      <c r="M95" s="67"/>
    </row>
    <row r="96" spans="1:13">
      <c r="A96" s="125">
        <v>0</v>
      </c>
      <c r="C96" s="3">
        <v>111453</v>
      </c>
      <c r="D96" s="3" t="s">
        <v>3512</v>
      </c>
      <c r="E96" s="3" t="s">
        <v>2226</v>
      </c>
      <c r="F96" s="3" t="s">
        <v>8</v>
      </c>
      <c r="G96" s="5">
        <v>3.09</v>
      </c>
      <c r="H96" s="5">
        <f t="shared" si="23"/>
        <v>293.55</v>
      </c>
      <c r="I96" s="66"/>
      <c r="J96" s="67">
        <f t="shared" si="27"/>
        <v>3.09</v>
      </c>
      <c r="K96" s="67">
        <f t="shared" si="25"/>
        <v>0</v>
      </c>
      <c r="L96" s="67">
        <f t="shared" si="26"/>
        <v>293.55</v>
      </c>
      <c r="M96" s="67">
        <f t="shared" si="28"/>
        <v>0</v>
      </c>
    </row>
    <row r="97" spans="1:13">
      <c r="A97" s="125">
        <v>0</v>
      </c>
      <c r="C97" s="3">
        <v>111455</v>
      </c>
      <c r="D97" s="3" t="s">
        <v>3513</v>
      </c>
      <c r="E97" s="3" t="s">
        <v>2226</v>
      </c>
      <c r="F97" s="3" t="s">
        <v>8</v>
      </c>
      <c r="G97" s="5">
        <v>2.86</v>
      </c>
      <c r="H97" s="5">
        <f t="shared" si="23"/>
        <v>271.7</v>
      </c>
      <c r="I97" s="66"/>
      <c r="J97" s="67">
        <f t="shared" si="27"/>
        <v>2.86</v>
      </c>
      <c r="K97" s="67">
        <f t="shared" si="25"/>
        <v>0</v>
      </c>
      <c r="L97" s="67">
        <f t="shared" si="26"/>
        <v>271.7</v>
      </c>
      <c r="M97" s="67">
        <f t="shared" si="28"/>
        <v>0</v>
      </c>
    </row>
    <row r="98" spans="1:13">
      <c r="A98" s="125">
        <v>0</v>
      </c>
      <c r="C98" s="3">
        <v>111456</v>
      </c>
      <c r="D98" s="3" t="s">
        <v>3514</v>
      </c>
      <c r="E98" s="3" t="s">
        <v>2226</v>
      </c>
      <c r="F98" s="3" t="s">
        <v>8</v>
      </c>
      <c r="G98" s="5">
        <v>2.86</v>
      </c>
      <c r="H98" s="5">
        <f t="shared" si="23"/>
        <v>271.7</v>
      </c>
      <c r="I98" s="66"/>
      <c r="J98" s="67">
        <f t="shared" si="27"/>
        <v>2.86</v>
      </c>
      <c r="K98" s="67">
        <f t="shared" si="25"/>
        <v>0</v>
      </c>
      <c r="L98" s="67">
        <f t="shared" si="26"/>
        <v>271.7</v>
      </c>
      <c r="M98" s="67">
        <f t="shared" si="28"/>
        <v>0</v>
      </c>
    </row>
    <row r="99" spans="1:13">
      <c r="A99" s="125">
        <v>0</v>
      </c>
      <c r="C99" s="3">
        <v>111463</v>
      </c>
      <c r="D99" s="3" t="s">
        <v>3663</v>
      </c>
      <c r="E99" s="3" t="s">
        <v>3664</v>
      </c>
      <c r="F99" s="3" t="s">
        <v>8</v>
      </c>
      <c r="G99" s="5">
        <v>5.92</v>
      </c>
      <c r="H99" s="5">
        <f t="shared" si="23"/>
        <v>562.4</v>
      </c>
      <c r="I99" s="66"/>
      <c r="J99" s="67">
        <f t="shared" si="27"/>
        <v>5.92</v>
      </c>
      <c r="K99" s="67">
        <f t="shared" si="25"/>
        <v>0</v>
      </c>
      <c r="L99" s="67">
        <f t="shared" si="26"/>
        <v>562.4</v>
      </c>
      <c r="M99" s="67">
        <f t="shared" si="28"/>
        <v>0</v>
      </c>
    </row>
    <row r="100" spans="1:13">
      <c r="A100" s="125"/>
      <c r="C100" s="3"/>
      <c r="D100" s="3"/>
      <c r="E100" s="3"/>
      <c r="F100" s="3"/>
      <c r="G100" s="5"/>
      <c r="H100" s="5"/>
      <c r="I100" s="66"/>
      <c r="J100" s="67"/>
      <c r="K100" s="67"/>
      <c r="L100" s="67"/>
      <c r="M100" s="67"/>
    </row>
    <row r="101" spans="1:13">
      <c r="A101" s="125">
        <v>0</v>
      </c>
      <c r="C101" s="3">
        <v>111513</v>
      </c>
      <c r="D101" s="3" t="s">
        <v>2194</v>
      </c>
      <c r="E101" s="3" t="s">
        <v>2195</v>
      </c>
      <c r="F101" s="3" t="s">
        <v>8</v>
      </c>
      <c r="G101" s="5">
        <v>3.27</v>
      </c>
      <c r="H101" s="5">
        <f t="shared" si="23"/>
        <v>310.64999999999998</v>
      </c>
      <c r="I101" s="66"/>
      <c r="J101" s="67">
        <f t="shared" si="27"/>
        <v>3.27</v>
      </c>
      <c r="K101" s="67">
        <f t="shared" si="25"/>
        <v>0</v>
      </c>
      <c r="L101" s="67">
        <f t="shared" si="26"/>
        <v>310.64999999999998</v>
      </c>
      <c r="M101" s="67">
        <f t="shared" si="28"/>
        <v>0</v>
      </c>
    </row>
    <row r="102" spans="1:13">
      <c r="A102" s="125">
        <v>0</v>
      </c>
      <c r="C102" s="3">
        <v>111515</v>
      </c>
      <c r="D102" s="3" t="s">
        <v>2196</v>
      </c>
      <c r="E102" s="3" t="s">
        <v>2195</v>
      </c>
      <c r="F102" s="3" t="s">
        <v>8</v>
      </c>
      <c r="G102" s="5">
        <v>3.1</v>
      </c>
      <c r="H102" s="5">
        <f t="shared" si="23"/>
        <v>294.5</v>
      </c>
      <c r="I102" s="66"/>
      <c r="J102" s="67">
        <f t="shared" si="27"/>
        <v>3.1</v>
      </c>
      <c r="K102" s="67">
        <f t="shared" si="25"/>
        <v>0</v>
      </c>
      <c r="L102" s="67">
        <f t="shared" si="26"/>
        <v>294.5</v>
      </c>
      <c r="M102" s="67">
        <f t="shared" si="28"/>
        <v>0</v>
      </c>
    </row>
    <row r="103" spans="1:13">
      <c r="A103" s="125">
        <v>0</v>
      </c>
      <c r="C103" s="3">
        <v>111516</v>
      </c>
      <c r="D103" s="3" t="s">
        <v>2197</v>
      </c>
      <c r="E103" s="3" t="s">
        <v>2195</v>
      </c>
      <c r="F103" s="3" t="s">
        <v>8</v>
      </c>
      <c r="G103" s="5">
        <v>3.1</v>
      </c>
      <c r="H103" s="5">
        <f t="shared" si="23"/>
        <v>294.5</v>
      </c>
      <c r="I103" s="66"/>
      <c r="J103" s="67">
        <f t="shared" si="27"/>
        <v>3.1</v>
      </c>
      <c r="K103" s="67">
        <f t="shared" si="25"/>
        <v>0</v>
      </c>
      <c r="L103" s="67">
        <f t="shared" si="26"/>
        <v>294.5</v>
      </c>
      <c r="M103" s="67">
        <f t="shared" si="28"/>
        <v>0</v>
      </c>
    </row>
    <row r="104" spans="1:13">
      <c r="A104" s="125">
        <v>0</v>
      </c>
      <c r="C104" s="3">
        <v>111523</v>
      </c>
      <c r="D104" s="3" t="s">
        <v>2198</v>
      </c>
      <c r="E104" s="3" t="s">
        <v>2195</v>
      </c>
      <c r="F104" s="3" t="s">
        <v>8</v>
      </c>
      <c r="G104" s="5">
        <v>3.39</v>
      </c>
      <c r="H104" s="5">
        <f t="shared" si="23"/>
        <v>322.05</v>
      </c>
      <c r="I104" s="66"/>
      <c r="J104" s="67">
        <f t="shared" si="27"/>
        <v>3.39</v>
      </c>
      <c r="K104" s="67">
        <f t="shared" si="25"/>
        <v>0</v>
      </c>
      <c r="L104" s="67">
        <f t="shared" si="26"/>
        <v>322.05</v>
      </c>
      <c r="M104" s="67">
        <f t="shared" si="28"/>
        <v>0</v>
      </c>
    </row>
    <row r="105" spans="1:13">
      <c r="A105" s="125">
        <v>0</v>
      </c>
      <c r="C105" s="3">
        <v>111525</v>
      </c>
      <c r="D105" s="3" t="s">
        <v>2199</v>
      </c>
      <c r="E105" s="3" t="s">
        <v>2195</v>
      </c>
      <c r="F105" s="3" t="s">
        <v>8</v>
      </c>
      <c r="G105" s="5">
        <v>3.09</v>
      </c>
      <c r="H105" s="5">
        <f t="shared" si="23"/>
        <v>293.55</v>
      </c>
      <c r="I105" s="66"/>
      <c r="J105" s="67">
        <f t="shared" si="27"/>
        <v>3.09</v>
      </c>
      <c r="K105" s="67">
        <f t="shared" si="25"/>
        <v>0</v>
      </c>
      <c r="L105" s="67">
        <f t="shared" si="26"/>
        <v>293.55</v>
      </c>
      <c r="M105" s="67">
        <f t="shared" si="28"/>
        <v>0</v>
      </c>
    </row>
    <row r="106" spans="1:13">
      <c r="A106" s="125">
        <v>0</v>
      </c>
      <c r="C106" s="3">
        <v>111526</v>
      </c>
      <c r="D106" s="3" t="s">
        <v>2200</v>
      </c>
      <c r="E106" s="3" t="s">
        <v>2195</v>
      </c>
      <c r="F106" s="3" t="s">
        <v>8</v>
      </c>
      <c r="G106" s="5">
        <v>3</v>
      </c>
      <c r="H106" s="5">
        <f t="shared" si="23"/>
        <v>285</v>
      </c>
      <c r="I106" s="66"/>
      <c r="J106" s="67">
        <f t="shared" si="27"/>
        <v>3</v>
      </c>
      <c r="K106" s="67">
        <f t="shared" si="25"/>
        <v>0</v>
      </c>
      <c r="L106" s="67">
        <f t="shared" si="26"/>
        <v>285</v>
      </c>
      <c r="M106" s="67">
        <f t="shared" si="28"/>
        <v>0</v>
      </c>
    </row>
    <row r="107" spans="1:13">
      <c r="A107" s="125"/>
      <c r="C107" s="3"/>
      <c r="D107" s="3"/>
      <c r="E107" s="3"/>
      <c r="F107" s="3"/>
      <c r="G107" s="5"/>
      <c r="H107" s="5"/>
      <c r="I107" s="66"/>
      <c r="J107" s="67"/>
      <c r="K107" s="67"/>
      <c r="L107" s="67"/>
      <c r="M107" s="67"/>
    </row>
    <row r="108" spans="1:13">
      <c r="A108" s="125">
        <v>0</v>
      </c>
      <c r="C108" s="3">
        <v>111533</v>
      </c>
      <c r="D108" s="3" t="s">
        <v>3665</v>
      </c>
      <c r="E108" s="3" t="s">
        <v>2226</v>
      </c>
      <c r="F108" s="3" t="s">
        <v>8</v>
      </c>
      <c r="G108" s="5">
        <v>2.7</v>
      </c>
      <c r="H108" s="5">
        <f t="shared" si="23"/>
        <v>256.5</v>
      </c>
      <c r="I108" s="66"/>
      <c r="J108" s="67">
        <f t="shared" si="27"/>
        <v>2.7</v>
      </c>
      <c r="K108" s="67">
        <f t="shared" si="25"/>
        <v>0</v>
      </c>
      <c r="L108" s="67">
        <f t="shared" si="26"/>
        <v>256.5</v>
      </c>
      <c r="M108" s="67">
        <f t="shared" si="28"/>
        <v>0</v>
      </c>
    </row>
    <row r="109" spans="1:13">
      <c r="A109" s="125">
        <v>0</v>
      </c>
      <c r="C109" s="3">
        <v>111543</v>
      </c>
      <c r="D109" s="3" t="s">
        <v>2229</v>
      </c>
      <c r="E109" s="3" t="s">
        <v>2226</v>
      </c>
      <c r="F109" s="3" t="s">
        <v>8</v>
      </c>
      <c r="G109" s="5">
        <v>2.7</v>
      </c>
      <c r="H109" s="5">
        <f t="shared" si="23"/>
        <v>256.5</v>
      </c>
      <c r="I109" s="66"/>
      <c r="J109" s="67">
        <f t="shared" si="6"/>
        <v>2.7</v>
      </c>
      <c r="K109" s="67">
        <f t="shared" si="25"/>
        <v>0</v>
      </c>
      <c r="L109" s="67">
        <f t="shared" si="26"/>
        <v>256.5</v>
      </c>
      <c r="M109" s="67">
        <f t="shared" si="28"/>
        <v>0</v>
      </c>
    </row>
    <row r="110" spans="1:13">
      <c r="A110" s="125">
        <v>0</v>
      </c>
      <c r="C110" s="3">
        <v>111545</v>
      </c>
      <c r="D110" s="3" t="s">
        <v>2230</v>
      </c>
      <c r="E110" s="3" t="s">
        <v>2226</v>
      </c>
      <c r="F110" s="3" t="s">
        <v>8</v>
      </c>
      <c r="G110" s="5">
        <v>2.68</v>
      </c>
      <c r="H110" s="5">
        <f t="shared" si="23"/>
        <v>254.6</v>
      </c>
      <c r="I110" s="66"/>
      <c r="J110" s="67">
        <f t="shared" si="6"/>
        <v>2.68</v>
      </c>
      <c r="K110" s="67">
        <f t="shared" si="25"/>
        <v>0</v>
      </c>
      <c r="L110" s="67">
        <f t="shared" si="26"/>
        <v>254.6</v>
      </c>
      <c r="M110" s="67">
        <f t="shared" si="28"/>
        <v>0</v>
      </c>
    </row>
    <row r="111" spans="1:13">
      <c r="A111" s="125">
        <v>0</v>
      </c>
      <c r="C111" s="3">
        <v>111546</v>
      </c>
      <c r="D111" s="3" t="s">
        <v>2231</v>
      </c>
      <c r="E111" s="3" t="s">
        <v>2226</v>
      </c>
      <c r="F111" s="3" t="s">
        <v>8</v>
      </c>
      <c r="G111" s="5">
        <v>2.67</v>
      </c>
      <c r="H111" s="5">
        <f t="shared" si="23"/>
        <v>253.65</v>
      </c>
      <c r="I111" s="66"/>
      <c r="J111" s="67">
        <f t="shared" si="6"/>
        <v>2.67</v>
      </c>
      <c r="K111" s="67">
        <f t="shared" si="25"/>
        <v>0</v>
      </c>
      <c r="L111" s="67">
        <f t="shared" si="26"/>
        <v>253.65</v>
      </c>
      <c r="M111" s="67">
        <f t="shared" si="28"/>
        <v>0</v>
      </c>
    </row>
    <row r="112" spans="1:13">
      <c r="A112" s="125">
        <v>0</v>
      </c>
      <c r="C112" s="3">
        <v>111553</v>
      </c>
      <c r="D112" s="3" t="s">
        <v>2232</v>
      </c>
      <c r="E112" s="3" t="s">
        <v>2226</v>
      </c>
      <c r="F112" s="3" t="s">
        <v>8</v>
      </c>
      <c r="G112" s="5">
        <v>2.86</v>
      </c>
      <c r="H112" s="5">
        <f t="shared" si="23"/>
        <v>271.7</v>
      </c>
      <c r="I112" s="66"/>
      <c r="J112" s="67">
        <f t="shared" si="6"/>
        <v>2.86</v>
      </c>
      <c r="K112" s="67">
        <f t="shared" si="25"/>
        <v>0</v>
      </c>
      <c r="L112" s="67">
        <f t="shared" si="26"/>
        <v>271.7</v>
      </c>
      <c r="M112" s="67">
        <f t="shared" si="28"/>
        <v>0</v>
      </c>
    </row>
    <row r="113" spans="1:14">
      <c r="A113" s="125">
        <v>0</v>
      </c>
      <c r="C113" s="3">
        <v>111555</v>
      </c>
      <c r="D113" s="3" t="s">
        <v>2233</v>
      </c>
      <c r="E113" s="3" t="s">
        <v>2226</v>
      </c>
      <c r="F113" s="3" t="s">
        <v>8</v>
      </c>
      <c r="G113" s="5">
        <v>2.81</v>
      </c>
      <c r="H113" s="5">
        <f t="shared" si="23"/>
        <v>266.95</v>
      </c>
      <c r="I113" s="66"/>
      <c r="J113" s="67">
        <f t="shared" si="6"/>
        <v>2.81</v>
      </c>
      <c r="K113" s="67">
        <f t="shared" si="25"/>
        <v>0</v>
      </c>
      <c r="L113" s="67">
        <f t="shared" si="26"/>
        <v>266.95</v>
      </c>
      <c r="M113" s="67">
        <f t="shared" si="28"/>
        <v>0</v>
      </c>
    </row>
    <row r="114" spans="1:14">
      <c r="A114" s="125">
        <v>0</v>
      </c>
      <c r="C114" s="3">
        <v>111556</v>
      </c>
      <c r="D114" s="3" t="s">
        <v>2234</v>
      </c>
      <c r="E114" s="3" t="s">
        <v>2226</v>
      </c>
      <c r="F114" s="3" t="s">
        <v>8</v>
      </c>
      <c r="G114" s="5">
        <v>2.8</v>
      </c>
      <c r="H114" s="5">
        <f t="shared" si="23"/>
        <v>266</v>
      </c>
      <c r="I114" s="66"/>
      <c r="J114" s="67">
        <f t="shared" si="6"/>
        <v>2.8</v>
      </c>
      <c r="K114" s="67">
        <f t="shared" si="25"/>
        <v>0</v>
      </c>
      <c r="L114" s="67">
        <f t="shared" si="26"/>
        <v>266</v>
      </c>
      <c r="M114" s="67">
        <f t="shared" si="28"/>
        <v>0</v>
      </c>
    </row>
    <row r="115" spans="1:14">
      <c r="A115" s="125">
        <v>0</v>
      </c>
      <c r="C115" s="3">
        <v>111558</v>
      </c>
      <c r="D115" s="3" t="s">
        <v>2885</v>
      </c>
      <c r="E115" s="3" t="s">
        <v>2226</v>
      </c>
      <c r="F115" s="3" t="s">
        <v>8</v>
      </c>
      <c r="G115" s="5">
        <v>2.77</v>
      </c>
      <c r="H115" s="5">
        <f t="shared" si="23"/>
        <v>263.14999999999998</v>
      </c>
      <c r="I115" s="66"/>
      <c r="J115" s="67">
        <f>G115*(1-Скидка_ROXELPRO_Ind)</f>
        <v>2.77</v>
      </c>
      <c r="K115" s="67">
        <f t="shared" si="25"/>
        <v>0</v>
      </c>
      <c r="L115" s="67">
        <f t="shared" si="26"/>
        <v>263.14999999999998</v>
      </c>
      <c r="M115" s="67">
        <f t="shared" si="28"/>
        <v>0</v>
      </c>
      <c r="N115" s="89"/>
    </row>
    <row r="116" spans="1:14">
      <c r="A116" s="125"/>
      <c r="C116" s="3"/>
      <c r="D116" s="3"/>
      <c r="E116" s="3"/>
      <c r="F116" s="3"/>
      <c r="G116" s="5"/>
      <c r="H116" s="5"/>
      <c r="I116" s="66"/>
      <c r="J116" s="67"/>
      <c r="K116" s="67"/>
      <c r="L116" s="67"/>
      <c r="M116" s="67"/>
      <c r="N116" s="89"/>
    </row>
    <row r="117" spans="1:14">
      <c r="A117" s="125">
        <v>0</v>
      </c>
      <c r="C117" s="3">
        <v>111753</v>
      </c>
      <c r="D117" s="3" t="s">
        <v>3066</v>
      </c>
      <c r="E117" s="3" t="s">
        <v>2226</v>
      </c>
      <c r="F117" s="3" t="s">
        <v>8</v>
      </c>
      <c r="G117" s="5">
        <v>2.12</v>
      </c>
      <c r="H117" s="5">
        <f t="shared" si="23"/>
        <v>201.4</v>
      </c>
      <c r="I117" s="66"/>
      <c r="J117" s="67">
        <f>G117*(1-Скидка_ROXELPRO_Ind)</f>
        <v>2.12</v>
      </c>
      <c r="K117" s="67">
        <f t="shared" si="25"/>
        <v>0</v>
      </c>
      <c r="L117" s="67">
        <f t="shared" si="26"/>
        <v>201.4</v>
      </c>
      <c r="M117" s="67">
        <f t="shared" si="28"/>
        <v>0</v>
      </c>
      <c r="N117" s="89"/>
    </row>
    <row r="118" spans="1:14">
      <c r="A118" s="125">
        <v>0</v>
      </c>
      <c r="C118" s="3">
        <v>111755</v>
      </c>
      <c r="D118" s="3" t="s">
        <v>3067</v>
      </c>
      <c r="E118" s="3" t="s">
        <v>2226</v>
      </c>
      <c r="F118" s="3" t="s">
        <v>8</v>
      </c>
      <c r="G118" s="5">
        <v>2.12</v>
      </c>
      <c r="H118" s="5">
        <f t="shared" si="23"/>
        <v>201.4</v>
      </c>
      <c r="I118" s="66"/>
      <c r="J118" s="67">
        <f>G118*(1-Скидка_ROXELPRO_Ind)</f>
        <v>2.12</v>
      </c>
      <c r="K118" s="67">
        <f t="shared" si="25"/>
        <v>0</v>
      </c>
      <c r="L118" s="67">
        <f t="shared" si="26"/>
        <v>201.4</v>
      </c>
      <c r="M118" s="67">
        <f t="shared" si="28"/>
        <v>0</v>
      </c>
      <c r="N118" s="89"/>
    </row>
    <row r="119" spans="1:14">
      <c r="A119" s="125">
        <v>0</v>
      </c>
      <c r="C119" s="3">
        <v>111756</v>
      </c>
      <c r="D119" s="3" t="s">
        <v>3068</v>
      </c>
      <c r="E119" s="3" t="s">
        <v>2226</v>
      </c>
      <c r="F119" s="3" t="s">
        <v>8</v>
      </c>
      <c r="G119" s="5">
        <v>2.12</v>
      </c>
      <c r="H119" s="5">
        <f t="shared" si="23"/>
        <v>201.4</v>
      </c>
      <c r="I119" s="66"/>
      <c r="J119" s="67">
        <f>G119*(1-Скидка_ROXELPRO_Ind)</f>
        <v>2.12</v>
      </c>
      <c r="K119" s="67">
        <f t="shared" si="25"/>
        <v>0</v>
      </c>
      <c r="L119" s="67">
        <f t="shared" si="26"/>
        <v>201.4</v>
      </c>
      <c r="M119" s="67">
        <f t="shared" si="28"/>
        <v>0</v>
      </c>
      <c r="N119" s="89"/>
    </row>
    <row r="120" spans="1:14">
      <c r="A120" s="125"/>
      <c r="C120" s="3"/>
      <c r="D120" s="3"/>
      <c r="E120" s="3"/>
      <c r="F120" s="3"/>
      <c r="G120" s="5"/>
      <c r="H120" s="5"/>
      <c r="I120" s="66"/>
      <c r="J120" s="67"/>
      <c r="K120" s="67"/>
      <c r="L120" s="67"/>
      <c r="M120" s="67"/>
      <c r="N120" s="89"/>
    </row>
    <row r="121" spans="1:14">
      <c r="A121" s="125">
        <v>0</v>
      </c>
      <c r="C121" s="3">
        <v>111853</v>
      </c>
      <c r="D121" s="3" t="s">
        <v>2235</v>
      </c>
      <c r="E121" s="3" t="s">
        <v>2226</v>
      </c>
      <c r="F121" s="3" t="s">
        <v>8</v>
      </c>
      <c r="G121" s="5">
        <v>2.09</v>
      </c>
      <c r="H121" s="5">
        <f t="shared" si="23"/>
        <v>198.55</v>
      </c>
      <c r="I121" s="66"/>
      <c r="J121" s="67">
        <f t="shared" si="6"/>
        <v>2.09</v>
      </c>
      <c r="K121" s="67">
        <f t="shared" si="25"/>
        <v>0</v>
      </c>
      <c r="L121" s="67">
        <f t="shared" si="26"/>
        <v>198.55</v>
      </c>
      <c r="M121" s="67">
        <f t="shared" si="28"/>
        <v>0</v>
      </c>
    </row>
    <row r="122" spans="1:14">
      <c r="A122" s="125">
        <v>0</v>
      </c>
      <c r="C122" s="3">
        <v>111855</v>
      </c>
      <c r="D122" s="3" t="s">
        <v>2236</v>
      </c>
      <c r="E122" s="3" t="s">
        <v>2226</v>
      </c>
      <c r="F122" s="3" t="s">
        <v>8</v>
      </c>
      <c r="G122" s="5">
        <v>2.02</v>
      </c>
      <c r="H122" s="5">
        <f t="shared" si="23"/>
        <v>191.9</v>
      </c>
      <c r="I122" s="66"/>
      <c r="J122" s="67">
        <f t="shared" si="6"/>
        <v>2.02</v>
      </c>
      <c r="K122" s="67">
        <f t="shared" si="25"/>
        <v>0</v>
      </c>
      <c r="L122" s="67">
        <f t="shared" si="26"/>
        <v>191.9</v>
      </c>
      <c r="M122" s="67">
        <f t="shared" si="28"/>
        <v>0</v>
      </c>
    </row>
    <row r="123" spans="1:14">
      <c r="A123" s="125">
        <v>0</v>
      </c>
      <c r="C123" s="3">
        <v>111856</v>
      </c>
      <c r="D123" s="3" t="s">
        <v>2237</v>
      </c>
      <c r="E123" s="3" t="s">
        <v>2226</v>
      </c>
      <c r="F123" s="3" t="s">
        <v>8</v>
      </c>
      <c r="G123" s="5">
        <v>1.99</v>
      </c>
      <c r="H123" s="5">
        <f t="shared" si="23"/>
        <v>189.05</v>
      </c>
      <c r="I123" s="66"/>
      <c r="J123" s="67">
        <f t="shared" si="6"/>
        <v>1.99</v>
      </c>
      <c r="K123" s="67">
        <f t="shared" si="25"/>
        <v>0</v>
      </c>
      <c r="L123" s="67">
        <f t="shared" si="26"/>
        <v>189.05</v>
      </c>
      <c r="M123" s="67">
        <f t="shared" si="28"/>
        <v>0</v>
      </c>
    </row>
    <row r="124" spans="1:14">
      <c r="A124" s="125"/>
      <c r="C124" s="3"/>
      <c r="D124" s="3"/>
      <c r="E124" s="3"/>
      <c r="F124" s="3"/>
      <c r="G124" s="5"/>
      <c r="H124" s="5"/>
      <c r="I124" s="66"/>
      <c r="J124" s="67"/>
      <c r="K124" s="67"/>
      <c r="L124" s="67"/>
      <c r="M124" s="67"/>
    </row>
    <row r="125" spans="1:14">
      <c r="A125" s="125">
        <v>0</v>
      </c>
      <c r="C125" s="3">
        <v>111953</v>
      </c>
      <c r="D125" s="3" t="s">
        <v>4963</v>
      </c>
      <c r="E125" s="3" t="s">
        <v>2226</v>
      </c>
      <c r="F125" s="3" t="s">
        <v>8</v>
      </c>
      <c r="G125" s="5">
        <v>1.95</v>
      </c>
      <c r="H125" s="5">
        <f t="shared" si="23"/>
        <v>185.25</v>
      </c>
      <c r="I125" s="66"/>
      <c r="J125" s="67">
        <f t="shared" ref="J125:J127" si="29">G125*(1-Скидка_ROXELPRO_Ind)</f>
        <v>1.95</v>
      </c>
      <c r="K125" s="67">
        <f t="shared" si="25"/>
        <v>0</v>
      </c>
      <c r="L125" s="67">
        <f t="shared" si="26"/>
        <v>185.25</v>
      </c>
      <c r="M125" s="67">
        <f t="shared" si="28"/>
        <v>0</v>
      </c>
    </row>
    <row r="126" spans="1:14">
      <c r="A126" s="125">
        <v>0</v>
      </c>
      <c r="C126" s="3">
        <v>111955</v>
      </c>
      <c r="D126" s="3" t="s">
        <v>4964</v>
      </c>
      <c r="E126" s="3" t="s">
        <v>2226</v>
      </c>
      <c r="F126" s="3" t="s">
        <v>8</v>
      </c>
      <c r="G126" s="5">
        <v>1.92</v>
      </c>
      <c r="H126" s="5">
        <f t="shared" si="23"/>
        <v>182.4</v>
      </c>
      <c r="I126" s="66"/>
      <c r="J126" s="67">
        <f t="shared" si="29"/>
        <v>1.92</v>
      </c>
      <c r="K126" s="67">
        <f t="shared" si="25"/>
        <v>0</v>
      </c>
      <c r="L126" s="67">
        <f t="shared" si="26"/>
        <v>182.4</v>
      </c>
      <c r="M126" s="67">
        <f t="shared" si="28"/>
        <v>0</v>
      </c>
    </row>
    <row r="127" spans="1:14">
      <c r="A127" s="125">
        <v>0</v>
      </c>
      <c r="C127" s="3">
        <v>111956</v>
      </c>
      <c r="D127" s="3" t="s">
        <v>4965</v>
      </c>
      <c r="E127" s="3" t="s">
        <v>2226</v>
      </c>
      <c r="F127" s="3" t="s">
        <v>8</v>
      </c>
      <c r="G127" s="5">
        <v>1.89</v>
      </c>
      <c r="H127" s="5">
        <f t="shared" si="23"/>
        <v>179.55</v>
      </c>
      <c r="I127" s="66"/>
      <c r="J127" s="67">
        <f t="shared" si="29"/>
        <v>1.89</v>
      </c>
      <c r="K127" s="67">
        <f t="shared" si="25"/>
        <v>0</v>
      </c>
      <c r="L127" s="67">
        <f t="shared" si="26"/>
        <v>179.55</v>
      </c>
      <c r="M127" s="67">
        <f t="shared" si="28"/>
        <v>0</v>
      </c>
    </row>
    <row r="128" spans="1:14" ht="12" thickBot="1">
      <c r="A128" s="125"/>
      <c r="C128" s="3"/>
      <c r="D128" s="3"/>
      <c r="E128" s="3"/>
      <c r="F128" s="3"/>
      <c r="G128" s="5"/>
      <c r="H128" s="5"/>
      <c r="I128" s="66"/>
      <c r="J128" s="67"/>
      <c r="K128" s="67"/>
      <c r="L128" s="67"/>
      <c r="M128" s="67"/>
    </row>
    <row r="129" spans="1:14" ht="12" thickBot="1">
      <c r="A129" s="125"/>
      <c r="B129" s="355" t="s">
        <v>2238</v>
      </c>
      <c r="C129" s="356"/>
      <c r="D129" s="356"/>
      <c r="E129" s="356"/>
      <c r="F129" s="357"/>
      <c r="G129" s="326"/>
      <c r="H129" s="285"/>
      <c r="I129" s="66"/>
      <c r="J129" s="67"/>
      <c r="K129" s="67"/>
      <c r="L129" s="67"/>
      <c r="M129" s="67"/>
    </row>
    <row r="130" spans="1:14">
      <c r="A130" s="125">
        <v>0</v>
      </c>
      <c r="C130" s="3">
        <v>113311</v>
      </c>
      <c r="D130" s="3" t="s">
        <v>2170</v>
      </c>
      <c r="E130" s="3" t="s">
        <v>2407</v>
      </c>
      <c r="F130" s="3" t="s">
        <v>8</v>
      </c>
      <c r="G130" s="5">
        <v>1.1299999999999999</v>
      </c>
      <c r="H130" s="5">
        <f t="shared" ref="H130:H146" si="30">ROUND(G130*Курс_EUR,2)</f>
        <v>107.35</v>
      </c>
      <c r="I130" s="66"/>
      <c r="J130" s="67">
        <f t="shared" si="6"/>
        <v>1.1299999999999999</v>
      </c>
      <c r="K130" s="67">
        <f t="shared" ref="K130:K146" si="31">J130*I130</f>
        <v>0</v>
      </c>
      <c r="L130" s="67">
        <f t="shared" ref="L130:L146" si="32">H130*(1-Скидка_ROXELPRO_Ind)</f>
        <v>107.35</v>
      </c>
      <c r="M130" s="67">
        <f t="shared" si="28"/>
        <v>0</v>
      </c>
    </row>
    <row r="131" spans="1:14">
      <c r="A131" s="125">
        <v>0</v>
      </c>
      <c r="C131" s="3">
        <v>113313</v>
      </c>
      <c r="D131" s="3" t="s">
        <v>2171</v>
      </c>
      <c r="E131" s="3" t="s">
        <v>2407</v>
      </c>
      <c r="F131" s="3" t="s">
        <v>8</v>
      </c>
      <c r="G131" s="5">
        <v>0.93</v>
      </c>
      <c r="H131" s="5">
        <f t="shared" si="30"/>
        <v>88.35</v>
      </c>
      <c r="I131" s="66"/>
      <c r="J131" s="67">
        <f t="shared" si="6"/>
        <v>0.93</v>
      </c>
      <c r="K131" s="67">
        <f t="shared" si="31"/>
        <v>0</v>
      </c>
      <c r="L131" s="67">
        <f t="shared" si="32"/>
        <v>88.35</v>
      </c>
      <c r="M131" s="67">
        <f t="shared" si="28"/>
        <v>0</v>
      </c>
    </row>
    <row r="132" spans="1:14">
      <c r="A132" s="125">
        <v>0</v>
      </c>
      <c r="C132" s="3">
        <v>113315</v>
      </c>
      <c r="D132" s="3" t="s">
        <v>2172</v>
      </c>
      <c r="E132" s="3" t="s">
        <v>2407</v>
      </c>
      <c r="F132" s="3" t="s">
        <v>8</v>
      </c>
      <c r="G132" s="5">
        <v>0.89</v>
      </c>
      <c r="H132" s="5">
        <f t="shared" si="30"/>
        <v>84.55</v>
      </c>
      <c r="I132" s="66"/>
      <c r="J132" s="67">
        <f t="shared" ref="J132:J139" si="33">G132*(1-Скидка_ROXELPRO_Ind)</f>
        <v>0.89</v>
      </c>
      <c r="K132" s="67">
        <f t="shared" si="31"/>
        <v>0</v>
      </c>
      <c r="L132" s="67">
        <f t="shared" si="32"/>
        <v>84.55</v>
      </c>
      <c r="M132" s="67">
        <f t="shared" si="28"/>
        <v>0</v>
      </c>
    </row>
    <row r="133" spans="1:14">
      <c r="A133" s="125">
        <v>0</v>
      </c>
      <c r="C133" s="3">
        <v>113316</v>
      </c>
      <c r="D133" s="3" t="s">
        <v>2883</v>
      </c>
      <c r="E133" s="3" t="s">
        <v>2407</v>
      </c>
      <c r="F133" s="3" t="s">
        <v>8</v>
      </c>
      <c r="G133" s="5">
        <v>0.87</v>
      </c>
      <c r="H133" s="5">
        <f t="shared" si="30"/>
        <v>82.65</v>
      </c>
      <c r="I133" s="66"/>
      <c r="J133" s="67">
        <f t="shared" si="33"/>
        <v>0.87</v>
      </c>
      <c r="K133" s="67">
        <f t="shared" si="31"/>
        <v>0</v>
      </c>
      <c r="L133" s="67">
        <f t="shared" si="32"/>
        <v>82.65</v>
      </c>
      <c r="M133" s="67">
        <f t="shared" si="28"/>
        <v>0</v>
      </c>
      <c r="N133" s="89"/>
    </row>
    <row r="134" spans="1:14">
      <c r="A134" s="125">
        <v>0</v>
      </c>
      <c r="C134" s="3">
        <v>113318</v>
      </c>
      <c r="D134" s="3" t="s">
        <v>2884</v>
      </c>
      <c r="E134" s="3" t="s">
        <v>2407</v>
      </c>
      <c r="F134" s="3" t="s">
        <v>8</v>
      </c>
      <c r="G134" s="5">
        <v>0.84</v>
      </c>
      <c r="H134" s="5">
        <f t="shared" si="30"/>
        <v>79.8</v>
      </c>
      <c r="I134" s="66"/>
      <c r="J134" s="67">
        <f t="shared" si="33"/>
        <v>0.84</v>
      </c>
      <c r="K134" s="67">
        <f t="shared" si="31"/>
        <v>0</v>
      </c>
      <c r="L134" s="67">
        <f t="shared" si="32"/>
        <v>79.8</v>
      </c>
      <c r="M134" s="67">
        <f t="shared" si="28"/>
        <v>0</v>
      </c>
      <c r="N134" s="89"/>
    </row>
    <row r="135" spans="1:14">
      <c r="A135" s="125">
        <v>0</v>
      </c>
      <c r="C135" s="3">
        <v>113321</v>
      </c>
      <c r="D135" s="3" t="s">
        <v>2239</v>
      </c>
      <c r="E135" s="3" t="s">
        <v>2415</v>
      </c>
      <c r="F135" s="3" t="s">
        <v>8</v>
      </c>
      <c r="G135" s="5">
        <v>1.62</v>
      </c>
      <c r="H135" s="5">
        <f t="shared" si="30"/>
        <v>153.9</v>
      </c>
      <c r="I135" s="66"/>
      <c r="J135" s="67">
        <f t="shared" si="33"/>
        <v>1.62</v>
      </c>
      <c r="K135" s="67">
        <f t="shared" si="31"/>
        <v>0</v>
      </c>
      <c r="L135" s="67">
        <f t="shared" si="32"/>
        <v>153.9</v>
      </c>
      <c r="M135" s="67">
        <f t="shared" si="28"/>
        <v>0</v>
      </c>
    </row>
    <row r="136" spans="1:14">
      <c r="A136" s="125">
        <v>0</v>
      </c>
      <c r="C136" s="3">
        <v>113323</v>
      </c>
      <c r="D136" s="3" t="s">
        <v>2240</v>
      </c>
      <c r="E136" s="3" t="s">
        <v>2415</v>
      </c>
      <c r="F136" s="3" t="s">
        <v>8</v>
      </c>
      <c r="G136" s="5">
        <v>1.42</v>
      </c>
      <c r="H136" s="5">
        <f t="shared" si="30"/>
        <v>134.9</v>
      </c>
      <c r="I136" s="66"/>
      <c r="J136" s="67">
        <f t="shared" si="33"/>
        <v>1.42</v>
      </c>
      <c r="K136" s="67">
        <f t="shared" si="31"/>
        <v>0</v>
      </c>
      <c r="L136" s="67">
        <f t="shared" si="32"/>
        <v>134.9</v>
      </c>
      <c r="M136" s="67">
        <f t="shared" si="28"/>
        <v>0</v>
      </c>
    </row>
    <row r="137" spans="1:14">
      <c r="A137" s="125">
        <v>0</v>
      </c>
      <c r="C137" s="3">
        <v>113325</v>
      </c>
      <c r="D137" s="3" t="s">
        <v>2241</v>
      </c>
      <c r="E137" s="3" t="s">
        <v>2415</v>
      </c>
      <c r="F137" s="3" t="s">
        <v>8</v>
      </c>
      <c r="G137" s="5">
        <v>1.27</v>
      </c>
      <c r="H137" s="5">
        <f t="shared" si="30"/>
        <v>120.65</v>
      </c>
      <c r="I137" s="66"/>
      <c r="J137" s="67">
        <f t="shared" si="33"/>
        <v>1.27</v>
      </c>
      <c r="K137" s="67">
        <f t="shared" si="31"/>
        <v>0</v>
      </c>
      <c r="L137" s="67">
        <f t="shared" si="32"/>
        <v>120.65</v>
      </c>
      <c r="M137" s="67">
        <f t="shared" si="28"/>
        <v>0</v>
      </c>
    </row>
    <row r="138" spans="1:14">
      <c r="A138" s="125">
        <v>0</v>
      </c>
      <c r="C138" s="3">
        <v>113326</v>
      </c>
      <c r="D138" s="3" t="s">
        <v>2886</v>
      </c>
      <c r="E138" s="3" t="s">
        <v>2415</v>
      </c>
      <c r="F138" s="3" t="s">
        <v>8</v>
      </c>
      <c r="G138" s="5">
        <v>1.24</v>
      </c>
      <c r="H138" s="5">
        <f t="shared" si="30"/>
        <v>117.8</v>
      </c>
      <c r="I138" s="66"/>
      <c r="J138" s="67">
        <f t="shared" si="33"/>
        <v>1.24</v>
      </c>
      <c r="K138" s="67">
        <f t="shared" si="31"/>
        <v>0</v>
      </c>
      <c r="L138" s="67">
        <f t="shared" si="32"/>
        <v>117.8</v>
      </c>
      <c r="M138" s="67">
        <f t="shared" si="28"/>
        <v>0</v>
      </c>
      <c r="N138" s="89"/>
    </row>
    <row r="139" spans="1:14">
      <c r="A139" s="125">
        <v>0</v>
      </c>
      <c r="C139" s="3">
        <v>113328</v>
      </c>
      <c r="D139" s="3" t="s">
        <v>2887</v>
      </c>
      <c r="E139" s="3" t="s">
        <v>2415</v>
      </c>
      <c r="F139" s="3" t="s">
        <v>8</v>
      </c>
      <c r="G139" s="5">
        <v>1.17</v>
      </c>
      <c r="H139" s="5">
        <f t="shared" si="30"/>
        <v>111.15</v>
      </c>
      <c r="I139" s="66"/>
      <c r="J139" s="67">
        <f t="shared" si="33"/>
        <v>1.17</v>
      </c>
      <c r="K139" s="67">
        <f t="shared" si="31"/>
        <v>0</v>
      </c>
      <c r="L139" s="67">
        <f t="shared" si="32"/>
        <v>111.15</v>
      </c>
      <c r="M139" s="67">
        <f t="shared" si="28"/>
        <v>0</v>
      </c>
      <c r="N139" s="89"/>
    </row>
    <row r="140" spans="1:14" ht="12" thickBot="1">
      <c r="A140" s="125"/>
      <c r="C140" s="3"/>
      <c r="D140" s="3"/>
      <c r="E140" s="3"/>
      <c r="F140" s="3"/>
      <c r="G140" s="5"/>
      <c r="H140" s="5"/>
      <c r="I140" s="66"/>
      <c r="J140" s="67"/>
      <c r="K140" s="67"/>
      <c r="L140" s="67"/>
      <c r="M140" s="67"/>
      <c r="N140" s="89"/>
    </row>
    <row r="141" spans="1:14" ht="12" thickBot="1">
      <c r="A141" s="125"/>
      <c r="B141" s="355" t="s">
        <v>5328</v>
      </c>
      <c r="C141" s="356"/>
      <c r="D141" s="356"/>
      <c r="E141" s="356"/>
      <c r="F141" s="357"/>
      <c r="G141" s="326"/>
      <c r="H141" s="285"/>
      <c r="I141" s="66"/>
      <c r="J141" s="67"/>
      <c r="K141" s="67"/>
      <c r="L141" s="67"/>
      <c r="M141" s="67"/>
      <c r="N141" s="89"/>
    </row>
    <row r="142" spans="1:14">
      <c r="A142" s="125">
        <v>0</v>
      </c>
      <c r="C142" s="3">
        <v>113923</v>
      </c>
      <c r="D142" s="3" t="s">
        <v>3465</v>
      </c>
      <c r="E142" s="3" t="s">
        <v>8</v>
      </c>
      <c r="F142" s="3" t="s">
        <v>8</v>
      </c>
      <c r="G142" s="5">
        <v>11.57</v>
      </c>
      <c r="H142" s="5">
        <f t="shared" si="30"/>
        <v>1099.1500000000001</v>
      </c>
      <c r="I142" s="66"/>
      <c r="J142" s="67">
        <f t="shared" ref="J142:J145" si="34">G142*(1-Скидка_ROXELPRO_Ind)</f>
        <v>11.57</v>
      </c>
      <c r="K142" s="67">
        <f t="shared" si="31"/>
        <v>0</v>
      </c>
      <c r="L142" s="67">
        <f t="shared" si="32"/>
        <v>1099.1500000000001</v>
      </c>
      <c r="M142" s="67">
        <f t="shared" si="28"/>
        <v>0</v>
      </c>
      <c r="N142" s="89"/>
    </row>
    <row r="143" spans="1:14">
      <c r="A143" s="125">
        <v>0</v>
      </c>
      <c r="C143" s="3">
        <v>113926</v>
      </c>
      <c r="D143" s="3" t="s">
        <v>3469</v>
      </c>
      <c r="E143" s="3" t="s">
        <v>8</v>
      </c>
      <c r="F143" s="3" t="s">
        <v>8</v>
      </c>
      <c r="G143" s="5">
        <v>13.31</v>
      </c>
      <c r="H143" s="5">
        <f t="shared" si="30"/>
        <v>1264.45</v>
      </c>
      <c r="I143" s="66"/>
      <c r="J143" s="67">
        <f t="shared" si="34"/>
        <v>13.31</v>
      </c>
      <c r="K143" s="67">
        <f t="shared" si="31"/>
        <v>0</v>
      </c>
      <c r="L143" s="67">
        <f t="shared" si="32"/>
        <v>1264.45</v>
      </c>
      <c r="M143" s="67">
        <f t="shared" si="28"/>
        <v>0</v>
      </c>
      <c r="N143" s="89"/>
    </row>
    <row r="144" spans="1:14">
      <c r="A144" s="125">
        <v>0</v>
      </c>
      <c r="C144" s="3">
        <v>113943</v>
      </c>
      <c r="D144" s="3" t="s">
        <v>3466</v>
      </c>
      <c r="E144" s="3" t="s">
        <v>8</v>
      </c>
      <c r="F144" s="3" t="s">
        <v>8</v>
      </c>
      <c r="G144" s="5">
        <v>10.58</v>
      </c>
      <c r="H144" s="5">
        <f t="shared" si="30"/>
        <v>1005.1</v>
      </c>
      <c r="I144" s="66"/>
      <c r="J144" s="67">
        <f t="shared" si="34"/>
        <v>10.58</v>
      </c>
      <c r="K144" s="67">
        <f t="shared" si="31"/>
        <v>0</v>
      </c>
      <c r="L144" s="67">
        <f t="shared" si="32"/>
        <v>1005.1</v>
      </c>
      <c r="M144" s="67">
        <f t="shared" si="28"/>
        <v>0</v>
      </c>
      <c r="N144" s="89"/>
    </row>
    <row r="145" spans="1:14">
      <c r="A145" s="125">
        <v>0</v>
      </c>
      <c r="C145" s="3">
        <v>113946</v>
      </c>
      <c r="D145" s="3" t="s">
        <v>3470</v>
      </c>
      <c r="E145" s="3" t="s">
        <v>8</v>
      </c>
      <c r="F145" s="3" t="s">
        <v>8</v>
      </c>
      <c r="G145" s="5">
        <v>10.58</v>
      </c>
      <c r="H145" s="5">
        <f t="shared" si="30"/>
        <v>1005.1</v>
      </c>
      <c r="I145" s="66"/>
      <c r="J145" s="67">
        <f t="shared" si="34"/>
        <v>10.58</v>
      </c>
      <c r="K145" s="67">
        <f t="shared" si="31"/>
        <v>0</v>
      </c>
      <c r="L145" s="67">
        <f t="shared" si="32"/>
        <v>1005.1</v>
      </c>
      <c r="M145" s="67">
        <f t="shared" si="28"/>
        <v>0</v>
      </c>
      <c r="N145" s="89"/>
    </row>
    <row r="146" spans="1:14">
      <c r="A146" s="125">
        <v>0</v>
      </c>
      <c r="C146" s="3">
        <v>113953</v>
      </c>
      <c r="D146" s="3" t="s">
        <v>3666</v>
      </c>
      <c r="E146" s="3" t="s">
        <v>8</v>
      </c>
      <c r="F146" s="3" t="s">
        <v>8</v>
      </c>
      <c r="G146" s="5">
        <v>10.58</v>
      </c>
      <c r="H146" s="5">
        <f t="shared" si="30"/>
        <v>1005.1</v>
      </c>
      <c r="I146" s="66"/>
      <c r="J146" s="67">
        <f t="shared" ref="J146" si="35">G146*(1-Скидка_ROXELPRO_Ind)</f>
        <v>10.58</v>
      </c>
      <c r="K146" s="67">
        <f t="shared" si="31"/>
        <v>0</v>
      </c>
      <c r="L146" s="67">
        <f t="shared" si="32"/>
        <v>1005.1</v>
      </c>
      <c r="M146" s="67">
        <f t="shared" si="28"/>
        <v>0</v>
      </c>
      <c r="N146" s="89"/>
    </row>
    <row r="147" spans="1:14" ht="12" thickBot="1">
      <c r="A147" s="125"/>
      <c r="C147" s="3"/>
      <c r="D147" s="3"/>
      <c r="E147" s="3"/>
      <c r="F147" s="3"/>
      <c r="G147" s="5"/>
      <c r="H147" s="5"/>
      <c r="I147" s="66"/>
      <c r="J147" s="67"/>
      <c r="K147" s="67"/>
      <c r="L147" s="67"/>
      <c r="M147" s="67"/>
      <c r="N147" s="89"/>
    </row>
    <row r="148" spans="1:14" ht="12" thickBot="1">
      <c r="A148" s="125"/>
      <c r="B148" s="355" t="s">
        <v>2242</v>
      </c>
      <c r="C148" s="356"/>
      <c r="D148" s="356"/>
      <c r="E148" s="356"/>
      <c r="F148" s="357"/>
      <c r="G148" s="326"/>
      <c r="H148" s="285"/>
      <c r="I148" s="66"/>
      <c r="J148" s="67"/>
      <c r="K148" s="67"/>
      <c r="L148" s="67"/>
      <c r="M148" s="67"/>
    </row>
    <row r="149" spans="1:14">
      <c r="A149" s="125">
        <v>0</v>
      </c>
      <c r="B149" s="93"/>
      <c r="C149" s="3">
        <v>121236</v>
      </c>
      <c r="D149" s="3" t="s">
        <v>2192</v>
      </c>
      <c r="E149" s="3" t="s">
        <v>2438</v>
      </c>
      <c r="F149" s="3" t="s">
        <v>8</v>
      </c>
      <c r="G149" s="5">
        <v>6.1</v>
      </c>
      <c r="H149" s="5">
        <f t="shared" ref="H149:H174" si="36">ROUND(G149*Курс_EUR,2)</f>
        <v>579.5</v>
      </c>
      <c r="I149" s="66"/>
      <c r="J149" s="67">
        <f>G149*(1-Скидка_ROXELPRO_Ind)</f>
        <v>6.1</v>
      </c>
      <c r="K149" s="67">
        <f t="shared" ref="K149:K174" si="37">J149*I149</f>
        <v>0</v>
      </c>
      <c r="L149" s="67">
        <f t="shared" ref="L149:L174" si="38">H149*(1-Скидка_ROXELPRO_Ind)</f>
        <v>579.5</v>
      </c>
      <c r="M149" s="67">
        <f t="shared" si="28"/>
        <v>0</v>
      </c>
    </row>
    <row r="150" spans="1:14">
      <c r="A150" s="125">
        <v>0</v>
      </c>
      <c r="B150" s="93"/>
      <c r="C150" s="3">
        <v>121245</v>
      </c>
      <c r="D150" s="3" t="s">
        <v>2193</v>
      </c>
      <c r="E150" s="3" t="s">
        <v>2438</v>
      </c>
      <c r="F150" s="3" t="s">
        <v>8</v>
      </c>
      <c r="G150" s="5">
        <v>7.25</v>
      </c>
      <c r="H150" s="5">
        <f t="shared" si="36"/>
        <v>688.75</v>
      </c>
      <c r="I150" s="66"/>
      <c r="J150" s="67">
        <f>G150*(1-Скидка_ROXELPRO_Ind)</f>
        <v>7.25</v>
      </c>
      <c r="K150" s="67">
        <f t="shared" si="37"/>
        <v>0</v>
      </c>
      <c r="L150" s="67">
        <f t="shared" si="38"/>
        <v>688.75</v>
      </c>
      <c r="M150" s="67">
        <f t="shared" si="28"/>
        <v>0</v>
      </c>
    </row>
    <row r="151" spans="1:14">
      <c r="A151" s="125"/>
      <c r="B151" s="93"/>
      <c r="C151" s="3"/>
      <c r="D151" s="3"/>
      <c r="E151" s="3"/>
      <c r="F151" s="3"/>
      <c r="G151" s="5"/>
      <c r="H151" s="5"/>
      <c r="I151" s="66"/>
      <c r="J151" s="67"/>
      <c r="K151" s="67"/>
      <c r="L151" s="67"/>
      <c r="M151" s="67"/>
    </row>
    <row r="152" spans="1:14">
      <c r="A152" s="125">
        <v>0</v>
      </c>
      <c r="C152" s="3">
        <v>121332</v>
      </c>
      <c r="D152" s="3" t="s">
        <v>2243</v>
      </c>
      <c r="E152" s="3" t="s">
        <v>2295</v>
      </c>
      <c r="F152" s="3" t="s">
        <v>8</v>
      </c>
      <c r="G152" s="5">
        <v>5.8</v>
      </c>
      <c r="H152" s="5">
        <f t="shared" si="36"/>
        <v>551</v>
      </c>
      <c r="I152" s="66"/>
      <c r="J152" s="67">
        <f>G152*(1-Скидка_ROXELPRO_Ind)</f>
        <v>5.8</v>
      </c>
      <c r="K152" s="67">
        <f t="shared" si="37"/>
        <v>0</v>
      </c>
      <c r="L152" s="67">
        <f t="shared" si="38"/>
        <v>551</v>
      </c>
      <c r="M152" s="67">
        <f t="shared" si="28"/>
        <v>0</v>
      </c>
    </row>
    <row r="153" spans="1:14">
      <c r="A153" s="125">
        <v>0</v>
      </c>
      <c r="C153" s="3">
        <v>121333</v>
      </c>
      <c r="D153" s="3" t="s">
        <v>2244</v>
      </c>
      <c r="E153" s="3" t="s">
        <v>2295</v>
      </c>
      <c r="F153" s="3" t="s">
        <v>8</v>
      </c>
      <c r="G153" s="5">
        <v>5.8</v>
      </c>
      <c r="H153" s="5">
        <f t="shared" si="36"/>
        <v>551</v>
      </c>
      <c r="I153" s="66"/>
      <c r="J153" s="67">
        <f>G153*(1-Скидка_ROXELPRO_Ind)</f>
        <v>5.8</v>
      </c>
      <c r="K153" s="67">
        <f t="shared" si="37"/>
        <v>0</v>
      </c>
      <c r="L153" s="67">
        <f t="shared" si="38"/>
        <v>551</v>
      </c>
      <c r="M153" s="67">
        <f t="shared" si="28"/>
        <v>0</v>
      </c>
    </row>
    <row r="154" spans="1:14">
      <c r="A154" s="125">
        <v>0</v>
      </c>
      <c r="C154" s="3">
        <v>121335</v>
      </c>
      <c r="D154" s="3" t="s">
        <v>2245</v>
      </c>
      <c r="E154" s="3" t="s">
        <v>2295</v>
      </c>
      <c r="F154" s="3" t="s">
        <v>8</v>
      </c>
      <c r="G154" s="5">
        <v>5.8</v>
      </c>
      <c r="H154" s="5">
        <f t="shared" si="36"/>
        <v>551</v>
      </c>
      <c r="I154" s="66"/>
      <c r="J154" s="67">
        <f>G154*(1-Скидка_ROXELPRO_Ind)</f>
        <v>5.8</v>
      </c>
      <c r="K154" s="67">
        <f t="shared" si="37"/>
        <v>0</v>
      </c>
      <c r="L154" s="67">
        <f t="shared" si="38"/>
        <v>551</v>
      </c>
      <c r="M154" s="67">
        <f t="shared" si="28"/>
        <v>0</v>
      </c>
    </row>
    <row r="155" spans="1:14">
      <c r="A155" s="125"/>
      <c r="C155" s="3"/>
      <c r="D155" s="3"/>
      <c r="E155" s="3"/>
      <c r="F155" s="3"/>
      <c r="G155" s="5"/>
      <c r="H155" s="5"/>
      <c r="I155" s="66"/>
      <c r="J155" s="67"/>
      <c r="K155" s="67"/>
      <c r="L155" s="67"/>
      <c r="M155" s="67"/>
    </row>
    <row r="156" spans="1:14">
      <c r="A156" s="125">
        <v>0</v>
      </c>
      <c r="C156" s="3">
        <v>121512</v>
      </c>
      <c r="D156" s="3" t="s">
        <v>2201</v>
      </c>
      <c r="E156" s="3" t="s">
        <v>2415</v>
      </c>
      <c r="F156" s="3" t="s">
        <v>8</v>
      </c>
      <c r="G156" s="5">
        <v>1.44</v>
      </c>
      <c r="H156" s="5">
        <f t="shared" si="36"/>
        <v>136.80000000000001</v>
      </c>
      <c r="I156" s="66"/>
      <c r="J156" s="67">
        <f t="shared" ref="J156:J163" si="39">G156*(1-Скидка_ROXELPRO_Ind)</f>
        <v>1.44</v>
      </c>
      <c r="K156" s="67">
        <f t="shared" si="37"/>
        <v>0</v>
      </c>
      <c r="L156" s="67">
        <f t="shared" si="38"/>
        <v>136.80000000000001</v>
      </c>
      <c r="M156" s="67">
        <f t="shared" si="28"/>
        <v>0</v>
      </c>
    </row>
    <row r="157" spans="1:14">
      <c r="A157" s="125">
        <v>0</v>
      </c>
      <c r="C157" s="3">
        <v>121513</v>
      </c>
      <c r="D157" s="3" t="s">
        <v>2202</v>
      </c>
      <c r="E157" s="3" t="s">
        <v>2415</v>
      </c>
      <c r="F157" s="3" t="s">
        <v>8</v>
      </c>
      <c r="G157" s="5">
        <v>1.44</v>
      </c>
      <c r="H157" s="5">
        <f t="shared" si="36"/>
        <v>136.80000000000001</v>
      </c>
      <c r="I157" s="66"/>
      <c r="J157" s="67">
        <f t="shared" si="39"/>
        <v>1.44</v>
      </c>
      <c r="K157" s="67">
        <f t="shared" si="37"/>
        <v>0</v>
      </c>
      <c r="L157" s="67">
        <f t="shared" si="38"/>
        <v>136.80000000000001</v>
      </c>
      <c r="M157" s="67">
        <f t="shared" si="28"/>
        <v>0</v>
      </c>
    </row>
    <row r="158" spans="1:14">
      <c r="A158" s="125">
        <v>0</v>
      </c>
      <c r="C158" s="3">
        <v>121515</v>
      </c>
      <c r="D158" s="3" t="s">
        <v>2203</v>
      </c>
      <c r="E158" s="3" t="s">
        <v>2415</v>
      </c>
      <c r="F158" s="3" t="s">
        <v>8</v>
      </c>
      <c r="G158" s="5">
        <v>1.37</v>
      </c>
      <c r="H158" s="5">
        <f t="shared" si="36"/>
        <v>130.15</v>
      </c>
      <c r="I158" s="66"/>
      <c r="J158" s="67">
        <f t="shared" si="39"/>
        <v>1.37</v>
      </c>
      <c r="K158" s="67">
        <f t="shared" si="37"/>
        <v>0</v>
      </c>
      <c r="L158" s="67">
        <f t="shared" si="38"/>
        <v>130.15</v>
      </c>
      <c r="M158" s="67">
        <f t="shared" si="28"/>
        <v>0</v>
      </c>
    </row>
    <row r="159" spans="1:14">
      <c r="A159" s="125">
        <v>0</v>
      </c>
      <c r="C159" s="3">
        <v>121516</v>
      </c>
      <c r="D159" s="3" t="s">
        <v>2204</v>
      </c>
      <c r="E159" s="3" t="s">
        <v>2415</v>
      </c>
      <c r="F159" s="3" t="s">
        <v>8</v>
      </c>
      <c r="G159" s="5">
        <v>1.37</v>
      </c>
      <c r="H159" s="5">
        <f t="shared" si="36"/>
        <v>130.15</v>
      </c>
      <c r="I159" s="66"/>
      <c r="J159" s="67">
        <f t="shared" si="39"/>
        <v>1.37</v>
      </c>
      <c r="K159" s="67">
        <f t="shared" si="37"/>
        <v>0</v>
      </c>
      <c r="L159" s="67">
        <f t="shared" si="38"/>
        <v>130.15</v>
      </c>
      <c r="M159" s="67">
        <f t="shared" si="28"/>
        <v>0</v>
      </c>
    </row>
    <row r="160" spans="1:14">
      <c r="A160" s="125">
        <v>0</v>
      </c>
      <c r="C160" s="3">
        <v>121522</v>
      </c>
      <c r="D160" s="3" t="s">
        <v>2205</v>
      </c>
      <c r="E160" s="3" t="s">
        <v>2415</v>
      </c>
      <c r="F160" s="3" t="s">
        <v>8</v>
      </c>
      <c r="G160" s="5">
        <v>2.16</v>
      </c>
      <c r="H160" s="5">
        <f t="shared" si="36"/>
        <v>205.2</v>
      </c>
      <c r="I160" s="66"/>
      <c r="J160" s="67">
        <f t="shared" si="39"/>
        <v>2.16</v>
      </c>
      <c r="K160" s="67">
        <f t="shared" si="37"/>
        <v>0</v>
      </c>
      <c r="L160" s="67">
        <f t="shared" si="38"/>
        <v>205.2</v>
      </c>
      <c r="M160" s="67">
        <f t="shared" si="28"/>
        <v>0</v>
      </c>
    </row>
    <row r="161" spans="1:13">
      <c r="A161" s="125">
        <v>0</v>
      </c>
      <c r="C161" s="3">
        <v>121523</v>
      </c>
      <c r="D161" s="3" t="s">
        <v>2206</v>
      </c>
      <c r="E161" s="3" t="s">
        <v>2415</v>
      </c>
      <c r="F161" s="3" t="s">
        <v>8</v>
      </c>
      <c r="G161" s="5">
        <v>2.1</v>
      </c>
      <c r="H161" s="5">
        <f t="shared" si="36"/>
        <v>199.5</v>
      </c>
      <c r="I161" s="66"/>
      <c r="J161" s="67">
        <f t="shared" si="39"/>
        <v>2.1</v>
      </c>
      <c r="K161" s="67">
        <f t="shared" si="37"/>
        <v>0</v>
      </c>
      <c r="L161" s="67">
        <f t="shared" si="38"/>
        <v>199.5</v>
      </c>
      <c r="M161" s="67">
        <f t="shared" si="28"/>
        <v>0</v>
      </c>
    </row>
    <row r="162" spans="1:13">
      <c r="A162" s="125">
        <v>0</v>
      </c>
      <c r="C162" s="3">
        <v>121525</v>
      </c>
      <c r="D162" s="3" t="s">
        <v>2207</v>
      </c>
      <c r="E162" s="3" t="s">
        <v>2415</v>
      </c>
      <c r="F162" s="3" t="s">
        <v>8</v>
      </c>
      <c r="G162" s="5">
        <v>2.1</v>
      </c>
      <c r="H162" s="5">
        <f t="shared" si="36"/>
        <v>199.5</v>
      </c>
      <c r="I162" s="66"/>
      <c r="J162" s="67">
        <f t="shared" si="39"/>
        <v>2.1</v>
      </c>
      <c r="K162" s="67">
        <f t="shared" si="37"/>
        <v>0</v>
      </c>
      <c r="L162" s="67">
        <f t="shared" si="38"/>
        <v>199.5</v>
      </c>
      <c r="M162" s="67">
        <f t="shared" si="28"/>
        <v>0</v>
      </c>
    </row>
    <row r="163" spans="1:13">
      <c r="A163" s="125">
        <v>0</v>
      </c>
      <c r="C163" s="3">
        <v>121526</v>
      </c>
      <c r="D163" s="3" t="s">
        <v>2208</v>
      </c>
      <c r="E163" s="3" t="s">
        <v>2415</v>
      </c>
      <c r="F163" s="3" t="s">
        <v>8</v>
      </c>
      <c r="G163" s="5">
        <v>2.1</v>
      </c>
      <c r="H163" s="5">
        <f t="shared" si="36"/>
        <v>199.5</v>
      </c>
      <c r="I163" s="66"/>
      <c r="J163" s="67">
        <f t="shared" si="39"/>
        <v>2.1</v>
      </c>
      <c r="K163" s="67">
        <f t="shared" si="37"/>
        <v>0</v>
      </c>
      <c r="L163" s="67">
        <f t="shared" si="38"/>
        <v>199.5</v>
      </c>
      <c r="M163" s="67">
        <f t="shared" si="28"/>
        <v>0</v>
      </c>
    </row>
    <row r="164" spans="1:13">
      <c r="A164" s="125"/>
      <c r="C164" s="3"/>
      <c r="D164" s="3"/>
      <c r="E164" s="3"/>
      <c r="F164" s="3"/>
      <c r="G164" s="5"/>
      <c r="H164" s="5"/>
      <c r="I164" s="66"/>
      <c r="J164" s="67"/>
      <c r="K164" s="67"/>
      <c r="L164" s="67"/>
      <c r="M164" s="67"/>
    </row>
    <row r="165" spans="1:13">
      <c r="A165" s="125">
        <v>0</v>
      </c>
      <c r="C165" s="3">
        <v>121542</v>
      </c>
      <c r="D165" s="3" t="s">
        <v>2246</v>
      </c>
      <c r="E165" s="3" t="s">
        <v>2416</v>
      </c>
      <c r="F165" s="3" t="s">
        <v>8</v>
      </c>
      <c r="G165" s="5">
        <v>4.51</v>
      </c>
      <c r="H165" s="5">
        <f t="shared" si="36"/>
        <v>428.45</v>
      </c>
      <c r="I165" s="66"/>
      <c r="J165" s="67">
        <f t="shared" ref="J165:J172" si="40">G165*(1-Скидка_ROXELPRO_Ind)</f>
        <v>4.51</v>
      </c>
      <c r="K165" s="67">
        <f t="shared" si="37"/>
        <v>0</v>
      </c>
      <c r="L165" s="67">
        <f t="shared" si="38"/>
        <v>428.45</v>
      </c>
      <c r="M165" s="67">
        <f t="shared" si="28"/>
        <v>0</v>
      </c>
    </row>
    <row r="166" spans="1:13">
      <c r="A166" s="125">
        <v>0</v>
      </c>
      <c r="C166" s="3">
        <v>121543</v>
      </c>
      <c r="D166" s="3" t="s">
        <v>2247</v>
      </c>
      <c r="E166" s="3" t="s">
        <v>2416</v>
      </c>
      <c r="F166" s="3" t="s">
        <v>8</v>
      </c>
      <c r="G166" s="5">
        <v>4.25</v>
      </c>
      <c r="H166" s="5">
        <f t="shared" si="36"/>
        <v>403.75</v>
      </c>
      <c r="I166" s="66"/>
      <c r="J166" s="67">
        <f t="shared" si="40"/>
        <v>4.25</v>
      </c>
      <c r="K166" s="67">
        <f t="shared" si="37"/>
        <v>0</v>
      </c>
      <c r="L166" s="67">
        <f t="shared" si="38"/>
        <v>403.75</v>
      </c>
      <c r="M166" s="67">
        <f t="shared" si="28"/>
        <v>0</v>
      </c>
    </row>
    <row r="167" spans="1:13">
      <c r="A167" s="125">
        <v>0</v>
      </c>
      <c r="C167" s="3">
        <v>121545</v>
      </c>
      <c r="D167" s="3" t="s">
        <v>2248</v>
      </c>
      <c r="E167" s="3" t="s">
        <v>2416</v>
      </c>
      <c r="F167" s="3" t="s">
        <v>8</v>
      </c>
      <c r="G167" s="5">
        <v>4.25</v>
      </c>
      <c r="H167" s="5">
        <f t="shared" si="36"/>
        <v>403.75</v>
      </c>
      <c r="I167" s="66"/>
      <c r="J167" s="67">
        <f t="shared" si="40"/>
        <v>4.25</v>
      </c>
      <c r="K167" s="67">
        <f t="shared" si="37"/>
        <v>0</v>
      </c>
      <c r="L167" s="67">
        <f t="shared" si="38"/>
        <v>403.75</v>
      </c>
      <c r="M167" s="67">
        <f t="shared" si="28"/>
        <v>0</v>
      </c>
    </row>
    <row r="168" spans="1:13">
      <c r="A168" s="125">
        <v>0</v>
      </c>
      <c r="C168" s="3">
        <v>121546</v>
      </c>
      <c r="D168" s="3" t="s">
        <v>2249</v>
      </c>
      <c r="E168" s="3" t="s">
        <v>2416</v>
      </c>
      <c r="F168" s="3" t="s">
        <v>8</v>
      </c>
      <c r="G168" s="5">
        <v>4.25</v>
      </c>
      <c r="H168" s="5">
        <f t="shared" si="36"/>
        <v>403.75</v>
      </c>
      <c r="I168" s="66"/>
      <c r="J168" s="67">
        <f t="shared" si="40"/>
        <v>4.25</v>
      </c>
      <c r="K168" s="67">
        <f t="shared" si="37"/>
        <v>0</v>
      </c>
      <c r="L168" s="67">
        <f t="shared" si="38"/>
        <v>403.75</v>
      </c>
      <c r="M168" s="67">
        <f t="shared" si="28"/>
        <v>0</v>
      </c>
    </row>
    <row r="169" spans="1:13">
      <c r="A169" s="125">
        <v>0</v>
      </c>
      <c r="C169" s="3">
        <v>121562</v>
      </c>
      <c r="D169" s="3" t="s">
        <v>2250</v>
      </c>
      <c r="E169" s="3" t="s">
        <v>2416</v>
      </c>
      <c r="F169" s="3" t="s">
        <v>8</v>
      </c>
      <c r="G169" s="5">
        <v>8.3699999999999992</v>
      </c>
      <c r="H169" s="5">
        <f t="shared" si="36"/>
        <v>795.15</v>
      </c>
      <c r="I169" s="66"/>
      <c r="J169" s="67">
        <f t="shared" si="40"/>
        <v>8.3699999999999992</v>
      </c>
      <c r="K169" s="67">
        <f t="shared" si="37"/>
        <v>0</v>
      </c>
      <c r="L169" s="67">
        <f t="shared" si="38"/>
        <v>795.15</v>
      </c>
      <c r="M169" s="67">
        <f t="shared" si="28"/>
        <v>0</v>
      </c>
    </row>
    <row r="170" spans="1:13">
      <c r="A170" s="125">
        <v>0</v>
      </c>
      <c r="C170" s="3">
        <v>121563</v>
      </c>
      <c r="D170" s="3" t="s">
        <v>2251</v>
      </c>
      <c r="E170" s="3" t="s">
        <v>2416</v>
      </c>
      <c r="F170" s="3" t="s">
        <v>8</v>
      </c>
      <c r="G170" s="5">
        <v>7.89</v>
      </c>
      <c r="H170" s="5">
        <f t="shared" si="36"/>
        <v>749.55</v>
      </c>
      <c r="I170" s="66"/>
      <c r="J170" s="67">
        <f t="shared" si="40"/>
        <v>7.89</v>
      </c>
      <c r="K170" s="67">
        <f t="shared" si="37"/>
        <v>0</v>
      </c>
      <c r="L170" s="67">
        <f t="shared" si="38"/>
        <v>749.55</v>
      </c>
      <c r="M170" s="67">
        <f t="shared" ref="M170:M244" si="41">I170*L170</f>
        <v>0</v>
      </c>
    </row>
    <row r="171" spans="1:13">
      <c r="A171" s="125">
        <v>0</v>
      </c>
      <c r="C171" s="3">
        <v>121565</v>
      </c>
      <c r="D171" s="3" t="s">
        <v>2252</v>
      </c>
      <c r="E171" s="3" t="s">
        <v>2416</v>
      </c>
      <c r="F171" s="3" t="s">
        <v>8</v>
      </c>
      <c r="G171" s="5">
        <v>7.89</v>
      </c>
      <c r="H171" s="5">
        <f t="shared" si="36"/>
        <v>749.55</v>
      </c>
      <c r="I171" s="66"/>
      <c r="J171" s="67">
        <f t="shared" si="40"/>
        <v>7.89</v>
      </c>
      <c r="K171" s="67">
        <f t="shared" si="37"/>
        <v>0</v>
      </c>
      <c r="L171" s="67">
        <f t="shared" si="38"/>
        <v>749.55</v>
      </c>
      <c r="M171" s="67">
        <f t="shared" si="41"/>
        <v>0</v>
      </c>
    </row>
    <row r="172" spans="1:13">
      <c r="A172" s="125">
        <v>0</v>
      </c>
      <c r="C172" s="3">
        <v>121566</v>
      </c>
      <c r="D172" s="3" t="s">
        <v>2253</v>
      </c>
      <c r="E172" s="3" t="s">
        <v>2416</v>
      </c>
      <c r="F172" s="3" t="s">
        <v>8</v>
      </c>
      <c r="G172" s="5">
        <v>7.89</v>
      </c>
      <c r="H172" s="5">
        <f t="shared" si="36"/>
        <v>749.55</v>
      </c>
      <c r="I172" s="66"/>
      <c r="J172" s="67">
        <f t="shared" si="40"/>
        <v>7.89</v>
      </c>
      <c r="K172" s="67">
        <f t="shared" si="37"/>
        <v>0</v>
      </c>
      <c r="L172" s="67">
        <f t="shared" si="38"/>
        <v>749.55</v>
      </c>
      <c r="M172" s="67">
        <f t="shared" si="41"/>
        <v>0</v>
      </c>
    </row>
    <row r="173" spans="1:13">
      <c r="A173" s="125"/>
      <c r="C173" s="3"/>
      <c r="D173" s="3"/>
      <c r="E173" s="3"/>
      <c r="F173" s="3"/>
      <c r="G173" s="5"/>
      <c r="H173" s="5"/>
      <c r="I173" s="66"/>
      <c r="J173" s="67"/>
      <c r="K173" s="67"/>
      <c r="L173" s="67"/>
      <c r="M173" s="67"/>
    </row>
    <row r="174" spans="1:13">
      <c r="A174" s="125">
        <v>0</v>
      </c>
      <c r="C174" s="3">
        <v>121943</v>
      </c>
      <c r="D174" s="3" t="s">
        <v>3471</v>
      </c>
      <c r="E174" s="3" t="s">
        <v>8</v>
      </c>
      <c r="F174" s="3" t="s">
        <v>8</v>
      </c>
      <c r="G174" s="5">
        <v>22.74</v>
      </c>
      <c r="H174" s="5">
        <f t="shared" si="36"/>
        <v>2160.3000000000002</v>
      </c>
      <c r="I174" s="66"/>
      <c r="J174" s="67">
        <f t="shared" ref="J174" si="42">G174*(1-Скидка_ROXELPRO_Ind)</f>
        <v>22.74</v>
      </c>
      <c r="K174" s="67">
        <f t="shared" si="37"/>
        <v>0</v>
      </c>
      <c r="L174" s="67">
        <f t="shared" si="38"/>
        <v>2160.3000000000002</v>
      </c>
      <c r="M174" s="67">
        <f t="shared" si="41"/>
        <v>0</v>
      </c>
    </row>
    <row r="175" spans="1:13" ht="12" thickBot="1">
      <c r="A175" s="125"/>
      <c r="C175" s="3"/>
      <c r="D175" s="3"/>
      <c r="E175" s="3"/>
      <c r="F175" s="3"/>
      <c r="G175" s="5"/>
      <c r="H175" s="5"/>
      <c r="I175" s="66"/>
      <c r="J175" s="67"/>
      <c r="K175" s="67"/>
      <c r="L175" s="67"/>
      <c r="M175" s="67"/>
    </row>
    <row r="176" spans="1:13" ht="12" thickBot="1">
      <c r="A176" s="125"/>
      <c r="B176" s="355" t="s">
        <v>2209</v>
      </c>
      <c r="C176" s="356"/>
      <c r="D176" s="356"/>
      <c r="E176" s="356"/>
      <c r="F176" s="357"/>
      <c r="G176" s="326"/>
      <c r="H176" s="285"/>
      <c r="I176" s="66"/>
      <c r="J176" s="67"/>
      <c r="K176" s="67"/>
      <c r="L176" s="67"/>
      <c r="M176" s="67"/>
    </row>
    <row r="177" spans="1:13">
      <c r="A177" s="125">
        <v>0</v>
      </c>
      <c r="B177" s="93"/>
      <c r="C177" s="3">
        <v>122352</v>
      </c>
      <c r="D177" s="3" t="s">
        <v>3515</v>
      </c>
      <c r="E177" s="3" t="s">
        <v>2439</v>
      </c>
      <c r="F177" s="3" t="s">
        <v>8</v>
      </c>
      <c r="G177" s="5">
        <v>19.8</v>
      </c>
      <c r="H177" s="5">
        <f t="shared" ref="H177:H194" si="43">ROUND(G177*Курс_EUR,2)</f>
        <v>1881</v>
      </c>
      <c r="I177" s="66"/>
      <c r="J177" s="67">
        <v>19.8</v>
      </c>
      <c r="K177" s="67">
        <v>0</v>
      </c>
      <c r="L177" s="67">
        <f t="shared" ref="L177:L194" si="44">H177*(1-Скидка_ROXELPRO_Ind)</f>
        <v>1881</v>
      </c>
      <c r="M177" s="67">
        <f t="shared" si="41"/>
        <v>0</v>
      </c>
    </row>
    <row r="178" spans="1:13">
      <c r="A178" s="125">
        <v>0</v>
      </c>
      <c r="B178" s="93"/>
      <c r="C178" s="3">
        <v>122353</v>
      </c>
      <c r="D178" s="3" t="s">
        <v>3516</v>
      </c>
      <c r="E178" s="3" t="s">
        <v>2439</v>
      </c>
      <c r="F178" s="3" t="s">
        <v>8</v>
      </c>
      <c r="G178" s="5">
        <v>19.8</v>
      </c>
      <c r="H178" s="5">
        <f t="shared" si="43"/>
        <v>1881</v>
      </c>
      <c r="I178" s="66"/>
      <c r="J178" s="67">
        <v>19.8</v>
      </c>
      <c r="K178" s="67">
        <v>0</v>
      </c>
      <c r="L178" s="67">
        <f t="shared" si="44"/>
        <v>1881</v>
      </c>
      <c r="M178" s="67">
        <f t="shared" si="41"/>
        <v>0</v>
      </c>
    </row>
    <row r="179" spans="1:13">
      <c r="A179" s="125">
        <v>0</v>
      </c>
      <c r="B179" s="93"/>
      <c r="C179" s="3">
        <v>122354</v>
      </c>
      <c r="D179" s="3" t="s">
        <v>3517</v>
      </c>
      <c r="E179" s="3" t="s">
        <v>2439</v>
      </c>
      <c r="F179" s="3" t="s">
        <v>8</v>
      </c>
      <c r="G179" s="5">
        <v>19.8</v>
      </c>
      <c r="H179" s="5">
        <f t="shared" si="43"/>
        <v>1881</v>
      </c>
      <c r="I179" s="66"/>
      <c r="J179" s="67">
        <v>19.8</v>
      </c>
      <c r="K179" s="67">
        <v>0</v>
      </c>
      <c r="L179" s="67">
        <f t="shared" si="44"/>
        <v>1881</v>
      </c>
      <c r="M179" s="67">
        <f t="shared" si="41"/>
        <v>0</v>
      </c>
    </row>
    <row r="180" spans="1:13">
      <c r="A180" s="125"/>
      <c r="B180" s="93"/>
      <c r="C180" s="3"/>
      <c r="D180" s="3"/>
      <c r="E180" s="3"/>
      <c r="F180" s="3"/>
      <c r="G180" s="5"/>
      <c r="H180" s="5"/>
      <c r="I180" s="66"/>
      <c r="J180" s="67"/>
      <c r="K180" s="67"/>
      <c r="L180" s="67"/>
      <c r="M180" s="67"/>
    </row>
    <row r="181" spans="1:13">
      <c r="A181" s="125">
        <v>0</v>
      </c>
      <c r="C181" s="3">
        <v>122552</v>
      </c>
      <c r="D181" s="3" t="s">
        <v>2210</v>
      </c>
      <c r="E181" s="3" t="s">
        <v>2439</v>
      </c>
      <c r="F181" s="3" t="s">
        <v>8</v>
      </c>
      <c r="G181" s="5">
        <v>19.5</v>
      </c>
      <c r="H181" s="5">
        <f t="shared" si="43"/>
        <v>1852.5</v>
      </c>
      <c r="I181" s="66"/>
      <c r="J181" s="67">
        <f t="shared" ref="J181:J190" si="45">G181*(1-Скидка_ROXELPRO_Ind)</f>
        <v>19.5</v>
      </c>
      <c r="K181" s="67">
        <f t="shared" ref="K181:K194" si="46">J181*I181</f>
        <v>0</v>
      </c>
      <c r="L181" s="67">
        <f t="shared" si="44"/>
        <v>1852.5</v>
      </c>
      <c r="M181" s="67">
        <f t="shared" si="41"/>
        <v>0</v>
      </c>
    </row>
    <row r="182" spans="1:13">
      <c r="A182" s="125">
        <v>0</v>
      </c>
      <c r="C182" s="3">
        <v>122553</v>
      </c>
      <c r="D182" s="3" t="s">
        <v>2211</v>
      </c>
      <c r="E182" s="3" t="s">
        <v>2439</v>
      </c>
      <c r="F182" s="3" t="s">
        <v>8</v>
      </c>
      <c r="G182" s="5">
        <v>18.04</v>
      </c>
      <c r="H182" s="5">
        <f t="shared" si="43"/>
        <v>1713.8</v>
      </c>
      <c r="I182" s="66"/>
      <c r="J182" s="67">
        <f t="shared" si="45"/>
        <v>18.04</v>
      </c>
      <c r="K182" s="67">
        <f t="shared" si="46"/>
        <v>0</v>
      </c>
      <c r="L182" s="67">
        <f t="shared" si="44"/>
        <v>1713.8</v>
      </c>
      <c r="M182" s="67">
        <f t="shared" si="41"/>
        <v>0</v>
      </c>
    </row>
    <row r="183" spans="1:13">
      <c r="A183" s="125">
        <v>0</v>
      </c>
      <c r="C183" s="3">
        <v>122556</v>
      </c>
      <c r="D183" s="3" t="s">
        <v>2212</v>
      </c>
      <c r="E183" s="3" t="s">
        <v>2439</v>
      </c>
      <c r="F183" s="3" t="s">
        <v>8</v>
      </c>
      <c r="G183" s="5">
        <v>18.04</v>
      </c>
      <c r="H183" s="5">
        <f t="shared" si="43"/>
        <v>1713.8</v>
      </c>
      <c r="I183" s="66"/>
      <c r="J183" s="67">
        <f t="shared" si="45"/>
        <v>18.04</v>
      </c>
      <c r="K183" s="67">
        <f t="shared" si="46"/>
        <v>0</v>
      </c>
      <c r="L183" s="67">
        <f t="shared" si="44"/>
        <v>1713.8</v>
      </c>
      <c r="M183" s="67">
        <f t="shared" si="41"/>
        <v>0</v>
      </c>
    </row>
    <row r="184" spans="1:13">
      <c r="A184" s="125"/>
      <c r="C184" s="3"/>
      <c r="D184" s="3"/>
      <c r="E184" s="3"/>
      <c r="F184" s="3"/>
      <c r="G184" s="5"/>
      <c r="H184" s="5"/>
      <c r="I184" s="66"/>
      <c r="J184" s="67"/>
      <c r="K184" s="67"/>
      <c r="L184" s="67"/>
      <c r="M184" s="67"/>
    </row>
    <row r="185" spans="1:13">
      <c r="A185" s="125">
        <v>0</v>
      </c>
      <c r="C185" s="3">
        <v>122632</v>
      </c>
      <c r="D185" s="3" t="s">
        <v>3206</v>
      </c>
      <c r="E185" s="3" t="s">
        <v>3207</v>
      </c>
      <c r="F185" s="3" t="s">
        <v>8</v>
      </c>
      <c r="G185" s="5">
        <v>8</v>
      </c>
      <c r="H185" s="5">
        <f t="shared" si="43"/>
        <v>760</v>
      </c>
      <c r="I185" s="66"/>
      <c r="J185" s="67">
        <f t="shared" ref="J185:J187" si="47">G185*(1-Скидка_ROXELPRO_Ind)</f>
        <v>8</v>
      </c>
      <c r="K185" s="67">
        <f t="shared" si="46"/>
        <v>0</v>
      </c>
      <c r="L185" s="67">
        <f t="shared" si="44"/>
        <v>760</v>
      </c>
      <c r="M185" s="67">
        <f t="shared" si="41"/>
        <v>0</v>
      </c>
    </row>
    <row r="186" spans="1:13">
      <c r="A186" s="125">
        <v>0</v>
      </c>
      <c r="C186" s="3">
        <v>122633</v>
      </c>
      <c r="D186" s="3" t="s">
        <v>3208</v>
      </c>
      <c r="E186" s="3" t="s">
        <v>3207</v>
      </c>
      <c r="F186" s="3" t="s">
        <v>8</v>
      </c>
      <c r="G186" s="5">
        <v>7.36</v>
      </c>
      <c r="H186" s="5">
        <f t="shared" si="43"/>
        <v>699.2</v>
      </c>
      <c r="I186" s="66"/>
      <c r="J186" s="67">
        <f t="shared" si="47"/>
        <v>7.36</v>
      </c>
      <c r="K186" s="67">
        <f t="shared" si="46"/>
        <v>0</v>
      </c>
      <c r="L186" s="67">
        <f t="shared" si="44"/>
        <v>699.2</v>
      </c>
      <c r="M186" s="67">
        <f t="shared" si="41"/>
        <v>0</v>
      </c>
    </row>
    <row r="187" spans="1:13">
      <c r="A187" s="125">
        <v>0</v>
      </c>
      <c r="C187" s="3">
        <v>122634</v>
      </c>
      <c r="D187" s="3" t="s">
        <v>3209</v>
      </c>
      <c r="E187" s="3" t="s">
        <v>3207</v>
      </c>
      <c r="F187" s="3" t="s">
        <v>8</v>
      </c>
      <c r="G187" s="5">
        <v>8</v>
      </c>
      <c r="H187" s="5">
        <f t="shared" si="43"/>
        <v>760</v>
      </c>
      <c r="I187" s="66"/>
      <c r="J187" s="67">
        <f t="shared" si="47"/>
        <v>8</v>
      </c>
      <c r="K187" s="67">
        <f t="shared" si="46"/>
        <v>0</v>
      </c>
      <c r="L187" s="67">
        <f t="shared" si="44"/>
        <v>760</v>
      </c>
      <c r="M187" s="67">
        <f t="shared" si="41"/>
        <v>0</v>
      </c>
    </row>
    <row r="188" spans="1:13">
      <c r="A188" s="125">
        <v>0</v>
      </c>
      <c r="C188" s="3">
        <v>122652</v>
      </c>
      <c r="D188" s="3" t="s">
        <v>2213</v>
      </c>
      <c r="E188" s="3" t="s">
        <v>2439</v>
      </c>
      <c r="F188" s="3" t="s">
        <v>8</v>
      </c>
      <c r="G188" s="5">
        <v>18.72</v>
      </c>
      <c r="H188" s="5">
        <f t="shared" si="43"/>
        <v>1778.4</v>
      </c>
      <c r="I188" s="66"/>
      <c r="J188" s="67">
        <f t="shared" si="45"/>
        <v>18.72</v>
      </c>
      <c r="K188" s="67">
        <f t="shared" si="46"/>
        <v>0</v>
      </c>
      <c r="L188" s="67">
        <f t="shared" si="44"/>
        <v>1778.4</v>
      </c>
      <c r="M188" s="67">
        <f t="shared" si="41"/>
        <v>0</v>
      </c>
    </row>
    <row r="189" spans="1:13">
      <c r="A189" s="125">
        <v>0</v>
      </c>
      <c r="C189" s="3">
        <v>122653</v>
      </c>
      <c r="D189" s="3" t="s">
        <v>2214</v>
      </c>
      <c r="E189" s="3" t="s">
        <v>2439</v>
      </c>
      <c r="F189" s="3" t="s">
        <v>8</v>
      </c>
      <c r="G189" s="5">
        <v>13.44</v>
      </c>
      <c r="H189" s="5">
        <f t="shared" si="43"/>
        <v>1276.8</v>
      </c>
      <c r="I189" s="66"/>
      <c r="J189" s="67">
        <f t="shared" si="45"/>
        <v>13.44</v>
      </c>
      <c r="K189" s="67">
        <f t="shared" si="46"/>
        <v>0</v>
      </c>
      <c r="L189" s="67">
        <f t="shared" si="44"/>
        <v>1276.8</v>
      </c>
      <c r="M189" s="67">
        <f t="shared" si="41"/>
        <v>0</v>
      </c>
    </row>
    <row r="190" spans="1:13">
      <c r="A190" s="125">
        <v>0</v>
      </c>
      <c r="C190" s="3">
        <v>122654</v>
      </c>
      <c r="D190" s="3" t="s">
        <v>2215</v>
      </c>
      <c r="E190" s="3" t="s">
        <v>2439</v>
      </c>
      <c r="F190" s="3" t="s">
        <v>8</v>
      </c>
      <c r="G190" s="5">
        <v>15.36</v>
      </c>
      <c r="H190" s="5">
        <f t="shared" si="43"/>
        <v>1459.2</v>
      </c>
      <c r="I190" s="66"/>
      <c r="J190" s="67">
        <f t="shared" si="45"/>
        <v>15.36</v>
      </c>
      <c r="K190" s="67">
        <f t="shared" si="46"/>
        <v>0</v>
      </c>
      <c r="L190" s="67">
        <f t="shared" si="44"/>
        <v>1459.2</v>
      </c>
      <c r="M190" s="67">
        <f t="shared" si="41"/>
        <v>0</v>
      </c>
    </row>
    <row r="191" spans="1:13" ht="12" thickBot="1">
      <c r="A191" s="125"/>
      <c r="C191" s="3"/>
      <c r="D191" s="3"/>
      <c r="E191" s="3"/>
      <c r="F191" s="3"/>
      <c r="G191" s="5"/>
      <c r="H191" s="5"/>
      <c r="I191" s="66"/>
      <c r="J191" s="67"/>
      <c r="K191" s="67"/>
      <c r="L191" s="67"/>
      <c r="M191" s="67"/>
    </row>
    <row r="192" spans="1:13" ht="12" thickBot="1">
      <c r="A192" s="125"/>
      <c r="B192" s="355" t="s">
        <v>5329</v>
      </c>
      <c r="C192" s="356"/>
      <c r="D192" s="356"/>
      <c r="E192" s="356"/>
      <c r="F192" s="357"/>
      <c r="G192" s="326"/>
      <c r="H192" s="326"/>
      <c r="I192" s="66"/>
      <c r="J192" s="67"/>
      <c r="K192" s="67"/>
      <c r="L192" s="67"/>
      <c r="M192" s="67"/>
    </row>
    <row r="193" spans="1:14">
      <c r="A193" s="125">
        <v>0</v>
      </c>
      <c r="B193" s="89"/>
      <c r="C193" s="3">
        <v>122931</v>
      </c>
      <c r="D193" s="3" t="s">
        <v>3715</v>
      </c>
      <c r="E193" s="3" t="s">
        <v>8</v>
      </c>
      <c r="F193" s="3" t="s">
        <v>8</v>
      </c>
      <c r="G193" s="5">
        <v>15.68</v>
      </c>
      <c r="H193" s="5">
        <f t="shared" si="43"/>
        <v>1489.6</v>
      </c>
      <c r="I193" s="66"/>
      <c r="J193" s="67">
        <f t="shared" ref="J193" si="48">G193*(1-Скидка_ROXELPRO_Ind)</f>
        <v>15.68</v>
      </c>
      <c r="K193" s="67">
        <f t="shared" si="46"/>
        <v>0</v>
      </c>
      <c r="L193" s="67">
        <f t="shared" si="44"/>
        <v>1489.6</v>
      </c>
      <c r="M193" s="67">
        <f t="shared" si="41"/>
        <v>0</v>
      </c>
    </row>
    <row r="194" spans="1:14">
      <c r="A194" s="125">
        <v>0</v>
      </c>
      <c r="B194" s="89"/>
      <c r="C194" s="3">
        <v>122932</v>
      </c>
      <c r="D194" s="3" t="s">
        <v>2940</v>
      </c>
      <c r="E194" s="3" t="s">
        <v>8</v>
      </c>
      <c r="F194" s="3" t="s">
        <v>8</v>
      </c>
      <c r="G194" s="5">
        <v>15.68</v>
      </c>
      <c r="H194" s="5">
        <f t="shared" si="43"/>
        <v>1489.6</v>
      </c>
      <c r="I194" s="66"/>
      <c r="J194" s="67">
        <f>G194*(1-Скидка_ROXELPRO_Ind)</f>
        <v>15.68</v>
      </c>
      <c r="K194" s="67">
        <f t="shared" si="46"/>
        <v>0</v>
      </c>
      <c r="L194" s="67">
        <f t="shared" si="44"/>
        <v>1489.6</v>
      </c>
      <c r="M194" s="67">
        <f t="shared" si="41"/>
        <v>0</v>
      </c>
    </row>
    <row r="195" spans="1:14" ht="12" thickBot="1">
      <c r="A195" s="125"/>
      <c r="C195" s="3"/>
      <c r="D195" s="3"/>
      <c r="E195" s="3"/>
      <c r="F195" s="3"/>
      <c r="G195" s="5"/>
      <c r="H195" s="5"/>
      <c r="I195" s="66"/>
      <c r="J195" s="67"/>
      <c r="K195" s="67"/>
      <c r="L195" s="67"/>
      <c r="M195" s="67"/>
    </row>
    <row r="196" spans="1:14" ht="12" thickBot="1">
      <c r="A196" s="125"/>
      <c r="B196" s="355" t="s">
        <v>2254</v>
      </c>
      <c r="C196" s="356"/>
      <c r="D196" s="356"/>
      <c r="E196" s="356"/>
      <c r="F196" s="357"/>
      <c r="G196" s="326"/>
      <c r="H196" s="285"/>
      <c r="I196" s="66"/>
      <c r="J196" s="67"/>
      <c r="K196" s="67"/>
      <c r="L196" s="67"/>
      <c r="M196" s="67"/>
    </row>
    <row r="197" spans="1:14">
      <c r="A197" s="125">
        <v>0</v>
      </c>
      <c r="C197" s="3">
        <v>123525</v>
      </c>
      <c r="D197" s="3" t="s">
        <v>3177</v>
      </c>
      <c r="E197" s="3" t="s">
        <v>2448</v>
      </c>
      <c r="F197" s="3" t="s">
        <v>8</v>
      </c>
      <c r="G197" s="5">
        <v>12.79</v>
      </c>
      <c r="H197" s="5">
        <f t="shared" ref="H197:H211" si="49">ROUND(G197*Курс_EUR,2)</f>
        <v>1215.05</v>
      </c>
      <c r="I197" s="66"/>
      <c r="J197" s="67">
        <f t="shared" ref="J197:J208" si="50">G197*(1-Скидка_ROXELPRO_Ind)</f>
        <v>12.79</v>
      </c>
      <c r="K197" s="67">
        <f t="shared" ref="K197:K211" si="51">J197*I197</f>
        <v>0</v>
      </c>
      <c r="L197" s="67">
        <f t="shared" ref="L197:L211" si="52">H197*(1-Скидка_ROXELPRO_Ind)</f>
        <v>1215.05</v>
      </c>
      <c r="M197" s="67">
        <f t="shared" si="41"/>
        <v>0</v>
      </c>
    </row>
    <row r="198" spans="1:14">
      <c r="A198" s="125">
        <v>0</v>
      </c>
      <c r="C198" s="3">
        <v>123543</v>
      </c>
      <c r="D198" s="3" t="s">
        <v>3626</v>
      </c>
      <c r="E198" s="3" t="s">
        <v>3503</v>
      </c>
      <c r="F198" s="3" t="s">
        <v>8</v>
      </c>
      <c r="G198" s="5">
        <v>10.91</v>
      </c>
      <c r="H198" s="5">
        <f t="shared" si="49"/>
        <v>1036.45</v>
      </c>
      <c r="I198" s="66"/>
      <c r="J198" s="67">
        <f t="shared" si="50"/>
        <v>10.91</v>
      </c>
      <c r="K198" s="67">
        <f t="shared" si="51"/>
        <v>0</v>
      </c>
      <c r="L198" s="67">
        <f t="shared" si="52"/>
        <v>1036.45</v>
      </c>
      <c r="M198" s="67">
        <f t="shared" si="41"/>
        <v>0</v>
      </c>
    </row>
    <row r="199" spans="1:14">
      <c r="A199" s="125">
        <v>0</v>
      </c>
      <c r="C199" s="3">
        <v>123544</v>
      </c>
      <c r="D199" s="3" t="s">
        <v>3627</v>
      </c>
      <c r="E199" s="3" t="s">
        <v>3503</v>
      </c>
      <c r="F199" s="3" t="s">
        <v>8</v>
      </c>
      <c r="G199" s="5">
        <v>11.96</v>
      </c>
      <c r="H199" s="5">
        <f t="shared" si="49"/>
        <v>1136.2</v>
      </c>
      <c r="I199" s="66"/>
      <c r="J199" s="67">
        <f t="shared" si="50"/>
        <v>11.96</v>
      </c>
      <c r="K199" s="67">
        <f t="shared" si="51"/>
        <v>0</v>
      </c>
      <c r="L199" s="67">
        <f t="shared" si="52"/>
        <v>1136.2</v>
      </c>
      <c r="M199" s="67">
        <f t="shared" si="41"/>
        <v>0</v>
      </c>
    </row>
    <row r="200" spans="1:14">
      <c r="A200" s="125">
        <v>0</v>
      </c>
      <c r="C200" s="3">
        <v>123561</v>
      </c>
      <c r="D200" s="3" t="s">
        <v>3764</v>
      </c>
      <c r="E200" s="3" t="s">
        <v>2448</v>
      </c>
      <c r="F200" s="3" t="s">
        <v>8</v>
      </c>
      <c r="G200" s="5">
        <v>5.39</v>
      </c>
      <c r="H200" s="5">
        <f t="shared" si="49"/>
        <v>512.04999999999995</v>
      </c>
      <c r="I200" s="66"/>
      <c r="J200" s="67">
        <f t="shared" ref="J200" si="53">G200*(1-Скидка_ROXELPRO_Ind)</f>
        <v>5.39</v>
      </c>
      <c r="K200" s="67">
        <f t="shared" si="51"/>
        <v>0</v>
      </c>
      <c r="L200" s="67">
        <f t="shared" si="52"/>
        <v>512.04999999999995</v>
      </c>
      <c r="M200" s="67">
        <f t="shared" si="41"/>
        <v>0</v>
      </c>
    </row>
    <row r="201" spans="1:14">
      <c r="A201" s="125">
        <v>0</v>
      </c>
      <c r="C201" s="3">
        <v>123562</v>
      </c>
      <c r="D201" s="3" t="s">
        <v>3510</v>
      </c>
      <c r="E201" s="3" t="s">
        <v>2448</v>
      </c>
      <c r="F201" s="3" t="s">
        <v>8</v>
      </c>
      <c r="G201" s="5">
        <v>8.8699999999999992</v>
      </c>
      <c r="H201" s="5">
        <f t="shared" si="49"/>
        <v>842.65</v>
      </c>
      <c r="I201" s="66"/>
      <c r="J201" s="67">
        <f t="shared" si="50"/>
        <v>8.8699999999999992</v>
      </c>
      <c r="K201" s="67">
        <f t="shared" si="51"/>
        <v>0</v>
      </c>
      <c r="L201" s="67">
        <f t="shared" si="52"/>
        <v>842.65</v>
      </c>
      <c r="M201" s="67">
        <f t="shared" si="41"/>
        <v>0</v>
      </c>
    </row>
    <row r="202" spans="1:14">
      <c r="A202" s="125">
        <v>0</v>
      </c>
      <c r="C202" s="3">
        <v>123582</v>
      </c>
      <c r="D202" s="3" t="s">
        <v>3511</v>
      </c>
      <c r="E202" s="3" t="s">
        <v>2448</v>
      </c>
      <c r="F202" s="3" t="s">
        <v>8</v>
      </c>
      <c r="G202" s="5">
        <v>8.8699999999999992</v>
      </c>
      <c r="H202" s="5">
        <f t="shared" si="49"/>
        <v>842.65</v>
      </c>
      <c r="I202" s="66"/>
      <c r="J202" s="67">
        <f t="shared" si="50"/>
        <v>8.8699999999999992</v>
      </c>
      <c r="K202" s="67">
        <f t="shared" si="51"/>
        <v>0</v>
      </c>
      <c r="L202" s="67">
        <f t="shared" si="52"/>
        <v>842.65</v>
      </c>
      <c r="M202" s="67">
        <f t="shared" si="41"/>
        <v>0</v>
      </c>
    </row>
    <row r="203" spans="1:14">
      <c r="A203" s="125"/>
      <c r="C203" s="3"/>
      <c r="D203" s="3"/>
      <c r="E203" s="3"/>
      <c r="F203" s="3"/>
      <c r="G203" s="5"/>
      <c r="H203" s="5"/>
      <c r="I203" s="66"/>
      <c r="J203" s="67"/>
      <c r="K203" s="67"/>
      <c r="L203" s="67"/>
      <c r="M203" s="67"/>
    </row>
    <row r="204" spans="1:14">
      <c r="A204" s="125">
        <v>0</v>
      </c>
      <c r="C204" s="3">
        <v>123721</v>
      </c>
      <c r="D204" s="3" t="s">
        <v>3628</v>
      </c>
      <c r="E204" s="3" t="s">
        <v>2295</v>
      </c>
      <c r="F204" s="3" t="s">
        <v>8</v>
      </c>
      <c r="G204" s="5">
        <v>6.67</v>
      </c>
      <c r="H204" s="5">
        <f t="shared" si="49"/>
        <v>633.65</v>
      </c>
      <c r="I204" s="66"/>
      <c r="J204" s="67">
        <f t="shared" si="50"/>
        <v>6.67</v>
      </c>
      <c r="K204" s="67">
        <f t="shared" si="51"/>
        <v>0</v>
      </c>
      <c r="L204" s="67">
        <f t="shared" si="52"/>
        <v>633.65</v>
      </c>
      <c r="M204" s="67">
        <f t="shared" si="41"/>
        <v>0</v>
      </c>
    </row>
    <row r="205" spans="1:14">
      <c r="A205" s="125">
        <v>0</v>
      </c>
      <c r="C205" s="3">
        <v>123725</v>
      </c>
      <c r="D205" s="3" t="s">
        <v>3629</v>
      </c>
      <c r="E205" s="3" t="s">
        <v>2292</v>
      </c>
      <c r="F205" s="3" t="s">
        <v>8</v>
      </c>
      <c r="G205" s="5">
        <v>23.16</v>
      </c>
      <c r="H205" s="5">
        <f t="shared" si="49"/>
        <v>2200.1999999999998</v>
      </c>
      <c r="I205" s="66"/>
      <c r="J205" s="67">
        <f t="shared" si="50"/>
        <v>23.16</v>
      </c>
      <c r="K205" s="67">
        <f t="shared" si="51"/>
        <v>0</v>
      </c>
      <c r="L205" s="67">
        <f t="shared" si="52"/>
        <v>2200.1999999999998</v>
      </c>
      <c r="M205" s="67">
        <f t="shared" si="41"/>
        <v>0</v>
      </c>
    </row>
    <row r="206" spans="1:14">
      <c r="A206" s="125">
        <v>0</v>
      </c>
      <c r="C206" s="3">
        <v>123743</v>
      </c>
      <c r="D206" s="3" t="s">
        <v>3630</v>
      </c>
      <c r="E206" s="3" t="s">
        <v>2293</v>
      </c>
      <c r="F206" s="3" t="s">
        <v>8</v>
      </c>
      <c r="G206" s="5">
        <v>16.98</v>
      </c>
      <c r="H206" s="5">
        <f t="shared" si="49"/>
        <v>1613.1</v>
      </c>
      <c r="I206" s="66"/>
      <c r="J206" s="67">
        <f t="shared" si="50"/>
        <v>16.98</v>
      </c>
      <c r="K206" s="67">
        <f t="shared" si="51"/>
        <v>0</v>
      </c>
      <c r="L206" s="67">
        <f t="shared" si="52"/>
        <v>1613.1</v>
      </c>
      <c r="M206" s="67">
        <f t="shared" si="41"/>
        <v>0</v>
      </c>
      <c r="N206" s="89"/>
    </row>
    <row r="207" spans="1:14">
      <c r="A207" s="125">
        <v>0</v>
      </c>
      <c r="C207" s="3">
        <v>123744</v>
      </c>
      <c r="D207" s="3" t="s">
        <v>3631</v>
      </c>
      <c r="E207" s="3" t="s">
        <v>2293</v>
      </c>
      <c r="F207" s="3" t="s">
        <v>8</v>
      </c>
      <c r="G207" s="5">
        <v>18.04</v>
      </c>
      <c r="H207" s="5">
        <f t="shared" si="49"/>
        <v>1713.8</v>
      </c>
      <c r="I207" s="66"/>
      <c r="J207" s="67">
        <f t="shared" si="50"/>
        <v>18.04</v>
      </c>
      <c r="K207" s="67">
        <f t="shared" si="51"/>
        <v>0</v>
      </c>
      <c r="L207" s="67">
        <f t="shared" si="52"/>
        <v>1713.8</v>
      </c>
      <c r="M207" s="67">
        <f t="shared" si="41"/>
        <v>0</v>
      </c>
      <c r="N207" s="89"/>
    </row>
    <row r="208" spans="1:14">
      <c r="A208" s="125">
        <v>0</v>
      </c>
      <c r="C208" s="3">
        <v>123761</v>
      </c>
      <c r="D208" s="3" t="s">
        <v>3632</v>
      </c>
      <c r="E208" s="3" t="s">
        <v>2295</v>
      </c>
      <c r="F208" s="3" t="s">
        <v>8</v>
      </c>
      <c r="G208" s="5">
        <v>6.87</v>
      </c>
      <c r="H208" s="5">
        <f t="shared" si="49"/>
        <v>652.65</v>
      </c>
      <c r="I208" s="66"/>
      <c r="J208" s="67">
        <f t="shared" si="50"/>
        <v>6.87</v>
      </c>
      <c r="K208" s="67">
        <f t="shared" si="51"/>
        <v>0</v>
      </c>
      <c r="L208" s="67">
        <f t="shared" si="52"/>
        <v>652.65</v>
      </c>
      <c r="M208" s="67">
        <f t="shared" si="41"/>
        <v>0</v>
      </c>
      <c r="N208" s="89"/>
    </row>
    <row r="209" spans="1:14">
      <c r="A209" s="125"/>
      <c r="C209" s="3"/>
      <c r="D209" s="3"/>
      <c r="E209" s="3"/>
      <c r="F209" s="3"/>
      <c r="G209" s="5"/>
      <c r="H209" s="5"/>
      <c r="I209" s="66"/>
      <c r="J209" s="67"/>
      <c r="K209" s="67"/>
      <c r="L209" s="67"/>
      <c r="M209" s="67"/>
      <c r="N209" s="89"/>
    </row>
    <row r="210" spans="1:14">
      <c r="A210" s="125">
        <v>0</v>
      </c>
      <c r="C210" s="3">
        <v>123825</v>
      </c>
      <c r="D210" s="3" t="s">
        <v>4941</v>
      </c>
      <c r="E210" s="3" t="s">
        <v>2448</v>
      </c>
      <c r="F210" s="3" t="s">
        <v>8</v>
      </c>
      <c r="G210" s="5">
        <v>8.94</v>
      </c>
      <c r="H210" s="5">
        <f t="shared" si="49"/>
        <v>849.3</v>
      </c>
      <c r="I210" s="66"/>
      <c r="J210" s="67">
        <f t="shared" ref="J210:J211" si="54">G210*(1-Скидка_ROXELPRO_Ind)</f>
        <v>8.94</v>
      </c>
      <c r="K210" s="67">
        <f t="shared" si="51"/>
        <v>0</v>
      </c>
      <c r="L210" s="67">
        <f t="shared" si="52"/>
        <v>849.3</v>
      </c>
      <c r="M210" s="67">
        <f t="shared" si="41"/>
        <v>0</v>
      </c>
      <c r="N210" s="89"/>
    </row>
    <row r="211" spans="1:14">
      <c r="A211" s="125">
        <v>0</v>
      </c>
      <c r="C211" s="3">
        <v>123844</v>
      </c>
      <c r="D211" s="3" t="s">
        <v>4942</v>
      </c>
      <c r="E211" s="3" t="s">
        <v>3503</v>
      </c>
      <c r="F211" s="3" t="s">
        <v>8</v>
      </c>
      <c r="G211" s="5">
        <v>9.4700000000000006</v>
      </c>
      <c r="H211" s="5">
        <f t="shared" si="49"/>
        <v>899.65</v>
      </c>
      <c r="I211" s="66"/>
      <c r="J211" s="67">
        <f t="shared" si="54"/>
        <v>9.4700000000000006</v>
      </c>
      <c r="K211" s="67">
        <f t="shared" si="51"/>
        <v>0</v>
      </c>
      <c r="L211" s="67">
        <f t="shared" si="52"/>
        <v>899.65</v>
      </c>
      <c r="M211" s="67">
        <f t="shared" si="41"/>
        <v>0</v>
      </c>
      <c r="N211" s="89"/>
    </row>
    <row r="212" spans="1:14" ht="12" thickBot="1">
      <c r="A212" s="125"/>
      <c r="C212" s="3"/>
      <c r="D212" s="3"/>
      <c r="E212" s="3"/>
      <c r="F212" s="3"/>
      <c r="G212" s="5"/>
      <c r="H212" s="5"/>
      <c r="I212" s="66"/>
      <c r="J212" s="67"/>
      <c r="K212" s="67"/>
      <c r="L212" s="67"/>
      <c r="M212" s="67"/>
      <c r="N212" s="89"/>
    </row>
    <row r="213" spans="1:14" ht="12" thickBot="1">
      <c r="A213" s="125"/>
      <c r="B213" s="355" t="s">
        <v>2941</v>
      </c>
      <c r="C213" s="356"/>
      <c r="D213" s="356"/>
      <c r="E213" s="356"/>
      <c r="F213" s="357"/>
      <c r="G213" s="326"/>
      <c r="H213" s="285"/>
      <c r="I213" s="66"/>
      <c r="J213" s="67"/>
      <c r="K213" s="67"/>
      <c r="L213" s="67"/>
      <c r="M213" s="67"/>
    </row>
    <row r="214" spans="1:14">
      <c r="A214" s="125">
        <v>0</v>
      </c>
      <c r="C214" s="3">
        <v>132430</v>
      </c>
      <c r="D214" s="3" t="s">
        <v>3140</v>
      </c>
      <c r="E214" s="3" t="s">
        <v>2440</v>
      </c>
      <c r="F214" s="3" t="s">
        <v>8</v>
      </c>
      <c r="G214" s="5">
        <v>8.58</v>
      </c>
      <c r="H214" s="5">
        <f t="shared" ref="H214:H249" si="55">ROUND(G214*Курс_EUR,2)</f>
        <v>815.1</v>
      </c>
      <c r="I214" s="66"/>
      <c r="J214" s="67">
        <f>G214*(1-Скидка_ROXELPRO_Ind)</f>
        <v>8.58</v>
      </c>
      <c r="K214" s="67">
        <f t="shared" ref="K214:K249" si="56">J214*I214</f>
        <v>0</v>
      </c>
      <c r="L214" s="67">
        <f t="shared" ref="L214:L249" si="57">H214*(1-Скидка_ROXELPRO_Ind)</f>
        <v>815.1</v>
      </c>
      <c r="M214" s="67">
        <f t="shared" si="41"/>
        <v>0</v>
      </c>
    </row>
    <row r="215" spans="1:14">
      <c r="A215" s="125">
        <v>0</v>
      </c>
      <c r="C215" s="3">
        <v>132431</v>
      </c>
      <c r="D215" s="3" t="s">
        <v>3141</v>
      </c>
      <c r="E215" s="3" t="s">
        <v>2440</v>
      </c>
      <c r="F215" s="3" t="s">
        <v>8</v>
      </c>
      <c r="G215" s="5">
        <v>8.58</v>
      </c>
      <c r="H215" s="5">
        <f t="shared" si="55"/>
        <v>815.1</v>
      </c>
      <c r="I215" s="66"/>
      <c r="J215" s="67">
        <f t="shared" ref="J215:J223" si="58">G215*(1-Скидка_ROXELPRO_Ind)</f>
        <v>8.58</v>
      </c>
      <c r="K215" s="67">
        <f t="shared" si="56"/>
        <v>0</v>
      </c>
      <c r="L215" s="67">
        <f t="shared" si="57"/>
        <v>815.1</v>
      </c>
      <c r="M215" s="67">
        <f t="shared" si="41"/>
        <v>0</v>
      </c>
    </row>
    <row r="216" spans="1:14">
      <c r="A216" s="125">
        <v>0</v>
      </c>
      <c r="C216" s="3">
        <v>132432</v>
      </c>
      <c r="D216" s="3" t="s">
        <v>3142</v>
      </c>
      <c r="E216" s="3" t="s">
        <v>2440</v>
      </c>
      <c r="F216" s="3" t="s">
        <v>8</v>
      </c>
      <c r="G216" s="5">
        <v>8.58</v>
      </c>
      <c r="H216" s="5">
        <f t="shared" si="55"/>
        <v>815.1</v>
      </c>
      <c r="I216" s="66"/>
      <c r="J216" s="67">
        <f t="shared" si="58"/>
        <v>8.58</v>
      </c>
      <c r="K216" s="67">
        <f t="shared" si="56"/>
        <v>0</v>
      </c>
      <c r="L216" s="67">
        <f t="shared" si="57"/>
        <v>815.1</v>
      </c>
      <c r="M216" s="67">
        <f t="shared" si="41"/>
        <v>0</v>
      </c>
    </row>
    <row r="217" spans="1:14">
      <c r="A217" s="125">
        <v>0</v>
      </c>
      <c r="C217" s="3">
        <v>132433</v>
      </c>
      <c r="D217" s="3" t="s">
        <v>3143</v>
      </c>
      <c r="E217" s="3" t="s">
        <v>2440</v>
      </c>
      <c r="F217" s="3" t="s">
        <v>8</v>
      </c>
      <c r="G217" s="5">
        <v>8.84</v>
      </c>
      <c r="H217" s="5">
        <f t="shared" si="55"/>
        <v>839.8</v>
      </c>
      <c r="I217" s="66"/>
      <c r="J217" s="67">
        <f t="shared" si="58"/>
        <v>8.84</v>
      </c>
      <c r="K217" s="67">
        <f t="shared" si="56"/>
        <v>0</v>
      </c>
      <c r="L217" s="67">
        <f t="shared" si="57"/>
        <v>839.8</v>
      </c>
      <c r="M217" s="67">
        <f t="shared" si="41"/>
        <v>0</v>
      </c>
    </row>
    <row r="218" spans="1:14">
      <c r="A218" s="125">
        <v>0</v>
      </c>
      <c r="C218" s="3">
        <v>132434</v>
      </c>
      <c r="D218" s="3" t="s">
        <v>3144</v>
      </c>
      <c r="E218" s="3" t="s">
        <v>2440</v>
      </c>
      <c r="F218" s="3" t="s">
        <v>8</v>
      </c>
      <c r="G218" s="5">
        <v>8.84</v>
      </c>
      <c r="H218" s="5">
        <f t="shared" si="55"/>
        <v>839.8</v>
      </c>
      <c r="I218" s="66"/>
      <c r="J218" s="67">
        <f t="shared" si="58"/>
        <v>8.84</v>
      </c>
      <c r="K218" s="67">
        <f t="shared" si="56"/>
        <v>0</v>
      </c>
      <c r="L218" s="67">
        <f t="shared" si="57"/>
        <v>839.8</v>
      </c>
      <c r="M218" s="67">
        <f t="shared" si="41"/>
        <v>0</v>
      </c>
    </row>
    <row r="219" spans="1:14">
      <c r="A219" s="125">
        <v>0</v>
      </c>
      <c r="C219" s="3">
        <v>132435</v>
      </c>
      <c r="D219" s="3" t="s">
        <v>3145</v>
      </c>
      <c r="E219" s="3" t="s">
        <v>2440</v>
      </c>
      <c r="F219" s="3" t="s">
        <v>8</v>
      </c>
      <c r="G219" s="5">
        <v>8.84</v>
      </c>
      <c r="H219" s="5">
        <f t="shared" si="55"/>
        <v>839.8</v>
      </c>
      <c r="I219" s="66"/>
      <c r="J219" s="67">
        <f t="shared" si="58"/>
        <v>8.84</v>
      </c>
      <c r="K219" s="67">
        <f t="shared" si="56"/>
        <v>0</v>
      </c>
      <c r="L219" s="67">
        <f t="shared" si="57"/>
        <v>839.8</v>
      </c>
      <c r="M219" s="67">
        <f t="shared" si="41"/>
        <v>0</v>
      </c>
    </row>
    <row r="220" spans="1:14">
      <c r="A220" s="125">
        <v>0</v>
      </c>
      <c r="C220" s="3">
        <v>132436</v>
      </c>
      <c r="D220" s="3" t="s">
        <v>3146</v>
      </c>
      <c r="E220" s="3" t="s">
        <v>2440</v>
      </c>
      <c r="F220" s="3" t="s">
        <v>8</v>
      </c>
      <c r="G220" s="5">
        <v>9.1</v>
      </c>
      <c r="H220" s="5">
        <f t="shared" si="55"/>
        <v>864.5</v>
      </c>
      <c r="I220" s="66"/>
      <c r="J220" s="67">
        <f t="shared" si="58"/>
        <v>9.1</v>
      </c>
      <c r="K220" s="67">
        <f t="shared" si="56"/>
        <v>0</v>
      </c>
      <c r="L220" s="67">
        <f t="shared" si="57"/>
        <v>864.5</v>
      </c>
      <c r="M220" s="67">
        <f t="shared" si="41"/>
        <v>0</v>
      </c>
    </row>
    <row r="221" spans="1:14">
      <c r="A221" s="125">
        <v>0</v>
      </c>
      <c r="C221" s="3">
        <v>132437</v>
      </c>
      <c r="D221" s="3" t="s">
        <v>3147</v>
      </c>
      <c r="E221" s="3" t="s">
        <v>2440</v>
      </c>
      <c r="F221" s="3" t="s">
        <v>8</v>
      </c>
      <c r="G221" s="5">
        <v>9.1</v>
      </c>
      <c r="H221" s="5">
        <f t="shared" si="55"/>
        <v>864.5</v>
      </c>
      <c r="I221" s="66"/>
      <c r="J221" s="67">
        <f t="shared" si="58"/>
        <v>9.1</v>
      </c>
      <c r="K221" s="67">
        <f t="shared" si="56"/>
        <v>0</v>
      </c>
      <c r="L221" s="67">
        <f t="shared" si="57"/>
        <v>864.5</v>
      </c>
      <c r="M221" s="67">
        <f t="shared" si="41"/>
        <v>0</v>
      </c>
    </row>
    <row r="222" spans="1:14">
      <c r="A222" s="125">
        <v>0</v>
      </c>
      <c r="C222" s="3">
        <v>132438</v>
      </c>
      <c r="D222" s="3" t="s">
        <v>3148</v>
      </c>
      <c r="E222" s="3" t="s">
        <v>2440</v>
      </c>
      <c r="F222" s="3" t="s">
        <v>8</v>
      </c>
      <c r="G222" s="5">
        <v>9.1</v>
      </c>
      <c r="H222" s="5">
        <f t="shared" si="55"/>
        <v>864.5</v>
      </c>
      <c r="I222" s="66"/>
      <c r="J222" s="67">
        <f t="shared" si="58"/>
        <v>9.1</v>
      </c>
      <c r="K222" s="67">
        <f t="shared" si="56"/>
        <v>0</v>
      </c>
      <c r="L222" s="67">
        <f t="shared" si="57"/>
        <v>864.5</v>
      </c>
      <c r="M222" s="67">
        <f t="shared" si="41"/>
        <v>0</v>
      </c>
    </row>
    <row r="223" spans="1:14">
      <c r="A223" s="125">
        <v>0</v>
      </c>
      <c r="C223" s="3">
        <v>132439</v>
      </c>
      <c r="D223" s="3" t="s">
        <v>3149</v>
      </c>
      <c r="E223" s="3" t="s">
        <v>2440</v>
      </c>
      <c r="F223" s="3" t="s">
        <v>8</v>
      </c>
      <c r="G223" s="5">
        <v>9.1</v>
      </c>
      <c r="H223" s="5">
        <f t="shared" si="55"/>
        <v>864.5</v>
      </c>
      <c r="I223" s="66"/>
      <c r="J223" s="67">
        <f t="shared" si="58"/>
        <v>9.1</v>
      </c>
      <c r="K223" s="67">
        <f t="shared" si="56"/>
        <v>0</v>
      </c>
      <c r="L223" s="67">
        <f t="shared" si="57"/>
        <v>864.5</v>
      </c>
      <c r="M223" s="67">
        <f t="shared" si="41"/>
        <v>0</v>
      </c>
    </row>
    <row r="224" spans="1:14">
      <c r="A224" s="125">
        <v>0</v>
      </c>
      <c r="C224" s="3">
        <v>132440</v>
      </c>
      <c r="D224" s="3" t="s">
        <v>2888</v>
      </c>
      <c r="E224" s="3" t="s">
        <v>2440</v>
      </c>
      <c r="F224" s="3" t="s">
        <v>8</v>
      </c>
      <c r="G224" s="5">
        <v>8.58</v>
      </c>
      <c r="H224" s="5">
        <f t="shared" si="55"/>
        <v>815.1</v>
      </c>
      <c r="I224" s="66"/>
      <c r="J224" s="67">
        <f t="shared" ref="J224:J229" si="59">G224*(1-Скидка_ROXELPRO_Ind)</f>
        <v>8.58</v>
      </c>
      <c r="K224" s="67">
        <f t="shared" si="56"/>
        <v>0</v>
      </c>
      <c r="L224" s="67">
        <f t="shared" si="57"/>
        <v>815.1</v>
      </c>
      <c r="M224" s="67">
        <f t="shared" si="41"/>
        <v>0</v>
      </c>
      <c r="N224" s="89"/>
    </row>
    <row r="225" spans="1:14">
      <c r="A225" s="125">
        <v>0</v>
      </c>
      <c r="C225" s="3">
        <v>132441</v>
      </c>
      <c r="D225" s="3" t="s">
        <v>2889</v>
      </c>
      <c r="E225" s="3" t="s">
        <v>2440</v>
      </c>
      <c r="F225" s="3" t="s">
        <v>8</v>
      </c>
      <c r="G225" s="5">
        <v>8.58</v>
      </c>
      <c r="H225" s="5">
        <f t="shared" si="55"/>
        <v>815.1</v>
      </c>
      <c r="I225" s="66"/>
      <c r="J225" s="67">
        <f t="shared" si="59"/>
        <v>8.58</v>
      </c>
      <c r="K225" s="67">
        <f t="shared" si="56"/>
        <v>0</v>
      </c>
      <c r="L225" s="67">
        <f t="shared" si="57"/>
        <v>815.1</v>
      </c>
      <c r="M225" s="67">
        <f t="shared" si="41"/>
        <v>0</v>
      </c>
      <c r="N225" s="89"/>
    </row>
    <row r="226" spans="1:14">
      <c r="A226" s="125">
        <v>0</v>
      </c>
      <c r="C226" s="3">
        <v>132442</v>
      </c>
      <c r="D226" s="3" t="s">
        <v>2890</v>
      </c>
      <c r="E226" s="3" t="s">
        <v>2440</v>
      </c>
      <c r="F226" s="3" t="s">
        <v>8</v>
      </c>
      <c r="G226" s="5">
        <v>8.58</v>
      </c>
      <c r="H226" s="5">
        <f t="shared" si="55"/>
        <v>815.1</v>
      </c>
      <c r="I226" s="66"/>
      <c r="J226" s="67">
        <f t="shared" si="59"/>
        <v>8.58</v>
      </c>
      <c r="K226" s="67">
        <f t="shared" si="56"/>
        <v>0</v>
      </c>
      <c r="L226" s="67">
        <f t="shared" si="57"/>
        <v>815.1</v>
      </c>
      <c r="M226" s="67">
        <f t="shared" si="41"/>
        <v>0</v>
      </c>
      <c r="N226" s="89"/>
    </row>
    <row r="227" spans="1:14">
      <c r="A227" s="125">
        <v>0</v>
      </c>
      <c r="C227" s="3">
        <v>132443</v>
      </c>
      <c r="D227" s="3" t="s">
        <v>2891</v>
      </c>
      <c r="E227" s="3" t="s">
        <v>2440</v>
      </c>
      <c r="F227" s="3" t="s">
        <v>8</v>
      </c>
      <c r="G227" s="5">
        <v>8.84</v>
      </c>
      <c r="H227" s="5">
        <f t="shared" si="55"/>
        <v>839.8</v>
      </c>
      <c r="I227" s="66"/>
      <c r="J227" s="67">
        <f t="shared" si="59"/>
        <v>8.84</v>
      </c>
      <c r="K227" s="67">
        <f t="shared" si="56"/>
        <v>0</v>
      </c>
      <c r="L227" s="67">
        <f t="shared" si="57"/>
        <v>839.8</v>
      </c>
      <c r="M227" s="67">
        <f t="shared" si="41"/>
        <v>0</v>
      </c>
      <c r="N227" s="89"/>
    </row>
    <row r="228" spans="1:14">
      <c r="A228" s="125">
        <v>0</v>
      </c>
      <c r="C228" s="3">
        <v>132446</v>
      </c>
      <c r="D228" s="3" t="s">
        <v>2892</v>
      </c>
      <c r="E228" s="3" t="s">
        <v>2440</v>
      </c>
      <c r="F228" s="3" t="s">
        <v>8</v>
      </c>
      <c r="G228" s="5">
        <v>9.1</v>
      </c>
      <c r="H228" s="5">
        <f t="shared" si="55"/>
        <v>864.5</v>
      </c>
      <c r="I228" s="66"/>
      <c r="J228" s="67">
        <f t="shared" si="59"/>
        <v>9.1</v>
      </c>
      <c r="K228" s="67">
        <f t="shared" si="56"/>
        <v>0</v>
      </c>
      <c r="L228" s="67">
        <f t="shared" si="57"/>
        <v>864.5</v>
      </c>
      <c r="M228" s="67">
        <f t="shared" si="41"/>
        <v>0</v>
      </c>
      <c r="N228" s="89"/>
    </row>
    <row r="229" spans="1:14">
      <c r="A229" s="125">
        <v>0</v>
      </c>
      <c r="C229" s="3">
        <v>132447</v>
      </c>
      <c r="D229" s="3" t="s">
        <v>2893</v>
      </c>
      <c r="E229" s="3" t="s">
        <v>2440</v>
      </c>
      <c r="F229" s="3" t="s">
        <v>8</v>
      </c>
      <c r="G229" s="5">
        <v>9.1</v>
      </c>
      <c r="H229" s="5">
        <f t="shared" si="55"/>
        <v>864.5</v>
      </c>
      <c r="I229" s="66"/>
      <c r="J229" s="67">
        <f t="shared" si="59"/>
        <v>9.1</v>
      </c>
      <c r="K229" s="67">
        <f t="shared" si="56"/>
        <v>0</v>
      </c>
      <c r="L229" s="67">
        <f t="shared" si="57"/>
        <v>864.5</v>
      </c>
      <c r="M229" s="67">
        <f t="shared" si="41"/>
        <v>0</v>
      </c>
      <c r="N229" s="89"/>
    </row>
    <row r="230" spans="1:14">
      <c r="A230" s="125"/>
      <c r="C230" s="3"/>
      <c r="D230" s="3"/>
      <c r="E230" s="3"/>
      <c r="F230" s="3"/>
      <c r="G230" s="5"/>
      <c r="H230" s="5"/>
      <c r="I230" s="66"/>
      <c r="J230" s="67"/>
      <c r="K230" s="67"/>
      <c r="L230" s="67"/>
      <c r="M230" s="67"/>
      <c r="N230" s="89"/>
    </row>
    <row r="231" spans="1:14">
      <c r="A231" s="125">
        <v>0</v>
      </c>
      <c r="C231" s="3">
        <v>132450</v>
      </c>
      <c r="D231" s="3" t="s">
        <v>2255</v>
      </c>
      <c r="E231" s="3" t="s">
        <v>2441</v>
      </c>
      <c r="F231" s="3" t="s">
        <v>8</v>
      </c>
      <c r="G231" s="5">
        <v>12.25</v>
      </c>
      <c r="H231" s="5">
        <f t="shared" si="55"/>
        <v>1163.75</v>
      </c>
      <c r="I231" s="66"/>
      <c r="J231" s="67">
        <f t="shared" ref="J231:J240" si="60">G231*(1-Скидка_ROXELPRO_Ind)</f>
        <v>12.25</v>
      </c>
      <c r="K231" s="67">
        <f t="shared" si="56"/>
        <v>0</v>
      </c>
      <c r="L231" s="67">
        <f t="shared" si="57"/>
        <v>1163.75</v>
      </c>
      <c r="M231" s="67">
        <f t="shared" si="41"/>
        <v>0</v>
      </c>
    </row>
    <row r="232" spans="1:14">
      <c r="A232" s="125">
        <v>0</v>
      </c>
      <c r="C232" s="3">
        <v>132451</v>
      </c>
      <c r="D232" s="3" t="s">
        <v>2256</v>
      </c>
      <c r="E232" s="3" t="s">
        <v>2441</v>
      </c>
      <c r="F232" s="3" t="s">
        <v>8</v>
      </c>
      <c r="G232" s="5">
        <v>12.25</v>
      </c>
      <c r="H232" s="5">
        <f t="shared" si="55"/>
        <v>1163.75</v>
      </c>
      <c r="I232" s="66"/>
      <c r="J232" s="67">
        <f t="shared" si="60"/>
        <v>12.25</v>
      </c>
      <c r="K232" s="67">
        <f t="shared" si="56"/>
        <v>0</v>
      </c>
      <c r="L232" s="67">
        <f t="shared" si="57"/>
        <v>1163.75</v>
      </c>
      <c r="M232" s="67">
        <f t="shared" si="41"/>
        <v>0</v>
      </c>
    </row>
    <row r="233" spans="1:14">
      <c r="A233" s="125">
        <v>0</v>
      </c>
      <c r="C233" s="3">
        <v>132452</v>
      </c>
      <c r="D233" s="3" t="s">
        <v>2257</v>
      </c>
      <c r="E233" s="3" t="s">
        <v>2441</v>
      </c>
      <c r="F233" s="3" t="s">
        <v>8</v>
      </c>
      <c r="G233" s="5">
        <v>12.25</v>
      </c>
      <c r="H233" s="5">
        <f t="shared" si="55"/>
        <v>1163.75</v>
      </c>
      <c r="I233" s="66"/>
      <c r="J233" s="67">
        <f t="shared" si="60"/>
        <v>12.25</v>
      </c>
      <c r="K233" s="67">
        <f t="shared" si="56"/>
        <v>0</v>
      </c>
      <c r="L233" s="67">
        <f t="shared" si="57"/>
        <v>1163.75</v>
      </c>
      <c r="M233" s="67">
        <f t="shared" si="41"/>
        <v>0</v>
      </c>
    </row>
    <row r="234" spans="1:14">
      <c r="A234" s="125">
        <v>0</v>
      </c>
      <c r="C234" s="3">
        <v>132453</v>
      </c>
      <c r="D234" s="3" t="s">
        <v>2258</v>
      </c>
      <c r="E234" s="3" t="s">
        <v>2441</v>
      </c>
      <c r="F234" s="3" t="s">
        <v>8</v>
      </c>
      <c r="G234" s="5">
        <v>12.87</v>
      </c>
      <c r="H234" s="5">
        <f t="shared" si="55"/>
        <v>1222.6500000000001</v>
      </c>
      <c r="I234" s="66"/>
      <c r="J234" s="67">
        <f t="shared" si="60"/>
        <v>12.87</v>
      </c>
      <c r="K234" s="67">
        <f t="shared" si="56"/>
        <v>0</v>
      </c>
      <c r="L234" s="67">
        <f t="shared" si="57"/>
        <v>1222.6500000000001</v>
      </c>
      <c r="M234" s="67">
        <f t="shared" si="41"/>
        <v>0</v>
      </c>
    </row>
    <row r="235" spans="1:14">
      <c r="A235" s="125">
        <v>0</v>
      </c>
      <c r="C235" s="3">
        <v>132454</v>
      </c>
      <c r="D235" s="3" t="s">
        <v>2259</v>
      </c>
      <c r="E235" s="3" t="s">
        <v>2441</v>
      </c>
      <c r="F235" s="3" t="s">
        <v>8</v>
      </c>
      <c r="G235" s="5">
        <v>12.87</v>
      </c>
      <c r="H235" s="5">
        <f t="shared" si="55"/>
        <v>1222.6500000000001</v>
      </c>
      <c r="I235" s="66"/>
      <c r="J235" s="67">
        <f t="shared" si="60"/>
        <v>12.87</v>
      </c>
      <c r="K235" s="67">
        <f t="shared" si="56"/>
        <v>0</v>
      </c>
      <c r="L235" s="67">
        <f t="shared" si="57"/>
        <v>1222.6500000000001</v>
      </c>
      <c r="M235" s="67">
        <f t="shared" si="41"/>
        <v>0</v>
      </c>
    </row>
    <row r="236" spans="1:14">
      <c r="A236" s="125">
        <v>0</v>
      </c>
      <c r="C236" s="3">
        <v>132455</v>
      </c>
      <c r="D236" s="3" t="s">
        <v>2260</v>
      </c>
      <c r="E236" s="3" t="s">
        <v>2441</v>
      </c>
      <c r="F236" s="3" t="s">
        <v>8</v>
      </c>
      <c r="G236" s="5">
        <v>12.87</v>
      </c>
      <c r="H236" s="5">
        <f t="shared" si="55"/>
        <v>1222.6500000000001</v>
      </c>
      <c r="I236" s="66"/>
      <c r="J236" s="67">
        <f t="shared" si="60"/>
        <v>12.87</v>
      </c>
      <c r="K236" s="67">
        <f t="shared" si="56"/>
        <v>0</v>
      </c>
      <c r="L236" s="67">
        <f t="shared" si="57"/>
        <v>1222.6500000000001</v>
      </c>
      <c r="M236" s="67">
        <f t="shared" si="41"/>
        <v>0</v>
      </c>
    </row>
    <row r="237" spans="1:14">
      <c r="A237" s="125">
        <v>0</v>
      </c>
      <c r="C237" s="3">
        <v>132456</v>
      </c>
      <c r="D237" s="3" t="s">
        <v>2261</v>
      </c>
      <c r="E237" s="3" t="s">
        <v>2441</v>
      </c>
      <c r="F237" s="3" t="s">
        <v>8</v>
      </c>
      <c r="G237" s="5">
        <v>13.49</v>
      </c>
      <c r="H237" s="5">
        <f t="shared" si="55"/>
        <v>1281.55</v>
      </c>
      <c r="I237" s="66"/>
      <c r="J237" s="67">
        <f t="shared" si="60"/>
        <v>13.49</v>
      </c>
      <c r="K237" s="67">
        <f t="shared" si="56"/>
        <v>0</v>
      </c>
      <c r="L237" s="67">
        <f t="shared" si="57"/>
        <v>1281.55</v>
      </c>
      <c r="M237" s="67">
        <f t="shared" si="41"/>
        <v>0</v>
      </c>
    </row>
    <row r="238" spans="1:14">
      <c r="A238" s="125">
        <v>0</v>
      </c>
      <c r="C238" s="3">
        <v>132457</v>
      </c>
      <c r="D238" s="3" t="s">
        <v>2262</v>
      </c>
      <c r="E238" s="3" t="s">
        <v>2441</v>
      </c>
      <c r="F238" s="3" t="s">
        <v>8</v>
      </c>
      <c r="G238" s="5">
        <v>13.49</v>
      </c>
      <c r="H238" s="5">
        <f t="shared" si="55"/>
        <v>1281.55</v>
      </c>
      <c r="I238" s="66"/>
      <c r="J238" s="67">
        <f t="shared" si="60"/>
        <v>13.49</v>
      </c>
      <c r="K238" s="67">
        <f t="shared" si="56"/>
        <v>0</v>
      </c>
      <c r="L238" s="67">
        <f t="shared" si="57"/>
        <v>1281.55</v>
      </c>
      <c r="M238" s="67">
        <f t="shared" si="41"/>
        <v>0</v>
      </c>
    </row>
    <row r="239" spans="1:14">
      <c r="A239" s="125">
        <v>0</v>
      </c>
      <c r="C239" s="3">
        <v>132458</v>
      </c>
      <c r="D239" s="3" t="s">
        <v>2263</v>
      </c>
      <c r="E239" s="3" t="s">
        <v>2441</v>
      </c>
      <c r="F239" s="3" t="s">
        <v>8</v>
      </c>
      <c r="G239" s="5">
        <v>13.49</v>
      </c>
      <c r="H239" s="5">
        <f t="shared" si="55"/>
        <v>1281.55</v>
      </c>
      <c r="I239" s="66"/>
      <c r="J239" s="67">
        <f t="shared" si="60"/>
        <v>13.49</v>
      </c>
      <c r="K239" s="67">
        <f t="shared" si="56"/>
        <v>0</v>
      </c>
      <c r="L239" s="67">
        <f t="shared" si="57"/>
        <v>1281.55</v>
      </c>
      <c r="M239" s="67">
        <f t="shared" si="41"/>
        <v>0</v>
      </c>
    </row>
    <row r="240" spans="1:14">
      <c r="A240" s="125">
        <v>0</v>
      </c>
      <c r="C240" s="3">
        <v>132459</v>
      </c>
      <c r="D240" s="3" t="s">
        <v>2264</v>
      </c>
      <c r="E240" s="3" t="s">
        <v>2441</v>
      </c>
      <c r="F240" s="3" t="s">
        <v>8</v>
      </c>
      <c r="G240" s="5">
        <v>13.49</v>
      </c>
      <c r="H240" s="5">
        <f t="shared" si="55"/>
        <v>1281.55</v>
      </c>
      <c r="I240" s="66"/>
      <c r="J240" s="67">
        <f t="shared" si="60"/>
        <v>13.49</v>
      </c>
      <c r="K240" s="67">
        <f t="shared" si="56"/>
        <v>0</v>
      </c>
      <c r="L240" s="67">
        <f t="shared" si="57"/>
        <v>1281.55</v>
      </c>
      <c r="M240" s="67">
        <f t="shared" si="41"/>
        <v>0</v>
      </c>
    </row>
    <row r="241" spans="1:14">
      <c r="A241" s="125">
        <v>0</v>
      </c>
      <c r="C241" s="3">
        <v>132460</v>
      </c>
      <c r="D241" s="3" t="s">
        <v>2894</v>
      </c>
      <c r="E241" s="3" t="s">
        <v>2441</v>
      </c>
      <c r="F241" s="3" t="s">
        <v>8</v>
      </c>
      <c r="G241" s="5">
        <v>12.25</v>
      </c>
      <c r="H241" s="5">
        <f t="shared" si="55"/>
        <v>1163.75</v>
      </c>
      <c r="I241" s="66"/>
      <c r="J241" s="67">
        <f t="shared" ref="J241:J246" si="61">G241*(1-Скидка_ROXELPRO_Ind)</f>
        <v>12.25</v>
      </c>
      <c r="K241" s="67">
        <f t="shared" si="56"/>
        <v>0</v>
      </c>
      <c r="L241" s="67">
        <f t="shared" si="57"/>
        <v>1163.75</v>
      </c>
      <c r="M241" s="67">
        <f t="shared" si="41"/>
        <v>0</v>
      </c>
      <c r="N241" s="89"/>
    </row>
    <row r="242" spans="1:14">
      <c r="A242" s="125">
        <v>0</v>
      </c>
      <c r="C242" s="3">
        <v>132461</v>
      </c>
      <c r="D242" s="3" t="s">
        <v>2895</v>
      </c>
      <c r="E242" s="3" t="s">
        <v>2441</v>
      </c>
      <c r="F242" s="3" t="s">
        <v>8</v>
      </c>
      <c r="G242" s="5">
        <v>12.25</v>
      </c>
      <c r="H242" s="5">
        <f t="shared" si="55"/>
        <v>1163.75</v>
      </c>
      <c r="I242" s="66"/>
      <c r="J242" s="67">
        <f t="shared" si="61"/>
        <v>12.25</v>
      </c>
      <c r="K242" s="67">
        <f t="shared" si="56"/>
        <v>0</v>
      </c>
      <c r="L242" s="67">
        <f t="shared" si="57"/>
        <v>1163.75</v>
      </c>
      <c r="M242" s="67">
        <f t="shared" si="41"/>
        <v>0</v>
      </c>
      <c r="N242" s="89"/>
    </row>
    <row r="243" spans="1:14">
      <c r="A243" s="125">
        <v>0</v>
      </c>
      <c r="C243" s="3">
        <v>132462</v>
      </c>
      <c r="D243" s="3" t="s">
        <v>2896</v>
      </c>
      <c r="E243" s="3" t="s">
        <v>2441</v>
      </c>
      <c r="F243" s="3" t="s">
        <v>8</v>
      </c>
      <c r="G243" s="5">
        <v>12.25</v>
      </c>
      <c r="H243" s="5">
        <f t="shared" si="55"/>
        <v>1163.75</v>
      </c>
      <c r="I243" s="66"/>
      <c r="J243" s="67">
        <f t="shared" si="61"/>
        <v>12.25</v>
      </c>
      <c r="K243" s="67">
        <f t="shared" si="56"/>
        <v>0</v>
      </c>
      <c r="L243" s="67">
        <f t="shared" si="57"/>
        <v>1163.75</v>
      </c>
      <c r="M243" s="67">
        <f t="shared" si="41"/>
        <v>0</v>
      </c>
      <c r="N243" s="89"/>
    </row>
    <row r="244" spans="1:14">
      <c r="A244" s="125">
        <v>0</v>
      </c>
      <c r="C244" s="3">
        <v>132463</v>
      </c>
      <c r="D244" s="3" t="s">
        <v>2897</v>
      </c>
      <c r="E244" s="3" t="s">
        <v>2441</v>
      </c>
      <c r="F244" s="3" t="s">
        <v>8</v>
      </c>
      <c r="G244" s="5">
        <v>12.87</v>
      </c>
      <c r="H244" s="5">
        <f t="shared" si="55"/>
        <v>1222.6500000000001</v>
      </c>
      <c r="I244" s="66"/>
      <c r="J244" s="67">
        <f t="shared" si="61"/>
        <v>12.87</v>
      </c>
      <c r="K244" s="67">
        <f t="shared" si="56"/>
        <v>0</v>
      </c>
      <c r="L244" s="67">
        <f t="shared" si="57"/>
        <v>1222.6500000000001</v>
      </c>
      <c r="M244" s="67">
        <f t="shared" si="41"/>
        <v>0</v>
      </c>
      <c r="N244" s="89"/>
    </row>
    <row r="245" spans="1:14">
      <c r="A245" s="125">
        <v>0</v>
      </c>
      <c r="C245" s="3">
        <v>132466</v>
      </c>
      <c r="D245" s="3" t="s">
        <v>2898</v>
      </c>
      <c r="E245" s="3" t="s">
        <v>2441</v>
      </c>
      <c r="F245" s="3" t="s">
        <v>8</v>
      </c>
      <c r="G245" s="5">
        <v>13.49</v>
      </c>
      <c r="H245" s="5">
        <f t="shared" si="55"/>
        <v>1281.55</v>
      </c>
      <c r="I245" s="66"/>
      <c r="J245" s="67">
        <f t="shared" si="61"/>
        <v>13.49</v>
      </c>
      <c r="K245" s="67">
        <f t="shared" si="56"/>
        <v>0</v>
      </c>
      <c r="L245" s="67">
        <f t="shared" si="57"/>
        <v>1281.55</v>
      </c>
      <c r="M245" s="67">
        <f t="shared" ref="M245:M313" si="62">I245*L245</f>
        <v>0</v>
      </c>
      <c r="N245" s="89"/>
    </row>
    <row r="246" spans="1:14">
      <c r="A246" s="125">
        <v>0</v>
      </c>
      <c r="C246" s="3">
        <v>132467</v>
      </c>
      <c r="D246" s="3" t="s">
        <v>2899</v>
      </c>
      <c r="E246" s="3" t="s">
        <v>2441</v>
      </c>
      <c r="F246" s="3" t="s">
        <v>8</v>
      </c>
      <c r="G246" s="5">
        <v>13.49</v>
      </c>
      <c r="H246" s="5">
        <f t="shared" si="55"/>
        <v>1281.55</v>
      </c>
      <c r="I246" s="66"/>
      <c r="J246" s="67">
        <f t="shared" si="61"/>
        <v>13.49</v>
      </c>
      <c r="K246" s="67">
        <f t="shared" si="56"/>
        <v>0</v>
      </c>
      <c r="L246" s="67">
        <f t="shared" si="57"/>
        <v>1281.55</v>
      </c>
      <c r="M246" s="67">
        <f t="shared" si="62"/>
        <v>0</v>
      </c>
      <c r="N246" s="89"/>
    </row>
    <row r="247" spans="1:14">
      <c r="A247" s="125"/>
      <c r="C247" s="3"/>
      <c r="D247" s="3"/>
      <c r="E247" s="3"/>
      <c r="F247" s="3"/>
      <c r="G247" s="5"/>
      <c r="H247" s="5"/>
      <c r="I247" s="66"/>
      <c r="J247" s="67"/>
      <c r="K247" s="67"/>
      <c r="L247" s="67"/>
      <c r="M247" s="67"/>
      <c r="N247" s="89"/>
    </row>
    <row r="248" spans="1:14">
      <c r="A248" s="125">
        <v>0</v>
      </c>
      <c r="C248" s="3">
        <v>132932</v>
      </c>
      <c r="D248" s="3" t="s">
        <v>2943</v>
      </c>
      <c r="E248" s="3" t="s">
        <v>8</v>
      </c>
      <c r="F248" s="3" t="s">
        <v>8</v>
      </c>
      <c r="G248" s="5">
        <v>14.7</v>
      </c>
      <c r="H248" s="5">
        <f t="shared" si="55"/>
        <v>1396.5</v>
      </c>
      <c r="I248" s="66"/>
      <c r="J248" s="67">
        <f>G248*(1-Скидка_ROXELPRO_Ind)</f>
        <v>14.7</v>
      </c>
      <c r="K248" s="67">
        <f t="shared" si="56"/>
        <v>0</v>
      </c>
      <c r="L248" s="67">
        <f t="shared" si="57"/>
        <v>1396.5</v>
      </c>
      <c r="M248" s="67">
        <f t="shared" si="62"/>
        <v>0</v>
      </c>
      <c r="N248" s="89"/>
    </row>
    <row r="249" spans="1:14">
      <c r="A249" s="125">
        <v>0</v>
      </c>
      <c r="B249" s="89"/>
      <c r="C249" s="3">
        <v>132933</v>
      </c>
      <c r="D249" s="3" t="s">
        <v>3716</v>
      </c>
      <c r="E249" s="3" t="s">
        <v>8</v>
      </c>
      <c r="F249" s="3" t="s">
        <v>8</v>
      </c>
      <c r="G249" s="5">
        <v>14.7</v>
      </c>
      <c r="H249" s="5">
        <f t="shared" si="55"/>
        <v>1396.5</v>
      </c>
      <c r="I249" s="66"/>
      <c r="J249" s="67">
        <f>G249*(1-Скидка_ROXELPRO_Ind)</f>
        <v>14.7</v>
      </c>
      <c r="K249" s="67">
        <f t="shared" si="56"/>
        <v>0</v>
      </c>
      <c r="L249" s="67">
        <f t="shared" si="57"/>
        <v>1396.5</v>
      </c>
      <c r="M249" s="67">
        <f t="shared" si="62"/>
        <v>0</v>
      </c>
      <c r="N249" s="89"/>
    </row>
    <row r="250" spans="1:14" ht="12" thickBot="1">
      <c r="A250" s="125"/>
      <c r="C250" s="3"/>
      <c r="D250" s="3"/>
      <c r="E250" s="3"/>
      <c r="F250" s="3"/>
      <c r="G250" s="5"/>
      <c r="H250" s="5"/>
      <c r="I250" s="66"/>
      <c r="J250" s="67"/>
      <c r="K250" s="67"/>
      <c r="L250" s="67"/>
      <c r="M250" s="67"/>
      <c r="N250" s="89"/>
    </row>
    <row r="251" spans="1:14" ht="12" thickBot="1">
      <c r="A251" s="125"/>
      <c r="B251" s="355" t="s">
        <v>2942</v>
      </c>
      <c r="C251" s="356"/>
      <c r="D251" s="356"/>
      <c r="E251" s="356"/>
      <c r="F251" s="357"/>
      <c r="G251" s="326"/>
      <c r="H251" s="285"/>
      <c r="I251" s="66"/>
      <c r="J251" s="67"/>
      <c r="K251" s="67"/>
      <c r="L251" s="67"/>
      <c r="M251" s="67"/>
      <c r="N251" s="89"/>
    </row>
    <row r="252" spans="1:14">
      <c r="A252" s="125">
        <v>0</v>
      </c>
      <c r="C252" s="3">
        <v>133103</v>
      </c>
      <c r="D252" s="3" t="s">
        <v>4670</v>
      </c>
      <c r="E252" s="3" t="s">
        <v>2415</v>
      </c>
      <c r="F252" s="3" t="s">
        <v>8</v>
      </c>
      <c r="G252" s="5">
        <v>1.52</v>
      </c>
      <c r="H252" s="5">
        <f t="shared" ref="H252:H283" si="63">ROUND(G252*Курс_EUR,2)</f>
        <v>144.4</v>
      </c>
      <c r="I252" s="66"/>
      <c r="J252" s="67">
        <f t="shared" ref="J252" si="64">G252*(1-Скидка_ROXELPRO_Ind)</f>
        <v>1.52</v>
      </c>
      <c r="K252" s="67">
        <f t="shared" ref="K252:K283" si="65">J252*I252</f>
        <v>0</v>
      </c>
      <c r="L252" s="67">
        <f t="shared" ref="L252:L283" si="66">H252*(1-Скидка_ROXELPRO_Ind)</f>
        <v>144.4</v>
      </c>
      <c r="M252" s="67">
        <f t="shared" si="62"/>
        <v>0</v>
      </c>
    </row>
    <row r="253" spans="1:14">
      <c r="A253" s="125">
        <v>0</v>
      </c>
      <c r="C253" s="3">
        <v>133123</v>
      </c>
      <c r="D253" s="3" t="s">
        <v>2265</v>
      </c>
      <c r="E253" s="3" t="s">
        <v>2415</v>
      </c>
      <c r="F253" s="3" t="s">
        <v>8</v>
      </c>
      <c r="G253" s="5">
        <v>2.5099999999999998</v>
      </c>
      <c r="H253" s="5">
        <f t="shared" si="63"/>
        <v>238.45</v>
      </c>
      <c r="I253" s="66"/>
      <c r="J253" s="67">
        <f t="shared" ref="J253:J259" si="67">G253*(1-Скидка_ROXELPRO_Ind)</f>
        <v>2.5099999999999998</v>
      </c>
      <c r="K253" s="67">
        <f t="shared" si="65"/>
        <v>0</v>
      </c>
      <c r="L253" s="67">
        <f t="shared" si="66"/>
        <v>238.45</v>
      </c>
      <c r="M253" s="67">
        <f t="shared" si="62"/>
        <v>0</v>
      </c>
    </row>
    <row r="254" spans="1:14">
      <c r="A254" s="125">
        <v>0</v>
      </c>
      <c r="C254" s="3">
        <v>133303</v>
      </c>
      <c r="D254" s="3" t="s">
        <v>2900</v>
      </c>
      <c r="E254" s="3" t="s">
        <v>2415</v>
      </c>
      <c r="F254" s="3" t="s">
        <v>8</v>
      </c>
      <c r="G254" s="5">
        <v>1.76</v>
      </c>
      <c r="H254" s="5">
        <f t="shared" si="63"/>
        <v>167.2</v>
      </c>
      <c r="I254" s="66"/>
      <c r="J254" s="67">
        <f t="shared" si="67"/>
        <v>1.76</v>
      </c>
      <c r="K254" s="67">
        <f t="shared" si="65"/>
        <v>0</v>
      </c>
      <c r="L254" s="67">
        <f t="shared" si="66"/>
        <v>167.2</v>
      </c>
      <c r="M254" s="67">
        <f t="shared" si="62"/>
        <v>0</v>
      </c>
      <c r="N254" s="89"/>
    </row>
    <row r="255" spans="1:14">
      <c r="A255" s="125">
        <v>0</v>
      </c>
      <c r="C255" s="3">
        <v>133305</v>
      </c>
      <c r="D255" s="3" t="s">
        <v>2901</v>
      </c>
      <c r="E255" s="3" t="s">
        <v>2415</v>
      </c>
      <c r="F255" s="3" t="s">
        <v>8</v>
      </c>
      <c r="G255" s="5">
        <v>1.76</v>
      </c>
      <c r="H255" s="5">
        <f t="shared" si="63"/>
        <v>167.2</v>
      </c>
      <c r="I255" s="66"/>
      <c r="J255" s="67">
        <f t="shared" si="67"/>
        <v>1.76</v>
      </c>
      <c r="K255" s="67">
        <f t="shared" si="65"/>
        <v>0</v>
      </c>
      <c r="L255" s="67">
        <f t="shared" si="66"/>
        <v>167.2</v>
      </c>
      <c r="M255" s="67">
        <f t="shared" si="62"/>
        <v>0</v>
      </c>
      <c r="N255" s="89"/>
    </row>
    <row r="256" spans="1:14">
      <c r="A256" s="125">
        <v>0</v>
      </c>
      <c r="C256" s="3">
        <v>133318</v>
      </c>
      <c r="D256" s="3" t="s">
        <v>4671</v>
      </c>
      <c r="E256" s="3" t="s">
        <v>2415</v>
      </c>
      <c r="F256" s="3" t="s">
        <v>8</v>
      </c>
      <c r="G256" s="5">
        <v>1.76</v>
      </c>
      <c r="H256" s="5">
        <f t="shared" si="63"/>
        <v>167.2</v>
      </c>
      <c r="I256" s="66"/>
      <c r="J256" s="67">
        <f t="shared" ref="J256" si="68">G256*(1-Скидка_ROXELPRO_Ind)</f>
        <v>1.76</v>
      </c>
      <c r="K256" s="67">
        <f t="shared" si="65"/>
        <v>0</v>
      </c>
      <c r="L256" s="67">
        <f t="shared" si="66"/>
        <v>167.2</v>
      </c>
      <c r="M256" s="67">
        <f t="shared" si="62"/>
        <v>0</v>
      </c>
      <c r="N256" s="89"/>
    </row>
    <row r="257" spans="1:14">
      <c r="A257" s="125">
        <v>0</v>
      </c>
      <c r="C257" s="3">
        <v>133323</v>
      </c>
      <c r="D257" s="3" t="s">
        <v>2902</v>
      </c>
      <c r="E257" s="3" t="s">
        <v>2415</v>
      </c>
      <c r="F257" s="3" t="s">
        <v>8</v>
      </c>
      <c r="G257" s="5">
        <v>1.76</v>
      </c>
      <c r="H257" s="5">
        <f t="shared" si="63"/>
        <v>167.2</v>
      </c>
      <c r="I257" s="66"/>
      <c r="J257" s="67">
        <f t="shared" si="67"/>
        <v>1.76</v>
      </c>
      <c r="K257" s="67">
        <f t="shared" si="65"/>
        <v>0</v>
      </c>
      <c r="L257" s="67">
        <f t="shared" si="66"/>
        <v>167.2</v>
      </c>
      <c r="M257" s="67">
        <f t="shared" si="62"/>
        <v>0</v>
      </c>
      <c r="N257" s="89"/>
    </row>
    <row r="258" spans="1:14">
      <c r="A258" s="125">
        <v>0</v>
      </c>
      <c r="C258" s="3">
        <v>133325</v>
      </c>
      <c r="D258" s="3" t="s">
        <v>2903</v>
      </c>
      <c r="E258" s="3" t="s">
        <v>2415</v>
      </c>
      <c r="F258" s="3" t="s">
        <v>8</v>
      </c>
      <c r="G258" s="5">
        <v>1.76</v>
      </c>
      <c r="H258" s="5">
        <f t="shared" si="63"/>
        <v>167.2</v>
      </c>
      <c r="I258" s="66"/>
      <c r="J258" s="67">
        <f t="shared" si="67"/>
        <v>1.76</v>
      </c>
      <c r="K258" s="67">
        <f t="shared" si="65"/>
        <v>0</v>
      </c>
      <c r="L258" s="67">
        <f t="shared" si="66"/>
        <v>167.2</v>
      </c>
      <c r="M258" s="67">
        <f t="shared" si="62"/>
        <v>0</v>
      </c>
      <c r="N258" s="89"/>
    </row>
    <row r="259" spans="1:14">
      <c r="A259" s="125">
        <v>0</v>
      </c>
      <c r="C259" s="3">
        <v>133343</v>
      </c>
      <c r="D259" s="3" t="s">
        <v>2266</v>
      </c>
      <c r="E259" s="3" t="s">
        <v>2415</v>
      </c>
      <c r="F259" s="3" t="s">
        <v>8</v>
      </c>
      <c r="G259" s="5">
        <v>1.88</v>
      </c>
      <c r="H259" s="5">
        <f t="shared" si="63"/>
        <v>178.6</v>
      </c>
      <c r="I259" s="66"/>
      <c r="J259" s="67">
        <f t="shared" si="67"/>
        <v>1.88</v>
      </c>
      <c r="K259" s="67">
        <f t="shared" si="65"/>
        <v>0</v>
      </c>
      <c r="L259" s="67">
        <f t="shared" si="66"/>
        <v>178.6</v>
      </c>
      <c r="M259" s="67">
        <f t="shared" si="62"/>
        <v>0</v>
      </c>
    </row>
    <row r="260" spans="1:14">
      <c r="A260" s="125">
        <v>0</v>
      </c>
      <c r="C260" s="3">
        <v>133403</v>
      </c>
      <c r="D260" s="3" t="s">
        <v>2904</v>
      </c>
      <c r="E260" s="3" t="s">
        <v>2415</v>
      </c>
      <c r="F260" s="3" t="s">
        <v>8</v>
      </c>
      <c r="G260" s="5">
        <v>1.8</v>
      </c>
      <c r="H260" s="5">
        <f t="shared" si="63"/>
        <v>171</v>
      </c>
      <c r="I260" s="66"/>
      <c r="J260" s="67">
        <f t="shared" ref="J260:J269" si="69">G260*(1-Скидка_ROXELPRO_Ind)</f>
        <v>1.8</v>
      </c>
      <c r="K260" s="67">
        <f t="shared" si="65"/>
        <v>0</v>
      </c>
      <c r="L260" s="67">
        <f t="shared" si="66"/>
        <v>171</v>
      </c>
      <c r="M260" s="67">
        <f t="shared" si="62"/>
        <v>0</v>
      </c>
      <c r="N260" s="89"/>
    </row>
    <row r="261" spans="1:14">
      <c r="A261" s="125">
        <v>0</v>
      </c>
      <c r="C261" s="3">
        <v>133405</v>
      </c>
      <c r="D261" s="3" t="s">
        <v>2905</v>
      </c>
      <c r="E261" s="3" t="s">
        <v>2415</v>
      </c>
      <c r="F261" s="3" t="s">
        <v>8</v>
      </c>
      <c r="G261" s="5">
        <v>1.8</v>
      </c>
      <c r="H261" s="5">
        <f t="shared" si="63"/>
        <v>171</v>
      </c>
      <c r="I261" s="66"/>
      <c r="J261" s="67">
        <f t="shared" si="69"/>
        <v>1.8</v>
      </c>
      <c r="K261" s="67">
        <f t="shared" si="65"/>
        <v>0</v>
      </c>
      <c r="L261" s="67">
        <f t="shared" si="66"/>
        <v>171</v>
      </c>
      <c r="M261" s="67">
        <f t="shared" si="62"/>
        <v>0</v>
      </c>
      <c r="N261" s="89"/>
    </row>
    <row r="262" spans="1:14">
      <c r="A262" s="125">
        <v>0</v>
      </c>
      <c r="C262" s="3">
        <v>133406</v>
      </c>
      <c r="D262" s="3" t="s">
        <v>2906</v>
      </c>
      <c r="E262" s="3" t="s">
        <v>2415</v>
      </c>
      <c r="F262" s="3" t="s">
        <v>8</v>
      </c>
      <c r="G262" s="5">
        <v>1.8</v>
      </c>
      <c r="H262" s="5">
        <f t="shared" si="63"/>
        <v>171</v>
      </c>
      <c r="I262" s="66"/>
      <c r="J262" s="67">
        <f t="shared" si="69"/>
        <v>1.8</v>
      </c>
      <c r="K262" s="67">
        <f t="shared" si="65"/>
        <v>0</v>
      </c>
      <c r="L262" s="67">
        <f t="shared" si="66"/>
        <v>171</v>
      </c>
      <c r="M262" s="67">
        <f t="shared" si="62"/>
        <v>0</v>
      </c>
      <c r="N262" s="89"/>
    </row>
    <row r="263" spans="1:14">
      <c r="A263" s="125">
        <v>0</v>
      </c>
      <c r="C263" s="3">
        <v>133408</v>
      </c>
      <c r="D263" s="3" t="s">
        <v>2907</v>
      </c>
      <c r="E263" s="3" t="s">
        <v>2415</v>
      </c>
      <c r="F263" s="3" t="s">
        <v>8</v>
      </c>
      <c r="G263" s="5">
        <v>1.8</v>
      </c>
      <c r="H263" s="5">
        <f t="shared" si="63"/>
        <v>171</v>
      </c>
      <c r="I263" s="66"/>
      <c r="J263" s="67">
        <f t="shared" si="69"/>
        <v>1.8</v>
      </c>
      <c r="K263" s="67">
        <f t="shared" si="65"/>
        <v>0</v>
      </c>
      <c r="L263" s="67">
        <f t="shared" si="66"/>
        <v>171</v>
      </c>
      <c r="M263" s="67">
        <f t="shared" si="62"/>
        <v>0</v>
      </c>
      <c r="N263" s="89"/>
    </row>
    <row r="264" spans="1:14">
      <c r="A264" s="125">
        <v>0</v>
      </c>
      <c r="C264" s="3">
        <v>133423</v>
      </c>
      <c r="D264" s="3" t="s">
        <v>2267</v>
      </c>
      <c r="E264" s="3" t="s">
        <v>2415</v>
      </c>
      <c r="F264" s="3" t="s">
        <v>8</v>
      </c>
      <c r="G264" s="5">
        <v>2.34</v>
      </c>
      <c r="H264" s="5">
        <f t="shared" si="63"/>
        <v>222.3</v>
      </c>
      <c r="I264" s="66"/>
      <c r="J264" s="67">
        <f t="shared" si="69"/>
        <v>2.34</v>
      </c>
      <c r="K264" s="67">
        <f t="shared" si="65"/>
        <v>0</v>
      </c>
      <c r="L264" s="67">
        <f t="shared" si="66"/>
        <v>222.3</v>
      </c>
      <c r="M264" s="67">
        <f t="shared" si="62"/>
        <v>0</v>
      </c>
    </row>
    <row r="265" spans="1:14">
      <c r="A265" s="125">
        <v>0</v>
      </c>
      <c r="C265" s="3">
        <v>133425</v>
      </c>
      <c r="D265" s="3" t="s">
        <v>2268</v>
      </c>
      <c r="E265" s="3" t="s">
        <v>2415</v>
      </c>
      <c r="F265" s="3" t="s">
        <v>8</v>
      </c>
      <c r="G265" s="5">
        <v>2.34</v>
      </c>
      <c r="H265" s="5">
        <f t="shared" si="63"/>
        <v>222.3</v>
      </c>
      <c r="I265" s="66"/>
      <c r="J265" s="67">
        <f t="shared" si="69"/>
        <v>2.34</v>
      </c>
      <c r="K265" s="67">
        <f t="shared" si="65"/>
        <v>0</v>
      </c>
      <c r="L265" s="67">
        <f t="shared" si="66"/>
        <v>222.3</v>
      </c>
      <c r="M265" s="67">
        <f t="shared" si="62"/>
        <v>0</v>
      </c>
    </row>
    <row r="266" spans="1:14">
      <c r="A266" s="125">
        <v>0</v>
      </c>
      <c r="C266" s="3">
        <v>133426</v>
      </c>
      <c r="D266" s="3" t="s">
        <v>2269</v>
      </c>
      <c r="E266" s="3" t="s">
        <v>2415</v>
      </c>
      <c r="F266" s="3" t="s">
        <v>8</v>
      </c>
      <c r="G266" s="5">
        <v>2.34</v>
      </c>
      <c r="H266" s="5">
        <f t="shared" si="63"/>
        <v>222.3</v>
      </c>
      <c r="I266" s="66"/>
      <c r="J266" s="67">
        <f t="shared" si="69"/>
        <v>2.34</v>
      </c>
      <c r="K266" s="67">
        <f t="shared" si="65"/>
        <v>0</v>
      </c>
      <c r="L266" s="67">
        <f t="shared" si="66"/>
        <v>222.3</v>
      </c>
      <c r="M266" s="67">
        <f t="shared" si="62"/>
        <v>0</v>
      </c>
    </row>
    <row r="267" spans="1:14">
      <c r="A267" s="125">
        <v>0</v>
      </c>
      <c r="C267" s="3">
        <v>133427</v>
      </c>
      <c r="D267" s="3" t="s">
        <v>2270</v>
      </c>
      <c r="E267" s="3" t="s">
        <v>2415</v>
      </c>
      <c r="F267" s="3" t="s">
        <v>8</v>
      </c>
      <c r="G267" s="5">
        <v>1.8</v>
      </c>
      <c r="H267" s="5">
        <f t="shared" si="63"/>
        <v>171</v>
      </c>
      <c r="I267" s="66"/>
      <c r="J267" s="67">
        <f t="shared" si="69"/>
        <v>1.8</v>
      </c>
      <c r="K267" s="67">
        <f t="shared" si="65"/>
        <v>0</v>
      </c>
      <c r="L267" s="67">
        <f t="shared" si="66"/>
        <v>171</v>
      </c>
      <c r="M267" s="67">
        <f t="shared" si="62"/>
        <v>0</v>
      </c>
    </row>
    <row r="268" spans="1:14">
      <c r="A268" s="125">
        <v>0</v>
      </c>
      <c r="C268" s="3">
        <v>133428</v>
      </c>
      <c r="D268" s="3" t="s">
        <v>2271</v>
      </c>
      <c r="E268" s="3" t="s">
        <v>2415</v>
      </c>
      <c r="F268" s="3" t="s">
        <v>8</v>
      </c>
      <c r="G268" s="5">
        <v>2.34</v>
      </c>
      <c r="H268" s="5">
        <f t="shared" si="63"/>
        <v>222.3</v>
      </c>
      <c r="I268" s="66"/>
      <c r="J268" s="67">
        <f t="shared" si="69"/>
        <v>2.34</v>
      </c>
      <c r="K268" s="67">
        <f t="shared" si="65"/>
        <v>0</v>
      </c>
      <c r="L268" s="67">
        <f t="shared" si="66"/>
        <v>222.3</v>
      </c>
      <c r="M268" s="67">
        <f t="shared" si="62"/>
        <v>0</v>
      </c>
    </row>
    <row r="269" spans="1:14">
      <c r="A269" s="125">
        <v>0</v>
      </c>
      <c r="C269" s="3">
        <v>133503</v>
      </c>
      <c r="D269" s="3" t="s">
        <v>2908</v>
      </c>
      <c r="E269" s="3" t="s">
        <v>2415</v>
      </c>
      <c r="F269" s="3" t="s">
        <v>8</v>
      </c>
      <c r="G269" s="5">
        <v>2.2400000000000002</v>
      </c>
      <c r="H269" s="5">
        <f t="shared" si="63"/>
        <v>212.8</v>
      </c>
      <c r="I269" s="66"/>
      <c r="J269" s="67">
        <f t="shared" si="69"/>
        <v>2.2400000000000002</v>
      </c>
      <c r="K269" s="67">
        <f t="shared" si="65"/>
        <v>0</v>
      </c>
      <c r="L269" s="67">
        <f t="shared" si="66"/>
        <v>212.8</v>
      </c>
      <c r="M269" s="67">
        <f t="shared" si="62"/>
        <v>0</v>
      </c>
      <c r="N269" s="89"/>
    </row>
    <row r="270" spans="1:14">
      <c r="A270" s="125">
        <v>0</v>
      </c>
      <c r="C270" s="3">
        <v>133505</v>
      </c>
      <c r="D270" s="3" t="s">
        <v>2909</v>
      </c>
      <c r="E270" s="3" t="s">
        <v>2415</v>
      </c>
      <c r="F270" s="3" t="s">
        <v>8</v>
      </c>
      <c r="G270" s="5">
        <v>2.2400000000000002</v>
      </c>
      <c r="H270" s="5">
        <f t="shared" si="63"/>
        <v>212.8</v>
      </c>
      <c r="I270" s="66"/>
      <c r="J270" s="67">
        <f t="shared" ref="J270:J293" si="70">G270*(1-Скидка_ROXELPRO_Ind)</f>
        <v>2.2400000000000002</v>
      </c>
      <c r="K270" s="67">
        <f t="shared" si="65"/>
        <v>0</v>
      </c>
      <c r="L270" s="67">
        <f t="shared" si="66"/>
        <v>212.8</v>
      </c>
      <c r="M270" s="67">
        <f t="shared" si="62"/>
        <v>0</v>
      </c>
      <c r="N270" s="89"/>
    </row>
    <row r="271" spans="1:14">
      <c r="A271" s="125">
        <v>0</v>
      </c>
      <c r="C271" s="3">
        <v>133506</v>
      </c>
      <c r="D271" s="3" t="s">
        <v>2910</v>
      </c>
      <c r="E271" s="3" t="s">
        <v>2415</v>
      </c>
      <c r="F271" s="3" t="s">
        <v>8</v>
      </c>
      <c r="G271" s="5">
        <v>2.2400000000000002</v>
      </c>
      <c r="H271" s="5">
        <f t="shared" si="63"/>
        <v>212.8</v>
      </c>
      <c r="I271" s="66"/>
      <c r="J271" s="67">
        <f t="shared" si="70"/>
        <v>2.2400000000000002</v>
      </c>
      <c r="K271" s="67">
        <f t="shared" si="65"/>
        <v>0</v>
      </c>
      <c r="L271" s="67">
        <f t="shared" si="66"/>
        <v>212.8</v>
      </c>
      <c r="M271" s="67">
        <f t="shared" si="62"/>
        <v>0</v>
      </c>
      <c r="N271" s="89"/>
    </row>
    <row r="272" spans="1:14">
      <c r="A272" s="125">
        <v>0</v>
      </c>
      <c r="C272" s="3">
        <v>133508</v>
      </c>
      <c r="D272" s="3" t="s">
        <v>2911</v>
      </c>
      <c r="E272" s="3" t="s">
        <v>2415</v>
      </c>
      <c r="F272" s="3" t="s">
        <v>8</v>
      </c>
      <c r="G272" s="5">
        <v>2.2400000000000002</v>
      </c>
      <c r="H272" s="5">
        <f t="shared" si="63"/>
        <v>212.8</v>
      </c>
      <c r="I272" s="66"/>
      <c r="J272" s="67">
        <f t="shared" si="70"/>
        <v>2.2400000000000002</v>
      </c>
      <c r="K272" s="67">
        <f t="shared" si="65"/>
        <v>0</v>
      </c>
      <c r="L272" s="67">
        <f t="shared" si="66"/>
        <v>212.8</v>
      </c>
      <c r="M272" s="67">
        <f t="shared" si="62"/>
        <v>0</v>
      </c>
      <c r="N272" s="89"/>
    </row>
    <row r="273" spans="1:14">
      <c r="A273" s="125">
        <v>0</v>
      </c>
      <c r="C273" s="3">
        <v>133523</v>
      </c>
      <c r="D273" s="3" t="s">
        <v>2912</v>
      </c>
      <c r="E273" s="3" t="s">
        <v>2415</v>
      </c>
      <c r="F273" s="3" t="s">
        <v>8</v>
      </c>
      <c r="G273" s="5">
        <v>2.77</v>
      </c>
      <c r="H273" s="5">
        <f t="shared" si="63"/>
        <v>263.14999999999998</v>
      </c>
      <c r="I273" s="66"/>
      <c r="J273" s="67">
        <f t="shared" si="70"/>
        <v>2.77</v>
      </c>
      <c r="K273" s="67">
        <f t="shared" si="65"/>
        <v>0</v>
      </c>
      <c r="L273" s="67">
        <f t="shared" si="66"/>
        <v>263.14999999999998</v>
      </c>
      <c r="M273" s="67">
        <f t="shared" si="62"/>
        <v>0</v>
      </c>
      <c r="N273" s="89"/>
    </row>
    <row r="274" spans="1:14">
      <c r="A274" s="125">
        <v>0</v>
      </c>
      <c r="C274" s="3">
        <v>133525</v>
      </c>
      <c r="D274" s="3" t="s">
        <v>2913</v>
      </c>
      <c r="E274" s="3" t="s">
        <v>2415</v>
      </c>
      <c r="F274" s="3" t="s">
        <v>8</v>
      </c>
      <c r="G274" s="5">
        <v>2.77</v>
      </c>
      <c r="H274" s="5">
        <f t="shared" si="63"/>
        <v>263.14999999999998</v>
      </c>
      <c r="I274" s="66"/>
      <c r="J274" s="67">
        <f t="shared" si="70"/>
        <v>2.77</v>
      </c>
      <c r="K274" s="67">
        <f t="shared" si="65"/>
        <v>0</v>
      </c>
      <c r="L274" s="67">
        <f t="shared" si="66"/>
        <v>263.14999999999998</v>
      </c>
      <c r="M274" s="67">
        <f t="shared" si="62"/>
        <v>0</v>
      </c>
      <c r="N274" s="89"/>
    </row>
    <row r="275" spans="1:14">
      <c r="A275" s="125">
        <v>0</v>
      </c>
      <c r="C275" s="3">
        <v>133526</v>
      </c>
      <c r="D275" s="3" t="s">
        <v>2914</v>
      </c>
      <c r="E275" s="3" t="s">
        <v>2415</v>
      </c>
      <c r="F275" s="3" t="s">
        <v>8</v>
      </c>
      <c r="G275" s="5">
        <v>2.77</v>
      </c>
      <c r="H275" s="5">
        <f t="shared" si="63"/>
        <v>263.14999999999998</v>
      </c>
      <c r="I275" s="66"/>
      <c r="J275" s="67">
        <f t="shared" si="70"/>
        <v>2.77</v>
      </c>
      <c r="K275" s="67">
        <f t="shared" si="65"/>
        <v>0</v>
      </c>
      <c r="L275" s="67">
        <f t="shared" si="66"/>
        <v>263.14999999999998</v>
      </c>
      <c r="M275" s="67">
        <f t="shared" si="62"/>
        <v>0</v>
      </c>
      <c r="N275" s="89"/>
    </row>
    <row r="276" spans="1:14">
      <c r="A276" s="125">
        <v>0</v>
      </c>
      <c r="C276" s="3">
        <v>133528</v>
      </c>
      <c r="D276" s="3" t="s">
        <v>2915</v>
      </c>
      <c r="E276" s="3" t="s">
        <v>2415</v>
      </c>
      <c r="F276" s="3" t="s">
        <v>8</v>
      </c>
      <c r="G276" s="5">
        <v>2.77</v>
      </c>
      <c r="H276" s="5">
        <f t="shared" si="63"/>
        <v>263.14999999999998</v>
      </c>
      <c r="I276" s="66"/>
      <c r="J276" s="67">
        <f t="shared" si="70"/>
        <v>2.77</v>
      </c>
      <c r="K276" s="67">
        <f t="shared" si="65"/>
        <v>0</v>
      </c>
      <c r="L276" s="67">
        <f t="shared" si="66"/>
        <v>263.14999999999998</v>
      </c>
      <c r="M276" s="67">
        <f t="shared" si="62"/>
        <v>0</v>
      </c>
      <c r="N276" s="89"/>
    </row>
    <row r="277" spans="1:14">
      <c r="A277" s="125">
        <v>0</v>
      </c>
      <c r="C277" s="3">
        <v>133643</v>
      </c>
      <c r="D277" s="3" t="s">
        <v>2272</v>
      </c>
      <c r="E277" s="3" t="s">
        <v>2415</v>
      </c>
      <c r="F277" s="3" t="s">
        <v>8</v>
      </c>
      <c r="G277" s="5">
        <v>3.24</v>
      </c>
      <c r="H277" s="5">
        <f t="shared" si="63"/>
        <v>307.8</v>
      </c>
      <c r="I277" s="66"/>
      <c r="J277" s="67">
        <f t="shared" si="70"/>
        <v>3.24</v>
      </c>
      <c r="K277" s="67">
        <f t="shared" si="65"/>
        <v>0</v>
      </c>
      <c r="L277" s="67">
        <f t="shared" si="66"/>
        <v>307.8</v>
      </c>
      <c r="M277" s="67">
        <f t="shared" si="62"/>
        <v>0</v>
      </c>
    </row>
    <row r="278" spans="1:14">
      <c r="A278" s="125">
        <v>0</v>
      </c>
      <c r="C278" s="3">
        <v>133645</v>
      </c>
      <c r="D278" s="3" t="s">
        <v>2273</v>
      </c>
      <c r="E278" s="3" t="s">
        <v>2415</v>
      </c>
      <c r="F278" s="3" t="s">
        <v>8</v>
      </c>
      <c r="G278" s="5">
        <v>3.24</v>
      </c>
      <c r="H278" s="5">
        <f t="shared" si="63"/>
        <v>307.8</v>
      </c>
      <c r="I278" s="66"/>
      <c r="J278" s="67">
        <f t="shared" si="70"/>
        <v>3.24</v>
      </c>
      <c r="K278" s="67">
        <f t="shared" si="65"/>
        <v>0</v>
      </c>
      <c r="L278" s="67">
        <f t="shared" si="66"/>
        <v>307.8</v>
      </c>
      <c r="M278" s="67">
        <f t="shared" si="62"/>
        <v>0</v>
      </c>
    </row>
    <row r="279" spans="1:14">
      <c r="A279" s="125">
        <v>0</v>
      </c>
      <c r="C279" s="3">
        <v>133646</v>
      </c>
      <c r="D279" s="3" t="s">
        <v>2274</v>
      </c>
      <c r="E279" s="3" t="s">
        <v>2415</v>
      </c>
      <c r="F279" s="3" t="s">
        <v>8</v>
      </c>
      <c r="G279" s="5">
        <v>3.24</v>
      </c>
      <c r="H279" s="5">
        <f t="shared" si="63"/>
        <v>307.8</v>
      </c>
      <c r="I279" s="66"/>
      <c r="J279" s="67">
        <f t="shared" si="70"/>
        <v>3.24</v>
      </c>
      <c r="K279" s="67">
        <f t="shared" si="65"/>
        <v>0</v>
      </c>
      <c r="L279" s="67">
        <f t="shared" si="66"/>
        <v>307.8</v>
      </c>
      <c r="M279" s="67">
        <f t="shared" si="62"/>
        <v>0</v>
      </c>
    </row>
    <row r="280" spans="1:14">
      <c r="A280" s="125">
        <v>0</v>
      </c>
      <c r="C280" s="3">
        <v>133647</v>
      </c>
      <c r="D280" s="3" t="s">
        <v>2275</v>
      </c>
      <c r="E280" s="3" t="s">
        <v>2415</v>
      </c>
      <c r="F280" s="3" t="s">
        <v>8</v>
      </c>
      <c r="G280" s="5">
        <v>3.24</v>
      </c>
      <c r="H280" s="5">
        <f t="shared" si="63"/>
        <v>307.8</v>
      </c>
      <c r="I280" s="66"/>
      <c r="J280" s="67">
        <f t="shared" si="70"/>
        <v>3.24</v>
      </c>
      <c r="K280" s="67">
        <f t="shared" si="65"/>
        <v>0</v>
      </c>
      <c r="L280" s="67">
        <f t="shared" si="66"/>
        <v>307.8</v>
      </c>
      <c r="M280" s="67">
        <f t="shared" si="62"/>
        <v>0</v>
      </c>
    </row>
    <row r="281" spans="1:14">
      <c r="A281" s="125">
        <v>0</v>
      </c>
      <c r="C281" s="3">
        <v>133648</v>
      </c>
      <c r="D281" s="3" t="s">
        <v>2276</v>
      </c>
      <c r="E281" s="3" t="s">
        <v>2415</v>
      </c>
      <c r="F281" s="3" t="s">
        <v>8</v>
      </c>
      <c r="G281" s="5">
        <v>3.24</v>
      </c>
      <c r="H281" s="5">
        <f t="shared" si="63"/>
        <v>307.8</v>
      </c>
      <c r="I281" s="66"/>
      <c r="J281" s="67">
        <f t="shared" si="70"/>
        <v>3.24</v>
      </c>
      <c r="K281" s="67">
        <f t="shared" si="65"/>
        <v>0</v>
      </c>
      <c r="L281" s="67">
        <f t="shared" si="66"/>
        <v>307.8</v>
      </c>
      <c r="M281" s="67">
        <f t="shared" si="62"/>
        <v>0</v>
      </c>
    </row>
    <row r="282" spans="1:14">
      <c r="A282" s="125">
        <v>0</v>
      </c>
      <c r="C282" s="3">
        <v>133813</v>
      </c>
      <c r="D282" s="3" t="s">
        <v>2916</v>
      </c>
      <c r="E282" s="3" t="s">
        <v>2416</v>
      </c>
      <c r="F282" s="3" t="s">
        <v>8</v>
      </c>
      <c r="G282" s="5">
        <v>3.12</v>
      </c>
      <c r="H282" s="5">
        <f t="shared" si="63"/>
        <v>296.39999999999998</v>
      </c>
      <c r="I282" s="66"/>
      <c r="J282" s="67">
        <f t="shared" si="70"/>
        <v>3.12</v>
      </c>
      <c r="K282" s="67">
        <f t="shared" si="65"/>
        <v>0</v>
      </c>
      <c r="L282" s="67">
        <f t="shared" si="66"/>
        <v>296.39999999999998</v>
      </c>
      <c r="M282" s="67">
        <f t="shared" si="62"/>
        <v>0</v>
      </c>
      <c r="N282" s="89"/>
    </row>
    <row r="283" spans="1:14">
      <c r="A283" s="125">
        <v>0</v>
      </c>
      <c r="C283" s="3">
        <v>133815</v>
      </c>
      <c r="D283" s="3" t="s">
        <v>2917</v>
      </c>
      <c r="E283" s="3" t="s">
        <v>2416</v>
      </c>
      <c r="F283" s="3" t="s">
        <v>8</v>
      </c>
      <c r="G283" s="5">
        <v>3.12</v>
      </c>
      <c r="H283" s="5">
        <f t="shared" si="63"/>
        <v>296.39999999999998</v>
      </c>
      <c r="I283" s="66"/>
      <c r="J283" s="67">
        <f t="shared" si="70"/>
        <v>3.12</v>
      </c>
      <c r="K283" s="67">
        <f t="shared" si="65"/>
        <v>0</v>
      </c>
      <c r="L283" s="67">
        <f t="shared" si="66"/>
        <v>296.39999999999998</v>
      </c>
      <c r="M283" s="67">
        <f t="shared" si="62"/>
        <v>0</v>
      </c>
      <c r="N283" s="89"/>
    </row>
    <row r="284" spans="1:14">
      <c r="A284" s="125">
        <v>0</v>
      </c>
      <c r="C284" s="3">
        <v>133816</v>
      </c>
      <c r="D284" s="3" t="s">
        <v>2918</v>
      </c>
      <c r="E284" s="3" t="s">
        <v>2416</v>
      </c>
      <c r="F284" s="3" t="s">
        <v>8</v>
      </c>
      <c r="G284" s="5">
        <v>3.12</v>
      </c>
      <c r="H284" s="5">
        <f t="shared" ref="H284:H315" si="71">ROUND(G284*Курс_EUR,2)</f>
        <v>296.39999999999998</v>
      </c>
      <c r="I284" s="66"/>
      <c r="J284" s="67">
        <f t="shared" si="70"/>
        <v>3.12</v>
      </c>
      <c r="K284" s="67">
        <f t="shared" ref="K284:K315" si="72">J284*I284</f>
        <v>0</v>
      </c>
      <c r="L284" s="67">
        <f t="shared" ref="L284:L315" si="73">H284*(1-Скидка_ROXELPRO_Ind)</f>
        <v>296.39999999999998</v>
      </c>
      <c r="M284" s="67">
        <f t="shared" si="62"/>
        <v>0</v>
      </c>
      <c r="N284" s="89"/>
    </row>
    <row r="285" spans="1:14">
      <c r="A285" s="125">
        <v>0</v>
      </c>
      <c r="C285" s="3">
        <v>133818</v>
      </c>
      <c r="D285" s="3" t="s">
        <v>2919</v>
      </c>
      <c r="E285" s="3" t="s">
        <v>2416</v>
      </c>
      <c r="F285" s="3" t="s">
        <v>8</v>
      </c>
      <c r="G285" s="5">
        <v>3.12</v>
      </c>
      <c r="H285" s="5">
        <f t="shared" si="71"/>
        <v>296.39999999999998</v>
      </c>
      <c r="I285" s="66"/>
      <c r="J285" s="67">
        <f t="shared" si="70"/>
        <v>3.12</v>
      </c>
      <c r="K285" s="67">
        <f t="shared" si="72"/>
        <v>0</v>
      </c>
      <c r="L285" s="67">
        <f t="shared" si="73"/>
        <v>296.39999999999998</v>
      </c>
      <c r="M285" s="67">
        <f t="shared" si="62"/>
        <v>0</v>
      </c>
      <c r="N285" s="89"/>
    </row>
    <row r="286" spans="1:14">
      <c r="A286" s="125">
        <v>0</v>
      </c>
      <c r="C286" s="3">
        <v>133843</v>
      </c>
      <c r="D286" s="3" t="s">
        <v>2277</v>
      </c>
      <c r="E286" s="3" t="s">
        <v>2416</v>
      </c>
      <c r="F286" s="3" t="s">
        <v>8</v>
      </c>
      <c r="G286" s="5">
        <v>4.7300000000000004</v>
      </c>
      <c r="H286" s="5">
        <f t="shared" si="71"/>
        <v>449.35</v>
      </c>
      <c r="I286" s="66"/>
      <c r="J286" s="67">
        <f t="shared" si="70"/>
        <v>4.7300000000000004</v>
      </c>
      <c r="K286" s="67">
        <f t="shared" si="72"/>
        <v>0</v>
      </c>
      <c r="L286" s="67">
        <f t="shared" si="73"/>
        <v>449.35</v>
      </c>
      <c r="M286" s="67">
        <f t="shared" si="62"/>
        <v>0</v>
      </c>
    </row>
    <row r="287" spans="1:14">
      <c r="A287" s="125">
        <v>0</v>
      </c>
      <c r="C287" s="3">
        <v>133845</v>
      </c>
      <c r="D287" s="3" t="s">
        <v>2278</v>
      </c>
      <c r="E287" s="3" t="s">
        <v>2416</v>
      </c>
      <c r="F287" s="3" t="s">
        <v>8</v>
      </c>
      <c r="G287" s="5">
        <v>4.7300000000000004</v>
      </c>
      <c r="H287" s="5">
        <f t="shared" si="71"/>
        <v>449.35</v>
      </c>
      <c r="I287" s="66"/>
      <c r="J287" s="67">
        <f t="shared" si="70"/>
        <v>4.7300000000000004</v>
      </c>
      <c r="K287" s="67">
        <f t="shared" si="72"/>
        <v>0</v>
      </c>
      <c r="L287" s="67">
        <f t="shared" si="73"/>
        <v>449.35</v>
      </c>
      <c r="M287" s="67">
        <f t="shared" si="62"/>
        <v>0</v>
      </c>
    </row>
    <row r="288" spans="1:14">
      <c r="A288" s="125">
        <v>0</v>
      </c>
      <c r="C288" s="3">
        <v>133846</v>
      </c>
      <c r="D288" s="3" t="s">
        <v>2279</v>
      </c>
      <c r="E288" s="3" t="s">
        <v>2416</v>
      </c>
      <c r="F288" s="3" t="s">
        <v>8</v>
      </c>
      <c r="G288" s="5">
        <v>4.7300000000000004</v>
      </c>
      <c r="H288" s="5">
        <f t="shared" si="71"/>
        <v>449.35</v>
      </c>
      <c r="I288" s="66"/>
      <c r="J288" s="67">
        <f t="shared" si="70"/>
        <v>4.7300000000000004</v>
      </c>
      <c r="K288" s="67">
        <f t="shared" si="72"/>
        <v>0</v>
      </c>
      <c r="L288" s="67">
        <f t="shared" si="73"/>
        <v>449.35</v>
      </c>
      <c r="M288" s="67">
        <f t="shared" si="62"/>
        <v>0</v>
      </c>
    </row>
    <row r="289" spans="1:13">
      <c r="A289" s="125">
        <v>0</v>
      </c>
      <c r="C289" s="3">
        <v>133847</v>
      </c>
      <c r="D289" s="3" t="s">
        <v>2280</v>
      </c>
      <c r="E289" s="3" t="s">
        <v>2416</v>
      </c>
      <c r="F289" s="3" t="s">
        <v>8</v>
      </c>
      <c r="G289" s="5">
        <v>4.7300000000000004</v>
      </c>
      <c r="H289" s="5">
        <f t="shared" si="71"/>
        <v>449.35</v>
      </c>
      <c r="I289" s="66"/>
      <c r="J289" s="67">
        <f t="shared" si="70"/>
        <v>4.7300000000000004</v>
      </c>
      <c r="K289" s="67">
        <f t="shared" si="72"/>
        <v>0</v>
      </c>
      <c r="L289" s="67">
        <f t="shared" si="73"/>
        <v>449.35</v>
      </c>
      <c r="M289" s="67">
        <f t="shared" si="62"/>
        <v>0</v>
      </c>
    </row>
    <row r="290" spans="1:13">
      <c r="A290" s="125">
        <v>0</v>
      </c>
      <c r="C290" s="3">
        <v>133848</v>
      </c>
      <c r="D290" s="3" t="s">
        <v>2281</v>
      </c>
      <c r="E290" s="3" t="s">
        <v>2416</v>
      </c>
      <c r="F290" s="3" t="s">
        <v>8</v>
      </c>
      <c r="G290" s="5">
        <v>4.7300000000000004</v>
      </c>
      <c r="H290" s="5">
        <f t="shared" si="71"/>
        <v>449.35</v>
      </c>
      <c r="I290" s="66"/>
      <c r="J290" s="67">
        <f t="shared" si="70"/>
        <v>4.7300000000000004</v>
      </c>
      <c r="K290" s="67">
        <f t="shared" si="72"/>
        <v>0</v>
      </c>
      <c r="L290" s="67">
        <f t="shared" si="73"/>
        <v>449.35</v>
      </c>
      <c r="M290" s="67">
        <f t="shared" si="62"/>
        <v>0</v>
      </c>
    </row>
    <row r="291" spans="1:13">
      <c r="A291" s="125"/>
      <c r="C291" s="3"/>
      <c r="D291" s="3"/>
      <c r="E291" s="3"/>
      <c r="F291" s="3"/>
      <c r="G291" s="5"/>
      <c r="H291" s="5"/>
      <c r="I291" s="66"/>
      <c r="J291" s="67"/>
      <c r="K291" s="67"/>
      <c r="L291" s="67"/>
      <c r="M291" s="67"/>
    </row>
    <row r="292" spans="1:13">
      <c r="A292" s="125">
        <v>0</v>
      </c>
      <c r="C292" s="3">
        <v>135426</v>
      </c>
      <c r="D292" s="3" t="s">
        <v>2282</v>
      </c>
      <c r="E292" s="3" t="s">
        <v>2415</v>
      </c>
      <c r="F292" s="3" t="s">
        <v>8</v>
      </c>
      <c r="G292" s="5">
        <v>4.4800000000000004</v>
      </c>
      <c r="H292" s="5">
        <f t="shared" si="71"/>
        <v>425.6</v>
      </c>
      <c r="I292" s="66"/>
      <c r="J292" s="67">
        <f t="shared" si="70"/>
        <v>4.4800000000000004</v>
      </c>
      <c r="K292" s="67">
        <f t="shared" si="72"/>
        <v>0</v>
      </c>
      <c r="L292" s="67">
        <f t="shared" si="73"/>
        <v>425.6</v>
      </c>
      <c r="M292" s="67">
        <f t="shared" si="62"/>
        <v>0</v>
      </c>
    </row>
    <row r="293" spans="1:13">
      <c r="A293" s="125">
        <v>0</v>
      </c>
      <c r="C293" s="3">
        <v>135429</v>
      </c>
      <c r="D293" s="3" t="s">
        <v>2283</v>
      </c>
      <c r="E293" s="3" t="s">
        <v>2415</v>
      </c>
      <c r="F293" s="3" t="s">
        <v>8</v>
      </c>
      <c r="G293" s="5">
        <v>4.72</v>
      </c>
      <c r="H293" s="5">
        <f t="shared" si="71"/>
        <v>448.4</v>
      </c>
      <c r="I293" s="66"/>
      <c r="J293" s="67">
        <f t="shared" si="70"/>
        <v>4.72</v>
      </c>
      <c r="K293" s="67">
        <f t="shared" si="72"/>
        <v>0</v>
      </c>
      <c r="L293" s="67">
        <f t="shared" si="73"/>
        <v>448.4</v>
      </c>
      <c r="M293" s="67">
        <f t="shared" si="62"/>
        <v>0</v>
      </c>
    </row>
    <row r="294" spans="1:13">
      <c r="A294" s="125">
        <v>0</v>
      </c>
      <c r="C294" s="3">
        <v>135646</v>
      </c>
      <c r="D294" s="3" t="s">
        <v>4812</v>
      </c>
      <c r="E294" s="3" t="s">
        <v>2415</v>
      </c>
      <c r="F294" s="3" t="s">
        <v>8</v>
      </c>
      <c r="G294" s="5">
        <v>7.68</v>
      </c>
      <c r="H294" s="5">
        <f t="shared" si="71"/>
        <v>729.6</v>
      </c>
      <c r="I294" s="66"/>
      <c r="J294" s="67">
        <f t="shared" ref="J294:J295" si="74">G294*(1-Скидка_ROXELPRO_Ind)</f>
        <v>7.68</v>
      </c>
      <c r="K294" s="67">
        <f t="shared" si="72"/>
        <v>0</v>
      </c>
      <c r="L294" s="67">
        <f t="shared" si="73"/>
        <v>729.6</v>
      </c>
      <c r="M294" s="67">
        <f t="shared" si="62"/>
        <v>0</v>
      </c>
    </row>
    <row r="295" spans="1:13">
      <c r="A295" s="125">
        <v>0</v>
      </c>
      <c r="C295" s="3">
        <v>135649</v>
      </c>
      <c r="D295" s="3" t="s">
        <v>4813</v>
      </c>
      <c r="E295" s="3" t="s">
        <v>2415</v>
      </c>
      <c r="F295" s="3" t="s">
        <v>8</v>
      </c>
      <c r="G295" s="5">
        <v>8.4499999999999993</v>
      </c>
      <c r="H295" s="5">
        <f t="shared" si="71"/>
        <v>802.75</v>
      </c>
      <c r="I295" s="66"/>
      <c r="J295" s="67">
        <f t="shared" si="74"/>
        <v>8.4499999999999993</v>
      </c>
      <c r="K295" s="67">
        <f t="shared" si="72"/>
        <v>0</v>
      </c>
      <c r="L295" s="67">
        <f t="shared" si="73"/>
        <v>802.75</v>
      </c>
      <c r="M295" s="67">
        <f t="shared" si="62"/>
        <v>0</v>
      </c>
    </row>
    <row r="296" spans="1:13">
      <c r="A296" s="125">
        <v>0</v>
      </c>
      <c r="C296" s="3">
        <v>135856</v>
      </c>
      <c r="D296" s="3" t="s">
        <v>2284</v>
      </c>
      <c r="E296" s="3" t="s">
        <v>2416</v>
      </c>
      <c r="F296" s="3" t="s">
        <v>8</v>
      </c>
      <c r="G296" s="5">
        <v>8.7200000000000006</v>
      </c>
      <c r="H296" s="5">
        <f t="shared" si="71"/>
        <v>828.4</v>
      </c>
      <c r="I296" s="66"/>
      <c r="J296" s="67">
        <f t="shared" ref="J296:J315" si="75">G296*(1-Скидка_ROXELPRO_Ind)</f>
        <v>8.7200000000000006</v>
      </c>
      <c r="K296" s="67">
        <f t="shared" si="72"/>
        <v>0</v>
      </c>
      <c r="L296" s="67">
        <f t="shared" si="73"/>
        <v>828.4</v>
      </c>
      <c r="M296" s="67">
        <f t="shared" si="62"/>
        <v>0</v>
      </c>
    </row>
    <row r="297" spans="1:13">
      <c r="A297" s="125">
        <v>0</v>
      </c>
      <c r="C297" s="3">
        <v>135859</v>
      </c>
      <c r="D297" s="3" t="s">
        <v>2285</v>
      </c>
      <c r="E297" s="3" t="s">
        <v>2416</v>
      </c>
      <c r="F297" s="3" t="s">
        <v>8</v>
      </c>
      <c r="G297" s="5">
        <v>9.92</v>
      </c>
      <c r="H297" s="5">
        <f t="shared" si="71"/>
        <v>942.4</v>
      </c>
      <c r="I297" s="66"/>
      <c r="J297" s="67">
        <f t="shared" si="75"/>
        <v>9.92</v>
      </c>
      <c r="K297" s="67">
        <f t="shared" si="72"/>
        <v>0</v>
      </c>
      <c r="L297" s="67">
        <f t="shared" si="73"/>
        <v>942.4</v>
      </c>
      <c r="M297" s="67">
        <f t="shared" si="62"/>
        <v>0</v>
      </c>
    </row>
    <row r="298" spans="1:13">
      <c r="A298" s="125"/>
      <c r="C298" s="3"/>
      <c r="D298" s="3"/>
      <c r="E298" s="3"/>
      <c r="F298" s="3"/>
      <c r="G298" s="5"/>
      <c r="H298" s="5"/>
      <c r="I298" s="66"/>
      <c r="J298" s="67"/>
      <c r="K298" s="67"/>
      <c r="L298" s="67"/>
      <c r="M298" s="67"/>
    </row>
    <row r="299" spans="1:13">
      <c r="A299" s="125">
        <v>0</v>
      </c>
      <c r="C299" s="3">
        <v>137423</v>
      </c>
      <c r="D299" s="3" t="s">
        <v>2286</v>
      </c>
      <c r="E299" s="3" t="s">
        <v>2415</v>
      </c>
      <c r="F299" s="3" t="s">
        <v>8</v>
      </c>
      <c r="G299" s="5">
        <v>3.72</v>
      </c>
      <c r="H299" s="5">
        <f t="shared" si="71"/>
        <v>353.4</v>
      </c>
      <c r="I299" s="66"/>
      <c r="J299" s="67">
        <f t="shared" si="75"/>
        <v>3.72</v>
      </c>
      <c r="K299" s="67">
        <f t="shared" si="72"/>
        <v>0</v>
      </c>
      <c r="L299" s="67">
        <f t="shared" si="73"/>
        <v>353.4</v>
      </c>
      <c r="M299" s="67">
        <f t="shared" si="62"/>
        <v>0</v>
      </c>
    </row>
    <row r="300" spans="1:13">
      <c r="A300" s="125">
        <v>0</v>
      </c>
      <c r="C300" s="3">
        <v>137424</v>
      </c>
      <c r="D300" s="3" t="s">
        <v>2287</v>
      </c>
      <c r="E300" s="3" t="s">
        <v>2415</v>
      </c>
      <c r="F300" s="3" t="s">
        <v>8</v>
      </c>
      <c r="G300" s="5">
        <v>3.92</v>
      </c>
      <c r="H300" s="5">
        <f t="shared" si="71"/>
        <v>372.4</v>
      </c>
      <c r="I300" s="66"/>
      <c r="J300" s="67">
        <f t="shared" si="75"/>
        <v>3.92</v>
      </c>
      <c r="K300" s="67">
        <f t="shared" si="72"/>
        <v>0</v>
      </c>
      <c r="L300" s="67">
        <f t="shared" si="73"/>
        <v>372.4</v>
      </c>
      <c r="M300" s="67">
        <f t="shared" si="62"/>
        <v>0</v>
      </c>
    </row>
    <row r="301" spans="1:13">
      <c r="A301" s="125">
        <v>0</v>
      </c>
      <c r="C301" s="3">
        <v>137642</v>
      </c>
      <c r="D301" s="3" t="s">
        <v>4814</v>
      </c>
      <c r="E301" s="3" t="s">
        <v>2415</v>
      </c>
      <c r="F301" s="3" t="s">
        <v>8</v>
      </c>
      <c r="G301" s="5">
        <v>5.54</v>
      </c>
      <c r="H301" s="5">
        <f t="shared" si="71"/>
        <v>526.29999999999995</v>
      </c>
      <c r="I301" s="66"/>
      <c r="J301" s="67">
        <f t="shared" ref="J301:J303" si="76">G301*(1-Скидка_ROXELPRO_Ind)</f>
        <v>5.54</v>
      </c>
      <c r="K301" s="67">
        <f t="shared" si="72"/>
        <v>0</v>
      </c>
      <c r="L301" s="67">
        <f t="shared" si="73"/>
        <v>526.29999999999995</v>
      </c>
      <c r="M301" s="67">
        <f t="shared" si="62"/>
        <v>0</v>
      </c>
    </row>
    <row r="302" spans="1:13">
      <c r="A302" s="125">
        <v>0</v>
      </c>
      <c r="C302" s="3">
        <v>137643</v>
      </c>
      <c r="D302" s="3" t="s">
        <v>4815</v>
      </c>
      <c r="E302" s="3" t="s">
        <v>2415</v>
      </c>
      <c r="F302" s="3" t="s">
        <v>8</v>
      </c>
      <c r="G302" s="5">
        <v>6.16</v>
      </c>
      <c r="H302" s="5">
        <f t="shared" si="71"/>
        <v>585.20000000000005</v>
      </c>
      <c r="I302" s="66"/>
      <c r="J302" s="67">
        <f t="shared" si="76"/>
        <v>6.16</v>
      </c>
      <c r="K302" s="67">
        <f t="shared" si="72"/>
        <v>0</v>
      </c>
      <c r="L302" s="67">
        <f t="shared" si="73"/>
        <v>585.20000000000005</v>
      </c>
      <c r="M302" s="67">
        <f t="shared" si="62"/>
        <v>0</v>
      </c>
    </row>
    <row r="303" spans="1:13">
      <c r="A303" s="125">
        <v>0</v>
      </c>
      <c r="C303" s="3">
        <v>137644</v>
      </c>
      <c r="D303" s="3" t="s">
        <v>4816</v>
      </c>
      <c r="E303" s="3" t="s">
        <v>2415</v>
      </c>
      <c r="F303" s="3" t="s">
        <v>8</v>
      </c>
      <c r="G303" s="5">
        <v>6.78</v>
      </c>
      <c r="H303" s="5">
        <f t="shared" si="71"/>
        <v>644.1</v>
      </c>
      <c r="I303" s="66"/>
      <c r="J303" s="67">
        <f t="shared" si="76"/>
        <v>6.78</v>
      </c>
      <c r="K303" s="67">
        <f t="shared" si="72"/>
        <v>0</v>
      </c>
      <c r="L303" s="67">
        <f t="shared" si="73"/>
        <v>644.1</v>
      </c>
      <c r="M303" s="67">
        <f t="shared" si="62"/>
        <v>0</v>
      </c>
    </row>
    <row r="304" spans="1:13">
      <c r="A304" s="125">
        <v>0</v>
      </c>
      <c r="C304" s="3">
        <v>137852</v>
      </c>
      <c r="D304" s="3" t="s">
        <v>3809</v>
      </c>
      <c r="E304" s="3" t="s">
        <v>2416</v>
      </c>
      <c r="F304" s="3" t="s">
        <v>8</v>
      </c>
      <c r="G304" s="5">
        <v>6.6</v>
      </c>
      <c r="H304" s="5">
        <f t="shared" si="71"/>
        <v>627</v>
      </c>
      <c r="I304" s="66"/>
      <c r="J304" s="67">
        <f t="shared" ref="J304" si="77">G304*(1-Скидка_ROXELPRO_Ind)</f>
        <v>6.6</v>
      </c>
      <c r="K304" s="67">
        <f t="shared" si="72"/>
        <v>0</v>
      </c>
      <c r="L304" s="67">
        <f t="shared" si="73"/>
        <v>627</v>
      </c>
      <c r="M304" s="67">
        <f t="shared" si="62"/>
        <v>0</v>
      </c>
    </row>
    <row r="305" spans="1:14">
      <c r="A305" s="125">
        <v>0</v>
      </c>
      <c r="C305" s="3">
        <v>137853</v>
      </c>
      <c r="D305" s="3" t="s">
        <v>2288</v>
      </c>
      <c r="E305" s="3" t="s">
        <v>2416</v>
      </c>
      <c r="F305" s="3" t="s">
        <v>8</v>
      </c>
      <c r="G305" s="5">
        <v>7.28</v>
      </c>
      <c r="H305" s="5">
        <f t="shared" si="71"/>
        <v>691.6</v>
      </c>
      <c r="I305" s="66"/>
      <c r="J305" s="67">
        <f t="shared" si="75"/>
        <v>7.28</v>
      </c>
      <c r="K305" s="67">
        <f t="shared" si="72"/>
        <v>0</v>
      </c>
      <c r="L305" s="67">
        <f t="shared" si="73"/>
        <v>691.6</v>
      </c>
      <c r="M305" s="67">
        <f t="shared" si="62"/>
        <v>0</v>
      </c>
    </row>
    <row r="306" spans="1:14">
      <c r="A306" s="125">
        <v>0</v>
      </c>
      <c r="C306" s="3">
        <v>137854</v>
      </c>
      <c r="D306" s="3" t="s">
        <v>2289</v>
      </c>
      <c r="E306" s="3" t="s">
        <v>2416</v>
      </c>
      <c r="F306" s="3" t="s">
        <v>8</v>
      </c>
      <c r="G306" s="5">
        <v>8.2799999999999994</v>
      </c>
      <c r="H306" s="5">
        <f t="shared" si="71"/>
        <v>786.6</v>
      </c>
      <c r="I306" s="66"/>
      <c r="J306" s="67">
        <f t="shared" si="75"/>
        <v>8.2799999999999994</v>
      </c>
      <c r="K306" s="67">
        <f t="shared" si="72"/>
        <v>0</v>
      </c>
      <c r="L306" s="67">
        <f t="shared" si="73"/>
        <v>786.6</v>
      </c>
      <c r="M306" s="67">
        <f t="shared" si="62"/>
        <v>0</v>
      </c>
    </row>
    <row r="307" spans="1:14">
      <c r="A307" s="125"/>
      <c r="C307" s="3"/>
      <c r="D307" s="3"/>
      <c r="E307" s="3"/>
      <c r="F307" s="3"/>
      <c r="G307" s="5"/>
      <c r="H307" s="5"/>
      <c r="I307" s="66"/>
      <c r="J307" s="67"/>
      <c r="K307" s="67"/>
      <c r="L307" s="67"/>
      <c r="M307" s="67"/>
    </row>
    <row r="308" spans="1:14">
      <c r="A308" s="125">
        <v>0</v>
      </c>
      <c r="C308" s="3">
        <v>138223</v>
      </c>
      <c r="D308" s="3" t="s">
        <v>3069</v>
      </c>
      <c r="E308" s="3" t="s">
        <v>2295</v>
      </c>
      <c r="F308" s="3" t="s">
        <v>8</v>
      </c>
      <c r="G308" s="5">
        <v>8.7100000000000009</v>
      </c>
      <c r="H308" s="5">
        <f t="shared" si="71"/>
        <v>827.45</v>
      </c>
      <c r="I308" s="66"/>
      <c r="J308" s="67">
        <f>G308*(1-Скидка_ROXELPRO_Ind)</f>
        <v>8.7100000000000009</v>
      </c>
      <c r="K308" s="67">
        <f t="shared" si="72"/>
        <v>0</v>
      </c>
      <c r="L308" s="67">
        <f t="shared" si="73"/>
        <v>827.45</v>
      </c>
      <c r="M308" s="67">
        <f t="shared" si="62"/>
        <v>0</v>
      </c>
    </row>
    <row r="309" spans="1:14">
      <c r="A309" s="125">
        <v>0</v>
      </c>
      <c r="C309" s="3">
        <v>138225</v>
      </c>
      <c r="D309" s="3" t="s">
        <v>3070</v>
      </c>
      <c r="E309" s="3" t="s">
        <v>2295</v>
      </c>
      <c r="F309" s="3" t="s">
        <v>8</v>
      </c>
      <c r="G309" s="5">
        <v>8.7100000000000009</v>
      </c>
      <c r="H309" s="5">
        <f t="shared" si="71"/>
        <v>827.45</v>
      </c>
      <c r="I309" s="66"/>
      <c r="J309" s="67">
        <f>G309*(1-Скидка_ROXELPRO_Ind)</f>
        <v>8.7100000000000009</v>
      </c>
      <c r="K309" s="67">
        <f t="shared" si="72"/>
        <v>0</v>
      </c>
      <c r="L309" s="67">
        <f t="shared" si="73"/>
        <v>827.45</v>
      </c>
      <c r="M309" s="67">
        <f t="shared" si="62"/>
        <v>0</v>
      </c>
    </row>
    <row r="310" spans="1:14">
      <c r="A310" s="125">
        <v>0</v>
      </c>
      <c r="C310" s="3">
        <v>138226</v>
      </c>
      <c r="D310" s="3" t="s">
        <v>3071</v>
      </c>
      <c r="E310" s="3" t="s">
        <v>2295</v>
      </c>
      <c r="F310" s="3" t="s">
        <v>8</v>
      </c>
      <c r="G310" s="5">
        <v>8.7100000000000009</v>
      </c>
      <c r="H310" s="5">
        <f t="shared" si="71"/>
        <v>827.45</v>
      </c>
      <c r="I310" s="66"/>
      <c r="J310" s="67">
        <f>G310*(1-Скидка_ROXELPRO_Ind)</f>
        <v>8.7100000000000009</v>
      </c>
      <c r="K310" s="67">
        <f t="shared" si="72"/>
        <v>0</v>
      </c>
      <c r="L310" s="67">
        <f t="shared" si="73"/>
        <v>827.45</v>
      </c>
      <c r="M310" s="67">
        <f t="shared" si="62"/>
        <v>0</v>
      </c>
    </row>
    <row r="311" spans="1:14">
      <c r="A311" s="125">
        <v>0</v>
      </c>
      <c r="C311" s="3">
        <v>138228</v>
      </c>
      <c r="D311" s="3" t="s">
        <v>3072</v>
      </c>
      <c r="E311" s="3" t="s">
        <v>2295</v>
      </c>
      <c r="F311" s="3" t="s">
        <v>8</v>
      </c>
      <c r="G311" s="5">
        <v>8.7100000000000009</v>
      </c>
      <c r="H311" s="5">
        <f t="shared" si="71"/>
        <v>827.45</v>
      </c>
      <c r="I311" s="66"/>
      <c r="J311" s="67">
        <f>G311*(1-Скидка_ROXELPRO_Ind)</f>
        <v>8.7100000000000009</v>
      </c>
      <c r="K311" s="67">
        <f t="shared" si="72"/>
        <v>0</v>
      </c>
      <c r="L311" s="67">
        <f t="shared" si="73"/>
        <v>827.45</v>
      </c>
      <c r="M311" s="67">
        <f t="shared" si="62"/>
        <v>0</v>
      </c>
    </row>
    <row r="312" spans="1:14">
      <c r="A312" s="125">
        <v>0</v>
      </c>
      <c r="C312" s="3">
        <v>138323</v>
      </c>
      <c r="D312" s="3" t="s">
        <v>2920</v>
      </c>
      <c r="E312" s="3" t="s">
        <v>2295</v>
      </c>
      <c r="F312" s="3" t="s">
        <v>8</v>
      </c>
      <c r="G312" s="5">
        <v>8.58</v>
      </c>
      <c r="H312" s="5">
        <f t="shared" si="71"/>
        <v>815.1</v>
      </c>
      <c r="I312" s="66"/>
      <c r="J312" s="67">
        <f t="shared" si="75"/>
        <v>8.58</v>
      </c>
      <c r="K312" s="67">
        <f t="shared" si="72"/>
        <v>0</v>
      </c>
      <c r="L312" s="67">
        <f t="shared" si="73"/>
        <v>815.1</v>
      </c>
      <c r="M312" s="67">
        <f t="shared" si="62"/>
        <v>0</v>
      </c>
      <c r="N312" s="89"/>
    </row>
    <row r="313" spans="1:14">
      <c r="A313" s="125">
        <v>0</v>
      </c>
      <c r="C313" s="3">
        <v>138325</v>
      </c>
      <c r="D313" s="3" t="s">
        <v>2921</v>
      </c>
      <c r="E313" s="3" t="s">
        <v>2295</v>
      </c>
      <c r="F313" s="3" t="s">
        <v>8</v>
      </c>
      <c r="G313" s="5">
        <v>8.58</v>
      </c>
      <c r="H313" s="5">
        <f t="shared" si="71"/>
        <v>815.1</v>
      </c>
      <c r="I313" s="66"/>
      <c r="J313" s="67">
        <f t="shared" si="75"/>
        <v>8.58</v>
      </c>
      <c r="K313" s="67">
        <f t="shared" si="72"/>
        <v>0</v>
      </c>
      <c r="L313" s="67">
        <f t="shared" si="73"/>
        <v>815.1</v>
      </c>
      <c r="M313" s="67">
        <f t="shared" si="62"/>
        <v>0</v>
      </c>
      <c r="N313" s="89"/>
    </row>
    <row r="314" spans="1:14">
      <c r="A314" s="125">
        <v>0</v>
      </c>
      <c r="C314" s="3">
        <v>138326</v>
      </c>
      <c r="D314" s="3" t="s">
        <v>2922</v>
      </c>
      <c r="E314" s="3" t="s">
        <v>2295</v>
      </c>
      <c r="F314" s="3" t="s">
        <v>8</v>
      </c>
      <c r="G314" s="5">
        <v>8.58</v>
      </c>
      <c r="H314" s="5">
        <f t="shared" si="71"/>
        <v>815.1</v>
      </c>
      <c r="I314" s="66"/>
      <c r="J314" s="67">
        <f t="shared" si="75"/>
        <v>8.58</v>
      </c>
      <c r="K314" s="67">
        <f t="shared" si="72"/>
        <v>0</v>
      </c>
      <c r="L314" s="67">
        <f t="shared" si="73"/>
        <v>815.1</v>
      </c>
      <c r="M314" s="67">
        <f t="shared" ref="M314:M384" si="78">I314*L314</f>
        <v>0</v>
      </c>
      <c r="N314" s="89"/>
    </row>
    <row r="315" spans="1:14">
      <c r="A315" s="125">
        <v>0</v>
      </c>
      <c r="C315" s="3">
        <v>138328</v>
      </c>
      <c r="D315" s="3" t="s">
        <v>2923</v>
      </c>
      <c r="E315" s="3" t="s">
        <v>2295</v>
      </c>
      <c r="F315" s="3" t="s">
        <v>8</v>
      </c>
      <c r="G315" s="5">
        <v>8.58</v>
      </c>
      <c r="H315" s="5">
        <f t="shared" si="71"/>
        <v>815.1</v>
      </c>
      <c r="I315" s="66"/>
      <c r="J315" s="67">
        <f t="shared" si="75"/>
        <v>8.58</v>
      </c>
      <c r="K315" s="67">
        <f t="shared" si="72"/>
        <v>0</v>
      </c>
      <c r="L315" s="67">
        <f t="shared" si="73"/>
        <v>815.1</v>
      </c>
      <c r="M315" s="67">
        <f t="shared" si="78"/>
        <v>0</v>
      </c>
      <c r="N315" s="89"/>
    </row>
    <row r="316" spans="1:14" ht="12" thickBot="1">
      <c r="A316" s="125"/>
      <c r="C316" s="3"/>
      <c r="D316" s="3"/>
      <c r="E316" s="3"/>
      <c r="F316" s="3"/>
      <c r="G316" s="5"/>
      <c r="H316" s="5"/>
      <c r="I316" s="66"/>
      <c r="J316" s="67"/>
      <c r="K316" s="67"/>
      <c r="L316" s="67"/>
      <c r="M316" s="67"/>
      <c r="N316" s="89"/>
    </row>
    <row r="317" spans="1:14" ht="12" thickBot="1">
      <c r="A317" s="125"/>
      <c r="B317" s="355" t="s">
        <v>2290</v>
      </c>
      <c r="C317" s="356"/>
      <c r="D317" s="356"/>
      <c r="E317" s="356"/>
      <c r="F317" s="357"/>
      <c r="G317" s="326"/>
      <c r="H317" s="285"/>
      <c r="I317" s="66"/>
      <c r="J317" s="67"/>
      <c r="K317" s="67"/>
      <c r="L317" s="67"/>
      <c r="M317" s="67"/>
    </row>
    <row r="318" spans="1:14">
      <c r="A318" s="125">
        <v>0</v>
      </c>
      <c r="C318" s="3">
        <v>141143</v>
      </c>
      <c r="D318" s="3" t="s">
        <v>3305</v>
      </c>
      <c r="E318" s="3" t="s">
        <v>2416</v>
      </c>
      <c r="F318" s="3" t="s">
        <v>8</v>
      </c>
      <c r="G318" s="5">
        <v>4.55</v>
      </c>
      <c r="H318" s="5">
        <f t="shared" ref="H318:H351" si="79">ROUND(G318*Курс_EUR,2)</f>
        <v>432.25</v>
      </c>
      <c r="I318" s="66"/>
      <c r="J318" s="67">
        <f t="shared" ref="J318:J360" si="80">G318*(1-Скидка_ROXELPRO_Ind)</f>
        <v>4.55</v>
      </c>
      <c r="K318" s="67">
        <f t="shared" ref="K318:K351" si="81">J318*I318</f>
        <v>0</v>
      </c>
      <c r="L318" s="67">
        <f t="shared" ref="L318:L351" si="82">H318*(1-Скидка_ROXELPRO_Ind)</f>
        <v>432.25</v>
      </c>
      <c r="M318" s="67">
        <f t="shared" si="78"/>
        <v>0</v>
      </c>
    </row>
    <row r="319" spans="1:14">
      <c r="A319" s="125">
        <v>0</v>
      </c>
      <c r="C319" s="3">
        <v>141203</v>
      </c>
      <c r="D319" s="3" t="s">
        <v>3221</v>
      </c>
      <c r="E319" s="3" t="s">
        <v>2294</v>
      </c>
      <c r="F319" s="3" t="s">
        <v>8</v>
      </c>
      <c r="G319" s="5">
        <v>5.32</v>
      </c>
      <c r="H319" s="5">
        <f t="shared" si="79"/>
        <v>505.4</v>
      </c>
      <c r="I319" s="66"/>
      <c r="J319" s="67">
        <f t="shared" si="80"/>
        <v>5.32</v>
      </c>
      <c r="K319" s="67">
        <f t="shared" si="81"/>
        <v>0</v>
      </c>
      <c r="L319" s="67">
        <f t="shared" si="82"/>
        <v>505.4</v>
      </c>
      <c r="M319" s="67">
        <f t="shared" si="78"/>
        <v>0</v>
      </c>
    </row>
    <row r="320" spans="1:14">
      <c r="A320" s="125">
        <v>0</v>
      </c>
      <c r="C320" s="3">
        <v>141214</v>
      </c>
      <c r="D320" s="3" t="s">
        <v>3222</v>
      </c>
      <c r="E320" s="3" t="s">
        <v>2294</v>
      </c>
      <c r="F320" s="3" t="s">
        <v>8</v>
      </c>
      <c r="G320" s="5">
        <v>4.5199999999999996</v>
      </c>
      <c r="H320" s="5">
        <f t="shared" si="79"/>
        <v>429.4</v>
      </c>
      <c r="I320" s="66"/>
      <c r="J320" s="67">
        <f t="shared" si="80"/>
        <v>4.5199999999999996</v>
      </c>
      <c r="K320" s="67">
        <f t="shared" si="81"/>
        <v>0</v>
      </c>
      <c r="L320" s="67">
        <f t="shared" si="82"/>
        <v>429.4</v>
      </c>
      <c r="M320" s="67">
        <f t="shared" si="78"/>
        <v>0</v>
      </c>
    </row>
    <row r="321" spans="1:13">
      <c r="A321" s="125">
        <v>0</v>
      </c>
      <c r="C321" s="3">
        <v>141224</v>
      </c>
      <c r="D321" s="3" t="s">
        <v>3223</v>
      </c>
      <c r="E321" s="3" t="s">
        <v>2294</v>
      </c>
      <c r="F321" s="3" t="s">
        <v>8</v>
      </c>
      <c r="G321" s="5">
        <v>5.71</v>
      </c>
      <c r="H321" s="5">
        <f t="shared" si="79"/>
        <v>542.45000000000005</v>
      </c>
      <c r="I321" s="66"/>
      <c r="J321" s="67">
        <f t="shared" si="80"/>
        <v>5.71</v>
      </c>
      <c r="K321" s="67">
        <f t="shared" si="81"/>
        <v>0</v>
      </c>
      <c r="L321" s="67">
        <f t="shared" si="82"/>
        <v>542.45000000000005</v>
      </c>
      <c r="M321" s="67">
        <f t="shared" si="78"/>
        <v>0</v>
      </c>
    </row>
    <row r="322" spans="1:13">
      <c r="A322" s="125">
        <v>0</v>
      </c>
      <c r="C322" s="3">
        <v>141243</v>
      </c>
      <c r="D322" s="3" t="s">
        <v>3224</v>
      </c>
      <c r="E322" s="3" t="s">
        <v>2294</v>
      </c>
      <c r="F322" s="3" t="s">
        <v>8</v>
      </c>
      <c r="G322" s="5">
        <v>6.55</v>
      </c>
      <c r="H322" s="5">
        <f t="shared" si="79"/>
        <v>622.25</v>
      </c>
      <c r="I322" s="66"/>
      <c r="J322" s="67">
        <f t="shared" si="80"/>
        <v>6.55</v>
      </c>
      <c r="K322" s="67">
        <f t="shared" si="81"/>
        <v>0</v>
      </c>
      <c r="L322" s="67">
        <f t="shared" si="82"/>
        <v>622.25</v>
      </c>
      <c r="M322" s="67">
        <f t="shared" si="78"/>
        <v>0</v>
      </c>
    </row>
    <row r="323" spans="1:13">
      <c r="A323" s="125">
        <v>0</v>
      </c>
      <c r="C323" s="3">
        <v>141272</v>
      </c>
      <c r="D323" s="3" t="s">
        <v>3225</v>
      </c>
      <c r="E323" s="3" t="s">
        <v>2294</v>
      </c>
      <c r="F323" s="3" t="s">
        <v>8</v>
      </c>
      <c r="G323" s="5">
        <v>12.04</v>
      </c>
      <c r="H323" s="5">
        <f t="shared" si="79"/>
        <v>1143.8</v>
      </c>
      <c r="I323" s="66"/>
      <c r="J323" s="67">
        <f t="shared" si="80"/>
        <v>12.04</v>
      </c>
      <c r="K323" s="67">
        <f t="shared" si="81"/>
        <v>0</v>
      </c>
      <c r="L323" s="67">
        <f t="shared" si="82"/>
        <v>1143.8</v>
      </c>
      <c r="M323" s="67">
        <f t="shared" si="78"/>
        <v>0</v>
      </c>
    </row>
    <row r="324" spans="1:13">
      <c r="A324" s="125">
        <v>0</v>
      </c>
      <c r="C324" s="3">
        <v>143214</v>
      </c>
      <c r="D324" s="3" t="s">
        <v>3306</v>
      </c>
      <c r="E324" s="3" t="s">
        <v>2294</v>
      </c>
      <c r="F324" s="3" t="s">
        <v>8</v>
      </c>
      <c r="G324" s="5">
        <v>14.27</v>
      </c>
      <c r="H324" s="5">
        <f t="shared" si="79"/>
        <v>1355.65</v>
      </c>
      <c r="I324" s="66"/>
      <c r="J324" s="67">
        <f t="shared" si="80"/>
        <v>14.27</v>
      </c>
      <c r="K324" s="67">
        <f t="shared" si="81"/>
        <v>0</v>
      </c>
      <c r="L324" s="67">
        <f t="shared" si="82"/>
        <v>1355.65</v>
      </c>
      <c r="M324" s="67">
        <f t="shared" si="78"/>
        <v>0</v>
      </c>
    </row>
    <row r="325" spans="1:13">
      <c r="A325" s="125">
        <v>0</v>
      </c>
      <c r="C325" s="3">
        <v>143224</v>
      </c>
      <c r="D325" s="3" t="s">
        <v>3307</v>
      </c>
      <c r="E325" s="3" t="s">
        <v>2294</v>
      </c>
      <c r="F325" s="3" t="s">
        <v>8</v>
      </c>
      <c r="G325" s="5">
        <v>15.52</v>
      </c>
      <c r="H325" s="5">
        <f t="shared" si="79"/>
        <v>1474.4</v>
      </c>
      <c r="I325" s="66"/>
      <c r="J325" s="67">
        <f t="shared" si="80"/>
        <v>15.52</v>
      </c>
      <c r="K325" s="67">
        <f t="shared" si="81"/>
        <v>0</v>
      </c>
      <c r="L325" s="67">
        <f t="shared" si="82"/>
        <v>1474.4</v>
      </c>
      <c r="M325" s="67">
        <f t="shared" si="78"/>
        <v>0</v>
      </c>
    </row>
    <row r="326" spans="1:13">
      <c r="A326" s="125">
        <v>0</v>
      </c>
      <c r="C326" s="3">
        <v>142143</v>
      </c>
      <c r="D326" s="3" t="s">
        <v>3226</v>
      </c>
      <c r="E326" s="3" t="s">
        <v>3227</v>
      </c>
      <c r="F326" s="3" t="s">
        <v>8</v>
      </c>
      <c r="G326" s="5">
        <v>14.49</v>
      </c>
      <c r="H326" s="5">
        <f t="shared" si="79"/>
        <v>1376.55</v>
      </c>
      <c r="I326" s="66"/>
      <c r="J326" s="67">
        <f t="shared" si="80"/>
        <v>14.49</v>
      </c>
      <c r="K326" s="67">
        <f t="shared" si="81"/>
        <v>0</v>
      </c>
      <c r="L326" s="67">
        <f t="shared" si="82"/>
        <v>1376.55</v>
      </c>
      <c r="M326" s="67">
        <f t="shared" si="78"/>
        <v>0</v>
      </c>
    </row>
    <row r="327" spans="1:13">
      <c r="A327" s="125">
        <v>0</v>
      </c>
      <c r="C327" s="3">
        <v>142203</v>
      </c>
      <c r="D327" s="3" t="s">
        <v>3228</v>
      </c>
      <c r="E327" s="3" t="s">
        <v>2291</v>
      </c>
      <c r="F327" s="3" t="s">
        <v>8</v>
      </c>
      <c r="G327" s="5">
        <v>17.739999999999998</v>
      </c>
      <c r="H327" s="5">
        <f t="shared" si="79"/>
        <v>1685.3</v>
      </c>
      <c r="I327" s="66"/>
      <c r="J327" s="67">
        <f t="shared" si="80"/>
        <v>17.739999999999998</v>
      </c>
      <c r="K327" s="67">
        <f t="shared" si="81"/>
        <v>0</v>
      </c>
      <c r="L327" s="67">
        <f t="shared" si="82"/>
        <v>1685.3</v>
      </c>
      <c r="M327" s="67">
        <f t="shared" si="78"/>
        <v>0</v>
      </c>
    </row>
    <row r="328" spans="1:13">
      <c r="A328" s="125">
        <v>0</v>
      </c>
      <c r="C328" s="3">
        <v>142214</v>
      </c>
      <c r="D328" s="3" t="s">
        <v>3229</v>
      </c>
      <c r="E328" s="3" t="s">
        <v>2291</v>
      </c>
      <c r="F328" s="3" t="s">
        <v>8</v>
      </c>
      <c r="G328" s="5">
        <v>15.69</v>
      </c>
      <c r="H328" s="5">
        <f t="shared" si="79"/>
        <v>1490.55</v>
      </c>
      <c r="I328" s="66"/>
      <c r="J328" s="67">
        <f t="shared" si="80"/>
        <v>15.69</v>
      </c>
      <c r="K328" s="67">
        <f t="shared" si="81"/>
        <v>0</v>
      </c>
      <c r="L328" s="67">
        <f t="shared" si="82"/>
        <v>1490.55</v>
      </c>
      <c r="M328" s="67">
        <f t="shared" si="78"/>
        <v>0</v>
      </c>
    </row>
    <row r="329" spans="1:13">
      <c r="A329" s="125">
        <v>0</v>
      </c>
      <c r="C329" s="3">
        <v>142224</v>
      </c>
      <c r="D329" s="3" t="s">
        <v>3230</v>
      </c>
      <c r="E329" s="3" t="s">
        <v>2291</v>
      </c>
      <c r="F329" s="3" t="s">
        <v>8</v>
      </c>
      <c r="G329" s="5">
        <v>17.55</v>
      </c>
      <c r="H329" s="5">
        <f t="shared" si="79"/>
        <v>1667.25</v>
      </c>
      <c r="I329" s="66"/>
      <c r="J329" s="67">
        <f t="shared" si="80"/>
        <v>17.55</v>
      </c>
      <c r="K329" s="67">
        <f t="shared" si="81"/>
        <v>0</v>
      </c>
      <c r="L329" s="67">
        <f t="shared" si="82"/>
        <v>1667.25</v>
      </c>
      <c r="M329" s="67">
        <f t="shared" si="78"/>
        <v>0</v>
      </c>
    </row>
    <row r="330" spans="1:13">
      <c r="A330" s="125">
        <v>0</v>
      </c>
      <c r="C330" s="3">
        <v>142243</v>
      </c>
      <c r="D330" s="3" t="s">
        <v>3231</v>
      </c>
      <c r="E330" s="3" t="s">
        <v>2291</v>
      </c>
      <c r="F330" s="3" t="s">
        <v>8</v>
      </c>
      <c r="G330" s="5">
        <v>24.49</v>
      </c>
      <c r="H330" s="5">
        <f t="shared" si="79"/>
        <v>2326.5500000000002</v>
      </c>
      <c r="I330" s="66"/>
      <c r="J330" s="67">
        <f t="shared" si="80"/>
        <v>24.49</v>
      </c>
      <c r="K330" s="67">
        <f t="shared" si="81"/>
        <v>0</v>
      </c>
      <c r="L330" s="67">
        <f t="shared" si="82"/>
        <v>2326.5500000000002</v>
      </c>
      <c r="M330" s="67">
        <f t="shared" si="78"/>
        <v>0</v>
      </c>
    </row>
    <row r="331" spans="1:13">
      <c r="A331" s="125">
        <v>0</v>
      </c>
      <c r="C331" s="3">
        <v>142272</v>
      </c>
      <c r="D331" s="3" t="s">
        <v>3232</v>
      </c>
      <c r="E331" s="3" t="s">
        <v>2291</v>
      </c>
      <c r="F331" s="3" t="s">
        <v>8</v>
      </c>
      <c r="G331" s="5">
        <v>43.65</v>
      </c>
      <c r="H331" s="5">
        <f t="shared" si="79"/>
        <v>4146.75</v>
      </c>
      <c r="I331" s="66"/>
      <c r="J331" s="67">
        <f t="shared" si="80"/>
        <v>43.65</v>
      </c>
      <c r="K331" s="67">
        <f t="shared" si="81"/>
        <v>0</v>
      </c>
      <c r="L331" s="67">
        <f t="shared" si="82"/>
        <v>4146.75</v>
      </c>
      <c r="M331" s="67">
        <f t="shared" si="78"/>
        <v>0</v>
      </c>
    </row>
    <row r="332" spans="1:13">
      <c r="A332" s="125">
        <v>0</v>
      </c>
      <c r="C332" s="3">
        <v>142403</v>
      </c>
      <c r="D332" s="3" t="s">
        <v>3233</v>
      </c>
      <c r="E332" s="3" t="s">
        <v>2292</v>
      </c>
      <c r="F332" s="3" t="s">
        <v>8</v>
      </c>
      <c r="G332" s="5">
        <v>28.82</v>
      </c>
      <c r="H332" s="5">
        <f t="shared" si="79"/>
        <v>2737.9</v>
      </c>
      <c r="I332" s="66"/>
      <c r="J332" s="67">
        <f t="shared" si="80"/>
        <v>28.82</v>
      </c>
      <c r="K332" s="67">
        <f t="shared" si="81"/>
        <v>0</v>
      </c>
      <c r="L332" s="67">
        <f t="shared" si="82"/>
        <v>2737.9</v>
      </c>
      <c r="M332" s="67">
        <f t="shared" si="78"/>
        <v>0</v>
      </c>
    </row>
    <row r="333" spans="1:13">
      <c r="A333" s="125">
        <v>0</v>
      </c>
      <c r="C333" s="3">
        <v>142414</v>
      </c>
      <c r="D333" s="3" t="s">
        <v>3234</v>
      </c>
      <c r="E333" s="3" t="s">
        <v>2292</v>
      </c>
      <c r="F333" s="3" t="s">
        <v>8</v>
      </c>
      <c r="G333" s="5">
        <v>32.450000000000003</v>
      </c>
      <c r="H333" s="5">
        <f t="shared" si="79"/>
        <v>3082.75</v>
      </c>
      <c r="I333" s="66"/>
      <c r="J333" s="67">
        <f t="shared" si="80"/>
        <v>32.450000000000003</v>
      </c>
      <c r="K333" s="67">
        <f t="shared" si="81"/>
        <v>0</v>
      </c>
      <c r="L333" s="67">
        <f t="shared" si="82"/>
        <v>3082.75</v>
      </c>
      <c r="M333" s="67">
        <f t="shared" si="78"/>
        <v>0</v>
      </c>
    </row>
    <row r="334" spans="1:13">
      <c r="A334" s="125">
        <v>0</v>
      </c>
      <c r="C334" s="3">
        <v>142614</v>
      </c>
      <c r="D334" s="3" t="s">
        <v>3235</v>
      </c>
      <c r="E334" s="3" t="s">
        <v>2948</v>
      </c>
      <c r="F334" s="3" t="s">
        <v>8</v>
      </c>
      <c r="G334" s="5">
        <v>38.799999999999997</v>
      </c>
      <c r="H334" s="5">
        <f t="shared" si="79"/>
        <v>3686</v>
      </c>
      <c r="I334" s="66"/>
      <c r="J334" s="67">
        <f t="shared" si="80"/>
        <v>38.799999999999997</v>
      </c>
      <c r="K334" s="67">
        <f t="shared" si="81"/>
        <v>0</v>
      </c>
      <c r="L334" s="67">
        <f t="shared" si="82"/>
        <v>3686</v>
      </c>
      <c r="M334" s="67">
        <f t="shared" si="78"/>
        <v>0</v>
      </c>
    </row>
    <row r="335" spans="1:13">
      <c r="A335" s="125"/>
      <c r="C335" s="3"/>
      <c r="D335" s="3"/>
      <c r="E335" s="3"/>
      <c r="F335" s="3"/>
      <c r="G335" s="5"/>
      <c r="H335" s="5"/>
      <c r="I335" s="66"/>
      <c r="J335" s="67"/>
      <c r="K335" s="67"/>
      <c r="L335" s="67"/>
      <c r="M335" s="67"/>
    </row>
    <row r="336" spans="1:13">
      <c r="A336" s="125">
        <v>0</v>
      </c>
      <c r="C336" s="3">
        <v>144224</v>
      </c>
      <c r="D336" s="3" t="s">
        <v>3236</v>
      </c>
      <c r="E336" s="3" t="s">
        <v>2291</v>
      </c>
      <c r="F336" s="3" t="s">
        <v>8</v>
      </c>
      <c r="G336" s="5">
        <v>12.7</v>
      </c>
      <c r="H336" s="5">
        <f t="shared" si="79"/>
        <v>1206.5</v>
      </c>
      <c r="I336" s="66"/>
      <c r="J336" s="67">
        <f t="shared" si="80"/>
        <v>12.7</v>
      </c>
      <c r="K336" s="67">
        <f t="shared" si="81"/>
        <v>0</v>
      </c>
      <c r="L336" s="67">
        <f t="shared" si="82"/>
        <v>1206.5</v>
      </c>
      <c r="M336" s="67">
        <f t="shared" si="78"/>
        <v>0</v>
      </c>
    </row>
    <row r="337" spans="1:13">
      <c r="A337" s="125">
        <v>0</v>
      </c>
      <c r="C337" s="3">
        <v>144243</v>
      </c>
      <c r="D337" s="3" t="s">
        <v>3237</v>
      </c>
      <c r="E337" s="3" t="s">
        <v>2291</v>
      </c>
      <c r="F337" s="3" t="s">
        <v>8</v>
      </c>
      <c r="G337" s="5">
        <v>17.739999999999998</v>
      </c>
      <c r="H337" s="5">
        <f t="shared" si="79"/>
        <v>1685.3</v>
      </c>
      <c r="I337" s="66"/>
      <c r="J337" s="67">
        <f t="shared" si="80"/>
        <v>17.739999999999998</v>
      </c>
      <c r="K337" s="67">
        <f t="shared" si="81"/>
        <v>0</v>
      </c>
      <c r="L337" s="67">
        <f t="shared" si="82"/>
        <v>1685.3</v>
      </c>
      <c r="M337" s="67">
        <f t="shared" si="78"/>
        <v>0</v>
      </c>
    </row>
    <row r="338" spans="1:13">
      <c r="A338" s="125">
        <v>0</v>
      </c>
      <c r="C338" s="3">
        <v>144272</v>
      </c>
      <c r="D338" s="3" t="s">
        <v>3238</v>
      </c>
      <c r="E338" s="3" t="s">
        <v>2291</v>
      </c>
      <c r="F338" s="3" t="s">
        <v>8</v>
      </c>
      <c r="G338" s="5">
        <v>31.61</v>
      </c>
      <c r="H338" s="5">
        <f t="shared" si="79"/>
        <v>3002.95</v>
      </c>
      <c r="I338" s="66"/>
      <c r="J338" s="67">
        <f t="shared" si="80"/>
        <v>31.61</v>
      </c>
      <c r="K338" s="67">
        <f t="shared" si="81"/>
        <v>0</v>
      </c>
      <c r="L338" s="67">
        <f t="shared" si="82"/>
        <v>3002.95</v>
      </c>
      <c r="M338" s="67">
        <f t="shared" si="78"/>
        <v>0</v>
      </c>
    </row>
    <row r="339" spans="1:13">
      <c r="A339" s="125">
        <v>0</v>
      </c>
      <c r="C339" s="3">
        <v>144403</v>
      </c>
      <c r="D339" s="3" t="s">
        <v>3239</v>
      </c>
      <c r="E339" s="3" t="s">
        <v>2293</v>
      </c>
      <c r="F339" s="3" t="s">
        <v>8</v>
      </c>
      <c r="G339" s="5">
        <v>19.27</v>
      </c>
      <c r="H339" s="5">
        <f t="shared" si="79"/>
        <v>1830.65</v>
      </c>
      <c r="I339" s="66"/>
      <c r="J339" s="67">
        <f t="shared" si="80"/>
        <v>19.27</v>
      </c>
      <c r="K339" s="67">
        <f t="shared" si="81"/>
        <v>0</v>
      </c>
      <c r="L339" s="67">
        <f t="shared" si="82"/>
        <v>1830.65</v>
      </c>
      <c r="M339" s="67">
        <f t="shared" si="78"/>
        <v>0</v>
      </c>
    </row>
    <row r="340" spans="1:13">
      <c r="A340" s="125">
        <v>0</v>
      </c>
      <c r="C340" s="3">
        <v>144414</v>
      </c>
      <c r="D340" s="3" t="s">
        <v>3240</v>
      </c>
      <c r="E340" s="3" t="s">
        <v>2293</v>
      </c>
      <c r="F340" s="3" t="s">
        <v>8</v>
      </c>
      <c r="G340" s="5">
        <v>22.15</v>
      </c>
      <c r="H340" s="5">
        <f t="shared" si="79"/>
        <v>2104.25</v>
      </c>
      <c r="I340" s="66"/>
      <c r="J340" s="67">
        <f t="shared" si="80"/>
        <v>22.15</v>
      </c>
      <c r="K340" s="67">
        <f t="shared" si="81"/>
        <v>0</v>
      </c>
      <c r="L340" s="67">
        <f t="shared" si="82"/>
        <v>2104.25</v>
      </c>
      <c r="M340" s="67">
        <f t="shared" si="78"/>
        <v>0</v>
      </c>
    </row>
    <row r="341" spans="1:13">
      <c r="A341" s="125">
        <v>0</v>
      </c>
      <c r="C341" s="3">
        <v>146224</v>
      </c>
      <c r="D341" s="3" t="s">
        <v>3308</v>
      </c>
      <c r="E341" s="3" t="s">
        <v>2291</v>
      </c>
      <c r="F341" s="3" t="s">
        <v>8</v>
      </c>
      <c r="G341" s="5">
        <v>14.51</v>
      </c>
      <c r="H341" s="5">
        <f t="shared" si="79"/>
        <v>1378.45</v>
      </c>
      <c r="I341" s="66"/>
      <c r="J341" s="67">
        <f t="shared" si="80"/>
        <v>14.51</v>
      </c>
      <c r="K341" s="67">
        <f t="shared" si="81"/>
        <v>0</v>
      </c>
      <c r="L341" s="67">
        <f t="shared" si="82"/>
        <v>1378.45</v>
      </c>
      <c r="M341" s="67">
        <f t="shared" si="78"/>
        <v>0</v>
      </c>
    </row>
    <row r="342" spans="1:13">
      <c r="A342" s="125">
        <v>0</v>
      </c>
      <c r="C342" s="3">
        <v>146243</v>
      </c>
      <c r="D342" s="3" t="s">
        <v>3309</v>
      </c>
      <c r="E342" s="3" t="s">
        <v>2291</v>
      </c>
      <c r="F342" s="3" t="s">
        <v>8</v>
      </c>
      <c r="G342" s="5">
        <v>18.53</v>
      </c>
      <c r="H342" s="5">
        <f t="shared" si="79"/>
        <v>1760.35</v>
      </c>
      <c r="I342" s="66"/>
      <c r="J342" s="67">
        <f t="shared" si="80"/>
        <v>18.53</v>
      </c>
      <c r="K342" s="67">
        <f t="shared" si="81"/>
        <v>0</v>
      </c>
      <c r="L342" s="67">
        <f t="shared" si="82"/>
        <v>1760.35</v>
      </c>
      <c r="M342" s="67">
        <f t="shared" si="78"/>
        <v>0</v>
      </c>
    </row>
    <row r="343" spans="1:13">
      <c r="A343" s="125">
        <v>0</v>
      </c>
      <c r="C343" s="3">
        <v>146272</v>
      </c>
      <c r="D343" s="3" t="s">
        <v>3310</v>
      </c>
      <c r="E343" s="3" t="s">
        <v>2291</v>
      </c>
      <c r="F343" s="3" t="s">
        <v>8</v>
      </c>
      <c r="G343" s="5">
        <v>34.06</v>
      </c>
      <c r="H343" s="5">
        <f t="shared" si="79"/>
        <v>3235.7</v>
      </c>
      <c r="I343" s="66"/>
      <c r="J343" s="67">
        <f t="shared" si="80"/>
        <v>34.06</v>
      </c>
      <c r="K343" s="67">
        <f t="shared" si="81"/>
        <v>0</v>
      </c>
      <c r="L343" s="67">
        <f t="shared" si="82"/>
        <v>3235.7</v>
      </c>
      <c r="M343" s="67">
        <f t="shared" si="78"/>
        <v>0</v>
      </c>
    </row>
    <row r="344" spans="1:13">
      <c r="A344" s="125">
        <v>0</v>
      </c>
      <c r="C344" s="3">
        <v>146403</v>
      </c>
      <c r="D344" s="3" t="s">
        <v>3311</v>
      </c>
      <c r="E344" s="3" t="s">
        <v>2293</v>
      </c>
      <c r="F344" s="3" t="s">
        <v>8</v>
      </c>
      <c r="G344" s="5">
        <v>22.02</v>
      </c>
      <c r="H344" s="5">
        <f t="shared" si="79"/>
        <v>2091.9</v>
      </c>
      <c r="I344" s="66"/>
      <c r="J344" s="67">
        <f t="shared" si="80"/>
        <v>22.02</v>
      </c>
      <c r="K344" s="67">
        <f t="shared" si="81"/>
        <v>0</v>
      </c>
      <c r="L344" s="67">
        <f t="shared" si="82"/>
        <v>2091.9</v>
      </c>
      <c r="M344" s="67">
        <f t="shared" si="78"/>
        <v>0</v>
      </c>
    </row>
    <row r="345" spans="1:13">
      <c r="A345" s="125">
        <v>0</v>
      </c>
      <c r="C345" s="3">
        <v>146414</v>
      </c>
      <c r="D345" s="3" t="s">
        <v>3312</v>
      </c>
      <c r="E345" s="3" t="s">
        <v>2293</v>
      </c>
      <c r="F345" s="3" t="s">
        <v>8</v>
      </c>
      <c r="G345" s="5">
        <v>24.55</v>
      </c>
      <c r="H345" s="5">
        <f t="shared" si="79"/>
        <v>2332.25</v>
      </c>
      <c r="I345" s="66"/>
      <c r="J345" s="67">
        <f t="shared" si="80"/>
        <v>24.55</v>
      </c>
      <c r="K345" s="67">
        <f t="shared" si="81"/>
        <v>0</v>
      </c>
      <c r="L345" s="67">
        <f t="shared" si="82"/>
        <v>2332.25</v>
      </c>
      <c r="M345" s="67">
        <f t="shared" si="78"/>
        <v>0</v>
      </c>
    </row>
    <row r="346" spans="1:13">
      <c r="A346" s="125"/>
      <c r="C346" s="3"/>
      <c r="D346" s="3"/>
      <c r="E346" s="3"/>
      <c r="F346" s="3"/>
      <c r="G346" s="5"/>
      <c r="H346" s="5"/>
      <c r="I346" s="66"/>
      <c r="J346" s="67"/>
      <c r="K346" s="67"/>
      <c r="L346" s="67"/>
      <c r="M346" s="67"/>
    </row>
    <row r="347" spans="1:13">
      <c r="A347" s="125">
        <v>0</v>
      </c>
      <c r="C347" s="3">
        <v>147203</v>
      </c>
      <c r="D347" s="3" t="s">
        <v>3241</v>
      </c>
      <c r="E347" s="3" t="s">
        <v>3139</v>
      </c>
      <c r="F347" s="3" t="s">
        <v>8</v>
      </c>
      <c r="G347" s="5">
        <v>2.99</v>
      </c>
      <c r="H347" s="5">
        <f t="shared" si="79"/>
        <v>284.05</v>
      </c>
      <c r="I347" s="66"/>
      <c r="J347" s="67">
        <f t="shared" si="80"/>
        <v>2.99</v>
      </c>
      <c r="K347" s="67">
        <f t="shared" si="81"/>
        <v>0</v>
      </c>
      <c r="L347" s="67">
        <f t="shared" si="82"/>
        <v>284.05</v>
      </c>
      <c r="M347" s="67">
        <f t="shared" si="78"/>
        <v>0</v>
      </c>
    </row>
    <row r="348" spans="1:13">
      <c r="A348" s="125">
        <v>0</v>
      </c>
      <c r="C348" s="3">
        <v>147214</v>
      </c>
      <c r="D348" s="3" t="s">
        <v>3242</v>
      </c>
      <c r="E348" s="3" t="s">
        <v>3139</v>
      </c>
      <c r="F348" s="3" t="s">
        <v>8</v>
      </c>
      <c r="G348" s="5">
        <v>2.3199999999999998</v>
      </c>
      <c r="H348" s="5">
        <f t="shared" si="79"/>
        <v>220.4</v>
      </c>
      <c r="I348" s="66"/>
      <c r="J348" s="67">
        <f t="shared" si="80"/>
        <v>2.3199999999999998</v>
      </c>
      <c r="K348" s="67">
        <f t="shared" si="81"/>
        <v>0</v>
      </c>
      <c r="L348" s="67">
        <f t="shared" si="82"/>
        <v>220.4</v>
      </c>
      <c r="M348" s="67">
        <f t="shared" si="78"/>
        <v>0</v>
      </c>
    </row>
    <row r="349" spans="1:13">
      <c r="A349" s="125">
        <v>0</v>
      </c>
      <c r="C349" s="3">
        <v>147224</v>
      </c>
      <c r="D349" s="3" t="s">
        <v>3243</v>
      </c>
      <c r="E349" s="3" t="s">
        <v>3139</v>
      </c>
      <c r="F349" s="3" t="s">
        <v>8</v>
      </c>
      <c r="G349" s="5">
        <v>2.72</v>
      </c>
      <c r="H349" s="5">
        <f t="shared" si="79"/>
        <v>258.39999999999998</v>
      </c>
      <c r="I349" s="66"/>
      <c r="J349" s="67">
        <f t="shared" si="80"/>
        <v>2.72</v>
      </c>
      <c r="K349" s="67">
        <f t="shared" si="81"/>
        <v>0</v>
      </c>
      <c r="L349" s="67">
        <f t="shared" si="82"/>
        <v>258.39999999999998</v>
      </c>
      <c r="M349" s="67">
        <f t="shared" si="78"/>
        <v>0</v>
      </c>
    </row>
    <row r="350" spans="1:13">
      <c r="A350" s="125">
        <v>0</v>
      </c>
      <c r="C350" s="3">
        <v>147243</v>
      </c>
      <c r="D350" s="3" t="s">
        <v>3244</v>
      </c>
      <c r="E350" s="3" t="s">
        <v>3139</v>
      </c>
      <c r="F350" s="3" t="s">
        <v>8</v>
      </c>
      <c r="G350" s="5">
        <v>3.94</v>
      </c>
      <c r="H350" s="5">
        <f t="shared" si="79"/>
        <v>374.3</v>
      </c>
      <c r="I350" s="66"/>
      <c r="J350" s="67">
        <f t="shared" si="80"/>
        <v>3.94</v>
      </c>
      <c r="K350" s="67">
        <f t="shared" si="81"/>
        <v>0</v>
      </c>
      <c r="L350" s="67">
        <f t="shared" si="82"/>
        <v>374.3</v>
      </c>
      <c r="M350" s="67">
        <f t="shared" si="78"/>
        <v>0</v>
      </c>
    </row>
    <row r="351" spans="1:13">
      <c r="A351" s="125">
        <v>0</v>
      </c>
      <c r="C351" s="3">
        <v>147272</v>
      </c>
      <c r="D351" s="3" t="s">
        <v>3245</v>
      </c>
      <c r="E351" s="3" t="s">
        <v>3139</v>
      </c>
      <c r="F351" s="3" t="s">
        <v>8</v>
      </c>
      <c r="G351" s="5">
        <v>6.02</v>
      </c>
      <c r="H351" s="5">
        <f t="shared" si="79"/>
        <v>571.9</v>
      </c>
      <c r="I351" s="66"/>
      <c r="J351" s="67">
        <f t="shared" si="80"/>
        <v>6.02</v>
      </c>
      <c r="K351" s="67">
        <f t="shared" si="81"/>
        <v>0</v>
      </c>
      <c r="L351" s="67">
        <f t="shared" si="82"/>
        <v>571.9</v>
      </c>
      <c r="M351" s="67">
        <f t="shared" si="78"/>
        <v>0</v>
      </c>
    </row>
    <row r="352" spans="1:13">
      <c r="A352" s="125">
        <v>0</v>
      </c>
      <c r="C352" s="3">
        <v>147403</v>
      </c>
      <c r="D352" s="3" t="s">
        <v>3246</v>
      </c>
      <c r="E352" s="3" t="s">
        <v>3227</v>
      </c>
      <c r="F352" s="3" t="s">
        <v>8</v>
      </c>
      <c r="G352" s="5">
        <v>3.2</v>
      </c>
      <c r="H352" s="5">
        <f t="shared" ref="H352:H372" si="83">ROUND(G352*Курс_EUR,2)</f>
        <v>304</v>
      </c>
      <c r="I352" s="66"/>
      <c r="J352" s="67">
        <f t="shared" si="80"/>
        <v>3.2</v>
      </c>
      <c r="K352" s="67">
        <f t="shared" ref="K352:K372" si="84">J352*I352</f>
        <v>0</v>
      </c>
      <c r="L352" s="67">
        <f t="shared" ref="L352:L372" si="85">H352*(1-Скидка_ROXELPRO_Ind)</f>
        <v>304</v>
      </c>
      <c r="M352" s="67">
        <f t="shared" si="78"/>
        <v>0</v>
      </c>
    </row>
    <row r="353" spans="1:13">
      <c r="A353" s="125">
        <v>0</v>
      </c>
      <c r="C353" s="3">
        <v>147414</v>
      </c>
      <c r="D353" s="3" t="s">
        <v>3247</v>
      </c>
      <c r="E353" s="3" t="s">
        <v>3227</v>
      </c>
      <c r="F353" s="3" t="s">
        <v>8</v>
      </c>
      <c r="G353" s="5">
        <v>4.2300000000000004</v>
      </c>
      <c r="H353" s="5">
        <f t="shared" si="83"/>
        <v>401.85</v>
      </c>
      <c r="I353" s="66"/>
      <c r="J353" s="67">
        <f t="shared" si="80"/>
        <v>4.2300000000000004</v>
      </c>
      <c r="K353" s="67">
        <f t="shared" si="84"/>
        <v>0</v>
      </c>
      <c r="L353" s="67">
        <f t="shared" si="85"/>
        <v>401.85</v>
      </c>
      <c r="M353" s="67">
        <f t="shared" si="78"/>
        <v>0</v>
      </c>
    </row>
    <row r="354" spans="1:13">
      <c r="A354" s="125">
        <v>0</v>
      </c>
      <c r="C354" s="3">
        <v>148203</v>
      </c>
      <c r="D354" s="3" t="s">
        <v>3248</v>
      </c>
      <c r="E354" s="3" t="s">
        <v>2295</v>
      </c>
      <c r="F354" s="3" t="s">
        <v>8</v>
      </c>
      <c r="G354" s="5">
        <v>5.45</v>
      </c>
      <c r="H354" s="5">
        <f t="shared" si="83"/>
        <v>517.75</v>
      </c>
      <c r="I354" s="66"/>
      <c r="J354" s="67">
        <f t="shared" si="80"/>
        <v>5.45</v>
      </c>
      <c r="K354" s="67">
        <f t="shared" si="84"/>
        <v>0</v>
      </c>
      <c r="L354" s="67">
        <f t="shared" si="85"/>
        <v>517.75</v>
      </c>
      <c r="M354" s="67">
        <f t="shared" si="78"/>
        <v>0</v>
      </c>
    </row>
    <row r="355" spans="1:13">
      <c r="A355" s="125">
        <v>0</v>
      </c>
      <c r="C355" s="3">
        <v>148214</v>
      </c>
      <c r="D355" s="3" t="s">
        <v>3249</v>
      </c>
      <c r="E355" s="3" t="s">
        <v>2295</v>
      </c>
      <c r="F355" s="3" t="s">
        <v>8</v>
      </c>
      <c r="G355" s="5">
        <v>5.1100000000000003</v>
      </c>
      <c r="H355" s="5">
        <f t="shared" si="83"/>
        <v>485.45</v>
      </c>
      <c r="I355" s="66"/>
      <c r="J355" s="67">
        <f t="shared" si="80"/>
        <v>5.1100000000000003</v>
      </c>
      <c r="K355" s="67">
        <f t="shared" si="84"/>
        <v>0</v>
      </c>
      <c r="L355" s="67">
        <f t="shared" si="85"/>
        <v>485.45</v>
      </c>
      <c r="M355" s="67">
        <f t="shared" si="78"/>
        <v>0</v>
      </c>
    </row>
    <row r="356" spans="1:13">
      <c r="A356" s="125">
        <v>0</v>
      </c>
      <c r="C356" s="3">
        <v>148224</v>
      </c>
      <c r="D356" s="3" t="s">
        <v>3250</v>
      </c>
      <c r="E356" s="3" t="s">
        <v>2295</v>
      </c>
      <c r="F356" s="3" t="s">
        <v>8</v>
      </c>
      <c r="G356" s="5">
        <v>6.27</v>
      </c>
      <c r="H356" s="5">
        <f t="shared" si="83"/>
        <v>595.65</v>
      </c>
      <c r="I356" s="66"/>
      <c r="J356" s="67">
        <f t="shared" si="80"/>
        <v>6.27</v>
      </c>
      <c r="K356" s="67">
        <f t="shared" si="84"/>
        <v>0</v>
      </c>
      <c r="L356" s="67">
        <f t="shared" si="85"/>
        <v>595.65</v>
      </c>
      <c r="M356" s="67">
        <f t="shared" si="78"/>
        <v>0</v>
      </c>
    </row>
    <row r="357" spans="1:13">
      <c r="A357" s="125">
        <v>0</v>
      </c>
      <c r="C357" s="3">
        <v>148243</v>
      </c>
      <c r="D357" s="3" t="s">
        <v>3251</v>
      </c>
      <c r="E357" s="3" t="s">
        <v>2295</v>
      </c>
      <c r="F357" s="3" t="s">
        <v>8</v>
      </c>
      <c r="G357" s="5">
        <v>7.6</v>
      </c>
      <c r="H357" s="5">
        <f t="shared" si="83"/>
        <v>722</v>
      </c>
      <c r="I357" s="66"/>
      <c r="J357" s="67">
        <f t="shared" si="80"/>
        <v>7.6</v>
      </c>
      <c r="K357" s="67">
        <f t="shared" si="84"/>
        <v>0</v>
      </c>
      <c r="L357" s="67">
        <f t="shared" si="85"/>
        <v>722</v>
      </c>
      <c r="M357" s="67">
        <f t="shared" si="78"/>
        <v>0</v>
      </c>
    </row>
    <row r="358" spans="1:13">
      <c r="A358" s="125">
        <v>0</v>
      </c>
      <c r="C358" s="3">
        <v>148272</v>
      </c>
      <c r="D358" s="3" t="s">
        <v>3252</v>
      </c>
      <c r="E358" s="3" t="s">
        <v>2295</v>
      </c>
      <c r="F358" s="3" t="s">
        <v>8</v>
      </c>
      <c r="G358" s="5">
        <v>13.55</v>
      </c>
      <c r="H358" s="5">
        <f t="shared" si="83"/>
        <v>1287.25</v>
      </c>
      <c r="I358" s="66"/>
      <c r="J358" s="67">
        <f t="shared" si="80"/>
        <v>13.55</v>
      </c>
      <c r="K358" s="67">
        <f t="shared" si="84"/>
        <v>0</v>
      </c>
      <c r="L358" s="67">
        <f t="shared" si="85"/>
        <v>1287.25</v>
      </c>
      <c r="M358" s="67">
        <f t="shared" si="78"/>
        <v>0</v>
      </c>
    </row>
    <row r="359" spans="1:13">
      <c r="A359" s="125">
        <v>0</v>
      </c>
      <c r="C359" s="3">
        <v>148403</v>
      </c>
      <c r="D359" s="3" t="s">
        <v>3253</v>
      </c>
      <c r="E359" s="3" t="s">
        <v>3254</v>
      </c>
      <c r="F359" s="3" t="s">
        <v>8</v>
      </c>
      <c r="G359" s="5">
        <v>8.85</v>
      </c>
      <c r="H359" s="5">
        <f t="shared" si="83"/>
        <v>840.75</v>
      </c>
      <c r="I359" s="66"/>
      <c r="J359" s="67">
        <f t="shared" si="80"/>
        <v>8.85</v>
      </c>
      <c r="K359" s="67">
        <f t="shared" si="84"/>
        <v>0</v>
      </c>
      <c r="L359" s="67">
        <f t="shared" si="85"/>
        <v>840.75</v>
      </c>
      <c r="M359" s="67">
        <f t="shared" si="78"/>
        <v>0</v>
      </c>
    </row>
    <row r="360" spans="1:13">
      <c r="A360" s="125">
        <v>0</v>
      </c>
      <c r="C360" s="3">
        <v>148414</v>
      </c>
      <c r="D360" s="3" t="s">
        <v>3255</v>
      </c>
      <c r="E360" s="3" t="s">
        <v>3254</v>
      </c>
      <c r="F360" s="3" t="s">
        <v>8</v>
      </c>
      <c r="G360" s="5">
        <v>10.63</v>
      </c>
      <c r="H360" s="5">
        <f t="shared" si="83"/>
        <v>1009.85</v>
      </c>
      <c r="I360" s="66"/>
      <c r="J360" s="67">
        <f t="shared" si="80"/>
        <v>10.63</v>
      </c>
      <c r="K360" s="67">
        <f t="shared" si="84"/>
        <v>0</v>
      </c>
      <c r="L360" s="67">
        <f t="shared" si="85"/>
        <v>1009.85</v>
      </c>
      <c r="M360" s="67">
        <f t="shared" si="78"/>
        <v>0</v>
      </c>
    </row>
    <row r="361" spans="1:13">
      <c r="A361" s="125"/>
      <c r="C361" s="3"/>
      <c r="D361" s="3"/>
      <c r="E361" s="3"/>
      <c r="F361" s="3"/>
      <c r="G361" s="5"/>
      <c r="H361" s="5"/>
      <c r="I361" s="66"/>
      <c r="J361" s="67"/>
      <c r="K361" s="67"/>
      <c r="L361" s="67"/>
      <c r="M361" s="67"/>
    </row>
    <row r="362" spans="1:13">
      <c r="A362" s="125">
        <v>0</v>
      </c>
      <c r="C362" s="3">
        <v>149203</v>
      </c>
      <c r="D362" s="3" t="s">
        <v>3686</v>
      </c>
      <c r="E362" s="3" t="s">
        <v>2294</v>
      </c>
      <c r="F362" s="3" t="s">
        <v>8</v>
      </c>
      <c r="G362" s="5">
        <v>13.56</v>
      </c>
      <c r="H362" s="5">
        <f t="shared" si="83"/>
        <v>1288.2</v>
      </c>
      <c r="I362" s="66"/>
      <c r="J362" s="67">
        <f t="shared" ref="J362:J365" si="86">G362*(1-Скидка_ROXELPRO_Ind)</f>
        <v>13.56</v>
      </c>
      <c r="K362" s="67">
        <f t="shared" si="84"/>
        <v>0</v>
      </c>
      <c r="L362" s="67">
        <f t="shared" si="85"/>
        <v>1288.2</v>
      </c>
      <c r="M362" s="67">
        <f t="shared" si="78"/>
        <v>0</v>
      </c>
    </row>
    <row r="363" spans="1:13">
      <c r="A363" s="125">
        <v>0</v>
      </c>
      <c r="C363" s="3">
        <v>149214</v>
      </c>
      <c r="D363" s="3" t="s">
        <v>3687</v>
      </c>
      <c r="E363" s="3" t="s">
        <v>2294</v>
      </c>
      <c r="F363" s="3" t="s">
        <v>8</v>
      </c>
      <c r="G363" s="5">
        <v>10.43</v>
      </c>
      <c r="H363" s="5">
        <f t="shared" si="83"/>
        <v>990.85</v>
      </c>
      <c r="I363" s="66"/>
      <c r="J363" s="67">
        <f t="shared" si="86"/>
        <v>10.43</v>
      </c>
      <c r="K363" s="67">
        <f t="shared" si="84"/>
        <v>0</v>
      </c>
      <c r="L363" s="67">
        <f t="shared" si="85"/>
        <v>990.85</v>
      </c>
      <c r="M363" s="67">
        <f t="shared" si="78"/>
        <v>0</v>
      </c>
    </row>
    <row r="364" spans="1:13">
      <c r="A364" s="125">
        <v>0</v>
      </c>
      <c r="C364" s="3">
        <v>149224</v>
      </c>
      <c r="D364" s="3" t="s">
        <v>3688</v>
      </c>
      <c r="E364" s="3" t="s">
        <v>2294</v>
      </c>
      <c r="F364" s="3" t="s">
        <v>8</v>
      </c>
      <c r="G364" s="5">
        <v>12.41</v>
      </c>
      <c r="H364" s="5">
        <f t="shared" si="83"/>
        <v>1178.95</v>
      </c>
      <c r="I364" s="66"/>
      <c r="J364" s="67">
        <f t="shared" si="86"/>
        <v>12.41</v>
      </c>
      <c r="K364" s="67">
        <f t="shared" si="84"/>
        <v>0</v>
      </c>
      <c r="L364" s="67">
        <f t="shared" si="85"/>
        <v>1178.95</v>
      </c>
      <c r="M364" s="67">
        <f t="shared" si="78"/>
        <v>0</v>
      </c>
    </row>
    <row r="365" spans="1:13">
      <c r="A365" s="125">
        <v>0</v>
      </c>
      <c r="C365" s="3">
        <v>149243</v>
      </c>
      <c r="D365" s="3" t="s">
        <v>3689</v>
      </c>
      <c r="E365" s="3" t="s">
        <v>2294</v>
      </c>
      <c r="F365" s="3" t="s">
        <v>8</v>
      </c>
      <c r="G365" s="5">
        <v>17.95</v>
      </c>
      <c r="H365" s="5">
        <f t="shared" si="83"/>
        <v>1705.25</v>
      </c>
      <c r="I365" s="66"/>
      <c r="J365" s="67">
        <f t="shared" si="86"/>
        <v>17.95</v>
      </c>
      <c r="K365" s="67">
        <f t="shared" si="84"/>
        <v>0</v>
      </c>
      <c r="L365" s="67">
        <f t="shared" si="85"/>
        <v>1705.25</v>
      </c>
      <c r="M365" s="67">
        <f t="shared" si="78"/>
        <v>0</v>
      </c>
    </row>
    <row r="366" spans="1:13" ht="12" thickBot="1">
      <c r="A366" s="125"/>
      <c r="C366" s="3"/>
      <c r="D366" s="3"/>
      <c r="E366" s="3"/>
      <c r="F366" s="3"/>
      <c r="G366" s="5"/>
      <c r="H366" s="5"/>
      <c r="I366" s="66"/>
      <c r="J366" s="67"/>
      <c r="K366" s="67"/>
      <c r="L366" s="67"/>
      <c r="M366" s="67"/>
    </row>
    <row r="367" spans="1:13" ht="12" thickBot="1">
      <c r="A367" s="125"/>
      <c r="B367" s="355" t="s">
        <v>5330</v>
      </c>
      <c r="C367" s="356"/>
      <c r="D367" s="356"/>
      <c r="E367" s="356"/>
      <c r="F367" s="357"/>
      <c r="G367" s="355"/>
      <c r="H367" s="356"/>
      <c r="I367" s="66"/>
      <c r="J367" s="67"/>
      <c r="K367" s="67"/>
      <c r="L367" s="67"/>
      <c r="M367" s="67"/>
    </row>
    <row r="368" spans="1:13">
      <c r="A368" s="125">
        <v>0</v>
      </c>
      <c r="B368" s="89"/>
      <c r="C368" s="3">
        <v>149932</v>
      </c>
      <c r="D368" s="3" t="s">
        <v>3717</v>
      </c>
      <c r="E368" s="3" t="s">
        <v>2451</v>
      </c>
      <c r="F368" s="3" t="s">
        <v>8</v>
      </c>
      <c r="G368" s="5">
        <v>8.9600000000000009</v>
      </c>
      <c r="H368" s="5">
        <f t="shared" si="83"/>
        <v>851.2</v>
      </c>
      <c r="I368" s="66"/>
      <c r="J368" s="67">
        <f t="shared" ref="J368:J372" si="87">G368*(1-Скидка_ROXELPRO_Ind)</f>
        <v>8.9600000000000009</v>
      </c>
      <c r="K368" s="67">
        <f t="shared" si="84"/>
        <v>0</v>
      </c>
      <c r="L368" s="67">
        <f t="shared" si="85"/>
        <v>851.2</v>
      </c>
      <c r="M368" s="67">
        <f t="shared" si="78"/>
        <v>0</v>
      </c>
    </row>
    <row r="369" spans="1:13">
      <c r="A369" s="125">
        <v>0</v>
      </c>
      <c r="B369" s="89"/>
      <c r="C369" s="3">
        <v>149933</v>
      </c>
      <c r="D369" s="3" t="s">
        <v>3718</v>
      </c>
      <c r="E369" s="3" t="s">
        <v>2451</v>
      </c>
      <c r="F369" s="3" t="s">
        <v>8</v>
      </c>
      <c r="G369" s="5">
        <v>7.56</v>
      </c>
      <c r="H369" s="5">
        <f t="shared" si="83"/>
        <v>718.2</v>
      </c>
      <c r="I369" s="66"/>
      <c r="J369" s="67">
        <f t="shared" si="87"/>
        <v>7.56</v>
      </c>
      <c r="K369" s="67">
        <f t="shared" si="84"/>
        <v>0</v>
      </c>
      <c r="L369" s="67">
        <f t="shared" si="85"/>
        <v>718.2</v>
      </c>
      <c r="M369" s="67">
        <f t="shared" si="78"/>
        <v>0</v>
      </c>
    </row>
    <row r="370" spans="1:13">
      <c r="A370" s="125">
        <v>0</v>
      </c>
      <c r="B370" s="89"/>
      <c r="C370" s="3">
        <v>149934</v>
      </c>
      <c r="D370" s="3" t="s">
        <v>3719</v>
      </c>
      <c r="E370" s="3" t="s">
        <v>2451</v>
      </c>
      <c r="F370" s="3" t="s">
        <v>8</v>
      </c>
      <c r="G370" s="5">
        <v>11.89</v>
      </c>
      <c r="H370" s="5">
        <f t="shared" si="83"/>
        <v>1129.55</v>
      </c>
      <c r="I370" s="66"/>
      <c r="J370" s="67">
        <f t="shared" si="87"/>
        <v>11.89</v>
      </c>
      <c r="K370" s="67">
        <f t="shared" si="84"/>
        <v>0</v>
      </c>
      <c r="L370" s="67">
        <f t="shared" si="85"/>
        <v>1129.55</v>
      </c>
      <c r="M370" s="67">
        <f t="shared" si="78"/>
        <v>0</v>
      </c>
    </row>
    <row r="371" spans="1:13">
      <c r="A371" s="125">
        <v>0</v>
      </c>
      <c r="B371" s="89"/>
      <c r="C371" s="3">
        <v>149937</v>
      </c>
      <c r="D371" s="3" t="s">
        <v>3720</v>
      </c>
      <c r="E371" s="3" t="s">
        <v>2451</v>
      </c>
      <c r="F371" s="3" t="s">
        <v>8</v>
      </c>
      <c r="G371" s="5">
        <v>9.2799999999999994</v>
      </c>
      <c r="H371" s="5">
        <f t="shared" si="83"/>
        <v>881.6</v>
      </c>
      <c r="I371" s="66"/>
      <c r="J371" s="67">
        <f t="shared" si="87"/>
        <v>9.2799999999999994</v>
      </c>
      <c r="K371" s="67">
        <f t="shared" si="84"/>
        <v>0</v>
      </c>
      <c r="L371" s="67">
        <f t="shared" si="85"/>
        <v>881.6</v>
      </c>
      <c r="M371" s="67">
        <f t="shared" si="78"/>
        <v>0</v>
      </c>
    </row>
    <row r="372" spans="1:13">
      <c r="A372" s="125">
        <v>0</v>
      </c>
      <c r="B372" s="89"/>
      <c r="C372" s="3">
        <v>149938</v>
      </c>
      <c r="D372" s="3" t="s">
        <v>3721</v>
      </c>
      <c r="E372" s="3" t="s">
        <v>2451</v>
      </c>
      <c r="F372" s="3" t="s">
        <v>8</v>
      </c>
      <c r="G372" s="5">
        <v>9.2799999999999994</v>
      </c>
      <c r="H372" s="5">
        <f t="shared" si="83"/>
        <v>881.6</v>
      </c>
      <c r="I372" s="66"/>
      <c r="J372" s="67">
        <f t="shared" si="87"/>
        <v>9.2799999999999994</v>
      </c>
      <c r="K372" s="67">
        <f t="shared" si="84"/>
        <v>0</v>
      </c>
      <c r="L372" s="67">
        <f t="shared" si="85"/>
        <v>881.6</v>
      </c>
      <c r="M372" s="67">
        <f t="shared" si="78"/>
        <v>0</v>
      </c>
    </row>
    <row r="373" spans="1:13" ht="12" thickBot="1">
      <c r="A373" s="125"/>
      <c r="C373" s="3"/>
      <c r="D373" s="3"/>
      <c r="E373" s="3"/>
      <c r="F373" s="3"/>
      <c r="G373" s="5"/>
      <c r="H373" s="5"/>
      <c r="I373" s="66"/>
      <c r="J373" s="67"/>
      <c r="K373" s="67"/>
      <c r="L373" s="67"/>
      <c r="M373" s="67"/>
    </row>
    <row r="374" spans="1:13" ht="12" thickBot="1">
      <c r="A374" s="125"/>
      <c r="B374" s="355" t="s">
        <v>3256</v>
      </c>
      <c r="C374" s="356"/>
      <c r="D374" s="356"/>
      <c r="E374" s="356"/>
      <c r="F374" s="357"/>
      <c r="G374" s="326"/>
      <c r="H374" s="285"/>
      <c r="I374" s="66"/>
      <c r="J374" s="67"/>
      <c r="K374" s="67"/>
      <c r="L374" s="67"/>
      <c r="M374" s="67"/>
    </row>
    <row r="375" spans="1:13">
      <c r="A375" s="125">
        <v>0</v>
      </c>
      <c r="C375" s="3">
        <v>160224</v>
      </c>
      <c r="D375" s="3" t="s">
        <v>3257</v>
      </c>
      <c r="E375" s="3" t="s">
        <v>3139</v>
      </c>
      <c r="F375" s="3" t="s">
        <v>8</v>
      </c>
      <c r="G375" s="5">
        <v>2.72</v>
      </c>
      <c r="H375" s="5">
        <f t="shared" ref="H375:H417" si="88">ROUND(G375*Курс_EUR,2)</f>
        <v>258.39999999999998</v>
      </c>
      <c r="I375" s="66"/>
      <c r="J375" s="67">
        <f t="shared" ref="J375" si="89">G375*(1-Скидка_ROXELPRO_Ind)</f>
        <v>2.72</v>
      </c>
      <c r="K375" s="67">
        <f t="shared" ref="K375:K417" si="90">J375*I375</f>
        <v>0</v>
      </c>
      <c r="L375" s="67">
        <f t="shared" ref="L375:L417" si="91">H375*(1-Скидка_ROXELPRO_Ind)</f>
        <v>258.39999999999998</v>
      </c>
      <c r="M375" s="67">
        <f t="shared" si="78"/>
        <v>0</v>
      </c>
    </row>
    <row r="376" spans="1:13">
      <c r="A376" s="125">
        <v>0</v>
      </c>
      <c r="C376" s="3">
        <v>160226</v>
      </c>
      <c r="D376" s="3" t="s">
        <v>3639</v>
      </c>
      <c r="E376" s="3" t="s">
        <v>3139</v>
      </c>
      <c r="F376" s="3" t="s">
        <v>8</v>
      </c>
      <c r="G376" s="5">
        <v>2.5</v>
      </c>
      <c r="H376" s="5">
        <f t="shared" si="88"/>
        <v>237.5</v>
      </c>
      <c r="I376" s="66"/>
      <c r="J376" s="67">
        <f t="shared" ref="J376:J409" si="92">G376*(1-Скидка_ROXELPRO_Ind)</f>
        <v>2.5</v>
      </c>
      <c r="K376" s="67">
        <f t="shared" si="90"/>
        <v>0</v>
      </c>
      <c r="L376" s="67">
        <f t="shared" si="91"/>
        <v>237.5</v>
      </c>
      <c r="M376" s="67">
        <f t="shared" si="78"/>
        <v>0</v>
      </c>
    </row>
    <row r="377" spans="1:13">
      <c r="A377" s="125">
        <v>0</v>
      </c>
      <c r="C377" s="3">
        <v>160314</v>
      </c>
      <c r="D377" s="3" t="s">
        <v>3258</v>
      </c>
      <c r="E377" s="3" t="s">
        <v>3227</v>
      </c>
      <c r="F377" s="3" t="s">
        <v>8</v>
      </c>
      <c r="G377" s="5">
        <v>4.28</v>
      </c>
      <c r="H377" s="5">
        <f t="shared" si="88"/>
        <v>406.6</v>
      </c>
      <c r="I377" s="66"/>
      <c r="J377" s="67">
        <f t="shared" si="92"/>
        <v>4.28</v>
      </c>
      <c r="K377" s="67">
        <f t="shared" si="90"/>
        <v>0</v>
      </c>
      <c r="L377" s="67">
        <f t="shared" si="91"/>
        <v>406.6</v>
      </c>
      <c r="M377" s="67">
        <f t="shared" si="78"/>
        <v>0</v>
      </c>
    </row>
    <row r="378" spans="1:13">
      <c r="A378" s="125">
        <v>0</v>
      </c>
      <c r="C378" s="3">
        <v>160324</v>
      </c>
      <c r="D378" s="3" t="s">
        <v>3640</v>
      </c>
      <c r="E378" s="3" t="s">
        <v>3227</v>
      </c>
      <c r="F378" s="3" t="s">
        <v>8</v>
      </c>
      <c r="G378" s="5">
        <v>4.92</v>
      </c>
      <c r="H378" s="5">
        <f t="shared" si="88"/>
        <v>467.4</v>
      </c>
      <c r="I378" s="66"/>
      <c r="J378" s="67">
        <f t="shared" ref="J378:J380" si="93">G378*(1-Скидка_ROXELPRO_Ind)</f>
        <v>4.92</v>
      </c>
      <c r="K378" s="67">
        <f t="shared" si="90"/>
        <v>0</v>
      </c>
      <c r="L378" s="67">
        <f t="shared" si="91"/>
        <v>467.4</v>
      </c>
      <c r="M378" s="67">
        <f t="shared" si="78"/>
        <v>0</v>
      </c>
    </row>
    <row r="379" spans="1:13">
      <c r="A379" s="125">
        <v>0</v>
      </c>
      <c r="C379" s="3">
        <v>161324</v>
      </c>
      <c r="D379" s="3" t="s">
        <v>3641</v>
      </c>
      <c r="E379" s="3" t="s">
        <v>3227</v>
      </c>
      <c r="F379" s="3" t="s">
        <v>8</v>
      </c>
      <c r="G379" s="5">
        <v>5.76</v>
      </c>
      <c r="H379" s="5">
        <f t="shared" si="88"/>
        <v>547.20000000000005</v>
      </c>
      <c r="I379" s="66"/>
      <c r="J379" s="67">
        <f t="shared" si="93"/>
        <v>5.76</v>
      </c>
      <c r="K379" s="67">
        <f t="shared" si="90"/>
        <v>0</v>
      </c>
      <c r="L379" s="67">
        <f t="shared" si="91"/>
        <v>547.20000000000005</v>
      </c>
      <c r="M379" s="67">
        <f t="shared" si="78"/>
        <v>0</v>
      </c>
    </row>
    <row r="380" spans="1:13">
      <c r="A380" s="125">
        <v>0</v>
      </c>
      <c r="C380" s="3">
        <v>162214</v>
      </c>
      <c r="D380" s="3" t="s">
        <v>3642</v>
      </c>
      <c r="E380" s="3" t="s">
        <v>2294</v>
      </c>
      <c r="F380" s="3" t="s">
        <v>8</v>
      </c>
      <c r="G380" s="5">
        <v>6.04</v>
      </c>
      <c r="H380" s="5">
        <f t="shared" si="88"/>
        <v>573.79999999999995</v>
      </c>
      <c r="I380" s="66"/>
      <c r="J380" s="67">
        <f t="shared" si="93"/>
        <v>6.04</v>
      </c>
      <c r="K380" s="67">
        <f t="shared" si="90"/>
        <v>0</v>
      </c>
      <c r="L380" s="67">
        <f t="shared" si="91"/>
        <v>573.79999999999995</v>
      </c>
      <c r="M380" s="67">
        <f t="shared" si="78"/>
        <v>0</v>
      </c>
    </row>
    <row r="381" spans="1:13">
      <c r="A381" s="125">
        <v>0</v>
      </c>
      <c r="C381" s="3">
        <v>162224</v>
      </c>
      <c r="D381" s="3" t="s">
        <v>3259</v>
      </c>
      <c r="E381" s="3" t="s">
        <v>2294</v>
      </c>
      <c r="F381" s="3" t="s">
        <v>8</v>
      </c>
      <c r="G381" s="5">
        <v>6.44</v>
      </c>
      <c r="H381" s="5">
        <f t="shared" si="88"/>
        <v>611.79999999999995</v>
      </c>
      <c r="I381" s="66"/>
      <c r="J381" s="67">
        <f t="shared" si="92"/>
        <v>6.44</v>
      </c>
      <c r="K381" s="67">
        <f t="shared" si="90"/>
        <v>0</v>
      </c>
      <c r="L381" s="67">
        <f t="shared" si="91"/>
        <v>611.79999999999995</v>
      </c>
      <c r="M381" s="67">
        <f t="shared" si="78"/>
        <v>0</v>
      </c>
    </row>
    <row r="382" spans="1:13">
      <c r="A382" s="125">
        <v>0</v>
      </c>
      <c r="C382" s="3">
        <v>162226</v>
      </c>
      <c r="D382" s="3" t="s">
        <v>3643</v>
      </c>
      <c r="E382" s="3" t="s">
        <v>2294</v>
      </c>
      <c r="F382" s="3" t="s">
        <v>8</v>
      </c>
      <c r="G382" s="5">
        <v>5.44</v>
      </c>
      <c r="H382" s="5">
        <f t="shared" si="88"/>
        <v>516.79999999999995</v>
      </c>
      <c r="I382" s="66"/>
      <c r="J382" s="67">
        <f t="shared" ref="J382:J387" si="94">G382*(1-Скидка_ROXELPRO_Ind)</f>
        <v>5.44</v>
      </c>
      <c r="K382" s="67">
        <f t="shared" si="90"/>
        <v>0</v>
      </c>
      <c r="L382" s="67">
        <f t="shared" si="91"/>
        <v>516.79999999999995</v>
      </c>
      <c r="M382" s="67">
        <f t="shared" si="78"/>
        <v>0</v>
      </c>
    </row>
    <row r="383" spans="1:13">
      <c r="A383" s="125">
        <v>0</v>
      </c>
      <c r="C383" s="3">
        <v>162243</v>
      </c>
      <c r="D383" s="3" t="s">
        <v>3644</v>
      </c>
      <c r="E383" s="3" t="s">
        <v>2294</v>
      </c>
      <c r="F383" s="3" t="s">
        <v>8</v>
      </c>
      <c r="G383" s="5">
        <v>6.54</v>
      </c>
      <c r="H383" s="5">
        <f t="shared" si="88"/>
        <v>621.29999999999995</v>
      </c>
      <c r="I383" s="66"/>
      <c r="J383" s="67">
        <f t="shared" ref="J383:J384" si="95">G383*(1-Скидка_ROXELPRO_Ind)</f>
        <v>6.54</v>
      </c>
      <c r="K383" s="67">
        <f t="shared" si="90"/>
        <v>0</v>
      </c>
      <c r="L383" s="67">
        <f t="shared" si="91"/>
        <v>621.29999999999995</v>
      </c>
      <c r="M383" s="67">
        <f t="shared" si="78"/>
        <v>0</v>
      </c>
    </row>
    <row r="384" spans="1:13">
      <c r="A384" s="125">
        <v>0</v>
      </c>
      <c r="C384" s="3">
        <v>162273</v>
      </c>
      <c r="D384" s="3" t="s">
        <v>3645</v>
      </c>
      <c r="E384" s="3" t="s">
        <v>2294</v>
      </c>
      <c r="F384" s="3" t="s">
        <v>8</v>
      </c>
      <c r="G384" s="5">
        <v>8.15</v>
      </c>
      <c r="H384" s="5">
        <f t="shared" si="88"/>
        <v>774.25</v>
      </c>
      <c r="I384" s="66"/>
      <c r="J384" s="67">
        <f t="shared" si="95"/>
        <v>8.15</v>
      </c>
      <c r="K384" s="67">
        <f t="shared" si="90"/>
        <v>0</v>
      </c>
      <c r="L384" s="67">
        <f t="shared" si="91"/>
        <v>774.25</v>
      </c>
      <c r="M384" s="67">
        <f t="shared" si="78"/>
        <v>0</v>
      </c>
    </row>
    <row r="385" spans="1:13">
      <c r="A385" s="125">
        <v>0</v>
      </c>
      <c r="C385" s="3">
        <v>162714</v>
      </c>
      <c r="D385" s="3" t="s">
        <v>4792</v>
      </c>
      <c r="E385" s="3" t="s">
        <v>2294</v>
      </c>
      <c r="F385" s="3" t="s">
        <v>8</v>
      </c>
      <c r="G385" s="5">
        <v>14.8</v>
      </c>
      <c r="H385" s="5">
        <f t="shared" si="88"/>
        <v>1406</v>
      </c>
      <c r="I385" s="66"/>
      <c r="J385" s="67">
        <f t="shared" ref="J385:J386" si="96">G385*(1-Скидка_ROXELPRO_Ind)</f>
        <v>14.8</v>
      </c>
      <c r="K385" s="67">
        <f t="shared" si="90"/>
        <v>0</v>
      </c>
      <c r="L385" s="67">
        <f t="shared" si="91"/>
        <v>1406</v>
      </c>
      <c r="M385" s="67">
        <f t="shared" ref="M385:M456" si="97">I385*L385</f>
        <v>0</v>
      </c>
    </row>
    <row r="386" spans="1:13">
      <c r="A386" s="125">
        <v>0</v>
      </c>
      <c r="C386" s="3">
        <v>162724</v>
      </c>
      <c r="D386" s="3" t="s">
        <v>4793</v>
      </c>
      <c r="E386" s="3" t="s">
        <v>2294</v>
      </c>
      <c r="F386" s="3" t="s">
        <v>8</v>
      </c>
      <c r="G386" s="5">
        <v>14.92</v>
      </c>
      <c r="H386" s="5">
        <f t="shared" si="88"/>
        <v>1417.4</v>
      </c>
      <c r="I386" s="66"/>
      <c r="J386" s="67">
        <f t="shared" si="96"/>
        <v>14.92</v>
      </c>
      <c r="K386" s="67">
        <f t="shared" si="90"/>
        <v>0</v>
      </c>
      <c r="L386" s="67">
        <f t="shared" si="91"/>
        <v>1417.4</v>
      </c>
      <c r="M386" s="67">
        <f t="shared" si="97"/>
        <v>0</v>
      </c>
    </row>
    <row r="387" spans="1:13">
      <c r="A387" s="125">
        <v>0</v>
      </c>
      <c r="C387" s="3">
        <v>163214</v>
      </c>
      <c r="D387" s="3" t="s">
        <v>3646</v>
      </c>
      <c r="E387" s="3" t="s">
        <v>2291</v>
      </c>
      <c r="F387" s="3" t="s">
        <v>8</v>
      </c>
      <c r="G387" s="5">
        <v>18.32</v>
      </c>
      <c r="H387" s="5">
        <f t="shared" si="88"/>
        <v>1740.4</v>
      </c>
      <c r="I387" s="66"/>
      <c r="J387" s="67">
        <f t="shared" si="94"/>
        <v>18.32</v>
      </c>
      <c r="K387" s="67">
        <f t="shared" si="90"/>
        <v>0</v>
      </c>
      <c r="L387" s="67">
        <f t="shared" si="91"/>
        <v>1740.4</v>
      </c>
      <c r="M387" s="67">
        <f t="shared" si="97"/>
        <v>0</v>
      </c>
    </row>
    <row r="388" spans="1:13">
      <c r="A388" s="125">
        <v>0</v>
      </c>
      <c r="C388" s="3">
        <v>163224</v>
      </c>
      <c r="D388" s="3" t="s">
        <v>3260</v>
      </c>
      <c r="E388" s="3" t="s">
        <v>2291</v>
      </c>
      <c r="F388" s="3" t="s">
        <v>8</v>
      </c>
      <c r="G388" s="5">
        <v>19.23</v>
      </c>
      <c r="H388" s="5">
        <f t="shared" si="88"/>
        <v>1826.85</v>
      </c>
      <c r="I388" s="66"/>
      <c r="J388" s="67">
        <f t="shared" si="92"/>
        <v>19.23</v>
      </c>
      <c r="K388" s="67">
        <f t="shared" si="90"/>
        <v>0</v>
      </c>
      <c r="L388" s="67">
        <f t="shared" si="91"/>
        <v>1826.85</v>
      </c>
      <c r="M388" s="67">
        <f t="shared" si="97"/>
        <v>0</v>
      </c>
    </row>
    <row r="389" spans="1:13">
      <c r="A389" s="125">
        <v>0</v>
      </c>
      <c r="C389" s="3">
        <v>163226</v>
      </c>
      <c r="D389" s="3" t="s">
        <v>3647</v>
      </c>
      <c r="E389" s="3" t="s">
        <v>2291</v>
      </c>
      <c r="F389" s="3" t="s">
        <v>8</v>
      </c>
      <c r="G389" s="5">
        <v>17.260000000000002</v>
      </c>
      <c r="H389" s="5">
        <f t="shared" si="88"/>
        <v>1639.7</v>
      </c>
      <c r="I389" s="66"/>
      <c r="J389" s="67">
        <f t="shared" ref="J389" si="98">G389*(1-Скидка_ROXELPRO_Ind)</f>
        <v>17.260000000000002</v>
      </c>
      <c r="K389" s="67">
        <f t="shared" si="90"/>
        <v>0</v>
      </c>
      <c r="L389" s="67">
        <f t="shared" si="91"/>
        <v>1639.7</v>
      </c>
      <c r="M389" s="67">
        <f t="shared" si="97"/>
        <v>0</v>
      </c>
    </row>
    <row r="390" spans="1:13">
      <c r="A390" s="125">
        <v>0</v>
      </c>
      <c r="C390" s="3">
        <v>163243</v>
      </c>
      <c r="D390" s="3" t="s">
        <v>3648</v>
      </c>
      <c r="E390" s="3" t="s">
        <v>2291</v>
      </c>
      <c r="F390" s="3" t="s">
        <v>8</v>
      </c>
      <c r="G390" s="5">
        <v>21.35</v>
      </c>
      <c r="H390" s="5">
        <f t="shared" si="88"/>
        <v>2028.25</v>
      </c>
      <c r="I390" s="66"/>
      <c r="J390" s="67">
        <f t="shared" ref="J390:J391" si="99">G390*(1-Скидка_ROXELPRO_Ind)</f>
        <v>21.35</v>
      </c>
      <c r="K390" s="67">
        <f t="shared" si="90"/>
        <v>0</v>
      </c>
      <c r="L390" s="67">
        <f t="shared" si="91"/>
        <v>2028.25</v>
      </c>
      <c r="M390" s="67">
        <f t="shared" si="97"/>
        <v>0</v>
      </c>
    </row>
    <row r="391" spans="1:13">
      <c r="A391" s="125">
        <v>0</v>
      </c>
      <c r="C391" s="3">
        <v>163273</v>
      </c>
      <c r="D391" s="3" t="s">
        <v>3649</v>
      </c>
      <c r="E391" s="3" t="s">
        <v>2291</v>
      </c>
      <c r="F391" s="3" t="s">
        <v>8</v>
      </c>
      <c r="G391" s="5">
        <v>26.62</v>
      </c>
      <c r="H391" s="5">
        <f t="shared" si="88"/>
        <v>2528.9</v>
      </c>
      <c r="I391" s="66"/>
      <c r="J391" s="67">
        <f t="shared" si="99"/>
        <v>26.62</v>
      </c>
      <c r="K391" s="67">
        <f t="shared" si="90"/>
        <v>0</v>
      </c>
      <c r="L391" s="67">
        <f t="shared" si="91"/>
        <v>2528.9</v>
      </c>
      <c r="M391" s="67">
        <f t="shared" si="97"/>
        <v>0</v>
      </c>
    </row>
    <row r="392" spans="1:13">
      <c r="A392" s="125">
        <v>0</v>
      </c>
      <c r="C392" s="3">
        <v>163314</v>
      </c>
      <c r="D392" s="3" t="s">
        <v>3261</v>
      </c>
      <c r="E392" s="3" t="s">
        <v>2292</v>
      </c>
      <c r="F392" s="3" t="s">
        <v>8</v>
      </c>
      <c r="G392" s="5">
        <v>27.82</v>
      </c>
      <c r="H392" s="5">
        <f t="shared" si="88"/>
        <v>2642.9</v>
      </c>
      <c r="I392" s="66"/>
      <c r="J392" s="67">
        <f t="shared" si="92"/>
        <v>27.82</v>
      </c>
      <c r="K392" s="67">
        <f t="shared" si="90"/>
        <v>0</v>
      </c>
      <c r="L392" s="67">
        <f t="shared" si="91"/>
        <v>2642.9</v>
      </c>
      <c r="M392" s="67">
        <f t="shared" si="97"/>
        <v>0</v>
      </c>
    </row>
    <row r="393" spans="1:13">
      <c r="A393" s="125">
        <v>0</v>
      </c>
      <c r="C393" s="3">
        <v>163324</v>
      </c>
      <c r="D393" s="3" t="s">
        <v>3650</v>
      </c>
      <c r="E393" s="3" t="s">
        <v>2292</v>
      </c>
      <c r="F393" s="3" t="s">
        <v>8</v>
      </c>
      <c r="G393" s="5">
        <v>32.1</v>
      </c>
      <c r="H393" s="5">
        <f t="shared" si="88"/>
        <v>3049.5</v>
      </c>
      <c r="I393" s="66"/>
      <c r="J393" s="67">
        <f t="shared" ref="J393:J395" si="100">G393*(1-Скидка_ROXELPRO_Ind)</f>
        <v>32.1</v>
      </c>
      <c r="K393" s="67">
        <f t="shared" si="90"/>
        <v>0</v>
      </c>
      <c r="L393" s="67">
        <f t="shared" si="91"/>
        <v>3049.5</v>
      </c>
      <c r="M393" s="67">
        <f t="shared" si="97"/>
        <v>0</v>
      </c>
    </row>
    <row r="394" spans="1:13">
      <c r="A394" s="125">
        <v>0</v>
      </c>
      <c r="C394" s="3">
        <v>163603</v>
      </c>
      <c r="D394" s="3" t="s">
        <v>3651</v>
      </c>
      <c r="E394" s="3" t="s">
        <v>2948</v>
      </c>
      <c r="F394" s="3" t="s">
        <v>8</v>
      </c>
      <c r="G394" s="5">
        <v>60.47</v>
      </c>
      <c r="H394" s="5">
        <f t="shared" si="88"/>
        <v>5744.65</v>
      </c>
      <c r="I394" s="66"/>
      <c r="J394" s="67">
        <f t="shared" si="100"/>
        <v>60.47</v>
      </c>
      <c r="K394" s="67">
        <f t="shared" si="90"/>
        <v>0</v>
      </c>
      <c r="L394" s="67">
        <f t="shared" si="91"/>
        <v>5744.65</v>
      </c>
      <c r="M394" s="67">
        <f t="shared" si="97"/>
        <v>0</v>
      </c>
    </row>
    <row r="395" spans="1:13">
      <c r="A395" s="125">
        <v>0</v>
      </c>
      <c r="C395" s="3">
        <v>163614</v>
      </c>
      <c r="D395" s="3" t="s">
        <v>3652</v>
      </c>
      <c r="E395" s="3" t="s">
        <v>2948</v>
      </c>
      <c r="F395" s="3" t="s">
        <v>8</v>
      </c>
      <c r="G395" s="5">
        <v>65.55</v>
      </c>
      <c r="H395" s="5">
        <f t="shared" si="88"/>
        <v>6227.25</v>
      </c>
      <c r="I395" s="66"/>
      <c r="J395" s="67">
        <f t="shared" si="100"/>
        <v>65.55</v>
      </c>
      <c r="K395" s="67">
        <f t="shared" si="90"/>
        <v>0</v>
      </c>
      <c r="L395" s="67">
        <f t="shared" si="91"/>
        <v>6227.25</v>
      </c>
      <c r="M395" s="67">
        <f t="shared" si="97"/>
        <v>0</v>
      </c>
    </row>
    <row r="396" spans="1:13">
      <c r="A396" s="125"/>
      <c r="C396" s="3"/>
      <c r="D396" s="3"/>
      <c r="E396" s="3"/>
      <c r="F396" s="3"/>
      <c r="G396" s="5"/>
      <c r="H396" s="5"/>
      <c r="I396" s="66"/>
      <c r="J396" s="67"/>
      <c r="K396" s="67"/>
      <c r="L396" s="67"/>
      <c r="M396" s="67"/>
    </row>
    <row r="397" spans="1:13">
      <c r="A397" s="125">
        <v>0</v>
      </c>
      <c r="C397" s="3">
        <v>165314</v>
      </c>
      <c r="D397" s="3" t="s">
        <v>3262</v>
      </c>
      <c r="E397" s="3" t="s">
        <v>2293</v>
      </c>
      <c r="F397" s="3" t="s">
        <v>8</v>
      </c>
      <c r="G397" s="5">
        <v>18.62</v>
      </c>
      <c r="H397" s="5">
        <f t="shared" si="88"/>
        <v>1768.9</v>
      </c>
      <c r="I397" s="66"/>
      <c r="J397" s="67">
        <f t="shared" si="92"/>
        <v>18.62</v>
      </c>
      <c r="K397" s="67">
        <f t="shared" si="90"/>
        <v>0</v>
      </c>
      <c r="L397" s="67">
        <f t="shared" si="91"/>
        <v>1768.9</v>
      </c>
      <c r="M397" s="67">
        <f t="shared" si="97"/>
        <v>0</v>
      </c>
    </row>
    <row r="398" spans="1:13">
      <c r="A398" s="125">
        <v>0</v>
      </c>
      <c r="C398" s="3">
        <v>165324</v>
      </c>
      <c r="D398" s="3" t="s">
        <v>3653</v>
      </c>
      <c r="E398" s="3" t="s">
        <v>2293</v>
      </c>
      <c r="F398" s="3" t="s">
        <v>8</v>
      </c>
      <c r="G398" s="5">
        <v>19.260000000000002</v>
      </c>
      <c r="H398" s="5">
        <f t="shared" si="88"/>
        <v>1829.7</v>
      </c>
      <c r="I398" s="66"/>
      <c r="J398" s="67">
        <f t="shared" ref="J398" si="101">G398*(1-Скидка_ROXELPRO_Ind)</f>
        <v>19.260000000000002</v>
      </c>
      <c r="K398" s="67">
        <f t="shared" si="90"/>
        <v>0</v>
      </c>
      <c r="L398" s="67">
        <f t="shared" si="91"/>
        <v>1829.7</v>
      </c>
      <c r="M398" s="67">
        <f t="shared" si="97"/>
        <v>0</v>
      </c>
    </row>
    <row r="399" spans="1:13">
      <c r="A399" s="125">
        <v>0</v>
      </c>
      <c r="C399" s="3">
        <v>166314</v>
      </c>
      <c r="D399" s="3" t="s">
        <v>3263</v>
      </c>
      <c r="E399" s="3" t="s">
        <v>2293</v>
      </c>
      <c r="F399" s="3" t="s">
        <v>8</v>
      </c>
      <c r="G399" s="5">
        <v>22.47</v>
      </c>
      <c r="H399" s="5">
        <f t="shared" si="88"/>
        <v>2134.65</v>
      </c>
      <c r="I399" s="66"/>
      <c r="J399" s="67">
        <f t="shared" si="92"/>
        <v>22.47</v>
      </c>
      <c r="K399" s="67">
        <f t="shared" si="90"/>
        <v>0</v>
      </c>
      <c r="L399" s="67">
        <f t="shared" si="91"/>
        <v>2134.65</v>
      </c>
      <c r="M399" s="67">
        <f t="shared" si="97"/>
        <v>0</v>
      </c>
    </row>
    <row r="400" spans="1:13">
      <c r="A400" s="125">
        <v>0</v>
      </c>
      <c r="C400" s="3">
        <v>166324</v>
      </c>
      <c r="D400" s="3" t="s">
        <v>3654</v>
      </c>
      <c r="E400" s="3" t="s">
        <v>2293</v>
      </c>
      <c r="F400" s="3" t="s">
        <v>8</v>
      </c>
      <c r="G400" s="5">
        <v>24.08</v>
      </c>
      <c r="H400" s="5">
        <f t="shared" si="88"/>
        <v>2287.6</v>
      </c>
      <c r="I400" s="66"/>
      <c r="J400" s="67">
        <f t="shared" ref="J400" si="102">G400*(1-Скидка_ROXELPRO_Ind)</f>
        <v>24.08</v>
      </c>
      <c r="K400" s="67">
        <f t="shared" si="90"/>
        <v>0</v>
      </c>
      <c r="L400" s="67">
        <f t="shared" si="91"/>
        <v>2287.6</v>
      </c>
      <c r="M400" s="67">
        <f t="shared" si="97"/>
        <v>0</v>
      </c>
    </row>
    <row r="401" spans="1:13">
      <c r="A401" s="125"/>
      <c r="C401" s="3"/>
      <c r="D401" s="3"/>
      <c r="E401" s="3"/>
      <c r="F401" s="3"/>
      <c r="G401" s="5"/>
      <c r="H401" s="5"/>
      <c r="I401" s="66"/>
      <c r="J401" s="67"/>
      <c r="K401" s="67"/>
      <c r="L401" s="67"/>
      <c r="M401" s="67"/>
    </row>
    <row r="402" spans="1:13">
      <c r="A402" s="125">
        <v>0</v>
      </c>
      <c r="C402" s="3">
        <v>167224</v>
      </c>
      <c r="D402" s="3" t="s">
        <v>3264</v>
      </c>
      <c r="E402" s="3" t="s">
        <v>3139</v>
      </c>
      <c r="F402" s="3" t="s">
        <v>8</v>
      </c>
      <c r="G402" s="5">
        <v>3.65</v>
      </c>
      <c r="H402" s="5">
        <f t="shared" si="88"/>
        <v>346.75</v>
      </c>
      <c r="I402" s="66"/>
      <c r="J402" s="67">
        <f t="shared" si="92"/>
        <v>3.65</v>
      </c>
      <c r="K402" s="67">
        <f t="shared" si="90"/>
        <v>0</v>
      </c>
      <c r="L402" s="67">
        <f t="shared" si="91"/>
        <v>346.75</v>
      </c>
      <c r="M402" s="67">
        <f t="shared" si="97"/>
        <v>0</v>
      </c>
    </row>
    <row r="403" spans="1:13">
      <c r="A403" s="125">
        <v>0</v>
      </c>
      <c r="C403" s="3">
        <v>167226</v>
      </c>
      <c r="D403" s="3" t="s">
        <v>3655</v>
      </c>
      <c r="E403" s="3" t="s">
        <v>3139</v>
      </c>
      <c r="F403" s="3" t="s">
        <v>8</v>
      </c>
      <c r="G403" s="5">
        <v>2.98</v>
      </c>
      <c r="H403" s="5">
        <f t="shared" si="88"/>
        <v>283.10000000000002</v>
      </c>
      <c r="I403" s="66"/>
      <c r="J403" s="67">
        <f t="shared" ref="J403" si="103">G403*(1-Скидка_ROXELPRO_Ind)</f>
        <v>2.98</v>
      </c>
      <c r="K403" s="67">
        <f t="shared" si="90"/>
        <v>0</v>
      </c>
      <c r="L403" s="67">
        <f t="shared" si="91"/>
        <v>283.10000000000002</v>
      </c>
      <c r="M403" s="67">
        <f t="shared" si="97"/>
        <v>0</v>
      </c>
    </row>
    <row r="404" spans="1:13">
      <c r="A404" s="125">
        <v>0</v>
      </c>
      <c r="C404" s="3">
        <v>167314</v>
      </c>
      <c r="D404" s="3" t="s">
        <v>3265</v>
      </c>
      <c r="E404" s="3" t="s">
        <v>3227</v>
      </c>
      <c r="F404" s="3" t="s">
        <v>8</v>
      </c>
      <c r="G404" s="5">
        <v>5.14</v>
      </c>
      <c r="H404" s="5">
        <f t="shared" si="88"/>
        <v>488.3</v>
      </c>
      <c r="I404" s="66"/>
      <c r="J404" s="67">
        <f t="shared" si="92"/>
        <v>5.14</v>
      </c>
      <c r="K404" s="67">
        <f t="shared" si="90"/>
        <v>0</v>
      </c>
      <c r="L404" s="67">
        <f t="shared" si="91"/>
        <v>488.3</v>
      </c>
      <c r="M404" s="67">
        <f t="shared" si="97"/>
        <v>0</v>
      </c>
    </row>
    <row r="405" spans="1:13">
      <c r="A405" s="125">
        <v>0</v>
      </c>
      <c r="C405" s="3">
        <v>167324</v>
      </c>
      <c r="D405" s="3" t="s">
        <v>3656</v>
      </c>
      <c r="E405" s="3" t="s">
        <v>3227</v>
      </c>
      <c r="F405" s="3" t="s">
        <v>8</v>
      </c>
      <c r="G405" s="5">
        <v>5.46</v>
      </c>
      <c r="H405" s="5">
        <f t="shared" si="88"/>
        <v>518.70000000000005</v>
      </c>
      <c r="I405" s="66"/>
      <c r="J405" s="67">
        <f t="shared" ref="J405:J408" si="104">G405*(1-Скидка_ROXELPRO_Ind)</f>
        <v>5.46</v>
      </c>
      <c r="K405" s="67">
        <f t="shared" si="90"/>
        <v>0</v>
      </c>
      <c r="L405" s="67">
        <f t="shared" si="91"/>
        <v>518.70000000000005</v>
      </c>
      <c r="M405" s="67">
        <f t="shared" si="97"/>
        <v>0</v>
      </c>
    </row>
    <row r="406" spans="1:13">
      <c r="A406" s="125">
        <v>0</v>
      </c>
      <c r="C406" s="3">
        <v>168324</v>
      </c>
      <c r="D406" s="3" t="s">
        <v>3657</v>
      </c>
      <c r="E406" s="3" t="s">
        <v>3227</v>
      </c>
      <c r="F406" s="3" t="s">
        <v>8</v>
      </c>
      <c r="G406" s="5">
        <v>6.29</v>
      </c>
      <c r="H406" s="5">
        <f t="shared" si="88"/>
        <v>597.54999999999995</v>
      </c>
      <c r="I406" s="66"/>
      <c r="J406" s="67">
        <f t="shared" si="104"/>
        <v>6.29</v>
      </c>
      <c r="K406" s="67">
        <f t="shared" si="90"/>
        <v>0</v>
      </c>
      <c r="L406" s="67">
        <f t="shared" si="91"/>
        <v>597.54999999999995</v>
      </c>
      <c r="M406" s="67">
        <f t="shared" si="97"/>
        <v>0</v>
      </c>
    </row>
    <row r="407" spans="1:13">
      <c r="A407" s="125">
        <v>0</v>
      </c>
      <c r="C407" s="3">
        <v>169203</v>
      </c>
      <c r="D407" s="3" t="s">
        <v>3658</v>
      </c>
      <c r="E407" s="3" t="s">
        <v>2295</v>
      </c>
      <c r="F407" s="3" t="s">
        <v>8</v>
      </c>
      <c r="G407" s="5">
        <v>8.18</v>
      </c>
      <c r="H407" s="5">
        <f t="shared" si="88"/>
        <v>777.1</v>
      </c>
      <c r="I407" s="66"/>
      <c r="J407" s="67">
        <f t="shared" ref="J407" si="105">G407*(1-Скидка_ROXELPRO_Ind)</f>
        <v>8.18</v>
      </c>
      <c r="K407" s="67">
        <f t="shared" si="90"/>
        <v>0</v>
      </c>
      <c r="L407" s="67">
        <f t="shared" si="91"/>
        <v>777.1</v>
      </c>
      <c r="M407" s="67">
        <f t="shared" si="97"/>
        <v>0</v>
      </c>
    </row>
    <row r="408" spans="1:13">
      <c r="A408" s="125">
        <v>0</v>
      </c>
      <c r="C408" s="3">
        <v>169214</v>
      </c>
      <c r="D408" s="3" t="s">
        <v>3659</v>
      </c>
      <c r="E408" s="3" t="s">
        <v>2295</v>
      </c>
      <c r="F408" s="3" t="s">
        <v>8</v>
      </c>
      <c r="G408" s="5">
        <v>6.44</v>
      </c>
      <c r="H408" s="5">
        <f t="shared" si="88"/>
        <v>611.79999999999995</v>
      </c>
      <c r="I408" s="66"/>
      <c r="J408" s="67">
        <f t="shared" si="104"/>
        <v>6.44</v>
      </c>
      <c r="K408" s="67">
        <f t="shared" si="90"/>
        <v>0</v>
      </c>
      <c r="L408" s="67">
        <f t="shared" si="91"/>
        <v>611.79999999999995</v>
      </c>
      <c r="M408" s="67">
        <f t="shared" si="97"/>
        <v>0</v>
      </c>
    </row>
    <row r="409" spans="1:13">
      <c r="A409" s="125">
        <v>0</v>
      </c>
      <c r="C409" s="3">
        <v>169224</v>
      </c>
      <c r="D409" s="3" t="s">
        <v>3266</v>
      </c>
      <c r="E409" s="3" t="s">
        <v>2295</v>
      </c>
      <c r="F409" s="3" t="s">
        <v>8</v>
      </c>
      <c r="G409" s="5">
        <v>6.63</v>
      </c>
      <c r="H409" s="5">
        <f t="shared" si="88"/>
        <v>629.85</v>
      </c>
      <c r="I409" s="66"/>
      <c r="J409" s="67">
        <f t="shared" si="92"/>
        <v>6.63</v>
      </c>
      <c r="K409" s="67">
        <f t="shared" si="90"/>
        <v>0</v>
      </c>
      <c r="L409" s="67">
        <f t="shared" si="91"/>
        <v>629.85</v>
      </c>
      <c r="M409" s="67">
        <f t="shared" si="97"/>
        <v>0</v>
      </c>
    </row>
    <row r="410" spans="1:13">
      <c r="A410" s="125">
        <v>0</v>
      </c>
      <c r="C410" s="3">
        <v>169226</v>
      </c>
      <c r="D410" s="3" t="s">
        <v>3660</v>
      </c>
      <c r="E410" s="3" t="s">
        <v>2295</v>
      </c>
      <c r="F410" s="3" t="s">
        <v>8</v>
      </c>
      <c r="G410" s="5">
        <v>5.61</v>
      </c>
      <c r="H410" s="5">
        <f t="shared" si="88"/>
        <v>532.95000000000005</v>
      </c>
      <c r="I410" s="66"/>
      <c r="J410" s="67">
        <f t="shared" ref="J410" si="106">G410*(1-Скидка_ROXELPRO_Ind)</f>
        <v>5.61</v>
      </c>
      <c r="K410" s="67">
        <f t="shared" si="90"/>
        <v>0</v>
      </c>
      <c r="L410" s="67">
        <f t="shared" si="91"/>
        <v>532.95000000000005</v>
      </c>
      <c r="M410" s="67">
        <f t="shared" si="97"/>
        <v>0</v>
      </c>
    </row>
    <row r="411" spans="1:13">
      <c r="A411" s="125">
        <v>0</v>
      </c>
      <c r="C411" s="3">
        <v>169243</v>
      </c>
      <c r="D411" s="3" t="s">
        <v>3661</v>
      </c>
      <c r="E411" s="3" t="s">
        <v>2295</v>
      </c>
      <c r="F411" s="3" t="s">
        <v>8</v>
      </c>
      <c r="G411" s="5">
        <v>7.19</v>
      </c>
      <c r="H411" s="5">
        <f t="shared" si="88"/>
        <v>683.05</v>
      </c>
      <c r="I411" s="66"/>
      <c r="J411" s="67">
        <f t="shared" ref="J411:J412" si="107">G411*(1-Скидка_ROXELPRO_Ind)</f>
        <v>7.19</v>
      </c>
      <c r="K411" s="67">
        <f t="shared" si="90"/>
        <v>0</v>
      </c>
      <c r="L411" s="67">
        <f t="shared" si="91"/>
        <v>683.05</v>
      </c>
      <c r="M411" s="67">
        <f t="shared" si="97"/>
        <v>0</v>
      </c>
    </row>
    <row r="412" spans="1:13">
      <c r="A412" s="125">
        <v>0</v>
      </c>
      <c r="C412" s="3">
        <v>169273</v>
      </c>
      <c r="D412" s="3" t="s">
        <v>3662</v>
      </c>
      <c r="E412" s="3" t="s">
        <v>2295</v>
      </c>
      <c r="F412" s="3" t="s">
        <v>8</v>
      </c>
      <c r="G412" s="5">
        <v>7.88</v>
      </c>
      <c r="H412" s="5">
        <f t="shared" si="88"/>
        <v>748.6</v>
      </c>
      <c r="I412" s="66"/>
      <c r="J412" s="67">
        <f t="shared" si="107"/>
        <v>7.88</v>
      </c>
      <c r="K412" s="67">
        <f t="shared" si="90"/>
        <v>0</v>
      </c>
      <c r="L412" s="67">
        <f t="shared" si="91"/>
        <v>748.6</v>
      </c>
      <c r="M412" s="67">
        <f t="shared" si="97"/>
        <v>0</v>
      </c>
    </row>
    <row r="413" spans="1:13">
      <c r="A413" s="125"/>
      <c r="C413" s="3"/>
      <c r="D413" s="3"/>
      <c r="E413" s="3"/>
      <c r="F413" s="3"/>
      <c r="G413" s="5"/>
      <c r="H413" s="5"/>
      <c r="I413" s="66"/>
      <c r="J413" s="67"/>
      <c r="K413" s="67"/>
      <c r="L413" s="67"/>
      <c r="M413" s="67"/>
    </row>
    <row r="414" spans="1:13">
      <c r="A414" s="125">
        <v>0</v>
      </c>
      <c r="C414" s="3">
        <v>169803</v>
      </c>
      <c r="D414" s="3" t="s">
        <v>4726</v>
      </c>
      <c r="E414" s="3" t="s">
        <v>2294</v>
      </c>
      <c r="F414" s="3" t="s">
        <v>8</v>
      </c>
      <c r="G414" s="5">
        <v>18.41</v>
      </c>
      <c r="H414" s="5">
        <f t="shared" si="88"/>
        <v>1748.95</v>
      </c>
      <c r="I414" s="66"/>
      <c r="J414" s="67">
        <f t="shared" ref="J414:J417" si="108">G414*(1-Скидка_ROXELPRO_Ind)</f>
        <v>18.41</v>
      </c>
      <c r="K414" s="67">
        <f t="shared" si="90"/>
        <v>0</v>
      </c>
      <c r="L414" s="67">
        <f t="shared" si="91"/>
        <v>1748.95</v>
      </c>
      <c r="M414" s="67">
        <f t="shared" si="97"/>
        <v>0</v>
      </c>
    </row>
    <row r="415" spans="1:13">
      <c r="A415" s="125">
        <v>0</v>
      </c>
      <c r="C415" s="3">
        <v>169814</v>
      </c>
      <c r="D415" s="3" t="s">
        <v>4727</v>
      </c>
      <c r="E415" s="3" t="s">
        <v>2294</v>
      </c>
      <c r="F415" s="3" t="s">
        <v>8</v>
      </c>
      <c r="G415" s="5">
        <v>15.86</v>
      </c>
      <c r="H415" s="5">
        <f t="shared" si="88"/>
        <v>1506.7</v>
      </c>
      <c r="I415" s="66"/>
      <c r="J415" s="67">
        <f t="shared" si="108"/>
        <v>15.86</v>
      </c>
      <c r="K415" s="67">
        <f t="shared" si="90"/>
        <v>0</v>
      </c>
      <c r="L415" s="67">
        <f t="shared" si="91"/>
        <v>1506.7</v>
      </c>
      <c r="M415" s="67">
        <f t="shared" si="97"/>
        <v>0</v>
      </c>
    </row>
    <row r="416" spans="1:13">
      <c r="A416" s="125">
        <v>0</v>
      </c>
      <c r="C416" s="3">
        <v>169824</v>
      </c>
      <c r="D416" s="3" t="s">
        <v>4728</v>
      </c>
      <c r="E416" s="3" t="s">
        <v>2294</v>
      </c>
      <c r="F416" s="3" t="s">
        <v>8</v>
      </c>
      <c r="G416" s="5">
        <v>15.91</v>
      </c>
      <c r="H416" s="5">
        <f t="shared" si="88"/>
        <v>1511.45</v>
      </c>
      <c r="I416" s="66"/>
      <c r="J416" s="67">
        <f t="shared" si="108"/>
        <v>15.91</v>
      </c>
      <c r="K416" s="67">
        <f t="shared" si="90"/>
        <v>0</v>
      </c>
      <c r="L416" s="67">
        <f t="shared" si="91"/>
        <v>1511.45</v>
      </c>
      <c r="M416" s="67">
        <f t="shared" si="97"/>
        <v>0</v>
      </c>
    </row>
    <row r="417" spans="1:13">
      <c r="A417" s="125">
        <v>0</v>
      </c>
      <c r="C417" s="3">
        <v>169826</v>
      </c>
      <c r="D417" s="3" t="s">
        <v>4729</v>
      </c>
      <c r="E417" s="3" t="s">
        <v>2294</v>
      </c>
      <c r="F417" s="3" t="s">
        <v>8</v>
      </c>
      <c r="G417" s="5">
        <v>13.39</v>
      </c>
      <c r="H417" s="5">
        <f t="shared" si="88"/>
        <v>1272.05</v>
      </c>
      <c r="I417" s="66"/>
      <c r="J417" s="67">
        <f t="shared" si="108"/>
        <v>13.39</v>
      </c>
      <c r="K417" s="67">
        <f t="shared" si="90"/>
        <v>0</v>
      </c>
      <c r="L417" s="67">
        <f t="shared" si="91"/>
        <v>1272.05</v>
      </c>
      <c r="M417" s="67">
        <f t="shared" si="97"/>
        <v>0</v>
      </c>
    </row>
    <row r="418" spans="1:13" ht="12" thickBot="1">
      <c r="A418" s="125"/>
      <c r="C418" s="3"/>
      <c r="D418" s="3"/>
      <c r="E418" s="3"/>
      <c r="F418" s="3"/>
      <c r="G418" s="5"/>
      <c r="H418" s="5"/>
      <c r="I418" s="66"/>
      <c r="J418" s="67"/>
      <c r="K418" s="67"/>
      <c r="L418" s="67"/>
      <c r="M418" s="67"/>
    </row>
    <row r="419" spans="1:13" ht="12" thickBot="1">
      <c r="A419" s="125"/>
      <c r="B419" s="364" t="s">
        <v>3267</v>
      </c>
      <c r="C419" s="364"/>
      <c r="D419" s="364"/>
      <c r="E419" s="364">
        <v>0</v>
      </c>
      <c r="F419" s="364">
        <v>0</v>
      </c>
      <c r="G419" s="365">
        <v>0</v>
      </c>
      <c r="H419" s="285"/>
      <c r="I419" s="66"/>
      <c r="J419" s="67"/>
      <c r="K419" s="67"/>
      <c r="L419" s="67"/>
      <c r="M419" s="67"/>
    </row>
    <row r="420" spans="1:13">
      <c r="A420" s="125">
        <v>0</v>
      </c>
      <c r="C420" s="3">
        <v>160233</v>
      </c>
      <c r="D420" s="3" t="s">
        <v>3268</v>
      </c>
      <c r="E420" s="3" t="s">
        <v>3139</v>
      </c>
      <c r="F420" s="3" t="s">
        <v>8</v>
      </c>
      <c r="G420" s="5">
        <v>3.87</v>
      </c>
      <c r="H420" s="5">
        <f t="shared" ref="H420:H439" si="109">ROUND(G420*Курс_EUR,2)</f>
        <v>367.65</v>
      </c>
      <c r="I420" s="66"/>
      <c r="J420" s="67">
        <f t="shared" ref="J420:J436" si="110">G420*(1-Скидка_ROXELPRO_Ind)</f>
        <v>3.87</v>
      </c>
      <c r="K420" s="67">
        <f t="shared" ref="K420:K439" si="111">J420*I420</f>
        <v>0</v>
      </c>
      <c r="L420" s="67">
        <f t="shared" ref="L420:L439" si="112">H420*(1-Скидка_ROXELPRO_Ind)</f>
        <v>367.65</v>
      </c>
      <c r="M420" s="67">
        <f t="shared" si="97"/>
        <v>0</v>
      </c>
    </row>
    <row r="421" spans="1:13">
      <c r="A421" s="125">
        <v>0</v>
      </c>
      <c r="C421" s="3">
        <v>160263</v>
      </c>
      <c r="D421" s="3" t="s">
        <v>3269</v>
      </c>
      <c r="E421" s="3" t="s">
        <v>3139</v>
      </c>
      <c r="F421" s="3" t="s">
        <v>8</v>
      </c>
      <c r="G421" s="5">
        <v>5.22</v>
      </c>
      <c r="H421" s="5">
        <f t="shared" si="109"/>
        <v>495.9</v>
      </c>
      <c r="I421" s="66"/>
      <c r="J421" s="67">
        <f t="shared" si="110"/>
        <v>5.22</v>
      </c>
      <c r="K421" s="67">
        <f t="shared" si="111"/>
        <v>0</v>
      </c>
      <c r="L421" s="67">
        <f t="shared" si="112"/>
        <v>495.9</v>
      </c>
      <c r="M421" s="67">
        <f t="shared" si="97"/>
        <v>0</v>
      </c>
    </row>
    <row r="422" spans="1:13">
      <c r="A422" s="125">
        <v>0</v>
      </c>
      <c r="C422" s="3">
        <v>160333</v>
      </c>
      <c r="D422" s="3" t="s">
        <v>3270</v>
      </c>
      <c r="E422" s="3" t="s">
        <v>3227</v>
      </c>
      <c r="F422" s="3" t="s">
        <v>8</v>
      </c>
      <c r="G422" s="5">
        <v>5.62</v>
      </c>
      <c r="H422" s="5">
        <f t="shared" si="109"/>
        <v>533.9</v>
      </c>
      <c r="I422" s="66"/>
      <c r="J422" s="67">
        <f t="shared" si="110"/>
        <v>5.62</v>
      </c>
      <c r="K422" s="67">
        <f t="shared" si="111"/>
        <v>0</v>
      </c>
      <c r="L422" s="67">
        <f t="shared" si="112"/>
        <v>533.9</v>
      </c>
      <c r="M422" s="67">
        <f t="shared" si="97"/>
        <v>0</v>
      </c>
    </row>
    <row r="423" spans="1:13">
      <c r="A423" s="125">
        <v>0</v>
      </c>
      <c r="C423" s="3">
        <v>162233</v>
      </c>
      <c r="D423" s="3" t="s">
        <v>3271</v>
      </c>
      <c r="E423" s="3" t="s">
        <v>2294</v>
      </c>
      <c r="F423" s="3" t="s">
        <v>8</v>
      </c>
      <c r="G423" s="5">
        <v>8.1999999999999993</v>
      </c>
      <c r="H423" s="5">
        <f t="shared" si="109"/>
        <v>779</v>
      </c>
      <c r="I423" s="66"/>
      <c r="J423" s="67">
        <f t="shared" si="110"/>
        <v>8.1999999999999993</v>
      </c>
      <c r="K423" s="67">
        <f t="shared" si="111"/>
        <v>0</v>
      </c>
      <c r="L423" s="67">
        <f t="shared" si="112"/>
        <v>779</v>
      </c>
      <c r="M423" s="67">
        <f t="shared" si="97"/>
        <v>0</v>
      </c>
    </row>
    <row r="424" spans="1:13">
      <c r="A424" s="125">
        <v>0</v>
      </c>
      <c r="C424" s="3">
        <v>162263</v>
      </c>
      <c r="D424" s="3" t="s">
        <v>3272</v>
      </c>
      <c r="E424" s="3" t="s">
        <v>2294</v>
      </c>
      <c r="F424" s="3" t="s">
        <v>8</v>
      </c>
      <c r="G424" s="5">
        <v>9.11</v>
      </c>
      <c r="H424" s="5">
        <f t="shared" si="109"/>
        <v>865.45</v>
      </c>
      <c r="I424" s="66"/>
      <c r="J424" s="67">
        <f t="shared" si="110"/>
        <v>9.11</v>
      </c>
      <c r="K424" s="67">
        <f t="shared" si="111"/>
        <v>0</v>
      </c>
      <c r="L424" s="67">
        <f t="shared" si="112"/>
        <v>865.45</v>
      </c>
      <c r="M424" s="67">
        <f t="shared" si="97"/>
        <v>0</v>
      </c>
    </row>
    <row r="425" spans="1:13">
      <c r="A425" s="125">
        <v>0</v>
      </c>
      <c r="C425" s="3">
        <v>163233</v>
      </c>
      <c r="D425" s="3" t="s">
        <v>3273</v>
      </c>
      <c r="E425" s="3" t="s">
        <v>2291</v>
      </c>
      <c r="F425" s="3" t="s">
        <v>8</v>
      </c>
      <c r="G425" s="5">
        <v>28.44</v>
      </c>
      <c r="H425" s="5">
        <f t="shared" si="109"/>
        <v>2701.8</v>
      </c>
      <c r="I425" s="66"/>
      <c r="J425" s="67">
        <f t="shared" si="110"/>
        <v>28.44</v>
      </c>
      <c r="K425" s="67">
        <f t="shared" si="111"/>
        <v>0</v>
      </c>
      <c r="L425" s="67">
        <f t="shared" si="112"/>
        <v>2701.8</v>
      </c>
      <c r="M425" s="67">
        <f t="shared" si="97"/>
        <v>0</v>
      </c>
    </row>
    <row r="426" spans="1:13">
      <c r="A426" s="125">
        <v>0</v>
      </c>
      <c r="C426" s="3">
        <v>163263</v>
      </c>
      <c r="D426" s="3" t="s">
        <v>3274</v>
      </c>
      <c r="E426" s="3" t="s">
        <v>2291</v>
      </c>
      <c r="F426" s="3" t="s">
        <v>8</v>
      </c>
      <c r="G426" s="5">
        <v>36.46</v>
      </c>
      <c r="H426" s="5">
        <f t="shared" si="109"/>
        <v>3463.7</v>
      </c>
      <c r="I426" s="66"/>
      <c r="J426" s="67">
        <f t="shared" si="110"/>
        <v>36.46</v>
      </c>
      <c r="K426" s="67">
        <f t="shared" si="111"/>
        <v>0</v>
      </c>
      <c r="L426" s="67">
        <f t="shared" si="112"/>
        <v>3463.7</v>
      </c>
      <c r="M426" s="67">
        <f t="shared" si="97"/>
        <v>0</v>
      </c>
    </row>
    <row r="427" spans="1:13">
      <c r="A427" s="125">
        <v>0</v>
      </c>
      <c r="C427" s="3">
        <v>163333</v>
      </c>
      <c r="D427" s="3" t="s">
        <v>3275</v>
      </c>
      <c r="E427" s="3" t="s">
        <v>2292</v>
      </c>
      <c r="F427" s="3" t="s">
        <v>8</v>
      </c>
      <c r="G427" s="5">
        <v>39.24</v>
      </c>
      <c r="H427" s="5">
        <f t="shared" si="109"/>
        <v>3727.8</v>
      </c>
      <c r="I427" s="66"/>
      <c r="J427" s="67">
        <f t="shared" si="110"/>
        <v>39.24</v>
      </c>
      <c r="K427" s="67">
        <f t="shared" si="111"/>
        <v>0</v>
      </c>
      <c r="L427" s="67">
        <f t="shared" si="112"/>
        <v>3727.8</v>
      </c>
      <c r="M427" s="67">
        <f t="shared" si="97"/>
        <v>0</v>
      </c>
    </row>
    <row r="428" spans="1:13">
      <c r="A428" s="125"/>
      <c r="C428" s="3"/>
      <c r="D428" s="3"/>
      <c r="E428" s="3"/>
      <c r="F428" s="3"/>
      <c r="G428" s="5"/>
      <c r="H428" s="5"/>
      <c r="I428" s="66"/>
      <c r="J428" s="67"/>
      <c r="K428" s="67"/>
      <c r="L428" s="67"/>
      <c r="M428" s="67"/>
    </row>
    <row r="429" spans="1:13">
      <c r="A429" s="125">
        <v>0</v>
      </c>
      <c r="C429" s="3">
        <v>165333</v>
      </c>
      <c r="D429" s="3" t="s">
        <v>3276</v>
      </c>
      <c r="E429" s="3" t="s">
        <v>2293</v>
      </c>
      <c r="F429" s="3" t="s">
        <v>8</v>
      </c>
      <c r="G429" s="5">
        <v>23.34</v>
      </c>
      <c r="H429" s="5">
        <f t="shared" si="109"/>
        <v>2217.3000000000002</v>
      </c>
      <c r="I429" s="66"/>
      <c r="J429" s="67">
        <f t="shared" si="110"/>
        <v>23.34</v>
      </c>
      <c r="K429" s="67">
        <f t="shared" si="111"/>
        <v>0</v>
      </c>
      <c r="L429" s="67">
        <f t="shared" si="112"/>
        <v>2217.3000000000002</v>
      </c>
      <c r="M429" s="67">
        <f t="shared" si="97"/>
        <v>0</v>
      </c>
    </row>
    <row r="430" spans="1:13">
      <c r="A430" s="125">
        <v>0</v>
      </c>
      <c r="C430" s="3">
        <v>166333</v>
      </c>
      <c r="D430" s="3" t="s">
        <v>3277</v>
      </c>
      <c r="E430" s="3" t="s">
        <v>2293</v>
      </c>
      <c r="F430" s="3" t="s">
        <v>8</v>
      </c>
      <c r="G430" s="5">
        <v>28.17</v>
      </c>
      <c r="H430" s="5">
        <f t="shared" si="109"/>
        <v>2676.15</v>
      </c>
      <c r="I430" s="66"/>
      <c r="J430" s="67">
        <f t="shared" si="110"/>
        <v>28.17</v>
      </c>
      <c r="K430" s="67">
        <f t="shared" si="111"/>
        <v>0</v>
      </c>
      <c r="L430" s="67">
        <f t="shared" si="112"/>
        <v>2676.15</v>
      </c>
      <c r="M430" s="67">
        <f t="shared" si="97"/>
        <v>0</v>
      </c>
    </row>
    <row r="431" spans="1:13">
      <c r="A431" s="125"/>
      <c r="C431" s="3"/>
      <c r="D431" s="3"/>
      <c r="E431" s="3"/>
      <c r="F431" s="3"/>
      <c r="G431" s="5"/>
      <c r="H431" s="5"/>
      <c r="I431" s="66"/>
      <c r="J431" s="67"/>
      <c r="K431" s="67"/>
      <c r="L431" s="67"/>
      <c r="M431" s="67"/>
    </row>
    <row r="432" spans="1:13">
      <c r="A432" s="125">
        <v>0</v>
      </c>
      <c r="C432" s="3">
        <v>167233</v>
      </c>
      <c r="D432" s="3" t="s">
        <v>3278</v>
      </c>
      <c r="E432" s="3" t="s">
        <v>3139</v>
      </c>
      <c r="F432" s="3" t="s">
        <v>8</v>
      </c>
      <c r="G432" s="5">
        <v>5.19</v>
      </c>
      <c r="H432" s="5">
        <f t="shared" si="109"/>
        <v>493.05</v>
      </c>
      <c r="I432" s="66"/>
      <c r="J432" s="67">
        <f t="shared" si="110"/>
        <v>5.19</v>
      </c>
      <c r="K432" s="67">
        <f t="shared" si="111"/>
        <v>0</v>
      </c>
      <c r="L432" s="67">
        <f t="shared" si="112"/>
        <v>493.05</v>
      </c>
      <c r="M432" s="67">
        <f t="shared" si="97"/>
        <v>0</v>
      </c>
    </row>
    <row r="433" spans="1:13">
      <c r="A433" s="125">
        <v>0</v>
      </c>
      <c r="C433" s="3">
        <v>167263</v>
      </c>
      <c r="D433" s="3" t="s">
        <v>3279</v>
      </c>
      <c r="E433" s="3" t="s">
        <v>3139</v>
      </c>
      <c r="F433" s="3" t="s">
        <v>8</v>
      </c>
      <c r="G433" s="5">
        <v>6.65</v>
      </c>
      <c r="H433" s="5">
        <f t="shared" si="109"/>
        <v>631.75</v>
      </c>
      <c r="I433" s="66"/>
      <c r="J433" s="67">
        <f t="shared" si="110"/>
        <v>6.65</v>
      </c>
      <c r="K433" s="67">
        <f t="shared" si="111"/>
        <v>0</v>
      </c>
      <c r="L433" s="67">
        <f t="shared" si="112"/>
        <v>631.75</v>
      </c>
      <c r="M433" s="67">
        <f t="shared" si="97"/>
        <v>0</v>
      </c>
    </row>
    <row r="434" spans="1:13">
      <c r="A434" s="125">
        <v>0</v>
      </c>
      <c r="C434" s="3">
        <v>167333</v>
      </c>
      <c r="D434" s="3" t="s">
        <v>3280</v>
      </c>
      <c r="E434" s="3" t="s">
        <v>3227</v>
      </c>
      <c r="F434" s="3" t="s">
        <v>8</v>
      </c>
      <c r="G434" s="5">
        <v>7.16</v>
      </c>
      <c r="H434" s="5">
        <f t="shared" si="109"/>
        <v>680.2</v>
      </c>
      <c r="I434" s="66"/>
      <c r="J434" s="67">
        <f t="shared" si="110"/>
        <v>7.16</v>
      </c>
      <c r="K434" s="67">
        <f t="shared" si="111"/>
        <v>0</v>
      </c>
      <c r="L434" s="67">
        <f t="shared" si="112"/>
        <v>680.2</v>
      </c>
      <c r="M434" s="67">
        <f t="shared" si="97"/>
        <v>0</v>
      </c>
    </row>
    <row r="435" spans="1:13">
      <c r="A435" s="125">
        <v>0</v>
      </c>
      <c r="C435" s="3">
        <v>169233</v>
      </c>
      <c r="D435" s="3" t="s">
        <v>3281</v>
      </c>
      <c r="E435" s="3" t="s">
        <v>2295</v>
      </c>
      <c r="F435" s="3" t="s">
        <v>8</v>
      </c>
      <c r="G435" s="5">
        <v>7.66</v>
      </c>
      <c r="H435" s="5">
        <f t="shared" si="109"/>
        <v>727.7</v>
      </c>
      <c r="I435" s="66"/>
      <c r="J435" s="67">
        <f t="shared" si="110"/>
        <v>7.66</v>
      </c>
      <c r="K435" s="67">
        <f t="shared" si="111"/>
        <v>0</v>
      </c>
      <c r="L435" s="67">
        <f t="shared" si="112"/>
        <v>727.7</v>
      </c>
      <c r="M435" s="67">
        <f t="shared" si="97"/>
        <v>0</v>
      </c>
    </row>
    <row r="436" spans="1:13">
      <c r="A436" s="125">
        <v>0</v>
      </c>
      <c r="C436" s="3">
        <v>169263</v>
      </c>
      <c r="D436" s="3" t="s">
        <v>3282</v>
      </c>
      <c r="E436" s="3" t="s">
        <v>2295</v>
      </c>
      <c r="F436" s="3" t="s">
        <v>8</v>
      </c>
      <c r="G436" s="5">
        <v>9.81</v>
      </c>
      <c r="H436" s="5">
        <f t="shared" si="109"/>
        <v>931.95</v>
      </c>
      <c r="I436" s="66"/>
      <c r="J436" s="67">
        <f t="shared" si="110"/>
        <v>9.81</v>
      </c>
      <c r="K436" s="67">
        <f t="shared" si="111"/>
        <v>0</v>
      </c>
      <c r="L436" s="67">
        <f t="shared" si="112"/>
        <v>931.95</v>
      </c>
      <c r="M436" s="67">
        <f t="shared" si="97"/>
        <v>0</v>
      </c>
    </row>
    <row r="437" spans="1:13">
      <c r="A437" s="125"/>
      <c r="C437" s="3"/>
      <c r="D437" s="3"/>
      <c r="E437" s="3"/>
      <c r="F437" s="3"/>
      <c r="G437" s="5"/>
      <c r="H437" s="5"/>
      <c r="I437" s="66"/>
      <c r="J437" s="67"/>
      <c r="K437" s="67"/>
      <c r="L437" s="67"/>
      <c r="M437" s="67"/>
    </row>
    <row r="438" spans="1:13">
      <c r="A438" s="125">
        <v>0</v>
      </c>
      <c r="C438" s="3">
        <v>169833</v>
      </c>
      <c r="D438" s="3" t="s">
        <v>4730</v>
      </c>
      <c r="E438" s="3" t="s">
        <v>2294</v>
      </c>
      <c r="F438" s="3" t="s">
        <v>8</v>
      </c>
      <c r="G438" s="5">
        <v>21.88</v>
      </c>
      <c r="H438" s="5">
        <f t="shared" si="109"/>
        <v>2078.6</v>
      </c>
      <c r="I438" s="66"/>
      <c r="J438" s="67">
        <f t="shared" ref="J438:J439" si="113">G438*(1-Скидка_ROXELPRO_Ind)</f>
        <v>21.88</v>
      </c>
      <c r="K438" s="67">
        <f t="shared" si="111"/>
        <v>0</v>
      </c>
      <c r="L438" s="67">
        <f t="shared" si="112"/>
        <v>2078.6</v>
      </c>
      <c r="M438" s="67">
        <f t="shared" si="97"/>
        <v>0</v>
      </c>
    </row>
    <row r="439" spans="1:13">
      <c r="A439" s="125">
        <v>0</v>
      </c>
      <c r="C439" s="3">
        <v>169863</v>
      </c>
      <c r="D439" s="3" t="s">
        <v>4731</v>
      </c>
      <c r="E439" s="3" t="s">
        <v>2294</v>
      </c>
      <c r="F439" s="3" t="s">
        <v>8</v>
      </c>
      <c r="G439" s="5">
        <v>28.04</v>
      </c>
      <c r="H439" s="5">
        <f t="shared" si="109"/>
        <v>2663.8</v>
      </c>
      <c r="I439" s="66"/>
      <c r="J439" s="67">
        <f t="shared" si="113"/>
        <v>28.04</v>
      </c>
      <c r="K439" s="67">
        <f t="shared" si="111"/>
        <v>0</v>
      </c>
      <c r="L439" s="67">
        <f t="shared" si="112"/>
        <v>2663.8</v>
      </c>
      <c r="M439" s="67">
        <f t="shared" si="97"/>
        <v>0</v>
      </c>
    </row>
    <row r="440" spans="1:13" ht="12" thickBot="1">
      <c r="A440" s="125"/>
      <c r="C440" s="3"/>
      <c r="D440" s="3"/>
      <c r="E440" s="3"/>
      <c r="F440" s="3"/>
      <c r="G440" s="5"/>
      <c r="H440" s="5"/>
      <c r="I440" s="66"/>
      <c r="J440" s="67"/>
      <c r="K440" s="67"/>
      <c r="L440" s="67"/>
      <c r="M440" s="67"/>
    </row>
    <row r="441" spans="1:13" ht="12" thickBot="1">
      <c r="A441" s="220"/>
      <c r="B441" s="355" t="s">
        <v>4860</v>
      </c>
      <c r="C441" s="356"/>
      <c r="D441" s="356"/>
      <c r="E441" s="356"/>
      <c r="F441" s="357"/>
      <c r="G441" s="326"/>
      <c r="H441" s="285"/>
      <c r="I441" s="66"/>
      <c r="J441" s="67"/>
      <c r="K441" s="67"/>
      <c r="L441" s="67"/>
      <c r="M441" s="67"/>
    </row>
    <row r="442" spans="1:13">
      <c r="A442" s="125">
        <v>0</v>
      </c>
      <c r="B442" s="6"/>
      <c r="C442" s="179">
        <v>182203</v>
      </c>
      <c r="D442" s="179" t="s">
        <v>4861</v>
      </c>
      <c r="E442" s="179" t="s">
        <v>2294</v>
      </c>
      <c r="F442" s="179" t="s">
        <v>8</v>
      </c>
      <c r="G442" s="7">
        <v>3.8</v>
      </c>
      <c r="H442" s="5">
        <f t="shared" ref="H442:H470" si="114">ROUND(G442*Курс_EUR,2)</f>
        <v>361</v>
      </c>
      <c r="I442" s="66"/>
      <c r="J442" s="67">
        <f t="shared" ref="J442:J458" si="115">G442*(1-Скидка_ROXELPRO_Ind)</f>
        <v>3.8</v>
      </c>
      <c r="K442" s="67">
        <f t="shared" ref="K442:K470" si="116">J442*I442</f>
        <v>0</v>
      </c>
      <c r="L442" s="67">
        <f t="shared" ref="L442:L470" si="117">H442*(1-Скидка_ROXELPRO_Ind)</f>
        <v>361</v>
      </c>
      <c r="M442" s="67">
        <f t="shared" si="97"/>
        <v>0</v>
      </c>
    </row>
    <row r="443" spans="1:13">
      <c r="A443" s="125">
        <v>0</v>
      </c>
      <c r="B443" s="6"/>
      <c r="C443" s="179">
        <v>182214</v>
      </c>
      <c r="D443" s="179" t="s">
        <v>4850</v>
      </c>
      <c r="E443" s="179" t="s">
        <v>2294</v>
      </c>
      <c r="F443" s="179" t="s">
        <v>8</v>
      </c>
      <c r="G443" s="7">
        <v>3.63</v>
      </c>
      <c r="H443" s="5">
        <f t="shared" si="114"/>
        <v>344.85</v>
      </c>
      <c r="I443" s="66"/>
      <c r="J443" s="67">
        <f t="shared" si="115"/>
        <v>3.63</v>
      </c>
      <c r="K443" s="67">
        <f t="shared" si="116"/>
        <v>0</v>
      </c>
      <c r="L443" s="67">
        <f t="shared" si="117"/>
        <v>344.85</v>
      </c>
      <c r="M443" s="67">
        <f t="shared" si="97"/>
        <v>0</v>
      </c>
    </row>
    <row r="444" spans="1:13">
      <c r="A444" s="125">
        <v>0</v>
      </c>
      <c r="B444" s="6"/>
      <c r="C444" s="179">
        <v>183203</v>
      </c>
      <c r="D444" s="179" t="s">
        <v>4862</v>
      </c>
      <c r="E444" s="179" t="s">
        <v>2291</v>
      </c>
      <c r="F444" s="179" t="s">
        <v>8</v>
      </c>
      <c r="G444" s="7">
        <v>12.09</v>
      </c>
      <c r="H444" s="5">
        <f t="shared" si="114"/>
        <v>1148.55</v>
      </c>
      <c r="I444" s="66"/>
      <c r="J444" s="67">
        <f t="shared" si="115"/>
        <v>12.09</v>
      </c>
      <c r="K444" s="67">
        <f t="shared" si="116"/>
        <v>0</v>
      </c>
      <c r="L444" s="67">
        <f t="shared" si="117"/>
        <v>1148.55</v>
      </c>
      <c r="M444" s="67">
        <f t="shared" si="97"/>
        <v>0</v>
      </c>
    </row>
    <row r="445" spans="1:13">
      <c r="A445" s="125">
        <v>0</v>
      </c>
      <c r="B445" s="6"/>
      <c r="C445" s="179">
        <v>183214</v>
      </c>
      <c r="D445" s="179" t="s">
        <v>4851</v>
      </c>
      <c r="E445" s="179" t="s">
        <v>2291</v>
      </c>
      <c r="F445" s="179" t="s">
        <v>8</v>
      </c>
      <c r="G445" s="7">
        <v>10.78</v>
      </c>
      <c r="H445" s="5">
        <f t="shared" si="114"/>
        <v>1024.0999999999999</v>
      </c>
      <c r="I445" s="66"/>
      <c r="J445" s="67">
        <f t="shared" si="115"/>
        <v>10.78</v>
      </c>
      <c r="K445" s="67">
        <f t="shared" si="116"/>
        <v>0</v>
      </c>
      <c r="L445" s="67">
        <f t="shared" si="117"/>
        <v>1024.0999999999999</v>
      </c>
      <c r="M445" s="67">
        <f t="shared" si="97"/>
        <v>0</v>
      </c>
    </row>
    <row r="446" spans="1:13">
      <c r="A446" s="125">
        <v>0</v>
      </c>
      <c r="B446" s="6"/>
      <c r="C446" s="179">
        <v>183222</v>
      </c>
      <c r="D446" s="179" t="s">
        <v>5041</v>
      </c>
      <c r="E446" s="179" t="s">
        <v>2291</v>
      </c>
      <c r="F446" s="179" t="s">
        <v>8</v>
      </c>
      <c r="G446" s="7">
        <v>15.6</v>
      </c>
      <c r="H446" s="5">
        <f t="shared" si="114"/>
        <v>1482</v>
      </c>
      <c r="I446" s="66"/>
      <c r="J446" s="67">
        <f t="shared" ref="J446" si="118">G446*(1-Скидка_ROXELPRO_Ind)</f>
        <v>15.6</v>
      </c>
      <c r="K446" s="67">
        <f t="shared" si="116"/>
        <v>0</v>
      </c>
      <c r="L446" s="67">
        <f t="shared" si="117"/>
        <v>1482</v>
      </c>
      <c r="M446" s="67">
        <f t="shared" si="97"/>
        <v>0</v>
      </c>
    </row>
    <row r="447" spans="1:13">
      <c r="A447" s="125">
        <v>0</v>
      </c>
      <c r="B447" s="6"/>
      <c r="C447" s="179">
        <v>183224</v>
      </c>
      <c r="D447" s="179" t="s">
        <v>4852</v>
      </c>
      <c r="E447" s="179" t="s">
        <v>2291</v>
      </c>
      <c r="F447" s="179" t="s">
        <v>8</v>
      </c>
      <c r="G447" s="7">
        <v>12.75</v>
      </c>
      <c r="H447" s="5">
        <f t="shared" si="114"/>
        <v>1211.25</v>
      </c>
      <c r="I447" s="66"/>
      <c r="J447" s="67">
        <f t="shared" si="115"/>
        <v>12.75</v>
      </c>
      <c r="K447" s="67">
        <f t="shared" si="116"/>
        <v>0</v>
      </c>
      <c r="L447" s="67">
        <f t="shared" si="117"/>
        <v>1211.25</v>
      </c>
      <c r="M447" s="67">
        <f t="shared" si="97"/>
        <v>0</v>
      </c>
    </row>
    <row r="448" spans="1:13">
      <c r="A448" s="125">
        <v>0</v>
      </c>
      <c r="B448" s="6"/>
      <c r="C448" s="179">
        <v>183233</v>
      </c>
      <c r="D448" s="179" t="s">
        <v>4853</v>
      </c>
      <c r="E448" s="179" t="s">
        <v>2291</v>
      </c>
      <c r="F448" s="179" t="s">
        <v>8</v>
      </c>
      <c r="G448" s="7">
        <v>17.7</v>
      </c>
      <c r="H448" s="5">
        <f t="shared" si="114"/>
        <v>1681.5</v>
      </c>
      <c r="I448" s="66"/>
      <c r="J448" s="67">
        <f t="shared" si="115"/>
        <v>17.7</v>
      </c>
      <c r="K448" s="67">
        <f t="shared" si="116"/>
        <v>0</v>
      </c>
      <c r="L448" s="67">
        <f t="shared" si="117"/>
        <v>1681.5</v>
      </c>
      <c r="M448" s="67">
        <f t="shared" si="97"/>
        <v>0</v>
      </c>
    </row>
    <row r="449" spans="1:13">
      <c r="A449" s="125">
        <v>0</v>
      </c>
      <c r="B449" s="6"/>
      <c r="C449" s="179">
        <v>183243</v>
      </c>
      <c r="D449" s="179" t="s">
        <v>4854</v>
      </c>
      <c r="E449" s="179" t="s">
        <v>2291</v>
      </c>
      <c r="F449" s="179" t="s">
        <v>8</v>
      </c>
      <c r="G449" s="7">
        <v>13.8</v>
      </c>
      <c r="H449" s="5">
        <f t="shared" si="114"/>
        <v>1311</v>
      </c>
      <c r="I449" s="66"/>
      <c r="J449" s="67">
        <f t="shared" si="115"/>
        <v>13.8</v>
      </c>
      <c r="K449" s="67">
        <f t="shared" si="116"/>
        <v>0</v>
      </c>
      <c r="L449" s="67">
        <f t="shared" si="117"/>
        <v>1311</v>
      </c>
      <c r="M449" s="67">
        <f t="shared" si="97"/>
        <v>0</v>
      </c>
    </row>
    <row r="450" spans="1:13">
      <c r="A450" s="125">
        <v>0</v>
      </c>
      <c r="B450" s="6"/>
      <c r="C450" s="179">
        <v>183263</v>
      </c>
      <c r="D450" s="179" t="s">
        <v>4855</v>
      </c>
      <c r="E450" s="179" t="s">
        <v>2291</v>
      </c>
      <c r="F450" s="179" t="s">
        <v>8</v>
      </c>
      <c r="G450" s="7">
        <v>18.600000000000001</v>
      </c>
      <c r="H450" s="5">
        <f t="shared" si="114"/>
        <v>1767</v>
      </c>
      <c r="I450" s="66"/>
      <c r="J450" s="67">
        <f t="shared" si="115"/>
        <v>18.600000000000001</v>
      </c>
      <c r="K450" s="67">
        <f t="shared" si="116"/>
        <v>0</v>
      </c>
      <c r="L450" s="67">
        <f t="shared" si="117"/>
        <v>1767</v>
      </c>
      <c r="M450" s="67">
        <f t="shared" si="97"/>
        <v>0</v>
      </c>
    </row>
    <row r="451" spans="1:13">
      <c r="A451" s="125">
        <v>0</v>
      </c>
      <c r="B451" s="6"/>
      <c r="C451" s="179">
        <v>183272</v>
      </c>
      <c r="D451" s="179" t="s">
        <v>4856</v>
      </c>
      <c r="E451" s="179" t="s">
        <v>2291</v>
      </c>
      <c r="F451" s="179" t="s">
        <v>8</v>
      </c>
      <c r="G451" s="7">
        <v>16.440000000000001</v>
      </c>
      <c r="H451" s="5">
        <f t="shared" si="114"/>
        <v>1561.8</v>
      </c>
      <c r="I451" s="66"/>
      <c r="J451" s="67">
        <f t="shared" si="115"/>
        <v>16.440000000000001</v>
      </c>
      <c r="K451" s="67">
        <f t="shared" si="116"/>
        <v>0</v>
      </c>
      <c r="L451" s="67">
        <f t="shared" si="117"/>
        <v>1561.8</v>
      </c>
      <c r="M451" s="67">
        <f t="shared" si="97"/>
        <v>0</v>
      </c>
    </row>
    <row r="452" spans="1:13">
      <c r="A452" s="125">
        <v>0</v>
      </c>
      <c r="B452" s="6"/>
      <c r="C452" s="179">
        <v>183273</v>
      </c>
      <c r="D452" s="179" t="s">
        <v>4857</v>
      </c>
      <c r="E452" s="179" t="s">
        <v>2291</v>
      </c>
      <c r="F452" s="179" t="s">
        <v>8</v>
      </c>
      <c r="G452" s="7">
        <v>15</v>
      </c>
      <c r="H452" s="5">
        <f t="shared" si="114"/>
        <v>1425</v>
      </c>
      <c r="I452" s="66"/>
      <c r="J452" s="67">
        <f t="shared" si="115"/>
        <v>15</v>
      </c>
      <c r="K452" s="67">
        <f t="shared" si="116"/>
        <v>0</v>
      </c>
      <c r="L452" s="67">
        <f t="shared" si="117"/>
        <v>1425</v>
      </c>
      <c r="M452" s="67">
        <f t="shared" si="97"/>
        <v>0</v>
      </c>
    </row>
    <row r="453" spans="1:13">
      <c r="A453" s="125">
        <v>0</v>
      </c>
      <c r="B453" s="6"/>
      <c r="C453" s="179">
        <v>183414</v>
      </c>
      <c r="D453" s="179" t="s">
        <v>4863</v>
      </c>
      <c r="E453" s="179" t="s">
        <v>2292</v>
      </c>
      <c r="F453" s="179" t="s">
        <v>8</v>
      </c>
      <c r="G453" s="7">
        <v>14.56</v>
      </c>
      <c r="H453" s="5">
        <f t="shared" si="114"/>
        <v>1383.2</v>
      </c>
      <c r="I453" s="66"/>
      <c r="J453" s="67">
        <f t="shared" si="115"/>
        <v>14.56</v>
      </c>
      <c r="K453" s="67">
        <f t="shared" si="116"/>
        <v>0</v>
      </c>
      <c r="L453" s="67">
        <f t="shared" si="117"/>
        <v>1383.2</v>
      </c>
      <c r="M453" s="67">
        <f t="shared" si="97"/>
        <v>0</v>
      </c>
    </row>
    <row r="454" spans="1:13">
      <c r="A454" s="125">
        <v>0</v>
      </c>
      <c r="B454" s="6"/>
      <c r="C454" s="179">
        <v>183434</v>
      </c>
      <c r="D454" s="179" t="s">
        <v>4949</v>
      </c>
      <c r="E454" s="179" t="s">
        <v>2292</v>
      </c>
      <c r="F454" s="179" t="s">
        <v>8</v>
      </c>
      <c r="G454" s="7">
        <v>22.24</v>
      </c>
      <c r="H454" s="5">
        <f t="shared" si="114"/>
        <v>2112.8000000000002</v>
      </c>
      <c r="I454" s="66"/>
      <c r="J454" s="67">
        <f t="shared" si="115"/>
        <v>22.24</v>
      </c>
      <c r="K454" s="67">
        <f t="shared" si="116"/>
        <v>0</v>
      </c>
      <c r="L454" s="67">
        <f t="shared" si="117"/>
        <v>2112.8000000000002</v>
      </c>
      <c r="M454" s="67">
        <f t="shared" si="97"/>
        <v>0</v>
      </c>
    </row>
    <row r="455" spans="1:13">
      <c r="A455" s="125">
        <v>0</v>
      </c>
      <c r="B455" s="6"/>
      <c r="C455" s="179">
        <v>183443</v>
      </c>
      <c r="D455" s="179" t="s">
        <v>5036</v>
      </c>
      <c r="E455" s="179" t="s">
        <v>2292</v>
      </c>
      <c r="F455" s="179" t="s">
        <v>8</v>
      </c>
      <c r="G455" s="7">
        <v>17.440000000000001</v>
      </c>
      <c r="H455" s="5">
        <f t="shared" si="114"/>
        <v>1656.8</v>
      </c>
      <c r="I455" s="66"/>
      <c r="J455" s="67">
        <f t="shared" si="115"/>
        <v>17.440000000000001</v>
      </c>
      <c r="K455" s="67">
        <f t="shared" si="116"/>
        <v>0</v>
      </c>
      <c r="L455" s="67">
        <f t="shared" si="117"/>
        <v>1656.8</v>
      </c>
      <c r="M455" s="67">
        <f t="shared" si="97"/>
        <v>0</v>
      </c>
    </row>
    <row r="456" spans="1:13">
      <c r="A456" s="125">
        <v>0</v>
      </c>
      <c r="B456" s="6"/>
      <c r="C456" s="179">
        <v>183603</v>
      </c>
      <c r="D456" s="179" t="s">
        <v>5037</v>
      </c>
      <c r="E456" s="179" t="s">
        <v>2948</v>
      </c>
      <c r="F456" s="179" t="s">
        <v>8</v>
      </c>
      <c r="G456" s="7">
        <v>29.76</v>
      </c>
      <c r="H456" s="5">
        <f t="shared" si="114"/>
        <v>2827.2</v>
      </c>
      <c r="I456" s="66"/>
      <c r="J456" s="67">
        <f t="shared" si="115"/>
        <v>29.76</v>
      </c>
      <c r="K456" s="67">
        <f t="shared" si="116"/>
        <v>0</v>
      </c>
      <c r="L456" s="67">
        <f t="shared" si="117"/>
        <v>2827.2</v>
      </c>
      <c r="M456" s="67">
        <f t="shared" si="97"/>
        <v>0</v>
      </c>
    </row>
    <row r="457" spans="1:13">
      <c r="A457" s="125">
        <v>0</v>
      </c>
      <c r="B457" s="6"/>
      <c r="C457" s="179">
        <v>183614</v>
      </c>
      <c r="D457" s="179" t="s">
        <v>5038</v>
      </c>
      <c r="E457" s="179" t="s">
        <v>2948</v>
      </c>
      <c r="F457" s="179" t="s">
        <v>8</v>
      </c>
      <c r="G457" s="7">
        <v>26.24</v>
      </c>
      <c r="H457" s="5">
        <f t="shared" si="114"/>
        <v>2492.8000000000002</v>
      </c>
      <c r="I457" s="66"/>
      <c r="J457" s="67">
        <f t="shared" si="115"/>
        <v>26.24</v>
      </c>
      <c r="K457" s="67">
        <f t="shared" si="116"/>
        <v>0</v>
      </c>
      <c r="L457" s="67">
        <f t="shared" si="117"/>
        <v>2492.8000000000002</v>
      </c>
      <c r="M457" s="67">
        <f t="shared" ref="M457:M521" si="119">I457*L457</f>
        <v>0</v>
      </c>
    </row>
    <row r="458" spans="1:13">
      <c r="A458" s="125">
        <v>0</v>
      </c>
      <c r="B458" s="6"/>
      <c r="C458" s="179">
        <v>183634</v>
      </c>
      <c r="D458" s="179" t="s">
        <v>4950</v>
      </c>
      <c r="E458" s="179" t="s">
        <v>2948</v>
      </c>
      <c r="F458" s="179" t="s">
        <v>8</v>
      </c>
      <c r="G458" s="7">
        <v>36.96</v>
      </c>
      <c r="H458" s="5">
        <f t="shared" si="114"/>
        <v>3511.2</v>
      </c>
      <c r="I458" s="66"/>
      <c r="J458" s="67">
        <f t="shared" si="115"/>
        <v>36.96</v>
      </c>
      <c r="K458" s="67">
        <f t="shared" si="116"/>
        <v>0</v>
      </c>
      <c r="L458" s="67">
        <f t="shared" si="117"/>
        <v>3511.2</v>
      </c>
      <c r="M458" s="67">
        <f t="shared" si="119"/>
        <v>0</v>
      </c>
    </row>
    <row r="459" spans="1:13">
      <c r="A459" s="125"/>
      <c r="B459" s="6"/>
      <c r="C459" s="179"/>
      <c r="D459" s="179"/>
      <c r="E459" s="179"/>
      <c r="F459" s="179"/>
      <c r="G459" s="7"/>
      <c r="H459" s="5"/>
      <c r="I459" s="66"/>
      <c r="J459" s="67"/>
      <c r="K459" s="67"/>
      <c r="L459" s="67"/>
      <c r="M459" s="67"/>
    </row>
    <row r="460" spans="1:13">
      <c r="A460" s="125">
        <v>0</v>
      </c>
      <c r="B460" s="6"/>
      <c r="C460" s="179">
        <v>185414</v>
      </c>
      <c r="D460" s="179" t="s">
        <v>4864</v>
      </c>
      <c r="E460" s="179" t="s">
        <v>2291</v>
      </c>
      <c r="F460" s="179" t="s">
        <v>8</v>
      </c>
      <c r="G460" s="7">
        <v>13.7</v>
      </c>
      <c r="H460" s="5">
        <f t="shared" si="114"/>
        <v>1301.5</v>
      </c>
      <c r="I460" s="66"/>
      <c r="J460" s="67">
        <f t="shared" ref="J460:J465" si="120">G460*(1-Скидка_ROXELPRO_Ind)</f>
        <v>13.7</v>
      </c>
      <c r="K460" s="67">
        <f t="shared" si="116"/>
        <v>0</v>
      </c>
      <c r="L460" s="67">
        <f t="shared" si="117"/>
        <v>1301.5</v>
      </c>
      <c r="M460" s="67">
        <f t="shared" si="119"/>
        <v>0</v>
      </c>
    </row>
    <row r="461" spans="1:13">
      <c r="A461" s="125">
        <v>0</v>
      </c>
      <c r="B461" s="6"/>
      <c r="C461" s="179">
        <v>185433</v>
      </c>
      <c r="D461" s="179" t="s">
        <v>4865</v>
      </c>
      <c r="E461" s="179" t="s">
        <v>2291</v>
      </c>
      <c r="F461" s="179" t="s">
        <v>8</v>
      </c>
      <c r="G461" s="7">
        <v>15.51</v>
      </c>
      <c r="H461" s="5">
        <f t="shared" si="114"/>
        <v>1473.45</v>
      </c>
      <c r="I461" s="66"/>
      <c r="J461" s="67">
        <f t="shared" si="120"/>
        <v>15.51</v>
      </c>
      <c r="K461" s="67">
        <f t="shared" si="116"/>
        <v>0</v>
      </c>
      <c r="L461" s="67">
        <f t="shared" si="117"/>
        <v>1473.45</v>
      </c>
      <c r="M461" s="67">
        <f t="shared" si="119"/>
        <v>0</v>
      </c>
    </row>
    <row r="462" spans="1:13">
      <c r="A462" s="125">
        <v>0</v>
      </c>
      <c r="B462" s="6"/>
      <c r="C462" s="179">
        <v>185443</v>
      </c>
      <c r="D462" s="179" t="s">
        <v>5039</v>
      </c>
      <c r="E462" s="179" t="s">
        <v>2291</v>
      </c>
      <c r="F462" s="179" t="s">
        <v>8</v>
      </c>
      <c r="G462" s="7">
        <v>14.52</v>
      </c>
      <c r="H462" s="5">
        <f t="shared" si="114"/>
        <v>1379.4</v>
      </c>
      <c r="I462" s="66"/>
      <c r="J462" s="67">
        <f t="shared" si="120"/>
        <v>14.52</v>
      </c>
      <c r="K462" s="67">
        <f t="shared" si="116"/>
        <v>0</v>
      </c>
      <c r="L462" s="67">
        <f t="shared" si="117"/>
        <v>1379.4</v>
      </c>
      <c r="M462" s="67">
        <f t="shared" si="119"/>
        <v>0</v>
      </c>
    </row>
    <row r="463" spans="1:13">
      <c r="A463" s="125">
        <v>0</v>
      </c>
      <c r="B463" s="6"/>
      <c r="C463" s="179">
        <v>186403</v>
      </c>
      <c r="D463" s="179" t="s">
        <v>4866</v>
      </c>
      <c r="E463" s="179" t="s">
        <v>2293</v>
      </c>
      <c r="F463" s="179" t="s">
        <v>8</v>
      </c>
      <c r="G463" s="7">
        <v>14.04</v>
      </c>
      <c r="H463" s="5">
        <f t="shared" si="114"/>
        <v>1333.8</v>
      </c>
      <c r="I463" s="66"/>
      <c r="J463" s="67">
        <f t="shared" si="120"/>
        <v>14.04</v>
      </c>
      <c r="K463" s="67">
        <f t="shared" si="116"/>
        <v>0</v>
      </c>
      <c r="L463" s="67">
        <f t="shared" si="117"/>
        <v>1333.8</v>
      </c>
      <c r="M463" s="67">
        <f t="shared" si="119"/>
        <v>0</v>
      </c>
    </row>
    <row r="464" spans="1:13">
      <c r="A464" s="125">
        <v>0</v>
      </c>
      <c r="B464" s="6"/>
      <c r="C464" s="179">
        <v>186414</v>
      </c>
      <c r="D464" s="179" t="s">
        <v>4858</v>
      </c>
      <c r="E464" s="179" t="s">
        <v>2293</v>
      </c>
      <c r="F464" s="179" t="s">
        <v>8</v>
      </c>
      <c r="G464" s="7">
        <v>15.95</v>
      </c>
      <c r="H464" s="5">
        <f t="shared" si="114"/>
        <v>1515.25</v>
      </c>
      <c r="I464" s="66"/>
      <c r="J464" s="67">
        <f t="shared" si="120"/>
        <v>15.95</v>
      </c>
      <c r="K464" s="67">
        <f t="shared" si="116"/>
        <v>0</v>
      </c>
      <c r="L464" s="67">
        <f t="shared" si="117"/>
        <v>1515.25</v>
      </c>
      <c r="M464" s="67">
        <f t="shared" si="119"/>
        <v>0</v>
      </c>
    </row>
    <row r="465" spans="1:13">
      <c r="A465" s="125">
        <v>0</v>
      </c>
      <c r="B465" s="6"/>
      <c r="C465" s="179">
        <v>186424</v>
      </c>
      <c r="D465" s="179" t="s">
        <v>4951</v>
      </c>
      <c r="E465" s="179" t="s">
        <v>2293</v>
      </c>
      <c r="F465" s="179" t="s">
        <v>8</v>
      </c>
      <c r="G465" s="7">
        <v>16.82</v>
      </c>
      <c r="H465" s="5">
        <f t="shared" si="114"/>
        <v>1597.9</v>
      </c>
      <c r="I465" s="66"/>
      <c r="J465" s="67">
        <f t="shared" si="120"/>
        <v>16.82</v>
      </c>
      <c r="K465" s="67">
        <f t="shared" si="116"/>
        <v>0</v>
      </c>
      <c r="L465" s="67">
        <f t="shared" si="117"/>
        <v>1597.9</v>
      </c>
      <c r="M465" s="67">
        <f t="shared" si="119"/>
        <v>0</v>
      </c>
    </row>
    <row r="466" spans="1:13">
      <c r="A466" s="125">
        <v>0</v>
      </c>
      <c r="B466" s="6"/>
      <c r="C466" s="179">
        <v>186433</v>
      </c>
      <c r="D466" s="179" t="s">
        <v>4867</v>
      </c>
      <c r="E466" s="179" t="s">
        <v>2293</v>
      </c>
      <c r="F466" s="179" t="s">
        <v>8</v>
      </c>
      <c r="G466" s="7">
        <v>18.36</v>
      </c>
      <c r="H466" s="5">
        <f t="shared" si="114"/>
        <v>1744.2</v>
      </c>
      <c r="I466" s="66"/>
      <c r="J466" s="67">
        <f t="shared" ref="J466:J470" si="121">G466*(1-Скидка_ROXELPRO_Ind)</f>
        <v>18.36</v>
      </c>
      <c r="K466" s="67">
        <f t="shared" si="116"/>
        <v>0</v>
      </c>
      <c r="L466" s="67">
        <f t="shared" si="117"/>
        <v>1744.2</v>
      </c>
      <c r="M466" s="67">
        <f t="shared" si="119"/>
        <v>0</v>
      </c>
    </row>
    <row r="467" spans="1:13">
      <c r="A467" s="125">
        <v>0</v>
      </c>
      <c r="B467" s="6"/>
      <c r="C467" s="179">
        <v>186443</v>
      </c>
      <c r="D467" s="179" t="s">
        <v>4859</v>
      </c>
      <c r="E467" s="179" t="s">
        <v>2293</v>
      </c>
      <c r="F467" s="179" t="s">
        <v>8</v>
      </c>
      <c r="G467" s="7">
        <v>17.11</v>
      </c>
      <c r="H467" s="5">
        <f t="shared" si="114"/>
        <v>1625.45</v>
      </c>
      <c r="I467" s="66"/>
      <c r="J467" s="67">
        <f t="shared" si="121"/>
        <v>17.11</v>
      </c>
      <c r="K467" s="67">
        <f t="shared" si="116"/>
        <v>0</v>
      </c>
      <c r="L467" s="67">
        <f t="shared" si="117"/>
        <v>1625.45</v>
      </c>
      <c r="M467" s="67">
        <f t="shared" si="119"/>
        <v>0</v>
      </c>
    </row>
    <row r="468" spans="1:13">
      <c r="A468" s="125"/>
      <c r="B468" s="6"/>
      <c r="C468" s="179"/>
      <c r="D468" s="179"/>
      <c r="E468" s="179"/>
      <c r="F468" s="179"/>
      <c r="G468" s="7"/>
      <c r="H468" s="5"/>
      <c r="I468" s="66"/>
      <c r="J468" s="67"/>
      <c r="K468" s="67"/>
      <c r="L468" s="67"/>
      <c r="M468" s="67"/>
    </row>
    <row r="469" spans="1:13">
      <c r="A469" s="125">
        <v>0</v>
      </c>
      <c r="B469" s="6"/>
      <c r="C469" s="179">
        <v>189233</v>
      </c>
      <c r="D469" s="179" t="s">
        <v>4952</v>
      </c>
      <c r="E469" s="179" t="s">
        <v>2295</v>
      </c>
      <c r="F469" s="179" t="s">
        <v>8</v>
      </c>
      <c r="G469" s="7">
        <v>3.76</v>
      </c>
      <c r="H469" s="5">
        <f t="shared" si="114"/>
        <v>357.2</v>
      </c>
      <c r="I469" s="66"/>
      <c r="J469" s="67">
        <f t="shared" si="121"/>
        <v>3.76</v>
      </c>
      <c r="K469" s="67">
        <f t="shared" si="116"/>
        <v>0</v>
      </c>
      <c r="L469" s="67">
        <f t="shared" si="117"/>
        <v>357.2</v>
      </c>
      <c r="M469" s="67">
        <f t="shared" si="119"/>
        <v>0</v>
      </c>
    </row>
    <row r="470" spans="1:13">
      <c r="A470" s="125">
        <v>0</v>
      </c>
      <c r="B470" s="6"/>
      <c r="C470" s="179">
        <v>189263</v>
      </c>
      <c r="D470" s="179" t="s">
        <v>4953</v>
      </c>
      <c r="E470" s="179" t="s">
        <v>2295</v>
      </c>
      <c r="F470" s="179" t="s">
        <v>8</v>
      </c>
      <c r="G470" s="7">
        <v>4.13</v>
      </c>
      <c r="H470" s="5">
        <f t="shared" si="114"/>
        <v>392.35</v>
      </c>
      <c r="I470" s="66"/>
      <c r="J470" s="67">
        <f t="shared" si="121"/>
        <v>4.13</v>
      </c>
      <c r="K470" s="67">
        <f t="shared" si="116"/>
        <v>0</v>
      </c>
      <c r="L470" s="67">
        <f t="shared" si="117"/>
        <v>392.35</v>
      </c>
      <c r="M470" s="67">
        <f t="shared" si="119"/>
        <v>0</v>
      </c>
    </row>
    <row r="471" spans="1:13" ht="12" thickBot="1">
      <c r="A471" s="125"/>
      <c r="C471" s="3"/>
      <c r="D471" s="3"/>
      <c r="E471" s="3"/>
      <c r="F471" s="3"/>
      <c r="G471" s="5"/>
      <c r="H471" s="5"/>
      <c r="I471" s="66"/>
      <c r="J471" s="67"/>
      <c r="K471" s="67"/>
      <c r="L471" s="67"/>
      <c r="M471" s="67"/>
    </row>
    <row r="472" spans="1:13" ht="12" thickBot="1">
      <c r="A472" s="125"/>
      <c r="B472" s="355" t="s">
        <v>5191</v>
      </c>
      <c r="C472" s="356"/>
      <c r="D472" s="356"/>
      <c r="E472" s="356"/>
      <c r="F472" s="357"/>
      <c r="G472" s="326"/>
      <c r="H472" s="285"/>
      <c r="I472" s="66"/>
      <c r="J472" s="67"/>
      <c r="K472" s="67"/>
      <c r="L472" s="67"/>
      <c r="M472" s="67"/>
    </row>
    <row r="473" spans="1:13">
      <c r="A473" s="125">
        <v>0</v>
      </c>
      <c r="B473" s="6"/>
      <c r="C473" s="179">
        <v>171157</v>
      </c>
      <c r="D473" s="179" t="s">
        <v>5192</v>
      </c>
      <c r="E473" s="179" t="s">
        <v>5155</v>
      </c>
      <c r="F473" s="179" t="s">
        <v>8</v>
      </c>
      <c r="G473" s="7">
        <v>46.03</v>
      </c>
      <c r="H473" s="5">
        <f t="shared" ref="H473:H485" si="122">ROUND(G473*Курс_EUR,2)</f>
        <v>4372.8500000000004</v>
      </c>
      <c r="I473" s="66"/>
      <c r="J473" s="67">
        <f t="shared" ref="J473:J485" si="123">G473*(1-Скидка_ROXELPRO_Ind)</f>
        <v>46.03</v>
      </c>
      <c r="K473" s="67">
        <f t="shared" ref="K473:K485" si="124">J473*I473</f>
        <v>0</v>
      </c>
      <c r="L473" s="67">
        <f t="shared" ref="L473:L485" si="125">H473*(1-Скидка_ROXELPRO_Ind)</f>
        <v>4372.8500000000004</v>
      </c>
      <c r="M473" s="67">
        <f t="shared" si="119"/>
        <v>0</v>
      </c>
    </row>
    <row r="474" spans="1:13">
      <c r="A474" s="125">
        <v>0</v>
      </c>
      <c r="B474" s="6"/>
      <c r="C474" s="179">
        <v>171164</v>
      </c>
      <c r="D474" s="179" t="s">
        <v>5193</v>
      </c>
      <c r="E474" s="179" t="s">
        <v>5155</v>
      </c>
      <c r="F474" s="179" t="s">
        <v>8</v>
      </c>
      <c r="G474" s="7">
        <v>44.4</v>
      </c>
      <c r="H474" s="5">
        <f t="shared" si="122"/>
        <v>4218</v>
      </c>
      <c r="I474" s="66"/>
      <c r="J474" s="67">
        <f t="shared" si="123"/>
        <v>44.4</v>
      </c>
      <c r="K474" s="67">
        <f t="shared" si="124"/>
        <v>0</v>
      </c>
      <c r="L474" s="67">
        <f t="shared" si="125"/>
        <v>4218</v>
      </c>
      <c r="M474" s="67">
        <f t="shared" si="119"/>
        <v>0</v>
      </c>
    </row>
    <row r="475" spans="1:13">
      <c r="A475" s="125">
        <v>0</v>
      </c>
      <c r="B475" s="6"/>
      <c r="C475" s="179">
        <v>171167</v>
      </c>
      <c r="D475" s="179" t="s">
        <v>5194</v>
      </c>
      <c r="E475" s="179" t="s">
        <v>5155</v>
      </c>
      <c r="F475" s="179" t="s">
        <v>8</v>
      </c>
      <c r="G475" s="7">
        <v>55</v>
      </c>
      <c r="H475" s="5">
        <f t="shared" si="122"/>
        <v>5225</v>
      </c>
      <c r="I475" s="66"/>
      <c r="J475" s="67">
        <f t="shared" si="123"/>
        <v>55</v>
      </c>
      <c r="K475" s="67">
        <f t="shared" si="124"/>
        <v>0</v>
      </c>
      <c r="L475" s="67">
        <f t="shared" si="125"/>
        <v>5225</v>
      </c>
      <c r="M475" s="67">
        <f t="shared" si="119"/>
        <v>0</v>
      </c>
    </row>
    <row r="476" spans="1:13">
      <c r="A476" s="125">
        <v>0</v>
      </c>
      <c r="B476" s="6"/>
      <c r="C476" s="179">
        <v>171177</v>
      </c>
      <c r="D476" s="179" t="s">
        <v>5195</v>
      </c>
      <c r="E476" s="179" t="s">
        <v>5155</v>
      </c>
      <c r="F476" s="179" t="s">
        <v>8</v>
      </c>
      <c r="G476" s="7">
        <v>58</v>
      </c>
      <c r="H476" s="5">
        <f t="shared" si="122"/>
        <v>5510</v>
      </c>
      <c r="I476" s="66"/>
      <c r="J476" s="67">
        <f t="shared" si="123"/>
        <v>58</v>
      </c>
      <c r="K476" s="67">
        <f t="shared" si="124"/>
        <v>0</v>
      </c>
      <c r="L476" s="67">
        <f t="shared" si="125"/>
        <v>5510</v>
      </c>
      <c r="M476" s="67">
        <f t="shared" si="119"/>
        <v>0</v>
      </c>
    </row>
    <row r="477" spans="1:13">
      <c r="A477" s="125">
        <v>0</v>
      </c>
      <c r="B477" s="6"/>
      <c r="C477" s="179">
        <v>171554</v>
      </c>
      <c r="D477" s="179" t="s">
        <v>5196</v>
      </c>
      <c r="E477" s="179" t="s">
        <v>2414</v>
      </c>
      <c r="F477" s="179" t="s">
        <v>8</v>
      </c>
      <c r="G477" s="7">
        <v>98</v>
      </c>
      <c r="H477" s="5">
        <f t="shared" si="122"/>
        <v>9310</v>
      </c>
      <c r="I477" s="66"/>
      <c r="J477" s="67">
        <f t="shared" si="123"/>
        <v>98</v>
      </c>
      <c r="K477" s="67">
        <f t="shared" si="124"/>
        <v>0</v>
      </c>
      <c r="L477" s="67">
        <f t="shared" si="125"/>
        <v>9310</v>
      </c>
      <c r="M477" s="67">
        <f t="shared" si="119"/>
        <v>0</v>
      </c>
    </row>
    <row r="478" spans="1:13">
      <c r="A478" s="125">
        <v>0</v>
      </c>
      <c r="B478" s="6"/>
      <c r="C478" s="179">
        <v>171557</v>
      </c>
      <c r="D478" s="179" t="s">
        <v>5197</v>
      </c>
      <c r="E478" s="179" t="s">
        <v>2414</v>
      </c>
      <c r="F478" s="179" t="s">
        <v>8</v>
      </c>
      <c r="G478" s="7">
        <v>122</v>
      </c>
      <c r="H478" s="5">
        <f t="shared" si="122"/>
        <v>11590</v>
      </c>
      <c r="I478" s="66"/>
      <c r="J478" s="67">
        <f t="shared" si="123"/>
        <v>122</v>
      </c>
      <c r="K478" s="67">
        <f t="shared" si="124"/>
        <v>0</v>
      </c>
      <c r="L478" s="67">
        <f t="shared" si="125"/>
        <v>11590</v>
      </c>
      <c r="M478" s="67">
        <f t="shared" si="119"/>
        <v>0</v>
      </c>
    </row>
    <row r="479" spans="1:13">
      <c r="A479" s="125">
        <v>0</v>
      </c>
      <c r="B479" s="6"/>
      <c r="C479" s="179">
        <v>171564</v>
      </c>
      <c r="D479" s="179" t="s">
        <v>5198</v>
      </c>
      <c r="E479" s="179" t="s">
        <v>2414</v>
      </c>
      <c r="F479" s="179" t="s">
        <v>8</v>
      </c>
      <c r="G479" s="7">
        <v>102</v>
      </c>
      <c r="H479" s="5">
        <f t="shared" si="122"/>
        <v>9690</v>
      </c>
      <c r="I479" s="66"/>
      <c r="J479" s="67">
        <f t="shared" si="123"/>
        <v>102</v>
      </c>
      <c r="K479" s="67">
        <f t="shared" si="124"/>
        <v>0</v>
      </c>
      <c r="L479" s="67">
        <f t="shared" si="125"/>
        <v>9690</v>
      </c>
      <c r="M479" s="67">
        <f t="shared" si="119"/>
        <v>0</v>
      </c>
    </row>
    <row r="480" spans="1:13">
      <c r="A480" s="125"/>
      <c r="B480" s="6"/>
      <c r="C480" s="179"/>
      <c r="D480" s="179"/>
      <c r="E480" s="179"/>
      <c r="F480" s="179"/>
      <c r="G480" s="7"/>
      <c r="H480" s="5"/>
      <c r="I480" s="66"/>
      <c r="J480" s="67"/>
      <c r="K480" s="67"/>
      <c r="L480" s="67"/>
      <c r="M480" s="67"/>
    </row>
    <row r="481" spans="1:13">
      <c r="A481" s="125">
        <v>0</v>
      </c>
      <c r="B481" s="6"/>
      <c r="C481" s="179">
        <v>172133</v>
      </c>
      <c r="D481" s="179" t="s">
        <v>5199</v>
      </c>
      <c r="E481" s="179" t="s">
        <v>5155</v>
      </c>
      <c r="F481" s="179" t="s">
        <v>8</v>
      </c>
      <c r="G481" s="7">
        <v>42</v>
      </c>
      <c r="H481" s="5">
        <f t="shared" si="122"/>
        <v>3990</v>
      </c>
      <c r="I481" s="66"/>
      <c r="J481" s="67">
        <f t="shared" si="123"/>
        <v>42</v>
      </c>
      <c r="K481" s="67">
        <f t="shared" si="124"/>
        <v>0</v>
      </c>
      <c r="L481" s="67">
        <f t="shared" si="125"/>
        <v>3990</v>
      </c>
      <c r="M481" s="67">
        <f t="shared" si="119"/>
        <v>0</v>
      </c>
    </row>
    <row r="482" spans="1:13">
      <c r="A482" s="125">
        <v>0</v>
      </c>
      <c r="B482" s="6"/>
      <c r="C482" s="179">
        <v>172147</v>
      </c>
      <c r="D482" s="179" t="s">
        <v>5200</v>
      </c>
      <c r="E482" s="179" t="s">
        <v>5155</v>
      </c>
      <c r="F482" s="179" t="s">
        <v>8</v>
      </c>
      <c r="G482" s="7">
        <v>46.03</v>
      </c>
      <c r="H482" s="5">
        <f t="shared" si="122"/>
        <v>4372.8500000000004</v>
      </c>
      <c r="I482" s="66"/>
      <c r="J482" s="67">
        <f t="shared" si="123"/>
        <v>46.03</v>
      </c>
      <c r="K482" s="67">
        <f t="shared" si="124"/>
        <v>0</v>
      </c>
      <c r="L482" s="67">
        <f t="shared" si="125"/>
        <v>4372.8500000000004</v>
      </c>
      <c r="M482" s="67">
        <f t="shared" si="119"/>
        <v>0</v>
      </c>
    </row>
    <row r="483" spans="1:13">
      <c r="A483" s="125">
        <v>0</v>
      </c>
      <c r="B483" s="6"/>
      <c r="C483" s="179">
        <v>172163</v>
      </c>
      <c r="D483" s="179" t="s">
        <v>5201</v>
      </c>
      <c r="E483" s="179" t="s">
        <v>5155</v>
      </c>
      <c r="F483" s="179" t="s">
        <v>8</v>
      </c>
      <c r="G483" s="7">
        <v>44.4</v>
      </c>
      <c r="H483" s="5">
        <f t="shared" si="122"/>
        <v>4218</v>
      </c>
      <c r="I483" s="66"/>
      <c r="J483" s="67">
        <f t="shared" si="123"/>
        <v>44.4</v>
      </c>
      <c r="K483" s="67">
        <f t="shared" si="124"/>
        <v>0</v>
      </c>
      <c r="L483" s="67">
        <f t="shared" si="125"/>
        <v>4218</v>
      </c>
      <c r="M483" s="67">
        <f t="shared" si="119"/>
        <v>0</v>
      </c>
    </row>
    <row r="484" spans="1:13">
      <c r="A484" s="125">
        <v>0</v>
      </c>
      <c r="B484" s="6"/>
      <c r="C484" s="179">
        <v>172164</v>
      </c>
      <c r="D484" s="179" t="s">
        <v>5202</v>
      </c>
      <c r="E484" s="179" t="s">
        <v>5155</v>
      </c>
      <c r="F484" s="179" t="s">
        <v>8</v>
      </c>
      <c r="G484" s="7">
        <v>44.4</v>
      </c>
      <c r="H484" s="5">
        <f t="shared" si="122"/>
        <v>4218</v>
      </c>
      <c r="I484" s="66"/>
      <c r="J484" s="67">
        <f t="shared" si="123"/>
        <v>44.4</v>
      </c>
      <c r="K484" s="67">
        <f t="shared" si="124"/>
        <v>0</v>
      </c>
      <c r="L484" s="67">
        <f t="shared" si="125"/>
        <v>4218</v>
      </c>
      <c r="M484" s="67">
        <f t="shared" si="119"/>
        <v>0</v>
      </c>
    </row>
    <row r="485" spans="1:13">
      <c r="A485" s="125">
        <v>0</v>
      </c>
      <c r="B485" s="6"/>
      <c r="C485" s="179">
        <v>172547</v>
      </c>
      <c r="D485" s="179" t="s">
        <v>5203</v>
      </c>
      <c r="E485" s="179" t="s">
        <v>2414</v>
      </c>
      <c r="F485" s="179" t="s">
        <v>8</v>
      </c>
      <c r="G485" s="7">
        <v>122</v>
      </c>
      <c r="H485" s="5">
        <f t="shared" si="122"/>
        <v>11590</v>
      </c>
      <c r="I485" s="66"/>
      <c r="J485" s="67">
        <f t="shared" si="123"/>
        <v>122</v>
      </c>
      <c r="K485" s="67">
        <f t="shared" si="124"/>
        <v>0</v>
      </c>
      <c r="L485" s="67">
        <f t="shared" si="125"/>
        <v>11590</v>
      </c>
      <c r="M485" s="67">
        <f t="shared" si="119"/>
        <v>0</v>
      </c>
    </row>
    <row r="486" spans="1:13">
      <c r="A486" s="125"/>
      <c r="B486" s="6"/>
      <c r="C486" s="179"/>
      <c r="D486" s="179"/>
      <c r="E486" s="179"/>
      <c r="F486" s="179"/>
      <c r="G486" s="7"/>
      <c r="H486" s="5"/>
      <c r="I486" s="66"/>
      <c r="J486" s="67"/>
      <c r="K486" s="67"/>
      <c r="L486" s="67"/>
      <c r="M486" s="67"/>
    </row>
    <row r="487" spans="1:13">
      <c r="A487" s="125">
        <v>0</v>
      </c>
      <c r="B487" s="6"/>
      <c r="C487" s="179">
        <v>179102</v>
      </c>
      <c r="D487" s="179" t="s">
        <v>5331</v>
      </c>
      <c r="E487" s="179" t="s">
        <v>5155</v>
      </c>
      <c r="F487" s="179" t="s">
        <v>8</v>
      </c>
      <c r="G487" s="7">
        <v>104</v>
      </c>
      <c r="H487" s="5">
        <f t="shared" ref="H487:H488" si="126">ROUND(G487*Курс_EUR,2)</f>
        <v>9880</v>
      </c>
      <c r="I487" s="66"/>
      <c r="J487" s="67">
        <f t="shared" ref="J487:J488" si="127">G487*(1-Скидка_ROXELPRO_Ind)</f>
        <v>104</v>
      </c>
      <c r="K487" s="67">
        <f t="shared" ref="K487:K488" si="128">J487*I487</f>
        <v>0</v>
      </c>
      <c r="L487" s="67">
        <f t="shared" ref="L487:L488" si="129">H487*(1-Скидка_ROXELPRO_Ind)</f>
        <v>9880</v>
      </c>
      <c r="M487" s="67">
        <f t="shared" ref="M487:M488" si="130">I487*L487</f>
        <v>0</v>
      </c>
    </row>
    <row r="488" spans="1:13">
      <c r="A488" s="125">
        <v>0</v>
      </c>
      <c r="B488" s="6"/>
      <c r="C488" s="179">
        <v>179103</v>
      </c>
      <c r="D488" s="179" t="s">
        <v>5332</v>
      </c>
      <c r="E488" s="179" t="s">
        <v>5155</v>
      </c>
      <c r="F488" s="179" t="s">
        <v>8</v>
      </c>
      <c r="G488" s="7">
        <v>92</v>
      </c>
      <c r="H488" s="5">
        <f t="shared" si="126"/>
        <v>8740</v>
      </c>
      <c r="I488" s="66"/>
      <c r="J488" s="67">
        <f t="shared" si="127"/>
        <v>92</v>
      </c>
      <c r="K488" s="67">
        <f t="shared" si="128"/>
        <v>0</v>
      </c>
      <c r="L488" s="67">
        <f t="shared" si="129"/>
        <v>8740</v>
      </c>
      <c r="M488" s="67">
        <f t="shared" si="130"/>
        <v>0</v>
      </c>
    </row>
    <row r="489" spans="1:13" ht="12" thickBot="1">
      <c r="A489" s="125"/>
      <c r="C489" s="3"/>
      <c r="D489" s="3"/>
      <c r="E489" s="3"/>
      <c r="F489" s="3"/>
      <c r="G489" s="5"/>
      <c r="H489" s="5"/>
      <c r="I489" s="66"/>
      <c r="J489" s="67"/>
      <c r="K489" s="67"/>
      <c r="L489" s="67"/>
      <c r="M489" s="67"/>
    </row>
    <row r="490" spans="1:13" ht="12" thickBot="1">
      <c r="A490" s="125"/>
      <c r="B490" s="355" t="s">
        <v>3690</v>
      </c>
      <c r="C490" s="356"/>
      <c r="D490" s="356"/>
      <c r="E490" s="356"/>
      <c r="F490" s="357"/>
      <c r="G490" s="326"/>
      <c r="H490" s="285"/>
      <c r="I490" s="66"/>
      <c r="J490" s="67"/>
      <c r="K490" s="67"/>
      <c r="L490" s="67"/>
      <c r="M490" s="67"/>
    </row>
    <row r="491" spans="1:13">
      <c r="A491" s="125">
        <v>0</v>
      </c>
      <c r="C491" s="3">
        <v>156308</v>
      </c>
      <c r="D491" s="3" t="s">
        <v>3691</v>
      </c>
      <c r="E491" s="3" t="s">
        <v>2415</v>
      </c>
      <c r="F491" s="3" t="s">
        <v>8</v>
      </c>
      <c r="G491" s="5">
        <v>3.32</v>
      </c>
      <c r="H491" s="5">
        <f t="shared" ref="H491:H497" si="131">ROUND(G491*Курс_EUR,2)</f>
        <v>315.39999999999998</v>
      </c>
      <c r="I491" s="66"/>
      <c r="J491" s="67">
        <f t="shared" ref="J491:J497" si="132">G491*(1-Скидка_ROXELPRO_Ind)</f>
        <v>3.32</v>
      </c>
      <c r="K491" s="67">
        <f t="shared" ref="K491:K497" si="133">J491*I491</f>
        <v>0</v>
      </c>
      <c r="L491" s="67">
        <f t="shared" ref="L491:L497" si="134">H491*(1-Скидка_ROXELPRO_Ind)</f>
        <v>315.39999999999998</v>
      </c>
      <c r="M491" s="67">
        <f t="shared" si="119"/>
        <v>0</v>
      </c>
    </row>
    <row r="492" spans="1:13">
      <c r="A492" s="125">
        <v>0</v>
      </c>
      <c r="C492" s="3">
        <v>156310</v>
      </c>
      <c r="D492" s="3" t="s">
        <v>3692</v>
      </c>
      <c r="E492" s="3" t="s">
        <v>2415</v>
      </c>
      <c r="F492" s="3" t="s">
        <v>8</v>
      </c>
      <c r="G492" s="5">
        <v>3.32</v>
      </c>
      <c r="H492" s="5">
        <f t="shared" si="131"/>
        <v>315.39999999999998</v>
      </c>
      <c r="I492" s="66"/>
      <c r="J492" s="67">
        <f t="shared" si="132"/>
        <v>3.32</v>
      </c>
      <c r="K492" s="67">
        <f t="shared" si="133"/>
        <v>0</v>
      </c>
      <c r="L492" s="67">
        <f t="shared" si="134"/>
        <v>315.39999999999998</v>
      </c>
      <c r="M492" s="67">
        <f t="shared" si="119"/>
        <v>0</v>
      </c>
    </row>
    <row r="493" spans="1:13">
      <c r="A493" s="125">
        <v>0</v>
      </c>
      <c r="C493" s="3">
        <v>156313</v>
      </c>
      <c r="D493" s="3" t="s">
        <v>3693</v>
      </c>
      <c r="E493" s="3" t="s">
        <v>2415</v>
      </c>
      <c r="F493" s="3" t="s">
        <v>8</v>
      </c>
      <c r="G493" s="5">
        <v>3.32</v>
      </c>
      <c r="H493" s="5">
        <f t="shared" si="131"/>
        <v>315.39999999999998</v>
      </c>
      <c r="I493" s="66"/>
      <c r="J493" s="67">
        <f t="shared" si="132"/>
        <v>3.32</v>
      </c>
      <c r="K493" s="67">
        <f t="shared" si="133"/>
        <v>0</v>
      </c>
      <c r="L493" s="67">
        <f t="shared" si="134"/>
        <v>315.39999999999998</v>
      </c>
      <c r="M493" s="67">
        <f t="shared" si="119"/>
        <v>0</v>
      </c>
    </row>
    <row r="494" spans="1:13">
      <c r="A494" s="125">
        <v>0</v>
      </c>
      <c r="C494" s="3">
        <v>156315</v>
      </c>
      <c r="D494" s="3" t="s">
        <v>3694</v>
      </c>
      <c r="E494" s="3" t="s">
        <v>2415</v>
      </c>
      <c r="F494" s="3" t="s">
        <v>8</v>
      </c>
      <c r="G494" s="5">
        <v>3.32</v>
      </c>
      <c r="H494" s="5">
        <f t="shared" si="131"/>
        <v>315.39999999999998</v>
      </c>
      <c r="I494" s="66"/>
      <c r="J494" s="67">
        <f t="shared" si="132"/>
        <v>3.32</v>
      </c>
      <c r="K494" s="67">
        <f t="shared" si="133"/>
        <v>0</v>
      </c>
      <c r="L494" s="67">
        <f t="shared" si="134"/>
        <v>315.39999999999998</v>
      </c>
      <c r="M494" s="67">
        <f t="shared" si="119"/>
        <v>0</v>
      </c>
    </row>
    <row r="495" spans="1:13">
      <c r="A495" s="125">
        <v>0</v>
      </c>
      <c r="C495" s="3">
        <v>156318</v>
      </c>
      <c r="D495" s="3" t="s">
        <v>3695</v>
      </c>
      <c r="E495" s="3" t="s">
        <v>2415</v>
      </c>
      <c r="F495" s="3" t="s">
        <v>8</v>
      </c>
      <c r="G495" s="5">
        <v>3.32</v>
      </c>
      <c r="H495" s="5">
        <f t="shared" si="131"/>
        <v>315.39999999999998</v>
      </c>
      <c r="I495" s="66"/>
      <c r="J495" s="67">
        <f t="shared" si="132"/>
        <v>3.32</v>
      </c>
      <c r="K495" s="67">
        <f t="shared" si="133"/>
        <v>0</v>
      </c>
      <c r="L495" s="67">
        <f t="shared" si="134"/>
        <v>315.39999999999998</v>
      </c>
      <c r="M495" s="67">
        <f t="shared" si="119"/>
        <v>0</v>
      </c>
    </row>
    <row r="496" spans="1:13">
      <c r="A496" s="125">
        <v>0</v>
      </c>
      <c r="C496" s="3">
        <v>156320</v>
      </c>
      <c r="D496" s="3" t="s">
        <v>3696</v>
      </c>
      <c r="E496" s="3" t="s">
        <v>2415</v>
      </c>
      <c r="F496" s="3" t="s">
        <v>8</v>
      </c>
      <c r="G496" s="5">
        <v>3.32</v>
      </c>
      <c r="H496" s="5">
        <f t="shared" si="131"/>
        <v>315.39999999999998</v>
      </c>
      <c r="I496" s="66"/>
      <c r="J496" s="67">
        <f t="shared" si="132"/>
        <v>3.32</v>
      </c>
      <c r="K496" s="67">
        <f t="shared" si="133"/>
        <v>0</v>
      </c>
      <c r="L496" s="67">
        <f t="shared" si="134"/>
        <v>315.39999999999998</v>
      </c>
      <c r="M496" s="67">
        <f t="shared" si="119"/>
        <v>0</v>
      </c>
    </row>
    <row r="497" spans="1:13">
      <c r="A497" s="125">
        <v>0</v>
      </c>
      <c r="C497" s="3">
        <v>156324</v>
      </c>
      <c r="D497" s="3" t="s">
        <v>3697</v>
      </c>
      <c r="E497" s="3" t="s">
        <v>2415</v>
      </c>
      <c r="F497" s="3" t="s">
        <v>8</v>
      </c>
      <c r="G497" s="5">
        <v>3.32</v>
      </c>
      <c r="H497" s="5">
        <f t="shared" si="131"/>
        <v>315.39999999999998</v>
      </c>
      <c r="I497" s="66"/>
      <c r="J497" s="67">
        <f t="shared" si="132"/>
        <v>3.32</v>
      </c>
      <c r="K497" s="67">
        <f t="shared" si="133"/>
        <v>0</v>
      </c>
      <c r="L497" s="67">
        <f t="shared" si="134"/>
        <v>315.39999999999998</v>
      </c>
      <c r="M497" s="67">
        <f t="shared" si="119"/>
        <v>0</v>
      </c>
    </row>
    <row r="498" spans="1:13" ht="12" thickBot="1">
      <c r="A498" s="125"/>
      <c r="C498" s="3"/>
      <c r="D498" s="3"/>
      <c r="E498" s="3"/>
      <c r="F498" s="3"/>
      <c r="G498" s="5"/>
      <c r="H498" s="5"/>
      <c r="I498" s="66"/>
      <c r="J498" s="67"/>
      <c r="K498" s="67"/>
      <c r="L498" s="67"/>
      <c r="M498" s="67"/>
    </row>
    <row r="499" spans="1:13">
      <c r="A499" s="335"/>
      <c r="B499" s="372" t="s">
        <v>1870</v>
      </c>
      <c r="C499" s="373"/>
      <c r="D499" s="373"/>
      <c r="E499" s="373"/>
      <c r="F499" s="374"/>
      <c r="G499" s="336"/>
      <c r="H499" s="285"/>
      <c r="I499" s="66"/>
      <c r="J499" s="67"/>
      <c r="K499" s="67"/>
      <c r="L499" s="67"/>
      <c r="M499" s="67"/>
    </row>
    <row r="500" spans="1:13">
      <c r="A500" s="366">
        <v>0</v>
      </c>
      <c r="B500" s="37"/>
      <c r="C500" s="369">
        <v>195534</v>
      </c>
      <c r="D500" s="370" t="s">
        <v>3472</v>
      </c>
      <c r="E500" s="369" t="s">
        <v>8</v>
      </c>
      <c r="F500" s="369" t="s">
        <v>8</v>
      </c>
      <c r="G500" s="371">
        <v>10.95</v>
      </c>
      <c r="H500" s="371">
        <f>ROUND(G500*Курс_EUR,2)</f>
        <v>1040.25</v>
      </c>
      <c r="I500" s="367"/>
      <c r="J500" s="362">
        <f t="shared" ref="J500" si="135">G500*(1-Скидка_ROXELPRO_Ind)</f>
        <v>10.95</v>
      </c>
      <c r="K500" s="362">
        <f>J500*I500</f>
        <v>0</v>
      </c>
      <c r="L500" s="362">
        <f>H500*(1-Скидка_ROXELPRO_Ind)</f>
        <v>1040.25</v>
      </c>
      <c r="M500" s="362">
        <f t="shared" si="119"/>
        <v>0</v>
      </c>
    </row>
    <row r="501" spans="1:13">
      <c r="A501" s="366"/>
      <c r="B501" s="4"/>
      <c r="C501" s="369"/>
      <c r="D501" s="370"/>
      <c r="E501" s="369"/>
      <c r="F501" s="369"/>
      <c r="G501" s="371"/>
      <c r="H501" s="371"/>
      <c r="I501" s="368"/>
      <c r="J501" s="363"/>
      <c r="K501" s="363"/>
      <c r="L501" s="363"/>
      <c r="M501" s="363"/>
    </row>
    <row r="502" spans="1:13" ht="12" thickBot="1">
      <c r="A502" s="125"/>
      <c r="C502" s="3"/>
      <c r="D502" s="3"/>
      <c r="E502" s="3"/>
      <c r="F502" s="3"/>
      <c r="G502" s="5"/>
      <c r="H502" s="5"/>
      <c r="I502" s="324"/>
      <c r="J502" s="323"/>
      <c r="K502" s="323"/>
      <c r="L502" s="323"/>
      <c r="M502" s="323"/>
    </row>
    <row r="503" spans="1:13" ht="16.149999999999999" thickBot="1">
      <c r="A503" s="125"/>
      <c r="B503" s="360" t="s">
        <v>28</v>
      </c>
      <c r="C503" s="361"/>
      <c r="D503" s="361"/>
      <c r="E503" s="361"/>
      <c r="F503" s="361"/>
      <c r="G503" s="333"/>
      <c r="H503" s="332"/>
      <c r="I503" s="66"/>
      <c r="J503" s="67"/>
      <c r="K503" s="67"/>
      <c r="L503" s="67"/>
      <c r="M503" s="67"/>
    </row>
    <row r="504" spans="1:13" ht="12" thickBot="1">
      <c r="A504" s="125"/>
      <c r="B504" s="355" t="s">
        <v>5333</v>
      </c>
      <c r="C504" s="356"/>
      <c r="D504" s="356"/>
      <c r="E504" s="356"/>
      <c r="F504" s="357"/>
      <c r="G504" s="337"/>
      <c r="H504" s="326"/>
      <c r="I504" s="66"/>
      <c r="J504" s="67"/>
      <c r="K504" s="67"/>
      <c r="L504" s="67"/>
      <c r="M504" s="67"/>
    </row>
    <row r="505" spans="1:13">
      <c r="A505" s="125">
        <v>0</v>
      </c>
      <c r="C505" s="3">
        <v>215374</v>
      </c>
      <c r="D505" s="3" t="s">
        <v>2296</v>
      </c>
      <c r="E505" s="3" t="s">
        <v>2294</v>
      </c>
      <c r="F505" s="3" t="s">
        <v>8</v>
      </c>
      <c r="G505" s="5">
        <v>7.32</v>
      </c>
      <c r="H505" s="5">
        <f t="shared" ref="H505:H521" si="136">ROUND(G505*Курс_EUR,2)</f>
        <v>695.4</v>
      </c>
      <c r="I505" s="66"/>
      <c r="J505" s="67">
        <f t="shared" ref="J505:J521" si="137">G505*(1-Скидка_ROXELPRO_Ind)</f>
        <v>7.32</v>
      </c>
      <c r="K505" s="67">
        <f t="shared" ref="K505:K521" si="138">J505*I505</f>
        <v>0</v>
      </c>
      <c r="L505" s="67">
        <f t="shared" ref="L505:L521" si="139">H505*(1-Скидка_ROXELPRO_Ind)</f>
        <v>695.4</v>
      </c>
      <c r="M505" s="67">
        <f t="shared" si="119"/>
        <v>0</v>
      </c>
    </row>
    <row r="506" spans="1:13">
      <c r="A506" s="125">
        <v>0</v>
      </c>
      <c r="C506" s="3">
        <v>215681</v>
      </c>
      <c r="D506" s="3" t="s">
        <v>2297</v>
      </c>
      <c r="E506" s="3" t="s">
        <v>2294</v>
      </c>
      <c r="F506" s="3" t="s">
        <v>8</v>
      </c>
      <c r="G506" s="5">
        <v>10.19</v>
      </c>
      <c r="H506" s="5">
        <f t="shared" si="136"/>
        <v>968.05</v>
      </c>
      <c r="I506" s="66"/>
      <c r="J506" s="67">
        <f t="shared" si="137"/>
        <v>10.19</v>
      </c>
      <c r="K506" s="67">
        <f t="shared" si="138"/>
        <v>0</v>
      </c>
      <c r="L506" s="67">
        <f t="shared" si="139"/>
        <v>968.05</v>
      </c>
      <c r="M506" s="67">
        <f t="shared" si="119"/>
        <v>0</v>
      </c>
    </row>
    <row r="507" spans="1:13">
      <c r="A507" s="125">
        <v>0</v>
      </c>
      <c r="C507" s="3">
        <v>215682</v>
      </c>
      <c r="D507" s="3" t="s">
        <v>2298</v>
      </c>
      <c r="E507" s="3" t="s">
        <v>2294</v>
      </c>
      <c r="F507" s="3" t="s">
        <v>8</v>
      </c>
      <c r="G507" s="5">
        <v>8.98</v>
      </c>
      <c r="H507" s="5">
        <f t="shared" si="136"/>
        <v>853.1</v>
      </c>
      <c r="I507" s="66"/>
      <c r="J507" s="67">
        <f t="shared" si="137"/>
        <v>8.98</v>
      </c>
      <c r="K507" s="67">
        <f t="shared" si="138"/>
        <v>0</v>
      </c>
      <c r="L507" s="67">
        <f t="shared" si="139"/>
        <v>853.1</v>
      </c>
      <c r="M507" s="67">
        <f t="shared" si="119"/>
        <v>0</v>
      </c>
    </row>
    <row r="508" spans="1:13">
      <c r="A508" s="125">
        <v>0</v>
      </c>
      <c r="B508" s="92"/>
      <c r="C508" s="3">
        <v>215692</v>
      </c>
      <c r="D508" s="3" t="s">
        <v>2299</v>
      </c>
      <c r="E508" s="3" t="s">
        <v>2294</v>
      </c>
      <c r="F508" s="3" t="s">
        <v>8</v>
      </c>
      <c r="G508" s="5">
        <v>8.25</v>
      </c>
      <c r="H508" s="5">
        <f t="shared" si="136"/>
        <v>783.75</v>
      </c>
      <c r="I508" s="66"/>
      <c r="J508" s="67">
        <f t="shared" si="137"/>
        <v>8.25</v>
      </c>
      <c r="K508" s="67">
        <f t="shared" si="138"/>
        <v>0</v>
      </c>
      <c r="L508" s="67">
        <f t="shared" si="139"/>
        <v>783.75</v>
      </c>
      <c r="M508" s="67">
        <f t="shared" si="119"/>
        <v>0</v>
      </c>
    </row>
    <row r="509" spans="1:13" ht="12" thickBot="1">
      <c r="A509" s="125"/>
      <c r="C509" s="3"/>
      <c r="D509" s="3"/>
      <c r="E509" s="3"/>
      <c r="F509" s="3"/>
      <c r="G509" s="5"/>
      <c r="H509" s="5"/>
      <c r="I509" s="66"/>
      <c r="J509" s="67"/>
      <c r="K509" s="67"/>
      <c r="L509" s="67"/>
      <c r="M509" s="67"/>
    </row>
    <row r="510" spans="1:13" ht="12" thickBot="1">
      <c r="A510" s="125"/>
      <c r="B510" s="355" t="s">
        <v>5321</v>
      </c>
      <c r="C510" s="356"/>
      <c r="D510" s="356"/>
      <c r="E510" s="356"/>
      <c r="F510" s="357"/>
      <c r="G510" s="336"/>
      <c r="H510" s="285"/>
      <c r="I510" s="66"/>
      <c r="J510" s="67"/>
      <c r="K510" s="67"/>
      <c r="L510" s="67"/>
      <c r="M510" s="67"/>
    </row>
    <row r="511" spans="1:13">
      <c r="A511" s="125">
        <v>0</v>
      </c>
      <c r="B511" s="97"/>
      <c r="C511" s="3">
        <v>229124</v>
      </c>
      <c r="D511" s="3" t="s">
        <v>3194</v>
      </c>
      <c r="E511" s="3" t="s">
        <v>2444</v>
      </c>
      <c r="F511" s="3" t="s">
        <v>8</v>
      </c>
      <c r="G511" s="5">
        <v>4.26</v>
      </c>
      <c r="H511" s="5">
        <f t="shared" si="136"/>
        <v>404.7</v>
      </c>
      <c r="I511" s="66"/>
      <c r="J511" s="67">
        <f t="shared" si="137"/>
        <v>4.26</v>
      </c>
      <c r="K511" s="67">
        <f t="shared" si="138"/>
        <v>0</v>
      </c>
      <c r="L511" s="67">
        <f t="shared" si="139"/>
        <v>404.7</v>
      </c>
      <c r="M511" s="67">
        <f t="shared" si="119"/>
        <v>0</v>
      </c>
    </row>
    <row r="512" spans="1:13">
      <c r="A512" s="125">
        <v>0</v>
      </c>
      <c r="B512" s="97"/>
      <c r="C512" s="3">
        <v>229524</v>
      </c>
      <c r="D512" s="3" t="s">
        <v>3196</v>
      </c>
      <c r="E512" s="3" t="s">
        <v>2444</v>
      </c>
      <c r="F512" s="3" t="s">
        <v>8</v>
      </c>
      <c r="G512" s="5">
        <v>9.34</v>
      </c>
      <c r="H512" s="5">
        <f t="shared" si="136"/>
        <v>887.3</v>
      </c>
      <c r="I512" s="66"/>
      <c r="J512" s="67">
        <f t="shared" si="137"/>
        <v>9.34</v>
      </c>
      <c r="K512" s="67">
        <f t="shared" si="138"/>
        <v>0</v>
      </c>
      <c r="L512" s="67">
        <f t="shared" si="139"/>
        <v>887.3</v>
      </c>
      <c r="M512" s="67">
        <f t="shared" si="119"/>
        <v>0</v>
      </c>
    </row>
    <row r="513" spans="1:13" ht="12" thickBot="1">
      <c r="A513" s="125"/>
      <c r="C513" s="3"/>
      <c r="D513" s="3"/>
      <c r="E513" s="3"/>
      <c r="F513" s="3"/>
      <c r="G513" s="5"/>
      <c r="H513" s="5"/>
      <c r="I513" s="66"/>
      <c r="J513" s="67"/>
      <c r="K513" s="67"/>
      <c r="L513" s="67"/>
      <c r="M513" s="67"/>
    </row>
    <row r="514" spans="1:13" ht="12" thickBot="1">
      <c r="A514" s="125"/>
      <c r="B514" s="355" t="s">
        <v>5334</v>
      </c>
      <c r="C514" s="356"/>
      <c r="D514" s="356"/>
      <c r="E514" s="356"/>
      <c r="F514" s="357"/>
      <c r="G514" s="336"/>
      <c r="H514" s="285"/>
      <c r="I514" s="66"/>
      <c r="J514" s="67"/>
      <c r="K514" s="67"/>
      <c r="L514" s="67"/>
      <c r="M514" s="67"/>
    </row>
    <row r="515" spans="1:13">
      <c r="A515" s="125">
        <v>0</v>
      </c>
      <c r="B515" s="97"/>
      <c r="C515" s="3">
        <v>252531</v>
      </c>
      <c r="D515" s="3" t="s">
        <v>4817</v>
      </c>
      <c r="E515" s="3" t="s">
        <v>4818</v>
      </c>
      <c r="F515" s="3" t="s">
        <v>8</v>
      </c>
      <c r="G515" s="5">
        <v>2.83</v>
      </c>
      <c r="H515" s="5">
        <f t="shared" si="136"/>
        <v>268.85000000000002</v>
      </c>
      <c r="I515" s="66"/>
      <c r="J515" s="67">
        <f t="shared" ref="J515:J517" si="140">G515*(1-Скидка_ROXELPRO_Ind)</f>
        <v>2.83</v>
      </c>
      <c r="K515" s="67">
        <f t="shared" si="138"/>
        <v>0</v>
      </c>
      <c r="L515" s="67">
        <f t="shared" si="139"/>
        <v>268.85000000000002</v>
      </c>
      <c r="M515" s="67">
        <f t="shared" si="119"/>
        <v>0</v>
      </c>
    </row>
    <row r="516" spans="1:13">
      <c r="A516" s="125">
        <v>0</v>
      </c>
      <c r="B516" s="97"/>
      <c r="C516" s="3">
        <v>252515</v>
      </c>
      <c r="D516" s="3" t="s">
        <v>4819</v>
      </c>
      <c r="E516" s="3" t="s">
        <v>8</v>
      </c>
      <c r="F516" s="3" t="s">
        <v>8</v>
      </c>
      <c r="G516" s="5">
        <v>2.63</v>
      </c>
      <c r="H516" s="5">
        <f t="shared" si="136"/>
        <v>249.85</v>
      </c>
      <c r="I516" s="66"/>
      <c r="J516" s="67">
        <f t="shared" si="140"/>
        <v>2.63</v>
      </c>
      <c r="K516" s="67">
        <f t="shared" si="138"/>
        <v>0</v>
      </c>
      <c r="L516" s="67">
        <f t="shared" si="139"/>
        <v>249.85</v>
      </c>
      <c r="M516" s="67">
        <f t="shared" si="119"/>
        <v>0</v>
      </c>
    </row>
    <row r="517" spans="1:13">
      <c r="A517" s="125">
        <v>0</v>
      </c>
      <c r="B517" s="97"/>
      <c r="C517" s="3">
        <v>252545</v>
      </c>
      <c r="D517" s="3" t="s">
        <v>4820</v>
      </c>
      <c r="E517" s="3" t="s">
        <v>8</v>
      </c>
      <c r="F517" s="3" t="s">
        <v>8</v>
      </c>
      <c r="G517" s="5">
        <v>8.75</v>
      </c>
      <c r="H517" s="5">
        <f t="shared" si="136"/>
        <v>831.25</v>
      </c>
      <c r="I517" s="66"/>
      <c r="J517" s="67">
        <f t="shared" si="140"/>
        <v>8.75</v>
      </c>
      <c r="K517" s="67">
        <f t="shared" si="138"/>
        <v>0</v>
      </c>
      <c r="L517" s="67">
        <f t="shared" si="139"/>
        <v>831.25</v>
      </c>
      <c r="M517" s="67">
        <f t="shared" si="119"/>
        <v>0</v>
      </c>
    </row>
    <row r="518" spans="1:13">
      <c r="A518" s="125">
        <v>0</v>
      </c>
      <c r="B518" s="131"/>
      <c r="C518" s="3">
        <v>252585</v>
      </c>
      <c r="D518" s="3" t="s">
        <v>2384</v>
      </c>
      <c r="E518" s="99" t="s">
        <v>2445</v>
      </c>
      <c r="F518" s="99" t="s">
        <v>8</v>
      </c>
      <c r="G518" s="5">
        <v>23.05</v>
      </c>
      <c r="H518" s="5">
        <f t="shared" si="136"/>
        <v>2189.75</v>
      </c>
      <c r="I518" s="66"/>
      <c r="J518" s="67">
        <f t="shared" si="137"/>
        <v>23.05</v>
      </c>
      <c r="K518" s="67">
        <f t="shared" si="138"/>
        <v>0</v>
      </c>
      <c r="L518" s="67">
        <f t="shared" si="139"/>
        <v>2189.75</v>
      </c>
      <c r="M518" s="67">
        <f t="shared" si="119"/>
        <v>0</v>
      </c>
    </row>
    <row r="519" spans="1:13">
      <c r="A519" s="125">
        <v>0</v>
      </c>
      <c r="B519" s="97"/>
      <c r="C519" s="3">
        <v>255410</v>
      </c>
      <c r="D519" s="3" t="s">
        <v>2385</v>
      </c>
      <c r="E519" s="99" t="s">
        <v>2446</v>
      </c>
      <c r="F519" s="99" t="s">
        <v>8</v>
      </c>
      <c r="G519" s="5">
        <v>2.67</v>
      </c>
      <c r="H519" s="5">
        <f t="shared" si="136"/>
        <v>253.65</v>
      </c>
      <c r="I519" s="66"/>
      <c r="J519" s="67">
        <f t="shared" si="137"/>
        <v>2.67</v>
      </c>
      <c r="K519" s="67">
        <f t="shared" si="138"/>
        <v>0</v>
      </c>
      <c r="L519" s="67">
        <f t="shared" si="139"/>
        <v>253.65</v>
      </c>
      <c r="M519" s="67">
        <f t="shared" si="119"/>
        <v>0</v>
      </c>
    </row>
    <row r="520" spans="1:13">
      <c r="A520" s="125">
        <v>0</v>
      </c>
      <c r="B520" s="97"/>
      <c r="C520" s="3">
        <v>255450</v>
      </c>
      <c r="D520" s="3" t="s">
        <v>4821</v>
      </c>
      <c r="E520" s="99" t="s">
        <v>4818</v>
      </c>
      <c r="F520" s="99" t="s">
        <v>8</v>
      </c>
      <c r="G520" s="5">
        <v>2.5499999999999998</v>
      </c>
      <c r="H520" s="5">
        <f t="shared" si="136"/>
        <v>242.25</v>
      </c>
      <c r="I520" s="66"/>
      <c r="J520" s="67">
        <f t="shared" ref="J520" si="141">G520*(1-Скидка_ROXELPRO_Ind)</f>
        <v>2.5499999999999998</v>
      </c>
      <c r="K520" s="67">
        <f t="shared" si="138"/>
        <v>0</v>
      </c>
      <c r="L520" s="67">
        <f t="shared" si="139"/>
        <v>242.25</v>
      </c>
      <c r="M520" s="67">
        <f t="shared" si="119"/>
        <v>0</v>
      </c>
    </row>
    <row r="521" spans="1:13">
      <c r="A521" s="125">
        <v>0</v>
      </c>
      <c r="B521" s="92"/>
      <c r="C521" s="3">
        <v>259440</v>
      </c>
      <c r="D521" s="3" t="s">
        <v>2386</v>
      </c>
      <c r="E521" s="99" t="s">
        <v>2447</v>
      </c>
      <c r="F521" s="99" t="s">
        <v>8</v>
      </c>
      <c r="G521" s="5">
        <v>5.28</v>
      </c>
      <c r="H521" s="5">
        <f t="shared" si="136"/>
        <v>501.6</v>
      </c>
      <c r="I521" s="66"/>
      <c r="J521" s="67">
        <f t="shared" si="137"/>
        <v>5.28</v>
      </c>
      <c r="K521" s="67">
        <f t="shared" si="138"/>
        <v>0</v>
      </c>
      <c r="L521" s="67">
        <f t="shared" si="139"/>
        <v>501.6</v>
      </c>
      <c r="M521" s="67">
        <f t="shared" si="119"/>
        <v>0</v>
      </c>
    </row>
    <row r="522" spans="1:13">
      <c r="C522" s="40"/>
      <c r="D522" s="40"/>
      <c r="E522" s="40"/>
      <c r="F522" s="40"/>
      <c r="G522" s="88"/>
      <c r="H522" s="88"/>
      <c r="I522" s="88"/>
    </row>
    <row r="523" spans="1:13">
      <c r="C523" s="12" t="s">
        <v>109</v>
      </c>
    </row>
  </sheetData>
  <autoFilter ref="A7:M521" xr:uid="{00000000-0001-0000-0300-000000000000}"/>
  <mergeCells count="41">
    <mergeCell ref="B196:F196"/>
    <mergeCell ref="B213:F213"/>
    <mergeCell ref="A500:A501"/>
    <mergeCell ref="J500:J501"/>
    <mergeCell ref="K500:K501"/>
    <mergeCell ref="I500:I501"/>
    <mergeCell ref="C500:C501"/>
    <mergeCell ref="D500:D501"/>
    <mergeCell ref="E500:E501"/>
    <mergeCell ref="F500:F501"/>
    <mergeCell ref="G500:G501"/>
    <mergeCell ref="H500:H501"/>
    <mergeCell ref="B499:F499"/>
    <mergeCell ref="B2:G2"/>
    <mergeCell ref="B3:G3"/>
    <mergeCell ref="B9:F9"/>
    <mergeCell ref="B50:F50"/>
    <mergeCell ref="B82:F82"/>
    <mergeCell ref="B8:F8"/>
    <mergeCell ref="B36:F36"/>
    <mergeCell ref="B74:F74"/>
    <mergeCell ref="L500:L501"/>
    <mergeCell ref="M500:M501"/>
    <mergeCell ref="B419:G419"/>
    <mergeCell ref="B251:F251"/>
    <mergeCell ref="B317:F317"/>
    <mergeCell ref="B374:F374"/>
    <mergeCell ref="B441:F441"/>
    <mergeCell ref="B472:F472"/>
    <mergeCell ref="B490:F490"/>
    <mergeCell ref="G367:H367"/>
    <mergeCell ref="B141:F141"/>
    <mergeCell ref="B192:F192"/>
    <mergeCell ref="B129:F129"/>
    <mergeCell ref="B148:F148"/>
    <mergeCell ref="B176:F176"/>
    <mergeCell ref="B504:F504"/>
    <mergeCell ref="B510:F510"/>
    <mergeCell ref="B514:F514"/>
    <mergeCell ref="B503:F503"/>
    <mergeCell ref="B367:F367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9921875" defaultRowHeight="11.65" outlineLevelCol="1"/>
  <cols>
    <col min="1" max="1" width="8.19921875" style="1" hidden="1" customWidth="1" outlineLevel="1"/>
    <col min="2" max="2" width="12.265625" style="1" customWidth="1" collapsed="1"/>
    <col min="3" max="3" width="21.59765625" style="1" customWidth="1"/>
    <col min="4" max="7" width="8.9296875" style="1" customWidth="1"/>
    <col min="8" max="8" width="8.19921875" style="1" customWidth="1"/>
    <col min="9" max="10" width="8" style="1" customWidth="1"/>
    <col min="11" max="14" width="8.59765625" style="1" customWidth="1" outlineLevel="1"/>
    <col min="15" max="15" width="9.59765625" style="1" customWidth="1" outlineLevel="1"/>
    <col min="16" max="16" width="2.19921875" style="1" customWidth="1"/>
    <col min="17" max="16384" width="9.19921875" style="1"/>
  </cols>
  <sheetData>
    <row r="2" spans="1:15" ht="15.75">
      <c r="B2" s="351" t="s">
        <v>0</v>
      </c>
      <c r="C2" s="351"/>
      <c r="D2" s="351"/>
      <c r="E2" s="351"/>
      <c r="F2" s="351"/>
      <c r="G2" s="351"/>
      <c r="H2" s="351"/>
      <c r="I2" s="267"/>
      <c r="J2" s="267"/>
      <c r="K2" s="267"/>
    </row>
    <row r="3" spans="1:15" ht="15.75">
      <c r="B3" s="351" t="s">
        <v>3726</v>
      </c>
      <c r="C3" s="351"/>
      <c r="D3" s="351"/>
      <c r="E3" s="351"/>
      <c r="F3" s="351"/>
      <c r="G3" s="351"/>
      <c r="H3" s="351"/>
      <c r="I3" s="267"/>
      <c r="J3" s="267"/>
      <c r="K3" s="267"/>
    </row>
    <row r="4" spans="1:15">
      <c r="B4" s="1" t="s">
        <v>3625</v>
      </c>
      <c r="H4" s="2"/>
      <c r="I4" s="2"/>
      <c r="J4" s="2"/>
      <c r="K4" s="2"/>
      <c r="L4" s="49" t="s">
        <v>1881</v>
      </c>
      <c r="M4" s="50">
        <v>0</v>
      </c>
      <c r="N4" s="301"/>
      <c r="O4" s="301"/>
    </row>
    <row r="5" spans="1:15" ht="14.65" thickBot="1">
      <c r="B5" s="1" t="s">
        <v>1</v>
      </c>
      <c r="H5" s="45" t="s">
        <v>2003</v>
      </c>
      <c r="L5" s="49" t="s">
        <v>1882</v>
      </c>
      <c r="M5" s="38">
        <f>SUM(M9:M108)</f>
        <v>0</v>
      </c>
      <c r="N5" s="49" t="s">
        <v>5220</v>
      </c>
      <c r="O5" s="38">
        <f>SUM(O9:O108)</f>
        <v>0</v>
      </c>
    </row>
    <row r="6" spans="1:15" ht="23.65" thickBot="1">
      <c r="A6" s="203" t="s">
        <v>3127</v>
      </c>
      <c r="B6" s="15" t="s">
        <v>2</v>
      </c>
      <c r="C6" s="28" t="s">
        <v>3727</v>
      </c>
      <c r="D6" s="28" t="s">
        <v>3728</v>
      </c>
      <c r="E6" s="28" t="s">
        <v>3729</v>
      </c>
      <c r="F6" s="28" t="s">
        <v>3730</v>
      </c>
      <c r="G6" s="28" t="s">
        <v>3731</v>
      </c>
      <c r="H6" s="28" t="s">
        <v>4883</v>
      </c>
      <c r="I6" s="28" t="s">
        <v>4884</v>
      </c>
      <c r="J6" s="16" t="s">
        <v>5100</v>
      </c>
      <c r="K6" s="300" t="s">
        <v>1884</v>
      </c>
      <c r="L6" s="61" t="s">
        <v>1883</v>
      </c>
      <c r="M6" s="61" t="s">
        <v>5218</v>
      </c>
      <c r="N6" s="61" t="s">
        <v>1883</v>
      </c>
      <c r="O6" s="62" t="s">
        <v>5219</v>
      </c>
    </row>
    <row r="7" spans="1:15">
      <c r="A7" s="185"/>
      <c r="B7" s="306" t="s">
        <v>4885</v>
      </c>
      <c r="C7" s="93"/>
      <c r="D7" s="3"/>
      <c r="E7" s="3"/>
      <c r="F7" s="3"/>
      <c r="G7" s="3"/>
      <c r="H7" s="5"/>
      <c r="I7" s="5"/>
      <c r="J7" s="193"/>
      <c r="K7" s="73"/>
      <c r="L7" s="307"/>
      <c r="M7" s="73"/>
      <c r="N7" s="82"/>
      <c r="O7" s="82"/>
    </row>
    <row r="8" spans="1:15">
      <c r="A8" s="185">
        <v>0</v>
      </c>
      <c r="B8" s="194" t="s">
        <v>5337</v>
      </c>
      <c r="C8" s="93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93">
        <f>ROUND(H8*Курс_EUR,2)</f>
        <v>380</v>
      </c>
      <c r="K8" s="66"/>
      <c r="L8" s="184">
        <f>H8*(1-Скидка_ROXELPRO_burrs)</f>
        <v>4</v>
      </c>
      <c r="M8" s="67">
        <f>L8*K8</f>
        <v>0</v>
      </c>
      <c r="N8" s="67">
        <f>J8*(1-Скидка_ROXELPRO_burrs)</f>
        <v>380</v>
      </c>
      <c r="O8" s="67">
        <f>K8*N8</f>
        <v>0</v>
      </c>
    </row>
    <row r="9" spans="1:15">
      <c r="A9" s="185">
        <v>0</v>
      </c>
      <c r="B9" s="186" t="s">
        <v>5338</v>
      </c>
      <c r="C9" s="93"/>
      <c r="D9" s="179">
        <v>8</v>
      </c>
      <c r="E9" s="179">
        <v>20</v>
      </c>
      <c r="F9" s="179">
        <v>6</v>
      </c>
      <c r="G9" s="179">
        <v>64</v>
      </c>
      <c r="H9" s="7">
        <v>8.5500000000000007</v>
      </c>
      <c r="I9" s="7"/>
      <c r="J9" s="193">
        <f>ROUND(H9*Курс_EUR,2)</f>
        <v>812.25</v>
      </c>
      <c r="K9" s="66"/>
      <c r="L9" s="184">
        <f>H9*(1-Скидка_ROXELPRO_burrs)</f>
        <v>8.5500000000000007</v>
      </c>
      <c r="M9" s="67">
        <f>L9*K9</f>
        <v>0</v>
      </c>
      <c r="N9" s="67">
        <f>J9*(1-Скидка_ROXELPRO_burrs)</f>
        <v>812.25</v>
      </c>
      <c r="O9" s="67">
        <f>K9*N9</f>
        <v>0</v>
      </c>
    </row>
    <row r="10" spans="1:15">
      <c r="A10" s="185">
        <v>0</v>
      </c>
      <c r="B10" s="186" t="s">
        <v>4888</v>
      </c>
      <c r="C10" s="93"/>
      <c r="D10" s="179">
        <v>10</v>
      </c>
      <c r="E10" s="179">
        <v>20</v>
      </c>
      <c r="F10" s="179">
        <v>6</v>
      </c>
      <c r="G10" s="179">
        <v>65</v>
      </c>
      <c r="H10" s="7">
        <v>10.81</v>
      </c>
      <c r="I10" s="7"/>
      <c r="J10" s="193">
        <f>ROUND(H10*Курс_EUR,2)</f>
        <v>1026.95</v>
      </c>
      <c r="K10" s="66"/>
      <c r="L10" s="184">
        <f>H10*(1-Скидка_ROXELPRO_burrs)</f>
        <v>10.81</v>
      </c>
      <c r="M10" s="67">
        <f>L10*K10</f>
        <v>0</v>
      </c>
      <c r="N10" s="67">
        <f>J10*(1-Скидка_ROXELPRO_burrs)</f>
        <v>1026.95</v>
      </c>
      <c r="O10" s="67">
        <f t="shared" ref="O10:O72" si="0">K10*N10</f>
        <v>0</v>
      </c>
    </row>
    <row r="11" spans="1:15">
      <c r="A11" s="185">
        <v>0</v>
      </c>
      <c r="B11" s="186" t="s">
        <v>4889</v>
      </c>
      <c r="C11" s="93"/>
      <c r="D11" s="179">
        <v>16</v>
      </c>
      <c r="E11" s="179">
        <v>25</v>
      </c>
      <c r="F11" s="179">
        <v>6</v>
      </c>
      <c r="G11" s="179">
        <v>70</v>
      </c>
      <c r="H11" s="7">
        <v>26.4</v>
      </c>
      <c r="I11" s="7"/>
      <c r="J11" s="193">
        <f>ROUND(H11*Курс_EUR,2)</f>
        <v>2508</v>
      </c>
      <c r="K11" s="66"/>
      <c r="L11" s="184">
        <f>H11*(1-Скидка_ROXELPRO_burrs)</f>
        <v>26.4</v>
      </c>
      <c r="M11" s="67">
        <f>L11*K11</f>
        <v>0</v>
      </c>
      <c r="N11" s="67">
        <f>J11*(1-Скидка_ROXELPRO_burrs)</f>
        <v>2508</v>
      </c>
      <c r="O11" s="67">
        <f t="shared" si="0"/>
        <v>0</v>
      </c>
    </row>
    <row r="12" spans="1:15">
      <c r="A12" s="185"/>
      <c r="B12" s="186"/>
      <c r="C12" s="93"/>
      <c r="D12" s="179"/>
      <c r="E12" s="179"/>
      <c r="F12" s="179"/>
      <c r="G12" s="179"/>
      <c r="H12" s="7"/>
      <c r="I12" s="7"/>
      <c r="J12" s="187"/>
      <c r="K12" s="118"/>
      <c r="L12" s="268"/>
      <c r="M12" s="118"/>
      <c r="N12" s="67"/>
      <c r="O12" s="67"/>
    </row>
    <row r="13" spans="1:15">
      <c r="A13" s="185"/>
      <c r="B13" s="186"/>
      <c r="C13" s="93"/>
      <c r="D13" s="6"/>
      <c r="E13" s="6"/>
      <c r="F13" s="6"/>
      <c r="G13" s="6"/>
      <c r="H13" s="7"/>
      <c r="I13" s="7"/>
      <c r="J13" s="187"/>
      <c r="K13" s="118"/>
      <c r="L13" s="268"/>
      <c r="M13" s="118"/>
      <c r="N13" s="67"/>
      <c r="O13" s="67"/>
    </row>
    <row r="14" spans="1:15" ht="12" thickBot="1">
      <c r="A14" s="185"/>
      <c r="B14" s="186"/>
      <c r="C14" s="93"/>
      <c r="D14" s="6"/>
      <c r="E14" s="6"/>
      <c r="F14" s="6"/>
      <c r="G14" s="6"/>
      <c r="H14" s="7"/>
      <c r="I14" s="7"/>
      <c r="J14" s="187"/>
      <c r="K14" s="118"/>
      <c r="L14" s="268"/>
      <c r="M14" s="118"/>
      <c r="N14" s="67"/>
      <c r="O14" s="67"/>
    </row>
    <row r="15" spans="1:15">
      <c r="A15" s="185"/>
      <c r="B15" s="180" t="s">
        <v>3732</v>
      </c>
      <c r="C15" s="181"/>
      <c r="D15" s="182"/>
      <c r="E15" s="182"/>
      <c r="F15" s="182"/>
      <c r="G15" s="182"/>
      <c r="H15" s="269"/>
      <c r="I15" s="269"/>
      <c r="J15" s="183"/>
      <c r="K15" s="66"/>
      <c r="L15" s="184"/>
      <c r="M15" s="67"/>
      <c r="N15" s="67"/>
      <c r="O15" s="67"/>
    </row>
    <row r="16" spans="1:15">
      <c r="A16" s="185">
        <v>83.042789223454861</v>
      </c>
      <c r="B16" s="186" t="s">
        <v>3742</v>
      </c>
      <c r="C16" s="93"/>
      <c r="D16" s="179">
        <v>6</v>
      </c>
      <c r="E16" s="179">
        <v>16</v>
      </c>
      <c r="F16" s="179">
        <v>6</v>
      </c>
      <c r="G16" s="179">
        <v>61</v>
      </c>
      <c r="H16" s="7">
        <v>11.55</v>
      </c>
      <c r="I16" s="7"/>
      <c r="J16" s="193">
        <f>ROUND(H16*Курс_EUR,2)</f>
        <v>1097.25</v>
      </c>
      <c r="K16" s="66"/>
      <c r="L16" s="184">
        <f>H16*(1-Скидка_ROXELPRO_burrs)</f>
        <v>11.55</v>
      </c>
      <c r="M16" s="67">
        <f>L16*K16</f>
        <v>0</v>
      </c>
      <c r="N16" s="67">
        <f>J16*(1-Скидка_ROXELPRO_burrs)</f>
        <v>1097.25</v>
      </c>
      <c r="O16" s="67">
        <f t="shared" si="0"/>
        <v>0</v>
      </c>
    </row>
    <row r="17" spans="1:15">
      <c r="A17" s="185">
        <v>0</v>
      </c>
      <c r="B17" s="186" t="s">
        <v>3743</v>
      </c>
      <c r="C17" s="93"/>
      <c r="D17" s="179">
        <v>10</v>
      </c>
      <c r="E17" s="179">
        <v>20</v>
      </c>
      <c r="F17" s="179">
        <v>6</v>
      </c>
      <c r="G17" s="179">
        <v>65</v>
      </c>
      <c r="H17" s="7">
        <v>11.02</v>
      </c>
      <c r="I17" s="7"/>
      <c r="J17" s="193">
        <f>ROUND(H17*Курс_EUR,2)</f>
        <v>1046.9000000000001</v>
      </c>
      <c r="K17" s="66"/>
      <c r="L17" s="184">
        <f>H17*(1-Скидка_ROXELPRO_burrs)</f>
        <v>11.02</v>
      </c>
      <c r="M17" s="67">
        <f>L17*K17</f>
        <v>0</v>
      </c>
      <c r="N17" s="67">
        <f>J17*(1-Скидка_ROXELPRO_burrs)</f>
        <v>1046.9000000000001</v>
      </c>
      <c r="O17" s="67">
        <f t="shared" si="0"/>
        <v>0</v>
      </c>
    </row>
    <row r="18" spans="1:15">
      <c r="A18" s="185">
        <v>0</v>
      </c>
      <c r="B18" s="186" t="s">
        <v>3744</v>
      </c>
      <c r="C18" s="93"/>
      <c r="D18" s="179">
        <v>12</v>
      </c>
      <c r="E18" s="179">
        <v>25</v>
      </c>
      <c r="F18" s="179">
        <v>6</v>
      </c>
      <c r="G18" s="179">
        <v>70</v>
      </c>
      <c r="H18" s="7">
        <v>17.23</v>
      </c>
      <c r="I18" s="7"/>
      <c r="J18" s="193">
        <f>ROUND(H18*Курс_EUR,2)</f>
        <v>1636.85</v>
      </c>
      <c r="K18" s="66"/>
      <c r="L18" s="184">
        <f>H18*(1-Скидка_ROXELPRO_burrs)</f>
        <v>17.23</v>
      </c>
      <c r="M18" s="67">
        <f>L18*K18</f>
        <v>0</v>
      </c>
      <c r="N18" s="67">
        <f>J18*(1-Скидка_ROXELPRO_burrs)</f>
        <v>1636.85</v>
      </c>
      <c r="O18" s="67">
        <f t="shared" si="0"/>
        <v>0</v>
      </c>
    </row>
    <row r="19" spans="1:15">
      <c r="A19" s="185">
        <v>0</v>
      </c>
      <c r="B19" s="186" t="s">
        <v>4890</v>
      </c>
      <c r="C19" s="93"/>
      <c r="D19" s="179">
        <v>16</v>
      </c>
      <c r="E19" s="179">
        <v>25</v>
      </c>
      <c r="F19" s="179">
        <v>6</v>
      </c>
      <c r="G19" s="179">
        <v>70</v>
      </c>
      <c r="H19" s="7">
        <v>27.49</v>
      </c>
      <c r="I19" s="7"/>
      <c r="J19" s="193">
        <f>ROUND(H19*Курс_EUR,2)</f>
        <v>2611.5500000000002</v>
      </c>
      <c r="K19" s="66"/>
      <c r="L19" s="184">
        <f>H19*(1-Скидка_ROXELPRO_burrs)</f>
        <v>27.49</v>
      </c>
      <c r="M19" s="67">
        <f>L19*K19</f>
        <v>0</v>
      </c>
      <c r="N19" s="67">
        <f>J19*(1-Скидка_ROXELPRO_burrs)</f>
        <v>2611.5500000000002</v>
      </c>
      <c r="O19" s="67">
        <f t="shared" si="0"/>
        <v>0</v>
      </c>
    </row>
    <row r="20" spans="1:15">
      <c r="A20" s="185"/>
      <c r="B20" s="186"/>
      <c r="C20" s="93"/>
      <c r="D20" s="6"/>
      <c r="E20" s="6"/>
      <c r="F20" s="6"/>
      <c r="G20" s="6"/>
      <c r="H20" s="7"/>
      <c r="I20" s="7"/>
      <c r="J20" s="187"/>
      <c r="K20" s="66"/>
      <c r="L20" s="184"/>
      <c r="M20" s="67"/>
      <c r="N20" s="67"/>
      <c r="O20" s="67"/>
    </row>
    <row r="21" spans="1:15">
      <c r="A21" s="185"/>
      <c r="B21" s="186"/>
      <c r="C21" s="93"/>
      <c r="D21" s="6"/>
      <c r="E21" s="6"/>
      <c r="F21" s="6"/>
      <c r="G21" s="6"/>
      <c r="H21" s="7"/>
      <c r="I21" s="7"/>
      <c r="J21" s="187"/>
      <c r="K21" s="66"/>
      <c r="L21" s="184"/>
      <c r="M21" s="67"/>
      <c r="N21" s="67"/>
      <c r="O21" s="67"/>
    </row>
    <row r="22" spans="1:15" ht="12" thickBot="1">
      <c r="A22" s="185"/>
      <c r="B22" s="188"/>
      <c r="C22" s="189"/>
      <c r="D22" s="190"/>
      <c r="E22" s="190"/>
      <c r="F22" s="190"/>
      <c r="G22" s="190"/>
      <c r="H22" s="270"/>
      <c r="I22" s="270"/>
      <c r="J22" s="191"/>
      <c r="K22" s="66"/>
      <c r="L22" s="184"/>
      <c r="M22" s="67"/>
      <c r="N22" s="67"/>
      <c r="O22" s="67"/>
    </row>
    <row r="23" spans="1:15">
      <c r="A23" s="185"/>
      <c r="B23" s="180" t="s">
        <v>3733</v>
      </c>
      <c r="C23" s="181"/>
      <c r="D23" s="192"/>
      <c r="E23" s="192"/>
      <c r="F23" s="192"/>
      <c r="G23" s="192"/>
      <c r="H23" s="269"/>
      <c r="I23" s="269"/>
      <c r="J23" s="183"/>
      <c r="K23" s="66"/>
      <c r="L23" s="184"/>
      <c r="M23" s="67"/>
      <c r="N23" s="67"/>
      <c r="O23" s="67"/>
    </row>
    <row r="24" spans="1:15">
      <c r="A24" s="185">
        <v>0</v>
      </c>
      <c r="B24" s="194" t="s">
        <v>5339</v>
      </c>
      <c r="C24" s="93"/>
      <c r="D24" s="126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93">
        <f t="shared" ref="J24:J25" si="1">ROUND(H24*Курс_EUR,2)</f>
        <v>380</v>
      </c>
      <c r="K24" s="66"/>
      <c r="L24" s="184">
        <f t="shared" ref="L24:L25" si="2">H24*(1-Скидка_ROXELPRO_burrs)</f>
        <v>4</v>
      </c>
      <c r="M24" s="67">
        <f t="shared" ref="M24:M25" si="3">L24*K24</f>
        <v>0</v>
      </c>
      <c r="N24" s="67">
        <f t="shared" ref="N24:N25" si="4">J24*(1-Скидка_ROXELPRO_burrs)</f>
        <v>380</v>
      </c>
      <c r="O24" s="67">
        <f t="shared" ref="O24:O25" si="5">K24*N24</f>
        <v>0</v>
      </c>
    </row>
    <row r="25" spans="1:15">
      <c r="A25" s="185">
        <v>0</v>
      </c>
      <c r="B25" s="194" t="s">
        <v>5340</v>
      </c>
      <c r="C25" s="93"/>
      <c r="D25" s="126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93">
        <f t="shared" si="1"/>
        <v>380</v>
      </c>
      <c r="K25" s="66"/>
      <c r="L25" s="184">
        <f t="shared" si="2"/>
        <v>4</v>
      </c>
      <c r="M25" s="67">
        <f t="shared" si="3"/>
        <v>0</v>
      </c>
      <c r="N25" s="67">
        <f t="shared" si="4"/>
        <v>380</v>
      </c>
      <c r="O25" s="67">
        <f t="shared" si="5"/>
        <v>0</v>
      </c>
    </row>
    <row r="26" spans="1:15">
      <c r="A26" s="185">
        <v>102.38095238095239</v>
      </c>
      <c r="B26" s="186" t="s">
        <v>3745</v>
      </c>
      <c r="C26" s="93"/>
      <c r="D26" s="126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93">
        <f t="shared" ref="J26:J32" si="6">ROUND(H26*Курс_EUR,2)</f>
        <v>1130.5</v>
      </c>
      <c r="K26" s="66"/>
      <c r="L26" s="184">
        <f t="shared" ref="L26:L32" si="7">H26*(1-Скидка_ROXELPRO_burrs)</f>
        <v>11.9</v>
      </c>
      <c r="M26" s="67">
        <f t="shared" ref="M26:M32" si="8">L26*K26</f>
        <v>0</v>
      </c>
      <c r="N26" s="67">
        <f t="shared" ref="N26:N32" si="9">J26*(1-Скидка_ROXELPRO_burrs)</f>
        <v>1130.5</v>
      </c>
      <c r="O26" s="67">
        <f t="shared" si="0"/>
        <v>0</v>
      </c>
    </row>
    <row r="27" spans="1:15">
      <c r="A27" s="185">
        <v>0</v>
      </c>
      <c r="B27" s="186" t="s">
        <v>5346</v>
      </c>
      <c r="C27" s="93"/>
      <c r="D27" s="126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93">
        <f t="shared" si="6"/>
        <v>772.35</v>
      </c>
      <c r="K27" s="66"/>
      <c r="L27" s="184">
        <f t="shared" si="7"/>
        <v>8.1300000000000008</v>
      </c>
      <c r="M27" s="67">
        <f t="shared" si="8"/>
        <v>0</v>
      </c>
      <c r="N27" s="67">
        <f t="shared" si="9"/>
        <v>772.35</v>
      </c>
      <c r="O27" s="67">
        <f t="shared" si="0"/>
        <v>0</v>
      </c>
    </row>
    <row r="28" spans="1:15">
      <c r="A28" s="185">
        <v>0</v>
      </c>
      <c r="B28" s="186" t="s">
        <v>4891</v>
      </c>
      <c r="C28" s="93"/>
      <c r="D28" s="126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93">
        <f t="shared" si="6"/>
        <v>974.7</v>
      </c>
      <c r="K28" s="66"/>
      <c r="L28" s="184">
        <f t="shared" si="7"/>
        <v>10.26</v>
      </c>
      <c r="M28" s="67">
        <f t="shared" si="8"/>
        <v>0</v>
      </c>
      <c r="N28" s="67">
        <f t="shared" si="9"/>
        <v>974.7</v>
      </c>
      <c r="O28" s="67">
        <f t="shared" si="0"/>
        <v>0</v>
      </c>
    </row>
    <row r="29" spans="1:15">
      <c r="A29" s="185">
        <v>0</v>
      </c>
      <c r="B29" s="186" t="s">
        <v>4892</v>
      </c>
      <c r="C29" s="93"/>
      <c r="D29" s="126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93">
        <f t="shared" si="6"/>
        <v>1609.3</v>
      </c>
      <c r="K29" s="66"/>
      <c r="L29" s="184">
        <f t="shared" si="7"/>
        <v>16.940000000000001</v>
      </c>
      <c r="M29" s="67">
        <f t="shared" si="8"/>
        <v>0</v>
      </c>
      <c r="N29" s="67">
        <f t="shared" si="9"/>
        <v>1609.3</v>
      </c>
      <c r="O29" s="67">
        <f t="shared" si="0"/>
        <v>0</v>
      </c>
    </row>
    <row r="30" spans="1:15">
      <c r="A30" s="185">
        <v>0</v>
      </c>
      <c r="B30" s="194" t="s">
        <v>3746</v>
      </c>
      <c r="C30" s="93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93">
        <f t="shared" si="6"/>
        <v>1609.3</v>
      </c>
      <c r="K30" s="66"/>
      <c r="L30" s="184">
        <f t="shared" si="7"/>
        <v>16.940000000000001</v>
      </c>
      <c r="M30" s="67">
        <f t="shared" si="8"/>
        <v>0</v>
      </c>
      <c r="N30" s="67">
        <f t="shared" si="9"/>
        <v>1609.3</v>
      </c>
      <c r="O30" s="67">
        <f t="shared" si="0"/>
        <v>0</v>
      </c>
    </row>
    <row r="31" spans="1:15">
      <c r="A31" s="185">
        <v>0</v>
      </c>
      <c r="B31" s="194" t="s">
        <v>4893</v>
      </c>
      <c r="C31" s="93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93">
        <f t="shared" si="6"/>
        <v>2460.5</v>
      </c>
      <c r="K31" s="66"/>
      <c r="L31" s="184">
        <f t="shared" si="7"/>
        <v>25.9</v>
      </c>
      <c r="M31" s="67">
        <f t="shared" si="8"/>
        <v>0</v>
      </c>
      <c r="N31" s="67">
        <f t="shared" si="9"/>
        <v>2460.5</v>
      </c>
      <c r="O31" s="67">
        <f t="shared" si="0"/>
        <v>0</v>
      </c>
    </row>
    <row r="32" spans="1:15" ht="12" thickBot="1">
      <c r="A32" s="185">
        <v>0</v>
      </c>
      <c r="B32" s="195" t="s">
        <v>4894</v>
      </c>
      <c r="C32" s="189"/>
      <c r="D32" s="196">
        <v>10</v>
      </c>
      <c r="E32" s="196">
        <v>20</v>
      </c>
      <c r="F32" s="196">
        <v>6</v>
      </c>
      <c r="G32" s="196">
        <v>65</v>
      </c>
      <c r="H32" s="271">
        <v>10.89</v>
      </c>
      <c r="I32" s="270"/>
      <c r="J32" s="197">
        <f t="shared" si="6"/>
        <v>1034.55</v>
      </c>
      <c r="K32" s="66"/>
      <c r="L32" s="184">
        <f t="shared" si="7"/>
        <v>10.89</v>
      </c>
      <c r="M32" s="67">
        <f t="shared" si="8"/>
        <v>0</v>
      </c>
      <c r="N32" s="67">
        <f t="shared" si="9"/>
        <v>1034.55</v>
      </c>
      <c r="O32" s="67">
        <f t="shared" si="0"/>
        <v>0</v>
      </c>
    </row>
    <row r="33" spans="1:15">
      <c r="A33" s="185"/>
      <c r="B33" s="180" t="s">
        <v>3734</v>
      </c>
      <c r="C33" s="181"/>
      <c r="D33" s="182"/>
      <c r="E33" s="182"/>
      <c r="F33" s="182"/>
      <c r="G33" s="182"/>
      <c r="H33" s="269"/>
      <c r="I33" s="269"/>
      <c r="J33" s="183"/>
      <c r="K33" s="66"/>
      <c r="L33" s="184"/>
      <c r="M33" s="67"/>
      <c r="N33" s="67"/>
      <c r="O33" s="67"/>
    </row>
    <row r="34" spans="1:15">
      <c r="A34" s="185">
        <v>0</v>
      </c>
      <c r="B34" s="194" t="s">
        <v>5341</v>
      </c>
      <c r="C34" s="93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93">
        <f>ROUND(H34*Курс_EUR,2)</f>
        <v>380</v>
      </c>
      <c r="K34" s="66"/>
      <c r="L34" s="184">
        <f>H34*(1-Скидка_ROXELPRO_burrs)</f>
        <v>4</v>
      </c>
      <c r="M34" s="67">
        <f t="shared" ref="M34" si="10">L34*K34</f>
        <v>0</v>
      </c>
      <c r="N34" s="67">
        <f t="shared" ref="N34" si="11">J34*(1-Скидка_ROXELPRO_burrs)</f>
        <v>380</v>
      </c>
      <c r="O34" s="67">
        <f t="shared" ref="O34" si="12">K34*N34</f>
        <v>0</v>
      </c>
    </row>
    <row r="35" spans="1:15">
      <c r="A35" s="185">
        <v>0</v>
      </c>
      <c r="B35" s="194" t="s">
        <v>4895</v>
      </c>
      <c r="C35" s="93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93">
        <f>ROUND(H35*Курс_EUR,2)</f>
        <v>579.5</v>
      </c>
      <c r="K35" s="66"/>
      <c r="L35" s="184">
        <f>H35*(1-Скидка_ROXELPRO_burrs)</f>
        <v>6.1</v>
      </c>
      <c r="M35" s="67">
        <f t="shared" ref="M35:M41" si="13">L35*K35</f>
        <v>0</v>
      </c>
      <c r="N35" s="67">
        <f t="shared" ref="N35:N41" si="14">J35*(1-Скидка_ROXELPRO_burrs)</f>
        <v>579.5</v>
      </c>
      <c r="O35" s="67">
        <f t="shared" si="0"/>
        <v>0</v>
      </c>
    </row>
    <row r="36" spans="1:15">
      <c r="A36" s="185">
        <v>0</v>
      </c>
      <c r="B36" s="194" t="s">
        <v>5347</v>
      </c>
      <c r="C36" s="93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93">
        <f>ROUND(H36*Курс_EUR,2)</f>
        <v>719.15</v>
      </c>
      <c r="K36" s="66"/>
      <c r="L36" s="184">
        <f>H36*(1-Скидка_ROXELPRO_burrs)</f>
        <v>7.57</v>
      </c>
      <c r="M36" s="67">
        <f t="shared" si="13"/>
        <v>0</v>
      </c>
      <c r="N36" s="67">
        <f t="shared" si="14"/>
        <v>719.15</v>
      </c>
      <c r="O36" s="67">
        <f t="shared" si="0"/>
        <v>0</v>
      </c>
    </row>
    <row r="37" spans="1:15">
      <c r="A37" s="185">
        <v>0</v>
      </c>
      <c r="B37" s="194" t="s">
        <v>5348</v>
      </c>
      <c r="C37" s="93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93">
        <f>ROUND(I37*Курс_EUR,2)</f>
        <v>1274.9000000000001</v>
      </c>
      <c r="K37" s="66"/>
      <c r="L37" s="184">
        <f>I37*(1-Скидка_ROXELPRO_burrs)</f>
        <v>13.42</v>
      </c>
      <c r="M37" s="67">
        <f t="shared" si="13"/>
        <v>0</v>
      </c>
      <c r="N37" s="67">
        <f t="shared" si="14"/>
        <v>1274.9000000000001</v>
      </c>
      <c r="O37" s="67">
        <f t="shared" si="0"/>
        <v>0</v>
      </c>
    </row>
    <row r="38" spans="1:15">
      <c r="A38" s="185">
        <v>0</v>
      </c>
      <c r="B38" s="194" t="s">
        <v>5349</v>
      </c>
      <c r="C38" s="93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93">
        <f>ROUND(H38*Курс_EUR,2)</f>
        <v>990.85</v>
      </c>
      <c r="K38" s="66"/>
      <c r="L38" s="184">
        <f>H38*(1-Скидка_ROXELPRO_burrs)</f>
        <v>10.43</v>
      </c>
      <c r="M38" s="67">
        <f t="shared" si="13"/>
        <v>0</v>
      </c>
      <c r="N38" s="67">
        <f t="shared" si="14"/>
        <v>990.85</v>
      </c>
      <c r="O38" s="67">
        <f t="shared" si="0"/>
        <v>0</v>
      </c>
    </row>
    <row r="39" spans="1:15">
      <c r="A39" s="185">
        <v>0</v>
      </c>
      <c r="B39" s="194" t="s">
        <v>5342</v>
      </c>
      <c r="C39" s="93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93">
        <f>ROUND(H39*Курс_EUR,2)</f>
        <v>1064</v>
      </c>
      <c r="K39" s="66"/>
      <c r="L39" s="184">
        <f>H39*(1-Скидка_ROXELPRO_burrs)</f>
        <v>11.2</v>
      </c>
      <c r="M39" s="67">
        <f t="shared" ref="M39" si="15">L39*K39</f>
        <v>0</v>
      </c>
      <c r="N39" s="67">
        <f t="shared" ref="N39" si="16">J39*(1-Скидка_ROXELPRO_burrs)</f>
        <v>1064</v>
      </c>
      <c r="O39" s="67">
        <f t="shared" ref="O39" si="17">K39*N39</f>
        <v>0</v>
      </c>
    </row>
    <row r="40" spans="1:15">
      <c r="A40" s="185">
        <v>0</v>
      </c>
      <c r="B40" s="194" t="s">
        <v>4896</v>
      </c>
      <c r="C40" s="93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93">
        <f>ROUND(H40*Курс_EUR,2)</f>
        <v>990.85</v>
      </c>
      <c r="K40" s="66"/>
      <c r="L40" s="184">
        <f>H40*(1-Скидка_ROXELPRO_burrs)</f>
        <v>10.43</v>
      </c>
      <c r="M40" s="67">
        <f t="shared" si="13"/>
        <v>0</v>
      </c>
      <c r="N40" s="67">
        <f t="shared" si="14"/>
        <v>990.85</v>
      </c>
      <c r="O40" s="67">
        <f t="shared" si="0"/>
        <v>0</v>
      </c>
    </row>
    <row r="41" spans="1:15" ht="12" thickBot="1">
      <c r="A41" s="185">
        <v>0</v>
      </c>
      <c r="B41" s="194" t="s">
        <v>4897</v>
      </c>
      <c r="C41" s="93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93">
        <f>ROUND(H41*Курс_EUR,2)</f>
        <v>1619.75</v>
      </c>
      <c r="K41" s="66"/>
      <c r="L41" s="184">
        <f>H41*(1-Скидка_ROXELPRO_burrs)</f>
        <v>17.05</v>
      </c>
      <c r="M41" s="67">
        <f t="shared" si="13"/>
        <v>0</v>
      </c>
      <c r="N41" s="67">
        <f t="shared" si="14"/>
        <v>1619.75</v>
      </c>
      <c r="O41" s="67">
        <f t="shared" si="0"/>
        <v>0</v>
      </c>
    </row>
    <row r="42" spans="1:15">
      <c r="A42" s="185"/>
      <c r="B42" s="180" t="s">
        <v>3735</v>
      </c>
      <c r="C42" s="181"/>
      <c r="D42" s="182"/>
      <c r="E42" s="182"/>
      <c r="F42" s="182"/>
      <c r="G42" s="182"/>
      <c r="H42" s="269"/>
      <c r="I42" s="269"/>
      <c r="J42" s="183"/>
      <c r="K42" s="66"/>
      <c r="L42" s="184"/>
      <c r="M42" s="67"/>
      <c r="N42" s="67"/>
      <c r="O42" s="67"/>
    </row>
    <row r="43" spans="1:15">
      <c r="A43" s="185">
        <v>0</v>
      </c>
      <c r="B43" s="194" t="s">
        <v>5343</v>
      </c>
      <c r="C43" s="93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93">
        <f>ROUND(H43*Курс_EUR,2)</f>
        <v>380</v>
      </c>
      <c r="K43" s="66"/>
      <c r="L43" s="184">
        <f>H43*(1-Скидка_ROXELPRO_burrs)</f>
        <v>4</v>
      </c>
      <c r="M43" s="67">
        <f>L43*K43</f>
        <v>0</v>
      </c>
      <c r="N43" s="67">
        <f>J43*(1-Скидка_ROXELPRO_burrs)</f>
        <v>380</v>
      </c>
      <c r="O43" s="67">
        <f t="shared" ref="O43" si="18">K43*N43</f>
        <v>0</v>
      </c>
    </row>
    <row r="44" spans="1:15">
      <c r="A44" s="185">
        <v>0</v>
      </c>
      <c r="B44" s="194" t="s">
        <v>4898</v>
      </c>
      <c r="C44" s="93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93">
        <f>ROUND(H44*Курс_EUR,2)</f>
        <v>709.65</v>
      </c>
      <c r="K44" s="66"/>
      <c r="L44" s="184">
        <f>H44*(1-Скидка_ROXELPRO_burrs)</f>
        <v>7.47</v>
      </c>
      <c r="M44" s="67">
        <f>L44*K44</f>
        <v>0</v>
      </c>
      <c r="N44" s="67">
        <f>J44*(1-Скидка_ROXELPRO_burrs)</f>
        <v>709.65</v>
      </c>
      <c r="O44" s="67">
        <f t="shared" si="0"/>
        <v>0</v>
      </c>
    </row>
    <row r="45" spans="1:15">
      <c r="A45" s="185">
        <v>0</v>
      </c>
      <c r="B45" s="194" t="s">
        <v>4899</v>
      </c>
      <c r="C45" s="93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93">
        <f>ROUND(H45*Курс_EUR,2)</f>
        <v>1364.2</v>
      </c>
      <c r="K45" s="66"/>
      <c r="L45" s="184">
        <f>H45*(1-Скидка_ROXELPRO_burrs)</f>
        <v>14.36</v>
      </c>
      <c r="M45" s="67">
        <f>L45*K45</f>
        <v>0</v>
      </c>
      <c r="N45" s="67">
        <f>J45*(1-Скидка_ROXELPRO_burrs)</f>
        <v>1364.2</v>
      </c>
      <c r="O45" s="67">
        <f t="shared" si="0"/>
        <v>0</v>
      </c>
    </row>
    <row r="46" spans="1:15">
      <c r="A46" s="185">
        <v>0</v>
      </c>
      <c r="B46" s="194" t="s">
        <v>5350</v>
      </c>
      <c r="C46" s="93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93">
        <f>ROUND(H46*Курс_EUR,2)</f>
        <v>1261.5999999999999</v>
      </c>
      <c r="K46" s="66"/>
      <c r="L46" s="184">
        <f>H46*(1-Скидка_ROXELPRO_burrs)</f>
        <v>13.28</v>
      </c>
      <c r="M46" s="67">
        <f>L46*K46</f>
        <v>0</v>
      </c>
      <c r="N46" s="67">
        <f>J46*(1-Скидка_ROXELPRO_burrs)</f>
        <v>1261.5999999999999</v>
      </c>
      <c r="O46" s="67">
        <f t="shared" si="0"/>
        <v>0</v>
      </c>
    </row>
    <row r="47" spans="1:15">
      <c r="A47" s="185"/>
      <c r="B47" s="194"/>
      <c r="C47" s="93"/>
      <c r="D47" s="3"/>
      <c r="E47" s="3"/>
      <c r="F47" s="3"/>
      <c r="G47" s="3"/>
      <c r="H47" s="5"/>
      <c r="I47" s="7"/>
      <c r="J47" s="187"/>
      <c r="K47" s="66"/>
      <c r="L47" s="184"/>
      <c r="M47" s="67"/>
      <c r="N47" s="67"/>
      <c r="O47" s="67"/>
    </row>
    <row r="48" spans="1:15">
      <c r="A48" s="185"/>
      <c r="B48" s="194"/>
      <c r="C48" s="93"/>
      <c r="D48" s="3"/>
      <c r="E48" s="3"/>
      <c r="F48" s="3"/>
      <c r="G48" s="3"/>
      <c r="H48" s="5"/>
      <c r="I48" s="7"/>
      <c r="J48" s="187"/>
      <c r="K48" s="66"/>
      <c r="L48" s="184"/>
      <c r="M48" s="67"/>
      <c r="N48" s="67"/>
      <c r="O48" s="67"/>
    </row>
    <row r="49" spans="1:15" ht="12" thickBot="1">
      <c r="A49" s="185"/>
      <c r="B49" s="194"/>
      <c r="C49" s="93"/>
      <c r="D49" s="3"/>
      <c r="E49" s="3"/>
      <c r="F49" s="3"/>
      <c r="G49" s="3"/>
      <c r="H49" s="5"/>
      <c r="I49" s="7"/>
      <c r="J49" s="187"/>
      <c r="K49" s="66"/>
      <c r="L49" s="184"/>
      <c r="M49" s="67"/>
      <c r="N49" s="67"/>
      <c r="O49" s="67"/>
    </row>
    <row r="50" spans="1:15">
      <c r="A50" s="185"/>
      <c r="B50" s="180" t="s">
        <v>3736</v>
      </c>
      <c r="C50" s="181"/>
      <c r="D50" s="182"/>
      <c r="E50" s="182"/>
      <c r="F50" s="182"/>
      <c r="G50" s="182"/>
      <c r="H50" s="269"/>
      <c r="I50" s="269"/>
      <c r="J50" s="183"/>
      <c r="K50" s="66"/>
      <c r="L50" s="184"/>
      <c r="M50" s="67"/>
      <c r="N50" s="67"/>
      <c r="O50" s="67"/>
    </row>
    <row r="51" spans="1:15">
      <c r="A51" s="185">
        <v>0</v>
      </c>
      <c r="B51" s="194" t="s">
        <v>5344</v>
      </c>
      <c r="C51" s="93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93">
        <f>ROUND(H51*Курс_EUR,2)</f>
        <v>380</v>
      </c>
      <c r="K51" s="66"/>
      <c r="L51" s="184">
        <f>H51*(1-Скидка_ROXELPRO_burrs)</f>
        <v>4</v>
      </c>
      <c r="M51" s="67">
        <f t="shared" ref="M51:M52" si="19">L51*K51</f>
        <v>0</v>
      </c>
      <c r="N51" s="67">
        <f t="shared" ref="N51:N52" si="20">J51*(1-Скидка_ROXELPRO_burrs)</f>
        <v>380</v>
      </c>
      <c r="O51" s="67">
        <f t="shared" ref="O51:O52" si="21">K51*N51</f>
        <v>0</v>
      </c>
    </row>
    <row r="52" spans="1:15">
      <c r="A52" s="185">
        <v>0</v>
      </c>
      <c r="B52" s="194" t="s">
        <v>5345</v>
      </c>
      <c r="C52" s="93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93">
        <f>ROUND(H52*Курс_EUR,2)</f>
        <v>380</v>
      </c>
      <c r="K52" s="66"/>
      <c r="L52" s="184">
        <f>H52*(1-Скидка_ROXELPRO_burrs)</f>
        <v>4</v>
      </c>
      <c r="M52" s="67">
        <f t="shared" si="19"/>
        <v>0</v>
      </c>
      <c r="N52" s="67">
        <f t="shared" si="20"/>
        <v>380</v>
      </c>
      <c r="O52" s="67">
        <f t="shared" si="21"/>
        <v>0</v>
      </c>
    </row>
    <row r="53" spans="1:15">
      <c r="A53" s="185">
        <v>0</v>
      </c>
      <c r="B53" s="194" t="s">
        <v>3747</v>
      </c>
      <c r="C53" s="93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93">
        <f>ROUND(H53*Курс_EUR,2)</f>
        <v>733.4</v>
      </c>
      <c r="K53" s="66"/>
      <c r="L53" s="184">
        <f>H53*(1-Скидка_ROXELPRO_burrs)</f>
        <v>7.72</v>
      </c>
      <c r="M53" s="67">
        <f t="shared" ref="M53:M59" si="22">L53*K53</f>
        <v>0</v>
      </c>
      <c r="N53" s="67">
        <f t="shared" ref="N53:N59" si="23">J53*(1-Скидка_ROXELPRO_burrs)</f>
        <v>733.4</v>
      </c>
      <c r="O53" s="67">
        <f t="shared" si="0"/>
        <v>0</v>
      </c>
    </row>
    <row r="54" spans="1:15">
      <c r="A54" s="185">
        <v>0</v>
      </c>
      <c r="B54" s="194" t="s">
        <v>3748</v>
      </c>
      <c r="C54" s="93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93">
        <f>ROUND(H54*Курс_EUR,2)</f>
        <v>848.35</v>
      </c>
      <c r="K54" s="66"/>
      <c r="L54" s="184">
        <f>H54*(1-Скидка_ROXELPRO_burrs)</f>
        <v>8.93</v>
      </c>
      <c r="M54" s="67">
        <f t="shared" si="22"/>
        <v>0</v>
      </c>
      <c r="N54" s="67">
        <f t="shared" si="23"/>
        <v>848.35</v>
      </c>
      <c r="O54" s="67">
        <f t="shared" si="0"/>
        <v>0</v>
      </c>
    </row>
    <row r="55" spans="1:15">
      <c r="A55" s="185">
        <v>0</v>
      </c>
      <c r="B55" s="194" t="s">
        <v>4900</v>
      </c>
      <c r="C55" s="93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93">
        <f>ROUND(I55*Курс_EUR,2)</f>
        <v>1710.95</v>
      </c>
      <c r="K55" s="66"/>
      <c r="L55" s="184">
        <f>I55*(1-Скидка_ROXELPRO_burrs)</f>
        <v>18.010000000000002</v>
      </c>
      <c r="M55" s="67">
        <f t="shared" si="22"/>
        <v>0</v>
      </c>
      <c r="N55" s="67">
        <f t="shared" si="23"/>
        <v>1710.95</v>
      </c>
      <c r="O55" s="67">
        <f t="shared" si="0"/>
        <v>0</v>
      </c>
    </row>
    <row r="56" spans="1:15">
      <c r="A56" s="185">
        <v>0</v>
      </c>
      <c r="B56" s="194" t="s">
        <v>4901</v>
      </c>
      <c r="C56" s="93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93">
        <f>ROUND(H56*Курс_EUR,2)</f>
        <v>1357.55</v>
      </c>
      <c r="K56" s="66"/>
      <c r="L56" s="184">
        <f>H56*(1-Скидка_ROXELPRO_burrs)</f>
        <v>14.29</v>
      </c>
      <c r="M56" s="67">
        <f t="shared" si="22"/>
        <v>0</v>
      </c>
      <c r="N56" s="67">
        <f t="shared" si="23"/>
        <v>1357.55</v>
      </c>
      <c r="O56" s="67">
        <f t="shared" si="0"/>
        <v>0</v>
      </c>
    </row>
    <row r="57" spans="1:15">
      <c r="A57" s="185">
        <v>0</v>
      </c>
      <c r="B57" s="194" t="s">
        <v>3749</v>
      </c>
      <c r="C57" s="93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93">
        <f>ROUND(H57*Курс_EUR,2)</f>
        <v>1282.5</v>
      </c>
      <c r="K57" s="66"/>
      <c r="L57" s="184">
        <f>H57*(1-Скидка_ROXELPRO_burrs)</f>
        <v>13.5</v>
      </c>
      <c r="M57" s="67">
        <f t="shared" si="22"/>
        <v>0</v>
      </c>
      <c r="N57" s="67">
        <f t="shared" si="23"/>
        <v>1282.5</v>
      </c>
      <c r="O57" s="67">
        <f t="shared" si="0"/>
        <v>0</v>
      </c>
    </row>
    <row r="58" spans="1:15">
      <c r="A58" s="185">
        <v>0</v>
      </c>
      <c r="B58" s="194" t="s">
        <v>3750</v>
      </c>
      <c r="C58" s="93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93">
        <f>ROUND(H58*Курс_EUR,2)</f>
        <v>1909.5</v>
      </c>
      <c r="K58" s="66"/>
      <c r="L58" s="184">
        <f>H58*(1-Скидка_ROXELPRO_burrs)</f>
        <v>20.100000000000001</v>
      </c>
      <c r="M58" s="67">
        <f t="shared" si="22"/>
        <v>0</v>
      </c>
      <c r="N58" s="67">
        <f t="shared" si="23"/>
        <v>1909.5</v>
      </c>
      <c r="O58" s="67">
        <f t="shared" si="0"/>
        <v>0</v>
      </c>
    </row>
    <row r="59" spans="1:15" ht="12" thickBot="1">
      <c r="A59" s="185">
        <v>0</v>
      </c>
      <c r="B59" s="194" t="s">
        <v>3751</v>
      </c>
      <c r="C59" s="93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93">
        <f>ROUND(H59*Курс_EUR,2)</f>
        <v>1310.05</v>
      </c>
      <c r="K59" s="66"/>
      <c r="L59" s="184">
        <f>H59*(1-Скидка_ROXELPRO_burrs)</f>
        <v>13.79</v>
      </c>
      <c r="M59" s="67">
        <f t="shared" si="22"/>
        <v>0</v>
      </c>
      <c r="N59" s="67">
        <f t="shared" si="23"/>
        <v>1310.05</v>
      </c>
      <c r="O59" s="67">
        <f t="shared" si="0"/>
        <v>0</v>
      </c>
    </row>
    <row r="60" spans="1:15">
      <c r="A60" s="185"/>
      <c r="B60" s="180" t="s">
        <v>3737</v>
      </c>
      <c r="C60" s="181"/>
      <c r="D60" s="182"/>
      <c r="E60" s="182"/>
      <c r="F60" s="182"/>
      <c r="G60" s="182"/>
      <c r="H60" s="269"/>
      <c r="I60" s="269"/>
      <c r="J60" s="183"/>
      <c r="K60" s="66"/>
      <c r="L60" s="184"/>
      <c r="M60" s="67"/>
      <c r="N60" s="67"/>
      <c r="O60" s="67"/>
    </row>
    <row r="61" spans="1:15">
      <c r="A61" s="185">
        <v>0</v>
      </c>
      <c r="B61" s="194" t="s">
        <v>5351</v>
      </c>
      <c r="C61" s="93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93">
        <f t="shared" ref="J61:J66" si="24">ROUND(H61*Курс_EUR,2)</f>
        <v>740.05</v>
      </c>
      <c r="K61" s="66"/>
      <c r="L61" s="184">
        <f t="shared" ref="L61:L66" si="25">H61*(1-Скидка_ROXELPRO_burrs)</f>
        <v>7.79</v>
      </c>
      <c r="M61" s="67">
        <f t="shared" ref="M61:M66" si="26">L61*K61</f>
        <v>0</v>
      </c>
      <c r="N61" s="67">
        <f t="shared" ref="N61:N66" si="27">J61*(1-Скидка_ROXELPRO_burrs)</f>
        <v>740.05</v>
      </c>
      <c r="O61" s="67">
        <f t="shared" si="0"/>
        <v>0</v>
      </c>
    </row>
    <row r="62" spans="1:15">
      <c r="A62" s="185">
        <v>0</v>
      </c>
      <c r="B62" s="194" t="s">
        <v>3752</v>
      </c>
      <c r="C62" s="93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93">
        <f t="shared" si="24"/>
        <v>855</v>
      </c>
      <c r="K62" s="66"/>
      <c r="L62" s="184">
        <f t="shared" si="25"/>
        <v>9</v>
      </c>
      <c r="M62" s="67">
        <f t="shared" si="26"/>
        <v>0</v>
      </c>
      <c r="N62" s="67">
        <f t="shared" si="27"/>
        <v>855</v>
      </c>
      <c r="O62" s="67">
        <f t="shared" si="0"/>
        <v>0</v>
      </c>
    </row>
    <row r="63" spans="1:15">
      <c r="A63" s="185">
        <v>0</v>
      </c>
      <c r="B63" s="194" t="s">
        <v>4902</v>
      </c>
      <c r="C63" s="93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93">
        <f t="shared" si="24"/>
        <v>1260.6500000000001</v>
      </c>
      <c r="K63" s="66"/>
      <c r="L63" s="184">
        <f t="shared" si="25"/>
        <v>13.27</v>
      </c>
      <c r="M63" s="67">
        <f t="shared" si="26"/>
        <v>0</v>
      </c>
      <c r="N63" s="67">
        <f t="shared" si="27"/>
        <v>1260.6500000000001</v>
      </c>
      <c r="O63" s="67">
        <f t="shared" si="0"/>
        <v>0</v>
      </c>
    </row>
    <row r="64" spans="1:15">
      <c r="A64" s="185">
        <v>0</v>
      </c>
      <c r="B64" s="194" t="s">
        <v>4903</v>
      </c>
      <c r="C64" s="93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93">
        <f t="shared" si="24"/>
        <v>1709.05</v>
      </c>
      <c r="K64" s="66"/>
      <c r="L64" s="184">
        <f t="shared" si="25"/>
        <v>17.989999999999998</v>
      </c>
      <c r="M64" s="67">
        <f t="shared" si="26"/>
        <v>0</v>
      </c>
      <c r="N64" s="67">
        <f t="shared" si="27"/>
        <v>1709.05</v>
      </c>
      <c r="O64" s="67">
        <f t="shared" si="0"/>
        <v>0</v>
      </c>
    </row>
    <row r="65" spans="1:15">
      <c r="A65" s="185">
        <v>0</v>
      </c>
      <c r="B65" s="194" t="s">
        <v>4904</v>
      </c>
      <c r="C65" s="93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93">
        <f t="shared" si="24"/>
        <v>1004.15</v>
      </c>
      <c r="K65" s="66"/>
      <c r="L65" s="184">
        <f t="shared" si="25"/>
        <v>10.57</v>
      </c>
      <c r="M65" s="67">
        <f t="shared" si="26"/>
        <v>0</v>
      </c>
      <c r="N65" s="67">
        <f t="shared" si="27"/>
        <v>1004.15</v>
      </c>
      <c r="O65" s="67">
        <f t="shared" si="0"/>
        <v>0</v>
      </c>
    </row>
    <row r="66" spans="1:15">
      <c r="A66" s="185">
        <v>0</v>
      </c>
      <c r="B66" s="194" t="s">
        <v>4905</v>
      </c>
      <c r="C66" s="93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93">
        <f t="shared" si="24"/>
        <v>1436.4</v>
      </c>
      <c r="K66" s="66"/>
      <c r="L66" s="184">
        <f t="shared" si="25"/>
        <v>15.12</v>
      </c>
      <c r="M66" s="67">
        <f t="shared" si="26"/>
        <v>0</v>
      </c>
      <c r="N66" s="67">
        <f t="shared" si="27"/>
        <v>1436.4</v>
      </c>
      <c r="O66" s="67">
        <f t="shared" si="0"/>
        <v>0</v>
      </c>
    </row>
    <row r="67" spans="1:15">
      <c r="A67" s="185"/>
      <c r="B67" s="194"/>
      <c r="C67" s="93"/>
      <c r="D67" s="3"/>
      <c r="E67" s="3"/>
      <c r="F67" s="3"/>
      <c r="G67" s="3"/>
      <c r="H67" s="5"/>
      <c r="I67" s="7"/>
      <c r="J67" s="187"/>
      <c r="K67" s="66"/>
      <c r="L67" s="184"/>
      <c r="M67" s="67"/>
      <c r="N67" s="67"/>
      <c r="O67" s="67"/>
    </row>
    <row r="68" spans="1:15" ht="12" thickBot="1">
      <c r="A68" s="185"/>
      <c r="B68" s="195"/>
      <c r="C68" s="189"/>
      <c r="D68" s="196"/>
      <c r="E68" s="196"/>
      <c r="F68" s="196"/>
      <c r="G68" s="196"/>
      <c r="H68" s="271"/>
      <c r="I68" s="270"/>
      <c r="J68" s="191"/>
      <c r="K68" s="66"/>
      <c r="L68" s="184"/>
      <c r="M68" s="67"/>
      <c r="N68" s="67"/>
      <c r="O68" s="67"/>
    </row>
    <row r="69" spans="1:15">
      <c r="A69" s="272"/>
      <c r="B69" s="180" t="s">
        <v>3738</v>
      </c>
      <c r="C69" s="181"/>
      <c r="D69" s="182"/>
      <c r="E69" s="182"/>
      <c r="F69" s="182"/>
      <c r="G69" s="182"/>
      <c r="H69" s="269"/>
      <c r="I69" s="269"/>
      <c r="J69" s="183"/>
      <c r="K69" s="66"/>
      <c r="L69" s="184"/>
      <c r="M69" s="67"/>
      <c r="N69" s="67"/>
      <c r="O69" s="67"/>
    </row>
    <row r="70" spans="1:15">
      <c r="A70" s="185">
        <v>0</v>
      </c>
      <c r="B70" s="194" t="s">
        <v>5352</v>
      </c>
      <c r="C70" s="93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93">
        <f>ROUND(H70*Курс_EUR,2)</f>
        <v>754.3</v>
      </c>
      <c r="K70" s="66"/>
      <c r="L70" s="184">
        <f>H70*(1-Скидка_ROXELPRO_burrs)</f>
        <v>7.94</v>
      </c>
      <c r="M70" s="67">
        <f>L70*K70</f>
        <v>0</v>
      </c>
      <c r="N70" s="67">
        <f>J70*(1-Скидка_ROXELPRO_burrs)</f>
        <v>754.3</v>
      </c>
      <c r="O70" s="67">
        <f t="shared" si="0"/>
        <v>0</v>
      </c>
    </row>
    <row r="71" spans="1:15">
      <c r="A71" s="185">
        <v>0</v>
      </c>
      <c r="B71" s="194" t="s">
        <v>4906</v>
      </c>
      <c r="C71" s="93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93">
        <f>ROUND(H71*Курс_EUR,2)</f>
        <v>1108.6500000000001</v>
      </c>
      <c r="K71" s="66"/>
      <c r="L71" s="184">
        <f>H71*(1-Скидка_ROXELPRO_burrs)</f>
        <v>11.67</v>
      </c>
      <c r="M71" s="67">
        <f>L71*K71</f>
        <v>0</v>
      </c>
      <c r="N71" s="67">
        <f>J71*(1-Скидка_ROXELPRO_burrs)</f>
        <v>1108.6500000000001</v>
      </c>
      <c r="O71" s="67">
        <f t="shared" si="0"/>
        <v>0</v>
      </c>
    </row>
    <row r="72" spans="1:15">
      <c r="A72" s="185">
        <v>0</v>
      </c>
      <c r="B72" s="194" t="s">
        <v>3753</v>
      </c>
      <c r="C72" s="93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93">
        <f>ROUND(H72*Курс_EUR,2)</f>
        <v>1550.4</v>
      </c>
      <c r="K72" s="66"/>
      <c r="L72" s="184">
        <f>H72*(1-Скидка_ROXELPRO_burrs)</f>
        <v>16.32</v>
      </c>
      <c r="M72" s="67">
        <f>L72*K72</f>
        <v>0</v>
      </c>
      <c r="N72" s="67">
        <f>J72*(1-Скидка_ROXELPRO_burrs)</f>
        <v>1550.4</v>
      </c>
      <c r="O72" s="67">
        <f t="shared" si="0"/>
        <v>0</v>
      </c>
    </row>
    <row r="73" spans="1:15">
      <c r="A73" s="185"/>
      <c r="B73" s="194"/>
      <c r="C73" s="93"/>
      <c r="D73" s="3"/>
      <c r="E73" s="3"/>
      <c r="F73" s="3"/>
      <c r="G73" s="3"/>
      <c r="H73" s="5"/>
      <c r="I73" s="7"/>
      <c r="J73" s="187"/>
      <c r="K73" s="66"/>
      <c r="L73" s="184"/>
      <c r="M73" s="67"/>
      <c r="N73" s="67"/>
      <c r="O73" s="67"/>
    </row>
    <row r="74" spans="1:15">
      <c r="A74" s="185"/>
      <c r="B74" s="194"/>
      <c r="C74" s="93"/>
      <c r="D74" s="3"/>
      <c r="E74" s="3"/>
      <c r="F74" s="3"/>
      <c r="G74" s="3"/>
      <c r="H74" s="5"/>
      <c r="I74" s="7"/>
      <c r="J74" s="187"/>
      <c r="K74" s="66"/>
      <c r="L74" s="184"/>
      <c r="M74" s="67"/>
      <c r="N74" s="67"/>
      <c r="O74" s="67"/>
    </row>
    <row r="75" spans="1:15">
      <c r="A75" s="185"/>
      <c r="B75" s="194"/>
      <c r="C75" s="93"/>
      <c r="D75" s="3"/>
      <c r="E75" s="3"/>
      <c r="F75" s="3"/>
      <c r="G75" s="3"/>
      <c r="H75" s="5"/>
      <c r="I75" s="7"/>
      <c r="J75" s="187"/>
      <c r="K75" s="66"/>
      <c r="L75" s="184"/>
      <c r="M75" s="67"/>
      <c r="N75" s="67"/>
      <c r="O75" s="67"/>
    </row>
    <row r="76" spans="1:15" ht="12" thickBot="1">
      <c r="A76" s="185"/>
      <c r="B76" s="195"/>
      <c r="C76" s="189"/>
      <c r="D76" s="196"/>
      <c r="E76" s="196"/>
      <c r="F76" s="196"/>
      <c r="G76" s="196"/>
      <c r="H76" s="271"/>
      <c r="I76" s="270"/>
      <c r="J76" s="191"/>
      <c r="K76" s="66"/>
      <c r="L76" s="184"/>
      <c r="M76" s="67"/>
      <c r="N76" s="67"/>
      <c r="O76" s="67"/>
    </row>
    <row r="77" spans="1:15">
      <c r="A77" s="185"/>
      <c r="B77" s="180" t="s">
        <v>4886</v>
      </c>
      <c r="C77" s="181"/>
      <c r="D77" s="182"/>
      <c r="E77" s="182"/>
      <c r="F77" s="182"/>
      <c r="G77" s="182"/>
      <c r="H77" s="269"/>
      <c r="I77" s="269"/>
      <c r="J77" s="183"/>
      <c r="K77" s="66"/>
      <c r="L77" s="184"/>
      <c r="M77" s="67"/>
      <c r="N77" s="67"/>
      <c r="O77" s="67"/>
    </row>
    <row r="78" spans="1:15">
      <c r="A78" s="185">
        <v>0</v>
      </c>
      <c r="B78" s="194" t="s">
        <v>4907</v>
      </c>
      <c r="C78" s="93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93">
        <f>ROUND(H78*Курс_EUR,2)</f>
        <v>722</v>
      </c>
      <c r="K78" s="66"/>
      <c r="L78" s="184">
        <f>H78*(1-Скидка_ROXELPRO_burrs)</f>
        <v>7.6</v>
      </c>
      <c r="M78" s="67">
        <f>L78*K78</f>
        <v>0</v>
      </c>
      <c r="N78" s="67">
        <f>J78*(1-Скидка_ROXELPRO_burrs)</f>
        <v>722</v>
      </c>
      <c r="O78" s="67">
        <f t="shared" ref="O78:O104" si="28">K78*N78</f>
        <v>0</v>
      </c>
    </row>
    <row r="79" spans="1:15">
      <c r="A79" s="185">
        <v>0</v>
      </c>
      <c r="B79" s="194" t="s">
        <v>4908</v>
      </c>
      <c r="C79" s="93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93">
        <f>ROUND(H79*Курс_EUR,2)</f>
        <v>938.6</v>
      </c>
      <c r="K79" s="66"/>
      <c r="L79" s="184">
        <f>H79*(1-Скидка_ROXELPRO_burrs)</f>
        <v>9.8800000000000008</v>
      </c>
      <c r="M79" s="67">
        <f>L79*K79</f>
        <v>0</v>
      </c>
      <c r="N79" s="67">
        <f>J79*(1-Скидка_ROXELPRO_burrs)</f>
        <v>938.6</v>
      </c>
      <c r="O79" s="67">
        <f t="shared" si="28"/>
        <v>0</v>
      </c>
    </row>
    <row r="80" spans="1:15">
      <c r="A80" s="185"/>
      <c r="B80" s="194"/>
      <c r="C80" s="93"/>
      <c r="D80" s="3"/>
      <c r="E80" s="3"/>
      <c r="F80" s="3"/>
      <c r="G80" s="3"/>
      <c r="H80" s="5"/>
      <c r="I80" s="7"/>
      <c r="J80" s="187"/>
      <c r="K80" s="66"/>
      <c r="L80" s="184"/>
      <c r="M80" s="67"/>
      <c r="N80" s="67"/>
      <c r="O80" s="67"/>
    </row>
    <row r="81" spans="1:15">
      <c r="A81" s="185"/>
      <c r="B81" s="194"/>
      <c r="C81" s="93"/>
      <c r="D81" s="3"/>
      <c r="E81" s="3"/>
      <c r="F81" s="3"/>
      <c r="G81" s="3"/>
      <c r="H81" s="5"/>
      <c r="I81" s="7"/>
      <c r="J81" s="187"/>
      <c r="K81" s="66"/>
      <c r="L81" s="184"/>
      <c r="M81" s="67"/>
      <c r="N81" s="67"/>
      <c r="O81" s="67"/>
    </row>
    <row r="82" spans="1:15">
      <c r="A82" s="185"/>
      <c r="B82" s="194"/>
      <c r="C82" s="93"/>
      <c r="D82" s="3"/>
      <c r="E82" s="3"/>
      <c r="F82" s="3"/>
      <c r="G82" s="3"/>
      <c r="H82" s="5"/>
      <c r="I82" s="7"/>
      <c r="J82" s="187"/>
      <c r="K82" s="66"/>
      <c r="L82" s="184"/>
      <c r="M82" s="67"/>
      <c r="N82" s="67"/>
      <c r="O82" s="67"/>
    </row>
    <row r="83" spans="1:15">
      <c r="A83" s="185"/>
      <c r="B83" s="194"/>
      <c r="C83" s="93"/>
      <c r="D83" s="3"/>
      <c r="E83" s="3"/>
      <c r="F83" s="3"/>
      <c r="G83" s="3"/>
      <c r="H83" s="5"/>
      <c r="I83" s="7"/>
      <c r="J83" s="187"/>
      <c r="K83" s="66"/>
      <c r="L83" s="184"/>
      <c r="M83" s="67"/>
      <c r="N83" s="67"/>
      <c r="O83" s="67"/>
    </row>
    <row r="84" spans="1:15" ht="12" thickBot="1">
      <c r="A84" s="185"/>
      <c r="B84" s="195"/>
      <c r="C84" s="189"/>
      <c r="D84" s="196"/>
      <c r="E84" s="196"/>
      <c r="F84" s="196"/>
      <c r="G84" s="196"/>
      <c r="H84" s="271"/>
      <c r="I84" s="270"/>
      <c r="J84" s="191"/>
      <c r="K84" s="66"/>
      <c r="L84" s="184"/>
      <c r="M84" s="67"/>
      <c r="N84" s="67"/>
      <c r="O84" s="67"/>
    </row>
    <row r="85" spans="1:15">
      <c r="A85" s="185"/>
      <c r="B85" s="180" t="s">
        <v>3739</v>
      </c>
      <c r="C85" s="181"/>
      <c r="D85" s="182"/>
      <c r="E85" s="182"/>
      <c r="F85" s="182"/>
      <c r="G85" s="182"/>
      <c r="H85" s="269"/>
      <c r="I85" s="269"/>
      <c r="J85" s="183"/>
      <c r="K85" s="66"/>
      <c r="L85" s="184"/>
      <c r="M85" s="67"/>
      <c r="N85" s="67"/>
      <c r="O85" s="67"/>
    </row>
    <row r="86" spans="1:15">
      <c r="A86" s="185">
        <v>0</v>
      </c>
      <c r="B86" s="194" t="s">
        <v>4909</v>
      </c>
      <c r="C86" s="93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93">
        <f>ROUND(H86*Курс_EUR,2)</f>
        <v>718.2</v>
      </c>
      <c r="K86" s="66"/>
      <c r="L86" s="184">
        <f>H86*(1-Скидка_ROXELPRO_burrs)</f>
        <v>7.56</v>
      </c>
      <c r="M86" s="67">
        <f t="shared" ref="M86:M91" si="29">L86*K86</f>
        <v>0</v>
      </c>
      <c r="N86" s="67">
        <f t="shared" ref="N86:N91" si="30">J86*(1-Скидка_ROXELPRO_burrs)</f>
        <v>718.2</v>
      </c>
      <c r="O86" s="67">
        <f t="shared" si="28"/>
        <v>0</v>
      </c>
    </row>
    <row r="87" spans="1:15">
      <c r="A87" s="185">
        <v>0</v>
      </c>
      <c r="B87" s="194" t="s">
        <v>5353</v>
      </c>
      <c r="C87" s="93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93">
        <f>ROUND(H87*Курс_EUR,2)</f>
        <v>917.7</v>
      </c>
      <c r="K87" s="66"/>
      <c r="L87" s="184">
        <f>H87*(1-Скидка_ROXELPRO_burrs)</f>
        <v>9.66</v>
      </c>
      <c r="M87" s="67">
        <f t="shared" si="29"/>
        <v>0</v>
      </c>
      <c r="N87" s="67">
        <f t="shared" si="30"/>
        <v>917.7</v>
      </c>
      <c r="O87" s="67">
        <f t="shared" si="28"/>
        <v>0</v>
      </c>
    </row>
    <row r="88" spans="1:15">
      <c r="A88" s="185">
        <v>0</v>
      </c>
      <c r="B88" s="194" t="s">
        <v>4910</v>
      </c>
      <c r="C88" s="93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93">
        <f>ROUND(I88*Курс_EUR,2)</f>
        <v>1859.15</v>
      </c>
      <c r="K88" s="66"/>
      <c r="L88" s="184">
        <f>I88*(1-Скидка_ROXELPRO_burrs)</f>
        <v>19.57</v>
      </c>
      <c r="M88" s="67">
        <f t="shared" si="29"/>
        <v>0</v>
      </c>
      <c r="N88" s="67">
        <f t="shared" si="30"/>
        <v>1859.15</v>
      </c>
      <c r="O88" s="67">
        <f t="shared" si="28"/>
        <v>0</v>
      </c>
    </row>
    <row r="89" spans="1:15">
      <c r="A89" s="185">
        <v>0</v>
      </c>
      <c r="B89" s="194" t="s">
        <v>3754</v>
      </c>
      <c r="C89" s="93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93">
        <f>ROUND(H89*Курс_EUR,2)</f>
        <v>1327.15</v>
      </c>
      <c r="K89" s="66"/>
      <c r="L89" s="184">
        <f>H89*(1-Скидка_ROXELPRO_burrs)</f>
        <v>13.97</v>
      </c>
      <c r="M89" s="67">
        <f t="shared" si="29"/>
        <v>0</v>
      </c>
      <c r="N89" s="67">
        <f t="shared" si="30"/>
        <v>1327.15</v>
      </c>
      <c r="O89" s="67">
        <f t="shared" si="28"/>
        <v>0</v>
      </c>
    </row>
    <row r="90" spans="1:15">
      <c r="A90" s="185">
        <v>0</v>
      </c>
      <c r="B90" s="194" t="s">
        <v>5354</v>
      </c>
      <c r="C90" s="93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93">
        <f>ROUND(H90*Курс_EUR,2)</f>
        <v>1482.95</v>
      </c>
      <c r="K90" s="66"/>
      <c r="L90" s="184">
        <f>H90*(1-Скидка_ROXELPRO_burrs)</f>
        <v>15.61</v>
      </c>
      <c r="M90" s="67">
        <f t="shared" si="29"/>
        <v>0</v>
      </c>
      <c r="N90" s="67">
        <f t="shared" si="30"/>
        <v>1482.95</v>
      </c>
      <c r="O90" s="67">
        <f t="shared" si="28"/>
        <v>0</v>
      </c>
    </row>
    <row r="91" spans="1:15">
      <c r="A91" s="185">
        <v>0</v>
      </c>
      <c r="B91" s="194" t="s">
        <v>5355</v>
      </c>
      <c r="C91" s="93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93">
        <f>ROUND(H91*Курс_EUR,2)</f>
        <v>2429.15</v>
      </c>
      <c r="K91" s="66"/>
      <c r="L91" s="184">
        <f>H91*(1-Скидка_ROXELPRO_burrs)</f>
        <v>25.57</v>
      </c>
      <c r="M91" s="67">
        <f t="shared" si="29"/>
        <v>0</v>
      </c>
      <c r="N91" s="67">
        <f t="shared" si="30"/>
        <v>2429.15</v>
      </c>
      <c r="O91" s="67">
        <f t="shared" si="28"/>
        <v>0</v>
      </c>
    </row>
    <row r="92" spans="1:15" ht="12" thickBot="1">
      <c r="A92" s="185"/>
      <c r="B92" s="195"/>
      <c r="C92" s="189"/>
      <c r="D92" s="196"/>
      <c r="E92" s="196"/>
      <c r="F92" s="196"/>
      <c r="G92" s="196"/>
      <c r="H92" s="271"/>
      <c r="I92" s="270"/>
      <c r="J92" s="191"/>
      <c r="K92" s="66"/>
      <c r="L92" s="184"/>
      <c r="M92" s="67"/>
      <c r="N92" s="67"/>
      <c r="O92" s="67"/>
    </row>
    <row r="93" spans="1:15">
      <c r="A93" s="185"/>
      <c r="B93" s="180" t="s">
        <v>4887</v>
      </c>
      <c r="C93" s="181"/>
      <c r="D93" s="182"/>
      <c r="E93" s="182"/>
      <c r="F93" s="182"/>
      <c r="G93" s="182"/>
      <c r="H93" s="269"/>
      <c r="I93" s="269"/>
      <c r="J93" s="183"/>
      <c r="K93" s="66"/>
      <c r="L93" s="184"/>
      <c r="M93" s="67"/>
      <c r="N93" s="67"/>
      <c r="O93" s="67"/>
    </row>
    <row r="94" spans="1:15">
      <c r="A94" s="185">
        <v>112.88014311270128</v>
      </c>
      <c r="B94" s="194" t="s">
        <v>4911</v>
      </c>
      <c r="C94" s="93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93">
        <f>ROUND(H94*Курс_EUR,2)</f>
        <v>1130.5</v>
      </c>
      <c r="K94" s="66"/>
      <c r="L94" s="184">
        <f>H94*(1-Скидка_ROXELPRO_burrs)</f>
        <v>11.9</v>
      </c>
      <c r="M94" s="67">
        <f>L94*K94</f>
        <v>0</v>
      </c>
      <c r="N94" s="67">
        <f>J94*(1-Скидка_ROXELPRO_burrs)</f>
        <v>1130.5</v>
      </c>
      <c r="O94" s="67">
        <f t="shared" si="28"/>
        <v>0</v>
      </c>
    </row>
    <row r="95" spans="1:15">
      <c r="A95" s="185">
        <v>0</v>
      </c>
      <c r="B95" s="194" t="s">
        <v>4912</v>
      </c>
      <c r="C95" s="93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93">
        <f>ROUND(H95*Курс_EUR,2)</f>
        <v>700.15</v>
      </c>
      <c r="K95" s="66"/>
      <c r="L95" s="184">
        <f>H95*(1-Скидка_ROXELPRO_burrs)</f>
        <v>7.37</v>
      </c>
      <c r="M95" s="67">
        <f>L95*K95</f>
        <v>0</v>
      </c>
      <c r="N95" s="67">
        <f>J95*(1-Скидка_ROXELPRO_burrs)</f>
        <v>700.15</v>
      </c>
      <c r="O95" s="67">
        <f t="shared" si="28"/>
        <v>0</v>
      </c>
    </row>
    <row r="96" spans="1:15">
      <c r="A96" s="185">
        <v>0</v>
      </c>
      <c r="B96" s="194" t="s">
        <v>4913</v>
      </c>
      <c r="C96" s="93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93">
        <f>ROUND(H96*Курс_EUR,2)</f>
        <v>830.3</v>
      </c>
      <c r="K96" s="66"/>
      <c r="L96" s="184">
        <f>H96*(1-Скидка_ROXELPRO_burrs)</f>
        <v>8.74</v>
      </c>
      <c r="M96" s="67">
        <f>L96*K96</f>
        <v>0</v>
      </c>
      <c r="N96" s="67">
        <f>J96*(1-Скидка_ROXELPRO_burrs)</f>
        <v>830.3</v>
      </c>
      <c r="O96" s="67">
        <f t="shared" si="28"/>
        <v>0</v>
      </c>
    </row>
    <row r="97" spans="1:15">
      <c r="A97" s="185"/>
      <c r="B97" s="194"/>
      <c r="C97" s="93"/>
      <c r="D97" s="3"/>
      <c r="E97" s="3"/>
      <c r="F97" s="3"/>
      <c r="G97" s="3"/>
      <c r="H97" s="5"/>
      <c r="I97" s="7"/>
      <c r="J97" s="187"/>
      <c r="K97" s="66"/>
      <c r="L97" s="184"/>
      <c r="M97" s="67"/>
      <c r="N97" s="67"/>
      <c r="O97" s="67"/>
    </row>
    <row r="98" spans="1:15">
      <c r="A98" s="185"/>
      <c r="B98" s="194"/>
      <c r="C98" s="93"/>
      <c r="D98" s="3"/>
      <c r="E98" s="3"/>
      <c r="F98" s="3"/>
      <c r="G98" s="3"/>
      <c r="H98" s="5"/>
      <c r="I98" s="7"/>
      <c r="J98" s="187"/>
      <c r="K98" s="66"/>
      <c r="L98" s="184"/>
      <c r="M98" s="67"/>
      <c r="N98" s="67"/>
      <c r="O98" s="67"/>
    </row>
    <row r="99" spans="1:15">
      <c r="A99" s="185"/>
      <c r="B99" s="194"/>
      <c r="C99" s="93"/>
      <c r="D99" s="3"/>
      <c r="E99" s="3"/>
      <c r="F99" s="3"/>
      <c r="G99" s="3"/>
      <c r="H99" s="5"/>
      <c r="I99" s="7"/>
      <c r="J99" s="187"/>
      <c r="K99" s="66"/>
      <c r="L99" s="184"/>
      <c r="M99" s="67"/>
      <c r="N99" s="67"/>
      <c r="O99" s="67"/>
    </row>
    <row r="100" spans="1:15" ht="12" thickBot="1">
      <c r="A100" s="185"/>
      <c r="B100" s="195"/>
      <c r="C100" s="189"/>
      <c r="D100" s="196"/>
      <c r="E100" s="196"/>
      <c r="F100" s="196"/>
      <c r="G100" s="196"/>
      <c r="H100" s="271"/>
      <c r="I100" s="270"/>
      <c r="J100" s="191"/>
      <c r="K100" s="66"/>
      <c r="L100" s="184"/>
      <c r="M100" s="67"/>
      <c r="N100" s="67"/>
      <c r="O100" s="67"/>
    </row>
    <row r="101" spans="1:15">
      <c r="A101" s="185"/>
      <c r="B101" s="180" t="s">
        <v>3740</v>
      </c>
      <c r="C101" s="181"/>
      <c r="D101" s="182"/>
      <c r="E101" s="182"/>
      <c r="F101" s="182"/>
      <c r="G101" s="182"/>
      <c r="H101" s="269"/>
      <c r="I101" s="269"/>
      <c r="J101" s="183"/>
      <c r="K101" s="66"/>
      <c r="L101" s="184"/>
      <c r="M101" s="67"/>
      <c r="N101" s="67"/>
      <c r="O101" s="67"/>
    </row>
    <row r="102" spans="1:15">
      <c r="A102" s="185">
        <v>0</v>
      </c>
      <c r="B102" s="194" t="s">
        <v>3755</v>
      </c>
      <c r="C102" s="93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93">
        <f>ROUND(H102*Курс_EUR,2)</f>
        <v>1327.15</v>
      </c>
      <c r="K102" s="66"/>
      <c r="L102" s="184">
        <f>H102*(1-Скидка_ROXELPRO_burrs)</f>
        <v>13.97</v>
      </c>
      <c r="M102" s="67">
        <f>L102*K102</f>
        <v>0</v>
      </c>
      <c r="N102" s="67">
        <f>J102*(1-Скидка_ROXELPRO_burrs)</f>
        <v>1327.15</v>
      </c>
      <c r="O102" s="67">
        <f t="shared" si="28"/>
        <v>0</v>
      </c>
    </row>
    <row r="103" spans="1:15">
      <c r="A103" s="185">
        <v>0</v>
      </c>
      <c r="B103" s="194" t="s">
        <v>3756</v>
      </c>
      <c r="C103" s="93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93">
        <f>ROUND(H103*Курс_EUR,2)</f>
        <v>1902.85</v>
      </c>
      <c r="K103" s="66"/>
      <c r="L103" s="184">
        <f>H103*(1-Скидка_ROXELPRO_burrs)</f>
        <v>20.03</v>
      </c>
      <c r="M103" s="67">
        <f>L103*K103</f>
        <v>0</v>
      </c>
      <c r="N103" s="67">
        <f>J103*(1-Скидка_ROXELPRO_burrs)</f>
        <v>1902.85</v>
      </c>
      <c r="O103" s="67">
        <f t="shared" si="28"/>
        <v>0</v>
      </c>
    </row>
    <row r="104" spans="1:15">
      <c r="A104" s="185">
        <v>0</v>
      </c>
      <c r="B104" s="194" t="s">
        <v>4914</v>
      </c>
      <c r="C104" s="93"/>
      <c r="D104" s="3">
        <v>10</v>
      </c>
      <c r="E104" s="3">
        <v>20</v>
      </c>
      <c r="F104" s="3">
        <v>8</v>
      </c>
      <c r="G104" s="3"/>
      <c r="H104" s="5">
        <v>14.18</v>
      </c>
      <c r="I104" s="179"/>
      <c r="J104" s="193">
        <f>ROUND(H104*Курс_EUR,2)</f>
        <v>1347.1</v>
      </c>
      <c r="K104" s="66"/>
      <c r="L104" s="184">
        <f>H104*(1-Скидка_ROXELPRO_burrs)</f>
        <v>14.18</v>
      </c>
      <c r="M104" s="67">
        <f>L104*K104</f>
        <v>0</v>
      </c>
      <c r="N104" s="67">
        <f>J104*(1-Скидка_ROXELPRO_burrs)</f>
        <v>1347.1</v>
      </c>
      <c r="O104" s="67">
        <f t="shared" si="28"/>
        <v>0</v>
      </c>
    </row>
    <row r="105" spans="1:15">
      <c r="A105" s="185"/>
      <c r="B105" s="198"/>
      <c r="C105" s="93"/>
      <c r="D105" s="199"/>
      <c r="E105" s="3"/>
      <c r="F105" s="3"/>
      <c r="G105" s="3"/>
      <c r="H105" s="3"/>
      <c r="I105" s="179"/>
      <c r="J105" s="292"/>
      <c r="K105" s="66"/>
      <c r="L105" s="184"/>
      <c r="M105" s="67"/>
      <c r="N105" s="67"/>
      <c r="O105" s="67"/>
    </row>
    <row r="106" spans="1:15">
      <c r="A106" s="185"/>
      <c r="B106" s="198"/>
      <c r="C106" s="93"/>
      <c r="D106" s="199"/>
      <c r="E106" s="3"/>
      <c r="F106" s="3"/>
      <c r="G106" s="3"/>
      <c r="H106" s="3"/>
      <c r="I106" s="179"/>
      <c r="J106" s="292"/>
      <c r="K106" s="66"/>
      <c r="L106" s="184"/>
      <c r="M106" s="67"/>
      <c r="N106" s="67"/>
      <c r="O106" s="67"/>
    </row>
    <row r="107" spans="1:15">
      <c r="A107" s="185"/>
      <c r="B107" s="198"/>
      <c r="C107" s="93"/>
      <c r="D107" s="199"/>
      <c r="E107" s="3"/>
      <c r="F107" s="3"/>
      <c r="G107" s="3"/>
      <c r="H107" s="3"/>
      <c r="I107" s="179"/>
      <c r="J107" s="292"/>
      <c r="K107" s="66"/>
      <c r="L107" s="184"/>
      <c r="M107" s="67"/>
      <c r="N107" s="67"/>
      <c r="O107" s="67"/>
    </row>
    <row r="108" spans="1:15" ht="12" thickBot="1">
      <c r="A108" s="185"/>
      <c r="B108" s="200"/>
      <c r="C108" s="201"/>
      <c r="D108" s="202"/>
      <c r="E108" s="196"/>
      <c r="F108" s="196"/>
      <c r="G108" s="196"/>
      <c r="H108" s="196"/>
      <c r="I108" s="293"/>
      <c r="J108" s="294"/>
      <c r="K108" s="66"/>
      <c r="L108" s="184"/>
      <c r="M108" s="67"/>
      <c r="N108" s="67"/>
      <c r="O108" s="67"/>
    </row>
    <row r="109" spans="1:15">
      <c r="B109" s="40"/>
      <c r="C109" s="40"/>
      <c r="D109" s="40"/>
      <c r="E109" s="40"/>
      <c r="F109" s="40"/>
      <c r="G109" s="40"/>
      <c r="H109" s="88"/>
      <c r="I109" s="88"/>
      <c r="J109" s="88"/>
      <c r="K109" s="88"/>
    </row>
    <row r="110" spans="1:15">
      <c r="B110" s="12" t="s">
        <v>109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19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1.59765625" style="1" customWidth="1"/>
    <col min="4" max="4" width="8.33203125" style="1" customWidth="1"/>
    <col min="5" max="5" width="6.19921875" style="1" customWidth="1"/>
    <col min="6" max="7" width="7.9296875" style="1" customWidth="1"/>
    <col min="8" max="11" width="8.59765625" style="1" customWidth="1" outlineLevel="1"/>
    <col min="12" max="12" width="9.59765625" style="1" customWidth="1" outlineLevel="1"/>
    <col min="13" max="13" width="1.59765625" style="1" customWidth="1" outlineLevel="1"/>
    <col min="14" max="14" width="8.19921875" style="1" customWidth="1"/>
    <col min="15" max="16384" width="9.19921875" style="1"/>
  </cols>
  <sheetData>
    <row r="2" spans="1:12" ht="15.75">
      <c r="B2" s="351" t="s">
        <v>0</v>
      </c>
      <c r="C2" s="351"/>
      <c r="D2" s="351"/>
      <c r="E2" s="351"/>
      <c r="F2" s="351"/>
      <c r="G2" s="267"/>
      <c r="H2" s="267"/>
    </row>
    <row r="3" spans="1:12" ht="15.75">
      <c r="B3" s="351" t="s">
        <v>5030</v>
      </c>
      <c r="C3" s="351"/>
      <c r="D3" s="351"/>
      <c r="E3" s="351"/>
      <c r="F3" s="351"/>
      <c r="G3" s="267"/>
      <c r="H3" s="267"/>
    </row>
    <row r="4" spans="1:12">
      <c r="F4" s="2"/>
      <c r="G4" s="2"/>
      <c r="H4" s="2"/>
      <c r="K4" s="301"/>
      <c r="L4" s="301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4.65" thickBot="1">
      <c r="B6" s="1" t="s">
        <v>1</v>
      </c>
      <c r="D6" s="45" t="s">
        <v>2003</v>
      </c>
      <c r="I6" s="49" t="s">
        <v>1882</v>
      </c>
      <c r="J6" s="38">
        <f>SUM(J10:J194)</f>
        <v>0</v>
      </c>
      <c r="K6" s="49" t="s">
        <v>5220</v>
      </c>
      <c r="L6" s="38">
        <f>SUM(L10:L194)</f>
        <v>0</v>
      </c>
    </row>
    <row r="7" spans="1:12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2" ht="16.149999999999999" thickBot="1">
      <c r="A8" s="329"/>
      <c r="B8" s="360" t="s">
        <v>6</v>
      </c>
      <c r="C8" s="361"/>
      <c r="D8" s="361"/>
      <c r="E8" s="361"/>
      <c r="F8" s="361"/>
      <c r="G8" s="328"/>
      <c r="H8" s="330"/>
      <c r="I8" s="331"/>
      <c r="J8" s="331"/>
      <c r="K8" s="331"/>
      <c r="L8" s="340"/>
    </row>
    <row r="9" spans="1:12" ht="12" thickBot="1">
      <c r="A9" s="125"/>
      <c r="B9" s="355" t="s">
        <v>3594</v>
      </c>
      <c r="C9" s="356"/>
      <c r="D9" s="356"/>
      <c r="E9" s="356"/>
      <c r="F9" s="357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126143</v>
      </c>
      <c r="C10" s="4" t="s">
        <v>3616</v>
      </c>
      <c r="D10" s="4" t="s">
        <v>1835</v>
      </c>
      <c r="E10" s="4" t="s">
        <v>8</v>
      </c>
      <c r="F10" s="5">
        <v>1.23</v>
      </c>
      <c r="G10" s="5">
        <f t="shared" ref="G10:G26" si="0">ROUND(F10*Курс_EUR,2)</f>
        <v>116.85</v>
      </c>
      <c r="H10" s="66"/>
      <c r="I10" s="67">
        <f t="shared" ref="I10:I26" si="1">F10*(1-Скидка_RP_CST)</f>
        <v>1.23</v>
      </c>
      <c r="J10" s="67">
        <f t="shared" ref="J10:J26" si="2">I10*H10</f>
        <v>0</v>
      </c>
      <c r="K10" s="67">
        <f t="shared" ref="K10:K26" si="3">G10*(1-Скидка_RP_CST)</f>
        <v>116.85</v>
      </c>
      <c r="L10" s="67">
        <f>H10*K10</f>
        <v>0</v>
      </c>
    </row>
    <row r="11" spans="1:12">
      <c r="A11" s="125">
        <v>0</v>
      </c>
      <c r="B11" s="126">
        <v>126146</v>
      </c>
      <c r="C11" s="4" t="s">
        <v>3617</v>
      </c>
      <c r="D11" s="4" t="s">
        <v>1835</v>
      </c>
      <c r="E11" s="4" t="s">
        <v>8</v>
      </c>
      <c r="F11" s="5">
        <v>1.23</v>
      </c>
      <c r="G11" s="5">
        <f t="shared" si="0"/>
        <v>116.85</v>
      </c>
      <c r="H11" s="66"/>
      <c r="I11" s="67">
        <f t="shared" si="1"/>
        <v>1.23</v>
      </c>
      <c r="J11" s="67">
        <f t="shared" si="2"/>
        <v>0</v>
      </c>
      <c r="K11" s="67">
        <f t="shared" si="3"/>
        <v>116.85</v>
      </c>
      <c r="L11" s="67">
        <f t="shared" ref="L11:L99" si="4">H11*K11</f>
        <v>0</v>
      </c>
    </row>
    <row r="12" spans="1:12">
      <c r="A12" s="125">
        <v>0</v>
      </c>
      <c r="B12" s="126">
        <v>126343</v>
      </c>
      <c r="C12" s="4" t="s">
        <v>4759</v>
      </c>
      <c r="D12" s="4" t="s">
        <v>2449</v>
      </c>
      <c r="E12" s="4" t="s">
        <v>8</v>
      </c>
      <c r="F12" s="5">
        <v>44.22</v>
      </c>
      <c r="G12" s="5">
        <f t="shared" si="0"/>
        <v>4200.8999999999996</v>
      </c>
      <c r="H12" s="66"/>
      <c r="I12" s="67">
        <f t="shared" si="1"/>
        <v>44.22</v>
      </c>
      <c r="J12" s="67">
        <f t="shared" si="2"/>
        <v>0</v>
      </c>
      <c r="K12" s="67">
        <f t="shared" si="3"/>
        <v>4200.8999999999996</v>
      </c>
      <c r="L12" s="67">
        <f t="shared" si="4"/>
        <v>0</v>
      </c>
    </row>
    <row r="13" spans="1:12">
      <c r="A13" s="125"/>
      <c r="B13" s="126"/>
      <c r="C13" s="4"/>
      <c r="D13" s="4"/>
      <c r="E13" s="4"/>
      <c r="F13" s="5"/>
      <c r="G13" s="5"/>
      <c r="H13" s="66"/>
      <c r="I13" s="67"/>
      <c r="J13" s="67"/>
      <c r="K13" s="67"/>
      <c r="L13" s="67"/>
    </row>
    <row r="14" spans="1:12">
      <c r="A14" s="125">
        <v>0</v>
      </c>
      <c r="B14" s="126">
        <v>126346</v>
      </c>
      <c r="C14" s="4" t="s">
        <v>4760</v>
      </c>
      <c r="D14" s="4" t="s">
        <v>2449</v>
      </c>
      <c r="E14" s="4" t="s">
        <v>8</v>
      </c>
      <c r="F14" s="5">
        <v>44.22</v>
      </c>
      <c r="G14" s="5">
        <f t="shared" si="0"/>
        <v>4200.8999999999996</v>
      </c>
      <c r="H14" s="66"/>
      <c r="I14" s="67">
        <f t="shared" si="1"/>
        <v>44.22</v>
      </c>
      <c r="J14" s="67">
        <f t="shared" si="2"/>
        <v>0</v>
      </c>
      <c r="K14" s="67">
        <f t="shared" si="3"/>
        <v>4200.8999999999996</v>
      </c>
      <c r="L14" s="67">
        <f t="shared" si="4"/>
        <v>0</v>
      </c>
    </row>
    <row r="15" spans="1:12">
      <c r="A15" s="125">
        <v>0</v>
      </c>
      <c r="B15" s="126">
        <v>126152</v>
      </c>
      <c r="C15" s="4" t="s">
        <v>3017</v>
      </c>
      <c r="D15" s="4" t="s">
        <v>1835</v>
      </c>
      <c r="E15" s="4" t="s">
        <v>8</v>
      </c>
      <c r="F15" s="5">
        <v>1.3</v>
      </c>
      <c r="G15" s="5">
        <f t="shared" si="0"/>
        <v>123.5</v>
      </c>
      <c r="H15" s="66"/>
      <c r="I15" s="67">
        <f t="shared" si="1"/>
        <v>1.3</v>
      </c>
      <c r="J15" s="67">
        <f t="shared" si="2"/>
        <v>0</v>
      </c>
      <c r="K15" s="67">
        <f t="shared" si="3"/>
        <v>123.5</v>
      </c>
      <c r="L15" s="67">
        <f t="shared" si="4"/>
        <v>0</v>
      </c>
    </row>
    <row r="16" spans="1:12">
      <c r="A16" s="125">
        <v>0</v>
      </c>
      <c r="B16" s="126">
        <v>126153</v>
      </c>
      <c r="C16" s="4" t="s">
        <v>7</v>
      </c>
      <c r="D16" s="4" t="s">
        <v>1835</v>
      </c>
      <c r="E16" s="4" t="s">
        <v>8</v>
      </c>
      <c r="F16" s="5">
        <v>1.3</v>
      </c>
      <c r="G16" s="5">
        <f t="shared" si="0"/>
        <v>123.5</v>
      </c>
      <c r="H16" s="66"/>
      <c r="I16" s="67">
        <f t="shared" si="1"/>
        <v>1.3</v>
      </c>
      <c r="J16" s="67">
        <f t="shared" si="2"/>
        <v>0</v>
      </c>
      <c r="K16" s="67">
        <f t="shared" si="3"/>
        <v>123.5</v>
      </c>
      <c r="L16" s="67">
        <f t="shared" si="4"/>
        <v>0</v>
      </c>
    </row>
    <row r="17" spans="1:12">
      <c r="A17" s="125">
        <v>0</v>
      </c>
      <c r="B17" s="126">
        <v>126156</v>
      </c>
      <c r="C17" s="4" t="s">
        <v>9</v>
      </c>
      <c r="D17" s="4" t="s">
        <v>1835</v>
      </c>
      <c r="E17" s="4" t="s">
        <v>8</v>
      </c>
      <c r="F17" s="5">
        <v>1.3</v>
      </c>
      <c r="G17" s="5">
        <f t="shared" si="0"/>
        <v>123.5</v>
      </c>
      <c r="H17" s="66"/>
      <c r="I17" s="67">
        <f t="shared" si="1"/>
        <v>1.3</v>
      </c>
      <c r="J17" s="67">
        <f t="shared" si="2"/>
        <v>0</v>
      </c>
      <c r="K17" s="67">
        <f t="shared" si="3"/>
        <v>123.5</v>
      </c>
      <c r="L17" s="67">
        <f t="shared" si="4"/>
        <v>0</v>
      </c>
    </row>
    <row r="18" spans="1:12">
      <c r="A18" s="125">
        <v>0</v>
      </c>
      <c r="B18" s="126">
        <v>126157</v>
      </c>
      <c r="C18" s="4" t="s">
        <v>3018</v>
      </c>
      <c r="D18" s="4" t="s">
        <v>1835</v>
      </c>
      <c r="E18" s="4" t="s">
        <v>8</v>
      </c>
      <c r="F18" s="5">
        <v>1.3</v>
      </c>
      <c r="G18" s="5">
        <f t="shared" si="0"/>
        <v>123.5</v>
      </c>
      <c r="H18" s="66"/>
      <c r="I18" s="67">
        <f t="shared" si="1"/>
        <v>1.3</v>
      </c>
      <c r="J18" s="67">
        <f t="shared" si="2"/>
        <v>0</v>
      </c>
      <c r="K18" s="67">
        <f t="shared" si="3"/>
        <v>123.5</v>
      </c>
      <c r="L18" s="67">
        <f t="shared" si="4"/>
        <v>0</v>
      </c>
    </row>
    <row r="19" spans="1:12">
      <c r="A19" s="125">
        <v>0</v>
      </c>
      <c r="B19" s="126">
        <v>126322</v>
      </c>
      <c r="C19" s="4" t="s">
        <v>3019</v>
      </c>
      <c r="D19" s="4" t="s">
        <v>2449</v>
      </c>
      <c r="E19" s="4" t="s">
        <v>8</v>
      </c>
      <c r="F19" s="5">
        <v>35.700000000000003</v>
      </c>
      <c r="G19" s="5">
        <f t="shared" si="0"/>
        <v>3391.5</v>
      </c>
      <c r="H19" s="66"/>
      <c r="I19" s="67">
        <f t="shared" si="1"/>
        <v>35.700000000000003</v>
      </c>
      <c r="J19" s="67">
        <f t="shared" si="2"/>
        <v>0</v>
      </c>
      <c r="K19" s="67">
        <f t="shared" si="3"/>
        <v>3391.5</v>
      </c>
      <c r="L19" s="67">
        <f t="shared" si="4"/>
        <v>0</v>
      </c>
    </row>
    <row r="20" spans="1:12">
      <c r="A20" s="125">
        <v>0</v>
      </c>
      <c r="B20" s="126">
        <v>126323</v>
      </c>
      <c r="C20" s="4" t="s">
        <v>10</v>
      </c>
      <c r="D20" s="4" t="s">
        <v>2449</v>
      </c>
      <c r="E20" s="4" t="s">
        <v>8</v>
      </c>
      <c r="F20" s="5">
        <v>35.700000000000003</v>
      </c>
      <c r="G20" s="5">
        <f t="shared" si="0"/>
        <v>3391.5</v>
      </c>
      <c r="H20" s="66"/>
      <c r="I20" s="67">
        <f t="shared" si="1"/>
        <v>35.700000000000003</v>
      </c>
      <c r="J20" s="67">
        <f t="shared" si="2"/>
        <v>0</v>
      </c>
      <c r="K20" s="67">
        <f t="shared" si="3"/>
        <v>3391.5</v>
      </c>
      <c r="L20" s="67">
        <f t="shared" si="4"/>
        <v>0</v>
      </c>
    </row>
    <row r="21" spans="1:12">
      <c r="A21" s="125">
        <v>0</v>
      </c>
      <c r="B21" s="126">
        <v>126326</v>
      </c>
      <c r="C21" s="4" t="s">
        <v>12</v>
      </c>
      <c r="D21" s="4" t="s">
        <v>2449</v>
      </c>
      <c r="E21" s="4" t="s">
        <v>8</v>
      </c>
      <c r="F21" s="5">
        <v>35.700000000000003</v>
      </c>
      <c r="G21" s="5">
        <f t="shared" si="0"/>
        <v>3391.5</v>
      </c>
      <c r="H21" s="66"/>
      <c r="I21" s="67">
        <f t="shared" si="1"/>
        <v>35.700000000000003</v>
      </c>
      <c r="J21" s="67">
        <f t="shared" si="2"/>
        <v>0</v>
      </c>
      <c r="K21" s="67">
        <f t="shared" si="3"/>
        <v>3391.5</v>
      </c>
      <c r="L21" s="67">
        <f t="shared" si="4"/>
        <v>0</v>
      </c>
    </row>
    <row r="22" spans="1:12">
      <c r="A22" s="125">
        <v>0</v>
      </c>
      <c r="B22" s="126">
        <v>126327</v>
      </c>
      <c r="C22" s="4" t="s">
        <v>3020</v>
      </c>
      <c r="D22" s="4" t="s">
        <v>2449</v>
      </c>
      <c r="E22" s="4" t="s">
        <v>8</v>
      </c>
      <c r="F22" s="5">
        <v>35.700000000000003</v>
      </c>
      <c r="G22" s="5">
        <f t="shared" si="0"/>
        <v>3391.5</v>
      </c>
      <c r="H22" s="66"/>
      <c r="I22" s="67">
        <f t="shared" si="1"/>
        <v>35.700000000000003</v>
      </c>
      <c r="J22" s="67">
        <f t="shared" si="2"/>
        <v>0</v>
      </c>
      <c r="K22" s="67">
        <f t="shared" si="3"/>
        <v>3391.5</v>
      </c>
      <c r="L22" s="67">
        <f t="shared" si="4"/>
        <v>0</v>
      </c>
    </row>
    <row r="23" spans="1:12">
      <c r="A23" s="125">
        <v>0</v>
      </c>
      <c r="B23" s="126">
        <v>126652</v>
      </c>
      <c r="C23" s="4" t="s">
        <v>3021</v>
      </c>
      <c r="D23" s="4" t="s">
        <v>3022</v>
      </c>
      <c r="E23" s="4" t="s">
        <v>8</v>
      </c>
      <c r="F23" s="5">
        <v>1.27</v>
      </c>
      <c r="G23" s="5">
        <f t="shared" si="0"/>
        <v>120.65</v>
      </c>
      <c r="H23" s="66"/>
      <c r="I23" s="67">
        <f t="shared" si="1"/>
        <v>1.27</v>
      </c>
      <c r="J23" s="67">
        <f t="shared" si="2"/>
        <v>0</v>
      </c>
      <c r="K23" s="67">
        <f t="shared" si="3"/>
        <v>120.65</v>
      </c>
      <c r="L23" s="67">
        <f t="shared" si="4"/>
        <v>0</v>
      </c>
    </row>
    <row r="24" spans="1:12">
      <c r="A24" s="125">
        <v>0</v>
      </c>
      <c r="B24" s="126">
        <v>126653</v>
      </c>
      <c r="C24" s="4" t="s">
        <v>3023</v>
      </c>
      <c r="D24" s="4" t="s">
        <v>3022</v>
      </c>
      <c r="E24" s="4" t="s">
        <v>8</v>
      </c>
      <c r="F24" s="5">
        <v>1.27</v>
      </c>
      <c r="G24" s="5">
        <f t="shared" si="0"/>
        <v>120.65</v>
      </c>
      <c r="H24" s="66"/>
      <c r="I24" s="67">
        <f t="shared" si="1"/>
        <v>1.27</v>
      </c>
      <c r="J24" s="67">
        <f t="shared" si="2"/>
        <v>0</v>
      </c>
      <c r="K24" s="67">
        <f t="shared" si="3"/>
        <v>120.65</v>
      </c>
      <c r="L24" s="67">
        <f t="shared" si="4"/>
        <v>0</v>
      </c>
    </row>
    <row r="25" spans="1:12">
      <c r="A25" s="125">
        <v>0</v>
      </c>
      <c r="B25" s="126">
        <v>126656</v>
      </c>
      <c r="C25" s="4" t="s">
        <v>3024</v>
      </c>
      <c r="D25" s="4" t="s">
        <v>3022</v>
      </c>
      <c r="E25" s="4" t="s">
        <v>8</v>
      </c>
      <c r="F25" s="5">
        <v>1.27</v>
      </c>
      <c r="G25" s="5">
        <f t="shared" si="0"/>
        <v>120.65</v>
      </c>
      <c r="H25" s="66"/>
      <c r="I25" s="67">
        <f t="shared" si="1"/>
        <v>1.27</v>
      </c>
      <c r="J25" s="67">
        <f t="shared" si="2"/>
        <v>0</v>
      </c>
      <c r="K25" s="67">
        <f t="shared" si="3"/>
        <v>120.65</v>
      </c>
      <c r="L25" s="67">
        <f t="shared" si="4"/>
        <v>0</v>
      </c>
    </row>
    <row r="26" spans="1:12">
      <c r="A26" s="125">
        <v>0</v>
      </c>
      <c r="B26" s="126">
        <v>126657</v>
      </c>
      <c r="C26" s="4" t="s">
        <v>3025</v>
      </c>
      <c r="D26" s="4" t="s">
        <v>3022</v>
      </c>
      <c r="E26" s="4" t="s">
        <v>8</v>
      </c>
      <c r="F26" s="5">
        <v>1.27</v>
      </c>
      <c r="G26" s="5">
        <f t="shared" si="0"/>
        <v>120.65</v>
      </c>
      <c r="H26" s="66"/>
      <c r="I26" s="67">
        <f t="shared" si="1"/>
        <v>1.27</v>
      </c>
      <c r="J26" s="67">
        <f t="shared" si="2"/>
        <v>0</v>
      </c>
      <c r="K26" s="67">
        <f t="shared" si="3"/>
        <v>120.65</v>
      </c>
      <c r="L26" s="67">
        <f t="shared" si="4"/>
        <v>0</v>
      </c>
    </row>
    <row r="27" spans="1:12" ht="12" thickBot="1">
      <c r="A27" s="125"/>
      <c r="B27" s="126"/>
      <c r="C27" s="4"/>
      <c r="D27" s="4"/>
      <c r="E27" s="4"/>
      <c r="F27" s="5"/>
      <c r="G27" s="5"/>
      <c r="H27" s="66"/>
      <c r="I27" s="67"/>
      <c r="J27" s="67"/>
      <c r="K27" s="67"/>
      <c r="L27" s="67"/>
    </row>
    <row r="28" spans="1:12" ht="16.149999999999999" thickBot="1">
      <c r="A28" s="125"/>
      <c r="B28" s="360" t="s">
        <v>4591</v>
      </c>
      <c r="C28" s="361"/>
      <c r="D28" s="361"/>
      <c r="E28" s="361"/>
      <c r="F28" s="361"/>
      <c r="G28" s="328"/>
      <c r="H28" s="66"/>
      <c r="I28" s="67"/>
      <c r="J28" s="67"/>
      <c r="K28" s="67"/>
      <c r="L28" s="67"/>
    </row>
    <row r="29" spans="1:12" ht="12" thickBot="1">
      <c r="A29" s="125"/>
      <c r="B29" s="355" t="s">
        <v>4639</v>
      </c>
      <c r="C29" s="356"/>
      <c r="D29" s="356"/>
      <c r="E29" s="356"/>
      <c r="F29" s="357"/>
      <c r="G29" s="285"/>
      <c r="H29" s="66"/>
      <c r="I29" s="67"/>
      <c r="J29" s="67"/>
      <c r="K29" s="67"/>
      <c r="L29" s="67"/>
    </row>
    <row r="30" spans="1:12">
      <c r="A30" s="125">
        <v>0</v>
      </c>
      <c r="B30" s="126">
        <v>195626</v>
      </c>
      <c r="C30" s="126" t="s">
        <v>4640</v>
      </c>
      <c r="D30" s="4" t="s">
        <v>8</v>
      </c>
      <c r="E30" s="4" t="s">
        <v>8</v>
      </c>
      <c r="F30" s="5">
        <v>38.1</v>
      </c>
      <c r="G30" s="5">
        <f t="shared" ref="G30:G52" si="5">ROUND(F30*Курс_EUR,2)</f>
        <v>3619.5</v>
      </c>
      <c r="H30" s="66"/>
      <c r="I30" s="67">
        <f t="shared" ref="I30:I32" si="6">F30*(1-Скидка_RP_CST)</f>
        <v>38.1</v>
      </c>
      <c r="J30" s="67">
        <f t="shared" ref="J30:J32" si="7">I30*H30</f>
        <v>0</v>
      </c>
      <c r="K30" s="67">
        <f t="shared" ref="K30:K32" si="8">G30*(1-Скидка_RP_CST)</f>
        <v>3619.5</v>
      </c>
      <c r="L30" s="67">
        <f t="shared" si="4"/>
        <v>0</v>
      </c>
    </row>
    <row r="31" spans="1:12">
      <c r="A31" s="125">
        <v>0</v>
      </c>
      <c r="B31" s="126">
        <v>195627</v>
      </c>
      <c r="C31" s="126" t="s">
        <v>4641</v>
      </c>
      <c r="D31" s="4" t="s">
        <v>8</v>
      </c>
      <c r="E31" s="4" t="s">
        <v>8</v>
      </c>
      <c r="F31" s="5">
        <v>33.24</v>
      </c>
      <c r="G31" s="5">
        <f t="shared" si="5"/>
        <v>3157.8</v>
      </c>
      <c r="H31" s="66"/>
      <c r="I31" s="67">
        <f t="shared" si="6"/>
        <v>33.24</v>
      </c>
      <c r="J31" s="67">
        <f t="shared" si="7"/>
        <v>0</v>
      </c>
      <c r="K31" s="67">
        <f t="shared" si="8"/>
        <v>3157.8</v>
      </c>
      <c r="L31" s="67">
        <f t="shared" si="4"/>
        <v>0</v>
      </c>
    </row>
    <row r="32" spans="1:12">
      <c r="A32" s="125">
        <v>0</v>
      </c>
      <c r="B32" s="126">
        <v>195628</v>
      </c>
      <c r="C32" s="126" t="s">
        <v>4642</v>
      </c>
      <c r="D32" s="4" t="s">
        <v>8</v>
      </c>
      <c r="E32" s="4" t="s">
        <v>8</v>
      </c>
      <c r="F32" s="5">
        <v>38.1</v>
      </c>
      <c r="G32" s="5">
        <f t="shared" si="5"/>
        <v>3619.5</v>
      </c>
      <c r="H32" s="66"/>
      <c r="I32" s="67">
        <f t="shared" si="6"/>
        <v>38.1</v>
      </c>
      <c r="J32" s="67">
        <f t="shared" si="7"/>
        <v>0</v>
      </c>
      <c r="K32" s="67">
        <f t="shared" si="8"/>
        <v>3619.5</v>
      </c>
      <c r="L32" s="67">
        <f t="shared" si="4"/>
        <v>0</v>
      </c>
    </row>
    <row r="33" spans="1:12">
      <c r="A33" s="125">
        <v>0</v>
      </c>
      <c r="B33" s="126">
        <v>195636</v>
      </c>
      <c r="C33" s="126" t="s">
        <v>5228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4033.7</v>
      </c>
      <c r="H33" s="66"/>
      <c r="I33" s="67">
        <f t="shared" ref="I33:I34" si="10">F33*(1-Скидка_RP_CST)</f>
        <v>42.46</v>
      </c>
      <c r="J33" s="67">
        <f t="shared" ref="J33:J34" si="11">I33*H33</f>
        <v>0</v>
      </c>
      <c r="K33" s="67">
        <f t="shared" ref="K33:K34" si="12">G33*(1-Скидка_RP_CST)</f>
        <v>4033.7</v>
      </c>
      <c r="L33" s="67">
        <f t="shared" ref="L33:L34" si="13">H33*K33</f>
        <v>0</v>
      </c>
    </row>
    <row r="34" spans="1:12">
      <c r="A34" s="125">
        <v>0</v>
      </c>
      <c r="B34" s="126">
        <v>195637</v>
      </c>
      <c r="C34" s="126" t="s">
        <v>5229</v>
      </c>
      <c r="D34" s="4" t="s">
        <v>8</v>
      </c>
      <c r="E34" s="4" t="s">
        <v>8</v>
      </c>
      <c r="F34" s="5">
        <v>35.64</v>
      </c>
      <c r="G34" s="5">
        <f t="shared" si="9"/>
        <v>3385.8</v>
      </c>
      <c r="H34" s="66"/>
      <c r="I34" s="67">
        <f t="shared" si="10"/>
        <v>35.64</v>
      </c>
      <c r="J34" s="67">
        <f t="shared" si="11"/>
        <v>0</v>
      </c>
      <c r="K34" s="67">
        <f t="shared" si="12"/>
        <v>3385.8</v>
      </c>
      <c r="L34" s="67">
        <f t="shared" si="13"/>
        <v>0</v>
      </c>
    </row>
    <row r="35" spans="1:12">
      <c r="A35" s="125">
        <v>0</v>
      </c>
      <c r="B35" s="179">
        <v>195644</v>
      </c>
      <c r="C35" s="179" t="s">
        <v>5222</v>
      </c>
      <c r="D35" s="6" t="s">
        <v>8</v>
      </c>
      <c r="E35" s="6" t="s">
        <v>8</v>
      </c>
      <c r="F35" s="7">
        <v>23</v>
      </c>
      <c r="G35" s="5">
        <f t="shared" si="5"/>
        <v>2185</v>
      </c>
      <c r="H35" s="66"/>
      <c r="I35" s="67">
        <f t="shared" ref="I35:I60" si="14">F35*(1-Скидка_RP_CST)</f>
        <v>23</v>
      </c>
      <c r="J35" s="67">
        <f t="shared" ref="J35:J60" si="15">I35*H35</f>
        <v>0</v>
      </c>
      <c r="K35" s="67">
        <f t="shared" ref="K35:K60" si="16">G35*(1-Скидка_RP_CST)</f>
        <v>2185</v>
      </c>
      <c r="L35" s="67">
        <f t="shared" ref="L35:L60" si="17">H35*K35</f>
        <v>0</v>
      </c>
    </row>
    <row r="36" spans="1:12">
      <c r="A36" s="125">
        <v>0</v>
      </c>
      <c r="B36" s="126">
        <v>195646</v>
      </c>
      <c r="C36" s="126" t="s">
        <v>4643</v>
      </c>
      <c r="D36" s="4" t="s">
        <v>8</v>
      </c>
      <c r="E36" s="4" t="s">
        <v>8</v>
      </c>
      <c r="F36" s="5">
        <v>30.42</v>
      </c>
      <c r="G36" s="5">
        <f t="shared" si="5"/>
        <v>2889.9</v>
      </c>
      <c r="H36" s="66"/>
      <c r="I36" s="67">
        <f t="shared" si="14"/>
        <v>30.42</v>
      </c>
      <c r="J36" s="67">
        <f t="shared" si="15"/>
        <v>0</v>
      </c>
      <c r="K36" s="67">
        <f t="shared" si="16"/>
        <v>2889.9</v>
      </c>
      <c r="L36" s="67">
        <f t="shared" si="17"/>
        <v>0</v>
      </c>
    </row>
    <row r="37" spans="1:12">
      <c r="A37" s="125">
        <v>0</v>
      </c>
      <c r="B37" s="126">
        <v>195647</v>
      </c>
      <c r="C37" s="126" t="s">
        <v>4644</v>
      </c>
      <c r="D37" s="4" t="s">
        <v>8</v>
      </c>
      <c r="E37" s="4" t="s">
        <v>8</v>
      </c>
      <c r="F37" s="5">
        <v>25.23</v>
      </c>
      <c r="G37" s="5">
        <f t="shared" si="5"/>
        <v>2396.85</v>
      </c>
      <c r="H37" s="66"/>
      <c r="I37" s="67">
        <f t="shared" si="14"/>
        <v>25.23</v>
      </c>
      <c r="J37" s="67">
        <f t="shared" si="15"/>
        <v>0</v>
      </c>
      <c r="K37" s="67">
        <f t="shared" si="16"/>
        <v>2396.85</v>
      </c>
      <c r="L37" s="67">
        <f t="shared" si="17"/>
        <v>0</v>
      </c>
    </row>
    <row r="38" spans="1:12">
      <c r="A38" s="125">
        <v>0</v>
      </c>
      <c r="B38" s="126">
        <v>195648</v>
      </c>
      <c r="C38" s="126" t="s">
        <v>4645</v>
      </c>
      <c r="D38" s="4" t="s">
        <v>8</v>
      </c>
      <c r="E38" s="4" t="s">
        <v>8</v>
      </c>
      <c r="F38" s="5">
        <v>30.42</v>
      </c>
      <c r="G38" s="5">
        <f t="shared" si="5"/>
        <v>2889.9</v>
      </c>
      <c r="H38" s="66"/>
      <c r="I38" s="67">
        <f t="shared" si="14"/>
        <v>30.42</v>
      </c>
      <c r="J38" s="67">
        <f t="shared" si="15"/>
        <v>0</v>
      </c>
      <c r="K38" s="67">
        <f t="shared" si="16"/>
        <v>2889.9</v>
      </c>
      <c r="L38" s="67">
        <f t="shared" si="17"/>
        <v>0</v>
      </c>
    </row>
    <row r="39" spans="1:12">
      <c r="A39" s="125">
        <v>0</v>
      </c>
      <c r="B39" s="126">
        <v>195656</v>
      </c>
      <c r="C39" s="126" t="s">
        <v>5135</v>
      </c>
      <c r="D39" s="4" t="s">
        <v>8</v>
      </c>
      <c r="E39" s="4" t="s">
        <v>8</v>
      </c>
      <c r="F39" s="5">
        <v>35.67</v>
      </c>
      <c r="G39" s="5">
        <f t="shared" si="5"/>
        <v>3388.65</v>
      </c>
      <c r="H39" s="66"/>
      <c r="I39" s="67">
        <f t="shared" si="14"/>
        <v>35.67</v>
      </c>
      <c r="J39" s="67">
        <f t="shared" si="15"/>
        <v>0</v>
      </c>
      <c r="K39" s="67">
        <f t="shared" si="16"/>
        <v>3388.65</v>
      </c>
      <c r="L39" s="67">
        <f t="shared" si="17"/>
        <v>0</v>
      </c>
    </row>
    <row r="40" spans="1:12">
      <c r="A40" s="125">
        <v>0</v>
      </c>
      <c r="B40" s="126">
        <v>195657</v>
      </c>
      <c r="C40" s="126" t="s">
        <v>5136</v>
      </c>
      <c r="D40" s="4" t="s">
        <v>8</v>
      </c>
      <c r="E40" s="4" t="s">
        <v>8</v>
      </c>
      <c r="F40" s="5">
        <v>30.57</v>
      </c>
      <c r="G40" s="5">
        <f t="shared" si="5"/>
        <v>2904.15</v>
      </c>
      <c r="H40" s="66"/>
      <c r="I40" s="67">
        <f t="shared" si="14"/>
        <v>30.57</v>
      </c>
      <c r="J40" s="67">
        <f t="shared" si="15"/>
        <v>0</v>
      </c>
      <c r="K40" s="67">
        <f t="shared" si="16"/>
        <v>2904.15</v>
      </c>
      <c r="L40" s="67">
        <f t="shared" si="17"/>
        <v>0</v>
      </c>
    </row>
    <row r="41" spans="1:12">
      <c r="A41" s="125">
        <v>0</v>
      </c>
      <c r="B41" s="126">
        <v>195658</v>
      </c>
      <c r="C41" s="126" t="s">
        <v>5137</v>
      </c>
      <c r="D41" s="4" t="s">
        <v>8</v>
      </c>
      <c r="E41" s="4" t="s">
        <v>8</v>
      </c>
      <c r="F41" s="5">
        <v>35.67</v>
      </c>
      <c r="G41" s="5">
        <f t="shared" si="5"/>
        <v>3388.65</v>
      </c>
      <c r="H41" s="66"/>
      <c r="I41" s="67">
        <f t="shared" si="14"/>
        <v>35.67</v>
      </c>
      <c r="J41" s="67">
        <f t="shared" si="15"/>
        <v>0</v>
      </c>
      <c r="K41" s="67">
        <f t="shared" si="16"/>
        <v>3388.65</v>
      </c>
      <c r="L41" s="67">
        <f t="shared" si="17"/>
        <v>0</v>
      </c>
    </row>
    <row r="42" spans="1:12">
      <c r="A42" s="125"/>
      <c r="B42" s="126"/>
      <c r="C42" s="126"/>
      <c r="D42" s="4"/>
      <c r="E42" s="4"/>
      <c r="F42" s="5"/>
      <c r="G42" s="5"/>
      <c r="H42" s="66"/>
      <c r="I42" s="67"/>
      <c r="J42" s="67"/>
      <c r="K42" s="67"/>
      <c r="L42" s="67"/>
    </row>
    <row r="43" spans="1:12">
      <c r="A43" s="125">
        <v>0</v>
      </c>
      <c r="B43" s="179">
        <v>195682</v>
      </c>
      <c r="C43" s="179" t="s">
        <v>5223</v>
      </c>
      <c r="D43" s="6" t="s">
        <v>1834</v>
      </c>
      <c r="E43" s="6" t="s">
        <v>8</v>
      </c>
      <c r="F43" s="7">
        <v>7.05</v>
      </c>
      <c r="G43" s="5">
        <f t="shared" si="5"/>
        <v>669.75</v>
      </c>
      <c r="H43" s="66"/>
      <c r="I43" s="67">
        <f t="shared" si="14"/>
        <v>7.05</v>
      </c>
      <c r="J43" s="67">
        <f t="shared" si="15"/>
        <v>0</v>
      </c>
      <c r="K43" s="67">
        <f t="shared" si="16"/>
        <v>669.75</v>
      </c>
      <c r="L43" s="67">
        <f t="shared" si="17"/>
        <v>0</v>
      </c>
    </row>
    <row r="44" spans="1:12">
      <c r="A44" s="125">
        <v>0</v>
      </c>
      <c r="B44" s="179">
        <v>195683</v>
      </c>
      <c r="C44" s="179" t="s">
        <v>5224</v>
      </c>
      <c r="D44" s="6" t="s">
        <v>1834</v>
      </c>
      <c r="E44" s="6" t="s">
        <v>8</v>
      </c>
      <c r="F44" s="7">
        <v>7.35</v>
      </c>
      <c r="G44" s="5">
        <f t="shared" si="5"/>
        <v>698.25</v>
      </c>
      <c r="H44" s="66"/>
      <c r="I44" s="67">
        <f t="shared" si="14"/>
        <v>7.35</v>
      </c>
      <c r="J44" s="67">
        <f t="shared" si="15"/>
        <v>0</v>
      </c>
      <c r="K44" s="67">
        <f t="shared" si="16"/>
        <v>698.25</v>
      </c>
      <c r="L44" s="67">
        <f t="shared" si="17"/>
        <v>0</v>
      </c>
    </row>
    <row r="45" spans="1:12">
      <c r="A45" s="125">
        <v>0</v>
      </c>
      <c r="B45" s="126">
        <v>195686</v>
      </c>
      <c r="C45" s="126" t="s">
        <v>4646</v>
      </c>
      <c r="D45" s="4" t="s">
        <v>1834</v>
      </c>
      <c r="E45" s="4" t="s">
        <v>8</v>
      </c>
      <c r="F45" s="5">
        <v>7.05</v>
      </c>
      <c r="G45" s="5">
        <f t="shared" si="5"/>
        <v>669.75</v>
      </c>
      <c r="H45" s="66"/>
      <c r="I45" s="67">
        <f t="shared" si="14"/>
        <v>7.05</v>
      </c>
      <c r="J45" s="67">
        <f t="shared" si="15"/>
        <v>0</v>
      </c>
      <c r="K45" s="67">
        <f t="shared" si="16"/>
        <v>669.75</v>
      </c>
      <c r="L45" s="67">
        <f t="shared" si="17"/>
        <v>0</v>
      </c>
    </row>
    <row r="46" spans="1:12">
      <c r="A46" s="125">
        <v>0</v>
      </c>
      <c r="B46" s="126">
        <v>195687</v>
      </c>
      <c r="C46" s="126" t="s">
        <v>4647</v>
      </c>
      <c r="D46" s="4" t="s">
        <v>1834</v>
      </c>
      <c r="E46" s="4" t="s">
        <v>8</v>
      </c>
      <c r="F46" s="5">
        <v>7.35</v>
      </c>
      <c r="G46" s="5">
        <f t="shared" si="5"/>
        <v>698.25</v>
      </c>
      <c r="H46" s="66"/>
      <c r="I46" s="67">
        <f t="shared" si="14"/>
        <v>7.35</v>
      </c>
      <c r="J46" s="67">
        <f t="shared" si="15"/>
        <v>0</v>
      </c>
      <c r="K46" s="67">
        <f t="shared" si="16"/>
        <v>698.25</v>
      </c>
      <c r="L46" s="67">
        <f t="shared" si="17"/>
        <v>0</v>
      </c>
    </row>
    <row r="47" spans="1:12">
      <c r="A47" s="125">
        <v>0</v>
      </c>
      <c r="B47" s="126">
        <v>195688</v>
      </c>
      <c r="C47" s="126" t="s">
        <v>4657</v>
      </c>
      <c r="D47" s="4" t="s">
        <v>1834</v>
      </c>
      <c r="E47" s="4" t="s">
        <v>8</v>
      </c>
      <c r="F47" s="5">
        <v>7.08</v>
      </c>
      <c r="G47" s="5">
        <f t="shared" si="5"/>
        <v>672.6</v>
      </c>
      <c r="H47" s="66"/>
      <c r="I47" s="67">
        <f t="shared" si="14"/>
        <v>7.08</v>
      </c>
      <c r="J47" s="67">
        <f t="shared" si="15"/>
        <v>0</v>
      </c>
      <c r="K47" s="67">
        <f t="shared" si="16"/>
        <v>672.6</v>
      </c>
      <c r="L47" s="67">
        <f t="shared" si="17"/>
        <v>0</v>
      </c>
    </row>
    <row r="48" spans="1:12">
      <c r="A48" s="125">
        <v>0</v>
      </c>
      <c r="B48" s="126">
        <v>195689</v>
      </c>
      <c r="C48" s="126" t="s">
        <v>4658</v>
      </c>
      <c r="D48" s="4" t="s">
        <v>1834</v>
      </c>
      <c r="E48" s="4" t="s">
        <v>8</v>
      </c>
      <c r="F48" s="5">
        <v>7.35</v>
      </c>
      <c r="G48" s="5">
        <f t="shared" si="5"/>
        <v>698.25</v>
      </c>
      <c r="H48" s="66"/>
      <c r="I48" s="67">
        <f t="shared" si="14"/>
        <v>7.35</v>
      </c>
      <c r="J48" s="67">
        <f t="shared" si="15"/>
        <v>0</v>
      </c>
      <c r="K48" s="67">
        <f t="shared" si="16"/>
        <v>698.25</v>
      </c>
      <c r="L48" s="67">
        <f t="shared" si="17"/>
        <v>0</v>
      </c>
    </row>
    <row r="49" spans="1:12">
      <c r="A49" s="125"/>
      <c r="B49" s="126"/>
      <c r="C49" s="126"/>
      <c r="D49" s="4"/>
      <c r="E49" s="4"/>
      <c r="F49" s="5"/>
      <c r="G49" s="5"/>
      <c r="H49" s="66"/>
      <c r="I49" s="67"/>
      <c r="J49" s="67"/>
      <c r="K49" s="67"/>
      <c r="L49" s="67"/>
    </row>
    <row r="50" spans="1:12">
      <c r="A50" s="125">
        <v>0</v>
      </c>
      <c r="B50" s="179">
        <v>195693</v>
      </c>
      <c r="C50" s="179" t="s">
        <v>5225</v>
      </c>
      <c r="D50" s="6" t="s">
        <v>1834</v>
      </c>
      <c r="E50" s="6" t="s">
        <v>8</v>
      </c>
      <c r="F50" s="7">
        <v>4.49</v>
      </c>
      <c r="G50" s="5">
        <f t="shared" si="5"/>
        <v>426.55</v>
      </c>
      <c r="H50" s="66"/>
      <c r="I50" s="67">
        <f t="shared" si="14"/>
        <v>4.49</v>
      </c>
      <c r="J50" s="67">
        <f t="shared" si="15"/>
        <v>0</v>
      </c>
      <c r="K50" s="67">
        <f t="shared" si="16"/>
        <v>426.55</v>
      </c>
      <c r="L50" s="67">
        <f t="shared" si="17"/>
        <v>0</v>
      </c>
    </row>
    <row r="51" spans="1:12">
      <c r="A51" s="125">
        <v>0</v>
      </c>
      <c r="B51" s="126">
        <v>195696</v>
      </c>
      <c r="C51" s="126" t="s">
        <v>4648</v>
      </c>
      <c r="D51" s="4" t="s">
        <v>1834</v>
      </c>
      <c r="E51" s="4" t="s">
        <v>8</v>
      </c>
      <c r="F51" s="5">
        <v>4.49</v>
      </c>
      <c r="G51" s="5">
        <f t="shared" si="5"/>
        <v>426.55</v>
      </c>
      <c r="H51" s="66"/>
      <c r="I51" s="67">
        <f t="shared" si="14"/>
        <v>4.49</v>
      </c>
      <c r="J51" s="67">
        <f t="shared" si="15"/>
        <v>0</v>
      </c>
      <c r="K51" s="67">
        <f t="shared" si="16"/>
        <v>426.55</v>
      </c>
      <c r="L51" s="67">
        <f t="shared" si="17"/>
        <v>0</v>
      </c>
    </row>
    <row r="52" spans="1:12">
      <c r="A52" s="125">
        <v>0</v>
      </c>
      <c r="B52" s="126">
        <v>195698</v>
      </c>
      <c r="C52" s="126" t="s">
        <v>4649</v>
      </c>
      <c r="D52" s="4" t="s">
        <v>1834</v>
      </c>
      <c r="E52" s="4" t="s">
        <v>8</v>
      </c>
      <c r="F52" s="5">
        <v>4.49</v>
      </c>
      <c r="G52" s="5">
        <f t="shared" si="5"/>
        <v>426.55</v>
      </c>
      <c r="H52" s="66"/>
      <c r="I52" s="67">
        <f t="shared" si="14"/>
        <v>4.49</v>
      </c>
      <c r="J52" s="67">
        <f t="shared" si="15"/>
        <v>0</v>
      </c>
      <c r="K52" s="67">
        <f t="shared" si="16"/>
        <v>426.55</v>
      </c>
      <c r="L52" s="67">
        <f t="shared" si="17"/>
        <v>0</v>
      </c>
    </row>
    <row r="53" spans="1:12" ht="12" thickBot="1">
      <c r="A53" s="125"/>
      <c r="B53" s="126"/>
      <c r="C53" s="4"/>
      <c r="D53" s="4"/>
      <c r="E53" s="4"/>
      <c r="F53" s="5"/>
      <c r="G53" s="5"/>
      <c r="H53" s="66"/>
      <c r="I53" s="67"/>
      <c r="J53" s="67"/>
      <c r="K53" s="67"/>
      <c r="L53" s="67"/>
    </row>
    <row r="54" spans="1:12" ht="12" thickBot="1">
      <c r="A54" s="125"/>
      <c r="B54" s="355" t="s">
        <v>1870</v>
      </c>
      <c r="C54" s="356"/>
      <c r="D54" s="356"/>
      <c r="E54" s="356"/>
      <c r="F54" s="357"/>
      <c r="G54" s="285"/>
      <c r="H54" s="66"/>
      <c r="I54" s="67"/>
      <c r="J54" s="67"/>
      <c r="K54" s="67"/>
      <c r="L54" s="67"/>
    </row>
    <row r="55" spans="1:12">
      <c r="A55" s="125">
        <v>0</v>
      </c>
      <c r="B55" s="126">
        <v>196612</v>
      </c>
      <c r="C55" s="126" t="s">
        <v>4651</v>
      </c>
      <c r="D55" s="4" t="s">
        <v>8</v>
      </c>
      <c r="E55" s="4" t="s">
        <v>8</v>
      </c>
      <c r="F55" s="5">
        <v>32.46</v>
      </c>
      <c r="G55" s="5">
        <f>ROUND(F55*Курс_EUR,2)</f>
        <v>3083.7</v>
      </c>
      <c r="H55" s="66"/>
      <c r="I55" s="67">
        <f t="shared" si="14"/>
        <v>32.46</v>
      </c>
      <c r="J55" s="67">
        <f t="shared" si="15"/>
        <v>0</v>
      </c>
      <c r="K55" s="67">
        <f t="shared" si="16"/>
        <v>3083.7</v>
      </c>
      <c r="L55" s="67">
        <f t="shared" si="17"/>
        <v>0</v>
      </c>
    </row>
    <row r="56" spans="1:12">
      <c r="A56" s="125">
        <v>0</v>
      </c>
      <c r="B56" s="126">
        <v>196622</v>
      </c>
      <c r="C56" s="126" t="s">
        <v>4653</v>
      </c>
      <c r="D56" s="4" t="s">
        <v>8</v>
      </c>
      <c r="E56" s="4" t="s">
        <v>8</v>
      </c>
      <c r="F56" s="5">
        <v>33</v>
      </c>
      <c r="G56" s="5">
        <f>ROUND(F56*Курс_EUR,2)</f>
        <v>3135</v>
      </c>
      <c r="H56" s="66"/>
      <c r="I56" s="67">
        <f t="shared" si="14"/>
        <v>33</v>
      </c>
      <c r="J56" s="67">
        <f t="shared" si="15"/>
        <v>0</v>
      </c>
      <c r="K56" s="67">
        <f t="shared" si="16"/>
        <v>3135</v>
      </c>
      <c r="L56" s="67">
        <f t="shared" si="17"/>
        <v>0</v>
      </c>
    </row>
    <row r="57" spans="1:12">
      <c r="A57" s="125">
        <v>0</v>
      </c>
      <c r="B57" s="126">
        <v>196628</v>
      </c>
      <c r="C57" s="126" t="s">
        <v>4654</v>
      </c>
      <c r="D57" s="4" t="s">
        <v>8</v>
      </c>
      <c r="E57" s="4" t="s">
        <v>8</v>
      </c>
      <c r="F57" s="5">
        <v>60.55</v>
      </c>
      <c r="G57" s="5">
        <f>ROUND(F57*Курс_EUR,2)</f>
        <v>5752.25</v>
      </c>
      <c r="H57" s="66"/>
      <c r="I57" s="67">
        <f t="shared" si="14"/>
        <v>60.55</v>
      </c>
      <c r="J57" s="67">
        <f t="shared" si="15"/>
        <v>0</v>
      </c>
      <c r="K57" s="67">
        <f t="shared" si="16"/>
        <v>5752.25</v>
      </c>
      <c r="L57" s="67">
        <f t="shared" si="17"/>
        <v>0</v>
      </c>
    </row>
    <row r="58" spans="1:12">
      <c r="A58" s="125"/>
      <c r="B58" s="126"/>
      <c r="C58" s="126"/>
      <c r="D58" s="4"/>
      <c r="E58" s="4"/>
      <c r="F58" s="5"/>
      <c r="G58" s="5"/>
      <c r="H58" s="66"/>
      <c r="I58" s="67"/>
      <c r="J58" s="67"/>
      <c r="K58" s="67"/>
      <c r="L58" s="67"/>
    </row>
    <row r="59" spans="1:12">
      <c r="A59" s="125">
        <v>0</v>
      </c>
      <c r="B59" s="179">
        <v>196688</v>
      </c>
      <c r="C59" s="179" t="s">
        <v>5226</v>
      </c>
      <c r="D59" s="6" t="s">
        <v>1834</v>
      </c>
      <c r="E59" s="6" t="s">
        <v>8</v>
      </c>
      <c r="F59" s="7">
        <v>6.4</v>
      </c>
      <c r="G59" s="5">
        <f>ROUND(F59*Курс_EUR,2)</f>
        <v>608</v>
      </c>
      <c r="H59" s="66"/>
      <c r="I59" s="67">
        <f t="shared" si="14"/>
        <v>6.4</v>
      </c>
      <c r="J59" s="67">
        <f t="shared" si="15"/>
        <v>0</v>
      </c>
      <c r="K59" s="67">
        <f t="shared" si="16"/>
        <v>608</v>
      </c>
      <c r="L59" s="67">
        <f t="shared" si="17"/>
        <v>0</v>
      </c>
    </row>
    <row r="60" spans="1:12">
      <c r="A60" s="125">
        <v>0</v>
      </c>
      <c r="B60" s="179">
        <v>196689</v>
      </c>
      <c r="C60" s="179" t="s">
        <v>5227</v>
      </c>
      <c r="D60" s="6" t="s">
        <v>1834</v>
      </c>
      <c r="E60" s="6" t="s">
        <v>8</v>
      </c>
      <c r="F60" s="7">
        <v>6.4</v>
      </c>
      <c r="G60" s="5">
        <f>ROUND(F60*Курс_EUR,2)</f>
        <v>608</v>
      </c>
      <c r="H60" s="66"/>
      <c r="I60" s="67">
        <f t="shared" si="14"/>
        <v>6.4</v>
      </c>
      <c r="J60" s="67">
        <f t="shared" si="15"/>
        <v>0</v>
      </c>
      <c r="K60" s="67">
        <f t="shared" si="16"/>
        <v>608</v>
      </c>
      <c r="L60" s="67">
        <f t="shared" si="17"/>
        <v>0</v>
      </c>
    </row>
    <row r="61" spans="1:12" ht="12" thickBot="1">
      <c r="A61" s="125"/>
      <c r="B61" s="126"/>
      <c r="C61" s="4"/>
      <c r="D61" s="4"/>
      <c r="E61" s="4"/>
      <c r="F61" s="5"/>
      <c r="G61" s="5"/>
      <c r="H61" s="66"/>
      <c r="I61" s="67"/>
      <c r="J61" s="67"/>
      <c r="K61" s="67"/>
      <c r="L61" s="67"/>
    </row>
    <row r="62" spans="1:12" ht="16.149999999999999" thickBot="1">
      <c r="A62" s="125"/>
      <c r="B62" s="360" t="s">
        <v>28</v>
      </c>
      <c r="C62" s="361"/>
      <c r="D62" s="361"/>
      <c r="E62" s="361"/>
      <c r="F62" s="361"/>
      <c r="G62" s="328"/>
      <c r="H62" s="66"/>
      <c r="I62" s="67"/>
      <c r="J62" s="67"/>
      <c r="K62" s="67"/>
      <c r="L62" s="67"/>
    </row>
    <row r="63" spans="1:12">
      <c r="A63" s="125"/>
      <c r="B63" s="327" t="s">
        <v>5320</v>
      </c>
      <c r="C63" s="327"/>
      <c r="D63" s="327"/>
      <c r="E63" s="327"/>
      <c r="F63" s="327"/>
      <c r="G63" s="285"/>
      <c r="H63" s="66"/>
      <c r="I63" s="67"/>
      <c r="J63" s="67"/>
      <c r="K63" s="67"/>
      <c r="L63" s="67"/>
    </row>
    <row r="64" spans="1:12">
      <c r="A64" s="125">
        <v>0</v>
      </c>
      <c r="B64" s="127">
        <v>212115</v>
      </c>
      <c r="C64" s="4" t="s">
        <v>3533</v>
      </c>
      <c r="D64" s="8" t="s">
        <v>2293</v>
      </c>
      <c r="E64" s="8" t="s">
        <v>8</v>
      </c>
      <c r="F64" s="98">
        <v>19.78</v>
      </c>
      <c r="G64" s="5">
        <f t="shared" ref="G64:G93" si="18">ROUND(F64*Курс_EUR,2)</f>
        <v>1879.1</v>
      </c>
      <c r="H64" s="66"/>
      <c r="I64" s="67">
        <f t="shared" ref="I64:I93" si="19">F64*(1-Скидка_RP_CST)</f>
        <v>19.78</v>
      </c>
      <c r="J64" s="67">
        <f t="shared" ref="J64:J93" si="20">I64*H64</f>
        <v>0</v>
      </c>
      <c r="K64" s="67">
        <f t="shared" ref="K64:K93" si="21">G64*(1-Скидка_RP_CST)</f>
        <v>1879.1</v>
      </c>
      <c r="L64" s="67">
        <f t="shared" si="4"/>
        <v>0</v>
      </c>
    </row>
    <row r="65" spans="1:12">
      <c r="A65" s="125">
        <v>0</v>
      </c>
      <c r="B65" s="127">
        <v>212145</v>
      </c>
      <c r="C65" s="4" t="s">
        <v>5238</v>
      </c>
      <c r="D65" s="8" t="s">
        <v>2293</v>
      </c>
      <c r="E65" s="8" t="s">
        <v>8</v>
      </c>
      <c r="F65" s="98">
        <v>46.78</v>
      </c>
      <c r="G65" s="5">
        <f t="shared" ref="G65:G67" si="22">ROUND(F65*Курс_EUR,2)</f>
        <v>4444.1000000000004</v>
      </c>
      <c r="H65" s="66"/>
      <c r="I65" s="67">
        <f t="shared" ref="I65:I67" si="23">F65*(1-Скидка_RP_CST)</f>
        <v>46.78</v>
      </c>
      <c r="J65" s="67">
        <f t="shared" ref="J65:J67" si="24">I65*H65</f>
        <v>0</v>
      </c>
      <c r="K65" s="67">
        <f t="shared" ref="K65:K67" si="25">G65*(1-Скидка_RP_CST)</f>
        <v>4444.1000000000004</v>
      </c>
      <c r="L65" s="67">
        <f t="shared" ref="L65:L67" si="26">H65*K65</f>
        <v>0</v>
      </c>
    </row>
    <row r="66" spans="1:12">
      <c r="A66" s="125">
        <v>0</v>
      </c>
      <c r="B66" s="127">
        <v>212255</v>
      </c>
      <c r="C66" s="4" t="s">
        <v>2945</v>
      </c>
      <c r="D66" s="8" t="s">
        <v>2293</v>
      </c>
      <c r="E66" s="8" t="s">
        <v>8</v>
      </c>
      <c r="F66" s="98">
        <v>36.340000000000003</v>
      </c>
      <c r="G66" s="5">
        <f t="shared" si="22"/>
        <v>3452.3</v>
      </c>
      <c r="H66" s="66"/>
      <c r="I66" s="67">
        <f t="shared" si="23"/>
        <v>36.340000000000003</v>
      </c>
      <c r="J66" s="67">
        <f t="shared" si="24"/>
        <v>0</v>
      </c>
      <c r="K66" s="67">
        <f t="shared" si="25"/>
        <v>3452.3</v>
      </c>
      <c r="L66" s="67">
        <f t="shared" si="26"/>
        <v>0</v>
      </c>
    </row>
    <row r="67" spans="1:12">
      <c r="A67" s="125">
        <v>0</v>
      </c>
      <c r="B67" s="127">
        <v>212265</v>
      </c>
      <c r="C67" s="4" t="s">
        <v>5239</v>
      </c>
      <c r="D67" s="8" t="s">
        <v>2293</v>
      </c>
      <c r="E67" s="8" t="s">
        <v>8</v>
      </c>
      <c r="F67" s="98">
        <v>38.85</v>
      </c>
      <c r="G67" s="5">
        <f t="shared" si="22"/>
        <v>3690.75</v>
      </c>
      <c r="H67" s="66"/>
      <c r="I67" s="67">
        <f t="shared" si="23"/>
        <v>38.85</v>
      </c>
      <c r="J67" s="67">
        <f t="shared" si="24"/>
        <v>0</v>
      </c>
      <c r="K67" s="67">
        <f t="shared" si="25"/>
        <v>3690.75</v>
      </c>
      <c r="L67" s="67">
        <f t="shared" si="26"/>
        <v>0</v>
      </c>
    </row>
    <row r="68" spans="1:12">
      <c r="A68" s="125">
        <v>0</v>
      </c>
      <c r="B68" s="127">
        <v>212355</v>
      </c>
      <c r="C68" s="4" t="s">
        <v>2946</v>
      </c>
      <c r="D68" s="8" t="s">
        <v>2293</v>
      </c>
      <c r="E68" s="8" t="s">
        <v>8</v>
      </c>
      <c r="F68" s="98">
        <v>33.75</v>
      </c>
      <c r="G68" s="5">
        <f t="shared" si="18"/>
        <v>3206.25</v>
      </c>
      <c r="H68" s="66"/>
      <c r="I68" s="67">
        <f t="shared" si="19"/>
        <v>33.75</v>
      </c>
      <c r="J68" s="67">
        <f t="shared" si="20"/>
        <v>0</v>
      </c>
      <c r="K68" s="67">
        <f t="shared" si="21"/>
        <v>3206.25</v>
      </c>
      <c r="L68" s="67">
        <f t="shared" si="4"/>
        <v>0</v>
      </c>
    </row>
    <row r="69" spans="1:12">
      <c r="A69" s="125">
        <v>0</v>
      </c>
      <c r="B69" s="127">
        <v>212665</v>
      </c>
      <c r="C69" s="4" t="s">
        <v>2947</v>
      </c>
      <c r="D69" s="8" t="s">
        <v>2293</v>
      </c>
      <c r="E69" s="8" t="s">
        <v>8</v>
      </c>
      <c r="F69" s="98">
        <v>30.63</v>
      </c>
      <c r="G69" s="5">
        <f t="shared" si="18"/>
        <v>2909.85</v>
      </c>
      <c r="H69" s="66"/>
      <c r="I69" s="67">
        <f t="shared" si="19"/>
        <v>30.63</v>
      </c>
      <c r="J69" s="67">
        <f t="shared" si="20"/>
        <v>0</v>
      </c>
      <c r="K69" s="67">
        <f t="shared" si="21"/>
        <v>2909.85</v>
      </c>
      <c r="L69" s="67">
        <f t="shared" si="4"/>
        <v>0</v>
      </c>
    </row>
    <row r="70" spans="1:12">
      <c r="A70" s="125"/>
      <c r="B70" s="126"/>
      <c r="C70" s="4"/>
      <c r="D70" s="4"/>
      <c r="E70" s="4"/>
      <c r="F70" s="5"/>
      <c r="G70" s="5"/>
      <c r="H70" s="66"/>
      <c r="I70" s="67"/>
      <c r="J70" s="67"/>
      <c r="K70" s="67"/>
      <c r="L70" s="67"/>
    </row>
    <row r="71" spans="1:12">
      <c r="A71" s="125"/>
      <c r="B71" s="327" t="s">
        <v>4921</v>
      </c>
      <c r="C71" s="327"/>
      <c r="D71" s="327"/>
      <c r="E71" s="327"/>
      <c r="F71" s="327"/>
      <c r="G71" s="285"/>
      <c r="H71" s="66"/>
      <c r="I71" s="67"/>
      <c r="J71" s="67"/>
      <c r="K71" s="67"/>
      <c r="L71" s="67"/>
    </row>
    <row r="72" spans="1:12">
      <c r="A72" s="125">
        <v>0</v>
      </c>
      <c r="B72" s="126">
        <v>220555</v>
      </c>
      <c r="C72" s="4" t="s">
        <v>3767</v>
      </c>
      <c r="D72" s="4" t="s">
        <v>2410</v>
      </c>
      <c r="E72" s="4" t="s">
        <v>8</v>
      </c>
      <c r="F72" s="5">
        <v>7.56</v>
      </c>
      <c r="G72" s="5">
        <f t="shared" si="18"/>
        <v>718.2</v>
      </c>
      <c r="H72" s="66"/>
      <c r="I72" s="67">
        <f t="shared" si="19"/>
        <v>7.56</v>
      </c>
      <c r="J72" s="67">
        <f t="shared" si="20"/>
        <v>0</v>
      </c>
      <c r="K72" s="67">
        <f t="shared" si="21"/>
        <v>718.2</v>
      </c>
      <c r="L72" s="67">
        <f t="shared" si="4"/>
        <v>0</v>
      </c>
    </row>
    <row r="73" spans="1:12">
      <c r="A73" s="125">
        <v>0</v>
      </c>
      <c r="B73" s="126">
        <v>221155</v>
      </c>
      <c r="C73" s="4" t="s">
        <v>3768</v>
      </c>
      <c r="D73" s="4" t="s">
        <v>2410</v>
      </c>
      <c r="E73" s="4" t="s">
        <v>8</v>
      </c>
      <c r="F73" s="5">
        <v>7.29</v>
      </c>
      <c r="G73" s="5">
        <f t="shared" si="18"/>
        <v>692.55</v>
      </c>
      <c r="H73" s="66"/>
      <c r="I73" s="67">
        <f t="shared" si="19"/>
        <v>7.29</v>
      </c>
      <c r="J73" s="67">
        <f t="shared" si="20"/>
        <v>0</v>
      </c>
      <c r="K73" s="67">
        <f t="shared" si="21"/>
        <v>692.55</v>
      </c>
      <c r="L73" s="67">
        <f t="shared" si="4"/>
        <v>0</v>
      </c>
    </row>
    <row r="74" spans="1:12">
      <c r="A74" s="125">
        <v>0</v>
      </c>
      <c r="B74" s="126">
        <v>221462</v>
      </c>
      <c r="C74" s="126" t="s">
        <v>4586</v>
      </c>
      <c r="D74" s="126" t="s">
        <v>4587</v>
      </c>
      <c r="E74" s="126" t="s">
        <v>8</v>
      </c>
      <c r="F74" s="5">
        <v>3.92</v>
      </c>
      <c r="G74" s="5">
        <f>ROUND(F74*Курс_EUR,2)</f>
        <v>372.4</v>
      </c>
      <c r="H74" s="66"/>
      <c r="I74" s="67">
        <f>F74*(1-Скидка_RP_CST)</f>
        <v>3.92</v>
      </c>
      <c r="J74" s="67">
        <f>I74*H74</f>
        <v>0</v>
      </c>
      <c r="K74" s="67">
        <f>G74*(1-Скидка_RP_CST)</f>
        <v>372.4</v>
      </c>
      <c r="L74" s="67">
        <f>H74*K74</f>
        <v>0</v>
      </c>
    </row>
    <row r="75" spans="1:12">
      <c r="A75" s="125">
        <v>0</v>
      </c>
      <c r="B75" s="126">
        <v>222055</v>
      </c>
      <c r="C75" s="4" t="s">
        <v>3494</v>
      </c>
      <c r="D75" s="4" t="s">
        <v>2410</v>
      </c>
      <c r="E75" s="4" t="s">
        <v>8</v>
      </c>
      <c r="F75" s="5">
        <v>6.76</v>
      </c>
      <c r="G75" s="5">
        <f t="shared" si="18"/>
        <v>642.20000000000005</v>
      </c>
      <c r="H75" s="66"/>
      <c r="I75" s="67">
        <f t="shared" si="19"/>
        <v>6.76</v>
      </c>
      <c r="J75" s="67">
        <f t="shared" si="20"/>
        <v>0</v>
      </c>
      <c r="K75" s="67">
        <f t="shared" si="21"/>
        <v>642.20000000000005</v>
      </c>
      <c r="L75" s="67">
        <f t="shared" si="4"/>
        <v>0</v>
      </c>
    </row>
    <row r="76" spans="1:12">
      <c r="A76" s="125">
        <v>0</v>
      </c>
      <c r="B76" s="126">
        <v>223055</v>
      </c>
      <c r="C76" s="4" t="s">
        <v>3495</v>
      </c>
      <c r="D76" s="4" t="s">
        <v>2410</v>
      </c>
      <c r="E76" s="4" t="s">
        <v>8</v>
      </c>
      <c r="F76" s="5">
        <v>6.64</v>
      </c>
      <c r="G76" s="5">
        <f t="shared" si="18"/>
        <v>630.79999999999995</v>
      </c>
      <c r="H76" s="66"/>
      <c r="I76" s="67">
        <f t="shared" si="19"/>
        <v>6.64</v>
      </c>
      <c r="J76" s="67">
        <f t="shared" si="20"/>
        <v>0</v>
      </c>
      <c r="K76" s="67">
        <f t="shared" si="21"/>
        <v>630.79999999999995</v>
      </c>
      <c r="L76" s="67">
        <f t="shared" si="4"/>
        <v>0</v>
      </c>
    </row>
    <row r="77" spans="1:12">
      <c r="A77" s="125">
        <v>0</v>
      </c>
      <c r="B77" s="126">
        <v>223262</v>
      </c>
      <c r="C77" s="126" t="s">
        <v>4588</v>
      </c>
      <c r="D77" s="4" t="s">
        <v>4587</v>
      </c>
      <c r="E77" s="4" t="s">
        <v>8</v>
      </c>
      <c r="F77" s="5">
        <v>3.92</v>
      </c>
      <c r="G77" s="5">
        <f>ROUND(F77*Курс_EUR,2)</f>
        <v>372.4</v>
      </c>
      <c r="H77" s="66"/>
      <c r="I77" s="67">
        <f>F77*(1-Скидка_RP_CST)</f>
        <v>3.92</v>
      </c>
      <c r="J77" s="67">
        <f>I77*H77</f>
        <v>0</v>
      </c>
      <c r="K77" s="67">
        <f>G77*(1-Скидка_RP_CST)</f>
        <v>372.4</v>
      </c>
      <c r="L77" s="67">
        <f>H77*K77</f>
        <v>0</v>
      </c>
    </row>
    <row r="78" spans="1:12">
      <c r="A78" s="125">
        <v>0</v>
      </c>
      <c r="B78" s="126">
        <v>225362</v>
      </c>
      <c r="C78" s="126" t="s">
        <v>4589</v>
      </c>
      <c r="D78" s="4" t="s">
        <v>4587</v>
      </c>
      <c r="E78" s="4" t="s">
        <v>8</v>
      </c>
      <c r="F78" s="5">
        <v>3.65</v>
      </c>
      <c r="G78" s="5">
        <f>ROUND(F78*Курс_EUR,2)</f>
        <v>346.75</v>
      </c>
      <c r="H78" s="66"/>
      <c r="I78" s="67">
        <f>F78*(1-Скидка_RP_CST)</f>
        <v>3.65</v>
      </c>
      <c r="J78" s="67">
        <f>I78*H78</f>
        <v>0</v>
      </c>
      <c r="K78" s="67">
        <f>G78*(1-Скидка_RP_CST)</f>
        <v>346.75</v>
      </c>
      <c r="L78" s="67">
        <f>H78*K78</f>
        <v>0</v>
      </c>
    </row>
    <row r="79" spans="1:12">
      <c r="A79" s="125">
        <v>0</v>
      </c>
      <c r="B79" s="126">
        <v>225455</v>
      </c>
      <c r="C79" s="4" t="s">
        <v>29</v>
      </c>
      <c r="D79" s="4" t="s">
        <v>2410</v>
      </c>
      <c r="E79" s="4" t="s">
        <v>8</v>
      </c>
      <c r="F79" s="5">
        <v>4.13</v>
      </c>
      <c r="G79" s="5">
        <f t="shared" si="18"/>
        <v>392.35</v>
      </c>
      <c r="H79" s="66"/>
      <c r="I79" s="67">
        <f t="shared" si="19"/>
        <v>4.13</v>
      </c>
      <c r="J79" s="67">
        <f t="shared" si="20"/>
        <v>0</v>
      </c>
      <c r="K79" s="67">
        <f t="shared" si="21"/>
        <v>392.35</v>
      </c>
      <c r="L79" s="67">
        <f t="shared" si="4"/>
        <v>0</v>
      </c>
    </row>
    <row r="80" spans="1:12">
      <c r="A80" s="125">
        <v>0</v>
      </c>
      <c r="B80" s="126">
        <v>227112</v>
      </c>
      <c r="C80" s="4" t="s">
        <v>3481</v>
      </c>
      <c r="D80" s="4" t="s">
        <v>1834</v>
      </c>
      <c r="E80" s="4" t="s">
        <v>8</v>
      </c>
      <c r="F80" s="5">
        <v>4.47</v>
      </c>
      <c r="G80" s="5">
        <f t="shared" si="18"/>
        <v>424.65</v>
      </c>
      <c r="H80" s="66"/>
      <c r="I80" s="67">
        <f t="shared" si="19"/>
        <v>4.47</v>
      </c>
      <c r="J80" s="67">
        <f t="shared" si="20"/>
        <v>0</v>
      </c>
      <c r="K80" s="67">
        <f t="shared" si="21"/>
        <v>424.65</v>
      </c>
      <c r="L80" s="67">
        <f t="shared" si="4"/>
        <v>0</v>
      </c>
    </row>
    <row r="81" spans="1:14">
      <c r="A81" s="125">
        <v>0</v>
      </c>
      <c r="B81" s="126">
        <v>227114</v>
      </c>
      <c r="C81" s="4" t="s">
        <v>3316</v>
      </c>
      <c r="D81" s="4" t="s">
        <v>2452</v>
      </c>
      <c r="E81" s="4" t="s">
        <v>8</v>
      </c>
      <c r="F81" s="5">
        <v>6.63</v>
      </c>
      <c r="G81" s="5">
        <f t="shared" si="18"/>
        <v>629.85</v>
      </c>
      <c r="H81" s="66"/>
      <c r="I81" s="67">
        <f t="shared" si="19"/>
        <v>6.63</v>
      </c>
      <c r="J81" s="67">
        <f t="shared" si="20"/>
        <v>0</v>
      </c>
      <c r="K81" s="67">
        <f t="shared" si="21"/>
        <v>629.85</v>
      </c>
      <c r="L81" s="67">
        <f t="shared" si="4"/>
        <v>0</v>
      </c>
    </row>
    <row r="82" spans="1:14">
      <c r="A82" s="125">
        <v>0</v>
      </c>
      <c r="B82" s="126">
        <v>227116</v>
      </c>
      <c r="C82" s="4" t="s">
        <v>3317</v>
      </c>
      <c r="D82" s="4" t="s">
        <v>3318</v>
      </c>
      <c r="E82" s="4" t="s">
        <v>8</v>
      </c>
      <c r="F82" s="5">
        <v>14.66</v>
      </c>
      <c r="G82" s="5">
        <f t="shared" si="18"/>
        <v>1392.7</v>
      </c>
      <c r="H82" s="66"/>
      <c r="I82" s="67">
        <f t="shared" si="19"/>
        <v>14.66</v>
      </c>
      <c r="J82" s="67">
        <f t="shared" si="20"/>
        <v>0</v>
      </c>
      <c r="K82" s="67">
        <f t="shared" si="21"/>
        <v>1392.7</v>
      </c>
      <c r="L82" s="67">
        <f t="shared" si="4"/>
        <v>0</v>
      </c>
    </row>
    <row r="83" spans="1:14">
      <c r="A83" s="125">
        <v>0</v>
      </c>
      <c r="B83" s="126">
        <v>227125</v>
      </c>
      <c r="C83" s="4" t="s">
        <v>2387</v>
      </c>
      <c r="D83" s="4" t="s">
        <v>2442</v>
      </c>
      <c r="E83" s="4" t="s">
        <v>8</v>
      </c>
      <c r="F83" s="5">
        <v>8.74</v>
      </c>
      <c r="G83" s="5">
        <f t="shared" si="18"/>
        <v>830.3</v>
      </c>
      <c r="H83" s="66"/>
      <c r="I83" s="67">
        <f t="shared" si="19"/>
        <v>8.74</v>
      </c>
      <c r="J83" s="67">
        <f t="shared" si="20"/>
        <v>0</v>
      </c>
      <c r="K83" s="67">
        <f t="shared" si="21"/>
        <v>830.3</v>
      </c>
      <c r="L83" s="67">
        <f t="shared" si="4"/>
        <v>0</v>
      </c>
    </row>
    <row r="84" spans="1:14">
      <c r="A84" s="125">
        <v>0</v>
      </c>
      <c r="B84" s="126">
        <v>227525</v>
      </c>
      <c r="C84" s="4" t="s">
        <v>2388</v>
      </c>
      <c r="D84" s="4" t="s">
        <v>2442</v>
      </c>
      <c r="E84" s="4" t="s">
        <v>8</v>
      </c>
      <c r="F84" s="5">
        <v>6.17</v>
      </c>
      <c r="G84" s="5">
        <f t="shared" si="18"/>
        <v>586.15</v>
      </c>
      <c r="H84" s="66"/>
      <c r="I84" s="67">
        <f t="shared" si="19"/>
        <v>6.17</v>
      </c>
      <c r="J84" s="67">
        <f t="shared" si="20"/>
        <v>0</v>
      </c>
      <c r="K84" s="67">
        <f t="shared" si="21"/>
        <v>586.15</v>
      </c>
      <c r="L84" s="67">
        <f t="shared" si="4"/>
        <v>0</v>
      </c>
    </row>
    <row r="85" spans="1:14">
      <c r="A85" s="125">
        <v>0</v>
      </c>
      <c r="B85" s="126">
        <v>228126</v>
      </c>
      <c r="C85" s="4" t="s">
        <v>2389</v>
      </c>
      <c r="D85" s="4" t="s">
        <v>2443</v>
      </c>
      <c r="E85" s="4" t="s">
        <v>8</v>
      </c>
      <c r="F85" s="5">
        <v>10.37</v>
      </c>
      <c r="G85" s="5">
        <f t="shared" si="18"/>
        <v>985.15</v>
      </c>
      <c r="H85" s="66"/>
      <c r="I85" s="67">
        <f t="shared" si="19"/>
        <v>10.37</v>
      </c>
      <c r="J85" s="67">
        <f t="shared" si="20"/>
        <v>0</v>
      </c>
      <c r="K85" s="67">
        <f t="shared" si="21"/>
        <v>985.15</v>
      </c>
      <c r="L85" s="67">
        <f t="shared" si="4"/>
        <v>0</v>
      </c>
    </row>
    <row r="86" spans="1:14">
      <c r="A86" s="125"/>
      <c r="B86" s="126"/>
      <c r="C86" s="4"/>
      <c r="D86" s="4"/>
      <c r="E86" s="4"/>
      <c r="F86" s="5"/>
      <c r="G86" s="5"/>
      <c r="H86" s="66"/>
      <c r="I86" s="67"/>
      <c r="J86" s="67"/>
      <c r="K86" s="67"/>
      <c r="L86" s="67"/>
    </row>
    <row r="87" spans="1:14">
      <c r="A87" s="125"/>
      <c r="B87" s="327" t="s">
        <v>5321</v>
      </c>
      <c r="C87" s="327"/>
      <c r="D87" s="327"/>
      <c r="E87" s="327"/>
      <c r="F87" s="327"/>
      <c r="G87" s="285"/>
      <c r="H87" s="66"/>
      <c r="I87" s="67"/>
      <c r="J87" s="67"/>
      <c r="K87" s="67"/>
      <c r="L87" s="67"/>
    </row>
    <row r="88" spans="1:14">
      <c r="A88" s="125">
        <v>0</v>
      </c>
      <c r="B88" s="126">
        <v>229124</v>
      </c>
      <c r="C88" s="4" t="s">
        <v>3194</v>
      </c>
      <c r="D88" s="4" t="s">
        <v>2444</v>
      </c>
      <c r="E88" s="4" t="s">
        <v>8</v>
      </c>
      <c r="F88" s="5">
        <v>4.26</v>
      </c>
      <c r="G88" s="5">
        <f t="shared" si="18"/>
        <v>404.7</v>
      </c>
      <c r="H88" s="66"/>
      <c r="I88" s="67">
        <f t="shared" si="19"/>
        <v>4.26</v>
      </c>
      <c r="J88" s="67">
        <f t="shared" si="20"/>
        <v>0</v>
      </c>
      <c r="K88" s="67">
        <f t="shared" si="21"/>
        <v>404.7</v>
      </c>
      <c r="L88" s="67">
        <f t="shared" si="4"/>
        <v>0</v>
      </c>
    </row>
    <row r="89" spans="1:14">
      <c r="A89" s="125">
        <v>0</v>
      </c>
      <c r="B89" s="126">
        <v>229125</v>
      </c>
      <c r="C89" s="4" t="s">
        <v>3195</v>
      </c>
      <c r="D89" s="4" t="s">
        <v>2444</v>
      </c>
      <c r="E89" s="4" t="s">
        <v>8</v>
      </c>
      <c r="F89" s="5">
        <v>4.5599999999999996</v>
      </c>
      <c r="G89" s="5">
        <f t="shared" si="18"/>
        <v>433.2</v>
      </c>
      <c r="H89" s="66"/>
      <c r="I89" s="67">
        <f t="shared" si="19"/>
        <v>4.5599999999999996</v>
      </c>
      <c r="J89" s="67">
        <f t="shared" si="20"/>
        <v>0</v>
      </c>
      <c r="K89" s="67">
        <f t="shared" si="21"/>
        <v>433.2</v>
      </c>
      <c r="L89" s="67">
        <f t="shared" si="4"/>
        <v>0</v>
      </c>
    </row>
    <row r="90" spans="1:14">
      <c r="A90" s="125">
        <v>0</v>
      </c>
      <c r="B90" s="126">
        <v>229524</v>
      </c>
      <c r="C90" s="4" t="s">
        <v>3196</v>
      </c>
      <c r="D90" s="4" t="s">
        <v>2444</v>
      </c>
      <c r="E90" s="4" t="s">
        <v>8</v>
      </c>
      <c r="F90" s="5">
        <v>9.34</v>
      </c>
      <c r="G90" s="5">
        <f t="shared" si="18"/>
        <v>887.3</v>
      </c>
      <c r="H90" s="66"/>
      <c r="I90" s="67">
        <f t="shared" si="19"/>
        <v>9.34</v>
      </c>
      <c r="J90" s="67">
        <f t="shared" si="20"/>
        <v>0</v>
      </c>
      <c r="K90" s="67">
        <f t="shared" si="21"/>
        <v>887.3</v>
      </c>
      <c r="L90" s="67">
        <f t="shared" si="4"/>
        <v>0</v>
      </c>
    </row>
    <row r="91" spans="1:14">
      <c r="A91" s="125"/>
      <c r="B91" s="126"/>
      <c r="C91" s="4"/>
      <c r="D91" s="4"/>
      <c r="E91" s="4"/>
      <c r="F91" s="5"/>
      <c r="G91" s="5"/>
      <c r="H91" s="66"/>
      <c r="I91" s="67"/>
      <c r="J91" s="67"/>
      <c r="K91" s="67"/>
      <c r="L91" s="67"/>
    </row>
    <row r="92" spans="1:14">
      <c r="A92" s="125"/>
      <c r="B92" s="327" t="s">
        <v>747</v>
      </c>
      <c r="C92" s="327"/>
      <c r="D92" s="327"/>
      <c r="E92" s="327"/>
      <c r="F92" s="327"/>
      <c r="G92" s="285"/>
      <c r="H92" s="66"/>
      <c r="I92" s="67"/>
      <c r="J92" s="67"/>
      <c r="K92" s="67"/>
      <c r="L92" s="67"/>
    </row>
    <row r="93" spans="1:14">
      <c r="A93" s="125">
        <v>0</v>
      </c>
      <c r="B93" s="126">
        <v>232163</v>
      </c>
      <c r="C93" s="4" t="s">
        <v>4772</v>
      </c>
      <c r="D93" s="4" t="s">
        <v>2411</v>
      </c>
      <c r="E93" s="4" t="s">
        <v>8</v>
      </c>
      <c r="F93" s="5">
        <v>1.25</v>
      </c>
      <c r="G93" s="5">
        <f t="shared" si="18"/>
        <v>118.75</v>
      </c>
      <c r="H93" s="66"/>
      <c r="I93" s="67">
        <f t="shared" si="19"/>
        <v>1.25</v>
      </c>
      <c r="J93" s="67">
        <f t="shared" si="20"/>
        <v>0</v>
      </c>
      <c r="K93" s="67">
        <f t="shared" si="21"/>
        <v>118.75</v>
      </c>
      <c r="L93" s="67">
        <f t="shared" si="4"/>
        <v>0</v>
      </c>
    </row>
    <row r="94" spans="1:14" ht="12" thickBot="1">
      <c r="A94" s="125"/>
      <c r="B94" s="126"/>
      <c r="C94" s="4"/>
      <c r="D94" s="4"/>
      <c r="E94" s="4"/>
      <c r="F94" s="5"/>
      <c r="G94" s="5"/>
      <c r="H94" s="66"/>
      <c r="I94" s="67"/>
      <c r="J94" s="67"/>
      <c r="K94" s="67"/>
      <c r="L94" s="67"/>
    </row>
    <row r="95" spans="1:14" ht="16.149999999999999" thickBot="1">
      <c r="A95" s="125"/>
      <c r="B95" s="360" t="s">
        <v>30</v>
      </c>
      <c r="C95" s="361"/>
      <c r="D95" s="361"/>
      <c r="E95" s="361"/>
      <c r="F95" s="361"/>
      <c r="G95" s="328"/>
      <c r="H95" s="66"/>
      <c r="I95" s="67"/>
      <c r="J95" s="67"/>
      <c r="K95" s="67"/>
      <c r="L95" s="67"/>
      <c r="N95" s="89"/>
    </row>
    <row r="96" spans="1:14" ht="12" thickBot="1">
      <c r="A96" s="125"/>
      <c r="B96" s="355" t="s">
        <v>3582</v>
      </c>
      <c r="C96" s="356"/>
      <c r="D96" s="356"/>
      <c r="E96" s="356"/>
      <c r="F96" s="357"/>
      <c r="G96" s="285"/>
      <c r="H96" s="66"/>
      <c r="I96" s="67"/>
      <c r="J96" s="67"/>
      <c r="K96" s="67"/>
      <c r="L96" s="67"/>
      <c r="N96" s="89"/>
    </row>
    <row r="97" spans="1:14">
      <c r="A97" s="125">
        <v>0</v>
      </c>
      <c r="B97" s="126">
        <v>304142</v>
      </c>
      <c r="C97" s="126" t="s">
        <v>5032</v>
      </c>
      <c r="D97" s="4" t="s">
        <v>5031</v>
      </c>
      <c r="E97" s="4" t="s">
        <v>8</v>
      </c>
      <c r="F97" s="5">
        <v>5</v>
      </c>
      <c r="G97" s="5">
        <f t="shared" ref="G97:G110" si="27">ROUND(F97*Курс_EUR,2)</f>
        <v>475</v>
      </c>
      <c r="H97" s="66"/>
      <c r="I97" s="67">
        <f t="shared" ref="I97:I110" si="28">F97*(1-Скидка_RP_CST)</f>
        <v>5</v>
      </c>
      <c r="J97" s="67">
        <f t="shared" ref="J97:J113" si="29">I97*H97</f>
        <v>0</v>
      </c>
      <c r="K97" s="67">
        <f t="shared" ref="K97:K113" si="30">G97*(1-Скидка_RP_CST)</f>
        <v>475</v>
      </c>
      <c r="L97" s="67">
        <f t="shared" si="4"/>
        <v>0</v>
      </c>
      <c r="N97" s="89"/>
    </row>
    <row r="98" spans="1:14">
      <c r="A98" s="125">
        <v>0</v>
      </c>
      <c r="B98" s="126">
        <v>304292</v>
      </c>
      <c r="C98" s="126" t="s">
        <v>5033</v>
      </c>
      <c r="D98" s="4" t="s">
        <v>5031</v>
      </c>
      <c r="E98" s="4" t="s">
        <v>8</v>
      </c>
      <c r="F98" s="5">
        <v>5</v>
      </c>
      <c r="G98" s="5">
        <f t="shared" si="27"/>
        <v>475</v>
      </c>
      <c r="H98" s="66"/>
      <c r="I98" s="67">
        <f t="shared" si="28"/>
        <v>5</v>
      </c>
      <c r="J98" s="67">
        <f t="shared" si="29"/>
        <v>0</v>
      </c>
      <c r="K98" s="67">
        <f t="shared" si="30"/>
        <v>475</v>
      </c>
      <c r="L98" s="67">
        <f t="shared" si="4"/>
        <v>0</v>
      </c>
      <c r="N98" s="89"/>
    </row>
    <row r="99" spans="1:14">
      <c r="A99" s="125">
        <v>0</v>
      </c>
      <c r="B99" s="126">
        <v>304332</v>
      </c>
      <c r="C99" s="126" t="s">
        <v>5034</v>
      </c>
      <c r="D99" s="4" t="s">
        <v>5031</v>
      </c>
      <c r="E99" s="4" t="s">
        <v>8</v>
      </c>
      <c r="F99" s="5">
        <v>5</v>
      </c>
      <c r="G99" s="5">
        <f t="shared" si="27"/>
        <v>475</v>
      </c>
      <c r="H99" s="66"/>
      <c r="I99" s="67">
        <f t="shared" si="28"/>
        <v>5</v>
      </c>
      <c r="J99" s="67">
        <f t="shared" si="29"/>
        <v>0</v>
      </c>
      <c r="K99" s="67">
        <f t="shared" si="30"/>
        <v>475</v>
      </c>
      <c r="L99" s="67">
        <f t="shared" si="4"/>
        <v>0</v>
      </c>
      <c r="N99" s="89"/>
    </row>
    <row r="100" spans="1:14">
      <c r="A100" s="125">
        <v>0</v>
      </c>
      <c r="B100" s="126">
        <v>304482</v>
      </c>
      <c r="C100" s="126" t="s">
        <v>5035</v>
      </c>
      <c r="D100" s="4" t="s">
        <v>5031</v>
      </c>
      <c r="E100" s="4" t="s">
        <v>8</v>
      </c>
      <c r="F100" s="5">
        <v>5</v>
      </c>
      <c r="G100" s="5">
        <f t="shared" si="27"/>
        <v>475</v>
      </c>
      <c r="H100" s="66"/>
      <c r="I100" s="67">
        <f t="shared" si="28"/>
        <v>5</v>
      </c>
      <c r="J100" s="67">
        <f t="shared" si="29"/>
        <v>0</v>
      </c>
      <c r="K100" s="67">
        <f t="shared" si="30"/>
        <v>475</v>
      </c>
      <c r="L100" s="67">
        <f t="shared" ref="L100:L186" si="31">H100*K100</f>
        <v>0</v>
      </c>
      <c r="N100" s="89"/>
    </row>
    <row r="101" spans="1:14">
      <c r="A101" s="125"/>
      <c r="B101" s="126"/>
      <c r="C101" s="126"/>
      <c r="D101" s="4"/>
      <c r="E101" s="4"/>
      <c r="F101" s="5"/>
      <c r="G101" s="5"/>
      <c r="H101" s="66"/>
      <c r="I101" s="67"/>
      <c r="J101" s="67"/>
      <c r="K101" s="67"/>
      <c r="L101" s="67"/>
      <c r="N101" s="89"/>
    </row>
    <row r="102" spans="1:14">
      <c r="A102" s="125">
        <v>0</v>
      </c>
      <c r="B102" s="126">
        <v>305710</v>
      </c>
      <c r="C102" s="126" t="s">
        <v>4575</v>
      </c>
      <c r="D102" s="4" t="s">
        <v>2412</v>
      </c>
      <c r="E102" s="4" t="s">
        <v>8</v>
      </c>
      <c r="F102" s="5">
        <v>1.4</v>
      </c>
      <c r="G102" s="5">
        <f t="shared" si="27"/>
        <v>133</v>
      </c>
      <c r="H102" s="66"/>
      <c r="I102" s="67">
        <f t="shared" si="28"/>
        <v>1.4</v>
      </c>
      <c r="J102" s="67">
        <f t="shared" si="29"/>
        <v>0</v>
      </c>
      <c r="K102" s="67">
        <f t="shared" si="30"/>
        <v>133</v>
      </c>
      <c r="L102" s="67">
        <f t="shared" si="31"/>
        <v>0</v>
      </c>
      <c r="N102" s="89"/>
    </row>
    <row r="103" spans="1:14">
      <c r="A103" s="125">
        <v>0</v>
      </c>
      <c r="B103" s="126">
        <v>305711</v>
      </c>
      <c r="C103" s="126" t="s">
        <v>4576</v>
      </c>
      <c r="D103" s="4" t="s">
        <v>2413</v>
      </c>
      <c r="E103" s="4" t="s">
        <v>8</v>
      </c>
      <c r="F103" s="5">
        <v>1.87</v>
      </c>
      <c r="G103" s="5">
        <f t="shared" si="27"/>
        <v>177.65</v>
      </c>
      <c r="H103" s="66"/>
      <c r="I103" s="67">
        <f t="shared" si="28"/>
        <v>1.87</v>
      </c>
      <c r="J103" s="67">
        <f t="shared" si="29"/>
        <v>0</v>
      </c>
      <c r="K103" s="67">
        <f t="shared" si="30"/>
        <v>177.65</v>
      </c>
      <c r="L103" s="67">
        <f t="shared" si="31"/>
        <v>0</v>
      </c>
      <c r="N103" s="89"/>
    </row>
    <row r="104" spans="1:14">
      <c r="A104" s="125">
        <v>0</v>
      </c>
      <c r="B104" s="126">
        <v>305713</v>
      </c>
      <c r="C104" s="126" t="s">
        <v>4577</v>
      </c>
      <c r="D104" s="4" t="s">
        <v>2414</v>
      </c>
      <c r="E104" s="4" t="s">
        <v>8</v>
      </c>
      <c r="F104" s="5">
        <v>2.81</v>
      </c>
      <c r="G104" s="5">
        <f t="shared" si="27"/>
        <v>266.95</v>
      </c>
      <c r="H104" s="66"/>
      <c r="I104" s="67">
        <f t="shared" si="28"/>
        <v>2.81</v>
      </c>
      <c r="J104" s="67">
        <f t="shared" si="29"/>
        <v>0</v>
      </c>
      <c r="K104" s="67">
        <f t="shared" si="30"/>
        <v>266.95</v>
      </c>
      <c r="L104" s="67">
        <f t="shared" si="31"/>
        <v>0</v>
      </c>
      <c r="N104" s="89"/>
    </row>
    <row r="105" spans="1:14">
      <c r="A105" s="125">
        <v>0</v>
      </c>
      <c r="B105" s="126">
        <v>305714</v>
      </c>
      <c r="C105" s="126" t="s">
        <v>4578</v>
      </c>
      <c r="D105" s="4" t="s">
        <v>2414</v>
      </c>
      <c r="E105" s="4" t="s">
        <v>8</v>
      </c>
      <c r="F105" s="5">
        <v>3.75</v>
      </c>
      <c r="G105" s="5">
        <f t="shared" si="27"/>
        <v>356.25</v>
      </c>
      <c r="H105" s="66"/>
      <c r="I105" s="67">
        <f t="shared" si="28"/>
        <v>3.75</v>
      </c>
      <c r="J105" s="67">
        <f t="shared" si="29"/>
        <v>0</v>
      </c>
      <c r="K105" s="67">
        <f t="shared" si="30"/>
        <v>356.25</v>
      </c>
      <c r="L105" s="67">
        <f t="shared" si="31"/>
        <v>0</v>
      </c>
      <c r="N105" s="89"/>
    </row>
    <row r="106" spans="1:14">
      <c r="A106" s="125"/>
      <c r="B106" s="126"/>
      <c r="C106" s="126"/>
      <c r="D106" s="4"/>
      <c r="E106" s="4"/>
      <c r="F106" s="5"/>
      <c r="G106" s="5"/>
      <c r="H106" s="66"/>
      <c r="I106" s="67"/>
      <c r="J106" s="67"/>
      <c r="K106" s="67"/>
      <c r="L106" s="67"/>
      <c r="N106" s="89"/>
    </row>
    <row r="107" spans="1:14">
      <c r="A107" s="125">
        <v>0</v>
      </c>
      <c r="B107" s="126">
        <v>305835</v>
      </c>
      <c r="C107" s="126" t="s">
        <v>4579</v>
      </c>
      <c r="D107" s="4" t="s">
        <v>2412</v>
      </c>
      <c r="E107" s="4" t="s">
        <v>8</v>
      </c>
      <c r="F107" s="5">
        <v>1.08</v>
      </c>
      <c r="G107" s="5">
        <f t="shared" si="27"/>
        <v>102.6</v>
      </c>
      <c r="H107" s="66"/>
      <c r="I107" s="67">
        <f t="shared" si="28"/>
        <v>1.08</v>
      </c>
      <c r="J107" s="67">
        <f t="shared" si="29"/>
        <v>0</v>
      </c>
      <c r="K107" s="67">
        <f t="shared" si="30"/>
        <v>102.6</v>
      </c>
      <c r="L107" s="67">
        <f t="shared" si="31"/>
        <v>0</v>
      </c>
      <c r="N107" s="89"/>
    </row>
    <row r="108" spans="1:14">
      <c r="A108" s="125">
        <v>0</v>
      </c>
      <c r="B108" s="126">
        <v>305836</v>
      </c>
      <c r="C108" s="126" t="s">
        <v>4580</v>
      </c>
      <c r="D108" s="4" t="s">
        <v>2413</v>
      </c>
      <c r="E108" s="4" t="s">
        <v>8</v>
      </c>
      <c r="F108" s="5">
        <v>1.44</v>
      </c>
      <c r="G108" s="5">
        <f t="shared" si="27"/>
        <v>136.80000000000001</v>
      </c>
      <c r="H108" s="66"/>
      <c r="I108" s="67">
        <f t="shared" si="28"/>
        <v>1.44</v>
      </c>
      <c r="J108" s="67">
        <f t="shared" si="29"/>
        <v>0</v>
      </c>
      <c r="K108" s="67">
        <f t="shared" si="30"/>
        <v>136.80000000000001</v>
      </c>
      <c r="L108" s="67">
        <f t="shared" si="31"/>
        <v>0</v>
      </c>
      <c r="N108" s="89"/>
    </row>
    <row r="109" spans="1:14">
      <c r="A109" s="125">
        <v>0</v>
      </c>
      <c r="B109" s="126">
        <v>305838</v>
      </c>
      <c r="C109" s="126" t="s">
        <v>4581</v>
      </c>
      <c r="D109" s="4" t="s">
        <v>2414</v>
      </c>
      <c r="E109" s="4" t="s">
        <v>8</v>
      </c>
      <c r="F109" s="5">
        <v>2.16</v>
      </c>
      <c r="G109" s="5">
        <f t="shared" si="27"/>
        <v>205.2</v>
      </c>
      <c r="H109" s="66"/>
      <c r="I109" s="67">
        <f t="shared" si="28"/>
        <v>2.16</v>
      </c>
      <c r="J109" s="67">
        <f t="shared" si="29"/>
        <v>0</v>
      </c>
      <c r="K109" s="67">
        <f t="shared" si="30"/>
        <v>205.2</v>
      </c>
      <c r="L109" s="67">
        <f t="shared" si="31"/>
        <v>0</v>
      </c>
      <c r="N109" s="89"/>
    </row>
    <row r="110" spans="1:14">
      <c r="A110" s="125">
        <v>0</v>
      </c>
      <c r="B110" s="126">
        <v>305839</v>
      </c>
      <c r="C110" s="126" t="s">
        <v>4582</v>
      </c>
      <c r="D110" s="4" t="s">
        <v>2414</v>
      </c>
      <c r="E110" s="4" t="s">
        <v>8</v>
      </c>
      <c r="F110" s="5">
        <v>2.88</v>
      </c>
      <c r="G110" s="5">
        <f t="shared" si="27"/>
        <v>273.60000000000002</v>
      </c>
      <c r="H110" s="66"/>
      <c r="I110" s="67">
        <f t="shared" si="28"/>
        <v>2.88</v>
      </c>
      <c r="J110" s="67">
        <f t="shared" si="29"/>
        <v>0</v>
      </c>
      <c r="K110" s="67">
        <f t="shared" si="30"/>
        <v>273.60000000000002</v>
      </c>
      <c r="L110" s="67">
        <f t="shared" si="31"/>
        <v>0</v>
      </c>
      <c r="N110" s="89"/>
    </row>
    <row r="111" spans="1:14">
      <c r="A111" s="125"/>
      <c r="B111" s="126"/>
      <c r="C111" s="126"/>
      <c r="D111" s="4"/>
      <c r="E111" s="4"/>
      <c r="F111" s="5"/>
      <c r="G111" s="5"/>
      <c r="H111" s="66"/>
      <c r="I111" s="67"/>
      <c r="J111" s="67"/>
      <c r="K111" s="67"/>
      <c r="L111" s="67"/>
      <c r="N111" s="89"/>
    </row>
    <row r="112" spans="1:14">
      <c r="A112" s="125">
        <v>0</v>
      </c>
      <c r="B112" s="126">
        <v>313153</v>
      </c>
      <c r="C112" s="126" t="s">
        <v>5163</v>
      </c>
      <c r="D112" s="4" t="s">
        <v>5164</v>
      </c>
      <c r="E112" s="4" t="s">
        <v>8</v>
      </c>
      <c r="F112" s="5">
        <v>4.66</v>
      </c>
      <c r="G112" s="5">
        <f t="shared" ref="G112:G117" si="32">ROUND(F112*Курс_EUR,2)</f>
        <v>442.7</v>
      </c>
      <c r="H112" s="66"/>
      <c r="I112" s="67">
        <f t="shared" ref="I112:I113" si="33">F112*(1-Скидка_RP_CST)</f>
        <v>4.66</v>
      </c>
      <c r="J112" s="67">
        <f t="shared" si="29"/>
        <v>0</v>
      </c>
      <c r="K112" s="67">
        <f t="shared" si="30"/>
        <v>442.7</v>
      </c>
      <c r="L112" s="67">
        <f t="shared" si="31"/>
        <v>0</v>
      </c>
      <c r="N112" s="89"/>
    </row>
    <row r="113" spans="1:14">
      <c r="A113" s="125">
        <v>0</v>
      </c>
      <c r="B113" s="126">
        <v>313154</v>
      </c>
      <c r="C113" s="126" t="s">
        <v>5165</v>
      </c>
      <c r="D113" s="4" t="s">
        <v>2413</v>
      </c>
      <c r="E113" s="4" t="s">
        <v>8</v>
      </c>
      <c r="F113" s="5">
        <v>5.82</v>
      </c>
      <c r="G113" s="5">
        <f t="shared" si="32"/>
        <v>552.9</v>
      </c>
      <c r="H113" s="66"/>
      <c r="I113" s="67">
        <f t="shared" si="33"/>
        <v>5.82</v>
      </c>
      <c r="J113" s="67">
        <f t="shared" si="29"/>
        <v>0</v>
      </c>
      <c r="K113" s="67">
        <f t="shared" si="30"/>
        <v>552.9</v>
      </c>
      <c r="L113" s="67">
        <f t="shared" si="31"/>
        <v>0</v>
      </c>
      <c r="N113" s="89"/>
    </row>
    <row r="114" spans="1:14" ht="12" thickBot="1">
      <c r="A114" s="125"/>
      <c r="B114" s="126"/>
      <c r="C114" s="4"/>
      <c r="D114" s="4"/>
      <c r="E114" s="4"/>
      <c r="F114" s="5"/>
      <c r="G114" s="5"/>
      <c r="H114" s="66"/>
      <c r="I114" s="67"/>
      <c r="J114" s="67"/>
      <c r="K114" s="67"/>
      <c r="L114" s="67"/>
    </row>
    <row r="115" spans="1:14" ht="12" thickBot="1">
      <c r="A115" s="125"/>
      <c r="B115" s="355" t="s">
        <v>744</v>
      </c>
      <c r="C115" s="356"/>
      <c r="D115" s="356"/>
      <c r="E115" s="356"/>
      <c r="F115" s="357"/>
      <c r="G115" s="285"/>
      <c r="H115" s="66"/>
      <c r="I115" s="67"/>
      <c r="J115" s="67"/>
      <c r="K115" s="67"/>
      <c r="L115" s="67"/>
      <c r="N115" s="89"/>
    </row>
    <row r="116" spans="1:14">
      <c r="A116" s="125">
        <v>0</v>
      </c>
      <c r="B116" s="126">
        <v>326322</v>
      </c>
      <c r="C116" s="126" t="s">
        <v>5242</v>
      </c>
      <c r="D116" s="4" t="s">
        <v>2421</v>
      </c>
      <c r="E116" s="4" t="s">
        <v>8</v>
      </c>
      <c r="F116" s="5">
        <v>2.41</v>
      </c>
      <c r="G116" s="5">
        <f t="shared" si="32"/>
        <v>228.95</v>
      </c>
      <c r="H116" s="66"/>
      <c r="I116" s="67">
        <f t="shared" ref="I116:I117" si="34">F116*(1-Скидка_RP_CST)</f>
        <v>2.41</v>
      </c>
      <c r="J116" s="67">
        <f t="shared" ref="J116:J117" si="35">I116*H116</f>
        <v>0</v>
      </c>
      <c r="K116" s="67">
        <f t="shared" ref="K116:K117" si="36">G116*(1-Скидка_RP_CST)</f>
        <v>228.95</v>
      </c>
      <c r="L116" s="67">
        <f t="shared" ref="L116:L117" si="37">H116*K116</f>
        <v>0</v>
      </c>
      <c r="N116" s="89"/>
    </row>
    <row r="117" spans="1:14">
      <c r="A117" s="125">
        <v>0</v>
      </c>
      <c r="B117" s="126">
        <v>326332</v>
      </c>
      <c r="C117" s="126" t="s">
        <v>5243</v>
      </c>
      <c r="D117" s="4" t="s">
        <v>2450</v>
      </c>
      <c r="E117" s="4" t="s">
        <v>8</v>
      </c>
      <c r="F117" s="5">
        <v>2.98</v>
      </c>
      <c r="G117" s="5">
        <f t="shared" si="32"/>
        <v>283.10000000000002</v>
      </c>
      <c r="H117" s="66"/>
      <c r="I117" s="67">
        <f t="shared" si="34"/>
        <v>2.98</v>
      </c>
      <c r="J117" s="67">
        <f t="shared" si="35"/>
        <v>0</v>
      </c>
      <c r="K117" s="67">
        <f t="shared" si="36"/>
        <v>283.10000000000002</v>
      </c>
      <c r="L117" s="67">
        <f t="shared" si="37"/>
        <v>0</v>
      </c>
      <c r="N117" s="89"/>
    </row>
    <row r="118" spans="1:14" ht="12" thickBot="1">
      <c r="A118" s="125"/>
      <c r="B118" s="126"/>
      <c r="C118" s="4"/>
      <c r="D118" s="4"/>
      <c r="E118" s="4"/>
      <c r="F118" s="5"/>
      <c r="G118" s="5"/>
      <c r="H118" s="66"/>
      <c r="I118" s="67"/>
      <c r="J118" s="67"/>
      <c r="K118" s="67"/>
      <c r="L118" s="67"/>
    </row>
    <row r="119" spans="1:14" ht="12" thickBot="1">
      <c r="A119" s="125"/>
      <c r="B119" s="355" t="s">
        <v>3583</v>
      </c>
      <c r="C119" s="356"/>
      <c r="D119" s="356"/>
      <c r="E119" s="356"/>
      <c r="F119" s="357"/>
      <c r="G119" s="285"/>
      <c r="H119" s="66"/>
      <c r="I119" s="67"/>
      <c r="J119" s="67"/>
      <c r="K119" s="67"/>
      <c r="L119" s="67"/>
      <c r="N119" s="89"/>
    </row>
    <row r="120" spans="1:14">
      <c r="A120" s="125">
        <v>0</v>
      </c>
      <c r="B120" s="126">
        <v>336214</v>
      </c>
      <c r="C120" s="126" t="s">
        <v>31</v>
      </c>
      <c r="D120" s="4" t="s">
        <v>2421</v>
      </c>
      <c r="E120" s="4" t="s">
        <v>8</v>
      </c>
      <c r="F120" s="5">
        <v>3.48</v>
      </c>
      <c r="G120" s="5">
        <f t="shared" ref="G120:G125" si="38">ROUND(F120*Курс_EUR,2)</f>
        <v>330.6</v>
      </c>
      <c r="H120" s="66"/>
      <c r="I120" s="67">
        <f t="shared" ref="I120:I125" si="39">F120*(1-Скидка_RP_CST)</f>
        <v>3.48</v>
      </c>
      <c r="J120" s="67">
        <f t="shared" ref="J120:J126" si="40">I120*H120</f>
        <v>0</v>
      </c>
      <c r="K120" s="67">
        <f t="shared" ref="K120:K126" si="41">G120*(1-Скидка_RP_CST)</f>
        <v>330.6</v>
      </c>
      <c r="L120" s="67">
        <f t="shared" si="31"/>
        <v>0</v>
      </c>
      <c r="N120" s="89"/>
    </row>
    <row r="121" spans="1:14">
      <c r="A121" s="125">
        <v>0</v>
      </c>
      <c r="B121" s="126">
        <v>336224</v>
      </c>
      <c r="C121" s="126" t="s">
        <v>32</v>
      </c>
      <c r="D121" s="4" t="s">
        <v>2421</v>
      </c>
      <c r="E121" s="4" t="s">
        <v>8</v>
      </c>
      <c r="F121" s="5">
        <v>3.76</v>
      </c>
      <c r="G121" s="5">
        <f t="shared" si="38"/>
        <v>357.2</v>
      </c>
      <c r="H121" s="66"/>
      <c r="I121" s="67">
        <f t="shared" si="39"/>
        <v>3.76</v>
      </c>
      <c r="J121" s="67">
        <f t="shared" si="40"/>
        <v>0</v>
      </c>
      <c r="K121" s="67">
        <f t="shared" si="41"/>
        <v>357.2</v>
      </c>
      <c r="L121" s="67">
        <f t="shared" si="31"/>
        <v>0</v>
      </c>
      <c r="N121" s="89"/>
    </row>
    <row r="122" spans="1:14">
      <c r="A122" s="125">
        <v>0</v>
      </c>
      <c r="B122" s="126">
        <v>336234</v>
      </c>
      <c r="C122" s="126" t="s">
        <v>33</v>
      </c>
      <c r="D122" s="4" t="s">
        <v>2450</v>
      </c>
      <c r="E122" s="4" t="s">
        <v>8</v>
      </c>
      <c r="F122" s="5">
        <v>4.26</v>
      </c>
      <c r="G122" s="5">
        <f t="shared" si="38"/>
        <v>404.7</v>
      </c>
      <c r="H122" s="66"/>
      <c r="I122" s="67">
        <f t="shared" si="39"/>
        <v>4.26</v>
      </c>
      <c r="J122" s="67">
        <f t="shared" si="40"/>
        <v>0</v>
      </c>
      <c r="K122" s="67">
        <f t="shared" si="41"/>
        <v>404.7</v>
      </c>
      <c r="L122" s="67">
        <f t="shared" si="31"/>
        <v>0</v>
      </c>
      <c r="N122" s="89"/>
    </row>
    <row r="123" spans="1:14">
      <c r="A123" s="125">
        <v>0</v>
      </c>
      <c r="B123" s="126">
        <v>336244</v>
      </c>
      <c r="C123" s="126" t="s">
        <v>34</v>
      </c>
      <c r="D123" s="4" t="s">
        <v>2450</v>
      </c>
      <c r="E123" s="4" t="s">
        <v>8</v>
      </c>
      <c r="F123" s="5">
        <v>4.9000000000000004</v>
      </c>
      <c r="G123" s="5">
        <f t="shared" si="38"/>
        <v>465.5</v>
      </c>
      <c r="H123" s="66"/>
      <c r="I123" s="67">
        <f t="shared" si="39"/>
        <v>4.9000000000000004</v>
      </c>
      <c r="J123" s="67">
        <f t="shared" si="40"/>
        <v>0</v>
      </c>
      <c r="K123" s="67">
        <f t="shared" si="41"/>
        <v>465.5</v>
      </c>
      <c r="L123" s="67">
        <f t="shared" si="31"/>
        <v>0</v>
      </c>
      <c r="N123" s="89"/>
    </row>
    <row r="124" spans="1:14">
      <c r="A124" s="125">
        <v>0</v>
      </c>
      <c r="B124" s="126">
        <v>336264</v>
      </c>
      <c r="C124" s="126" t="s">
        <v>35</v>
      </c>
      <c r="D124" s="4" t="s">
        <v>2450</v>
      </c>
      <c r="E124" s="4" t="s">
        <v>8</v>
      </c>
      <c r="F124" s="5">
        <v>6.18</v>
      </c>
      <c r="G124" s="5">
        <f t="shared" si="38"/>
        <v>587.1</v>
      </c>
      <c r="H124" s="66"/>
      <c r="I124" s="67">
        <f t="shared" si="39"/>
        <v>6.18</v>
      </c>
      <c r="J124" s="67">
        <f t="shared" si="40"/>
        <v>0</v>
      </c>
      <c r="K124" s="67">
        <f t="shared" si="41"/>
        <v>587.1</v>
      </c>
      <c r="L124" s="67">
        <f t="shared" si="31"/>
        <v>0</v>
      </c>
      <c r="N124" s="89"/>
    </row>
    <row r="125" spans="1:14">
      <c r="A125" s="125">
        <v>0</v>
      </c>
      <c r="B125" s="126">
        <v>336272</v>
      </c>
      <c r="C125" s="126" t="s">
        <v>36</v>
      </c>
      <c r="D125" s="4" t="s">
        <v>2450</v>
      </c>
      <c r="E125" s="4" t="s">
        <v>8</v>
      </c>
      <c r="F125" s="5">
        <v>6.67</v>
      </c>
      <c r="G125" s="5">
        <f t="shared" si="38"/>
        <v>633.65</v>
      </c>
      <c r="H125" s="66"/>
      <c r="I125" s="67">
        <f t="shared" si="39"/>
        <v>6.67</v>
      </c>
      <c r="J125" s="67">
        <f t="shared" si="40"/>
        <v>0</v>
      </c>
      <c r="K125" s="67">
        <f t="shared" si="41"/>
        <v>633.65</v>
      </c>
      <c r="L125" s="67">
        <f t="shared" si="31"/>
        <v>0</v>
      </c>
      <c r="N125" s="89"/>
    </row>
    <row r="126" spans="1:14">
      <c r="A126" s="125">
        <v>0</v>
      </c>
      <c r="B126" s="126">
        <v>336281</v>
      </c>
      <c r="C126" s="126" t="s">
        <v>5043</v>
      </c>
      <c r="D126" s="4" t="s">
        <v>2450</v>
      </c>
      <c r="E126" s="4" t="s">
        <v>8</v>
      </c>
      <c r="F126" s="5">
        <v>7.42</v>
      </c>
      <c r="G126" s="5">
        <f t="shared" ref="G126" si="42">ROUND(F126*Курс_EUR,2)</f>
        <v>704.9</v>
      </c>
      <c r="H126" s="66"/>
      <c r="I126" s="67">
        <f t="shared" ref="I126" si="43">F126*(1-Скидка_RP_CST)</f>
        <v>7.42</v>
      </c>
      <c r="J126" s="67">
        <f t="shared" si="40"/>
        <v>0</v>
      </c>
      <c r="K126" s="67">
        <f t="shared" si="41"/>
        <v>704.9</v>
      </c>
      <c r="L126" s="67">
        <f t="shared" si="31"/>
        <v>0</v>
      </c>
      <c r="N126" s="89"/>
    </row>
    <row r="127" spans="1:14">
      <c r="A127" s="125"/>
      <c r="B127" s="126"/>
      <c r="C127" s="126"/>
      <c r="D127" s="4"/>
      <c r="E127" s="4"/>
      <c r="F127" s="5"/>
      <c r="G127" s="5"/>
      <c r="H127" s="66"/>
      <c r="I127" s="67"/>
      <c r="J127" s="67"/>
      <c r="K127" s="67"/>
      <c r="L127" s="67"/>
      <c r="N127" s="89"/>
    </row>
    <row r="128" spans="1:14">
      <c r="A128" s="125">
        <v>0</v>
      </c>
      <c r="B128" s="126">
        <v>336901</v>
      </c>
      <c r="C128" s="126" t="s">
        <v>5240</v>
      </c>
      <c r="D128" s="4" t="s">
        <v>2451</v>
      </c>
      <c r="E128" s="4" t="s">
        <v>8</v>
      </c>
      <c r="F128" s="5">
        <v>1.42</v>
      </c>
      <c r="G128" s="5">
        <f t="shared" ref="G128:G129" si="44">ROUND(F128*Курс_EUR,2)</f>
        <v>134.9</v>
      </c>
      <c r="H128" s="66"/>
      <c r="I128" s="67">
        <f t="shared" ref="I128:I129" si="45">F128*(1-Скидка_RP_CST)</f>
        <v>1.42</v>
      </c>
      <c r="J128" s="67">
        <f t="shared" ref="J128:J129" si="46">I128*H128</f>
        <v>0</v>
      </c>
      <c r="K128" s="67">
        <f t="shared" ref="K128:K129" si="47">G128*(1-Скидка_RP_CST)</f>
        <v>134.9</v>
      </c>
      <c r="L128" s="67">
        <f t="shared" ref="L128:L129" si="48">H128*K128</f>
        <v>0</v>
      </c>
      <c r="N128" s="89"/>
    </row>
    <row r="129" spans="1:14">
      <c r="A129" s="125">
        <v>0</v>
      </c>
      <c r="B129" s="126">
        <v>336902</v>
      </c>
      <c r="C129" s="126" t="s">
        <v>5241</v>
      </c>
      <c r="D129" s="4" t="s">
        <v>2451</v>
      </c>
      <c r="E129" s="4" t="s">
        <v>8</v>
      </c>
      <c r="F129" s="5">
        <v>2.75</v>
      </c>
      <c r="G129" s="5">
        <f t="shared" si="44"/>
        <v>261.25</v>
      </c>
      <c r="H129" s="66"/>
      <c r="I129" s="67">
        <f t="shared" si="45"/>
        <v>2.75</v>
      </c>
      <c r="J129" s="67">
        <f t="shared" si="46"/>
        <v>0</v>
      </c>
      <c r="K129" s="67">
        <f t="shared" si="47"/>
        <v>261.25</v>
      </c>
      <c r="L129" s="67">
        <f t="shared" si="48"/>
        <v>0</v>
      </c>
      <c r="N129" s="89"/>
    </row>
    <row r="130" spans="1:14" ht="12" thickBot="1">
      <c r="A130" s="125"/>
      <c r="B130" s="126"/>
      <c r="C130" s="4"/>
      <c r="D130" s="4"/>
      <c r="E130" s="4"/>
      <c r="F130" s="5"/>
      <c r="G130" s="5"/>
      <c r="H130" s="66"/>
      <c r="I130" s="67"/>
      <c r="J130" s="67"/>
      <c r="K130" s="67"/>
      <c r="L130" s="67"/>
    </row>
    <row r="131" spans="1:14" ht="12" thickBot="1">
      <c r="A131" s="125"/>
      <c r="B131" s="355" t="s">
        <v>3584</v>
      </c>
      <c r="C131" s="356"/>
      <c r="D131" s="356"/>
      <c r="E131" s="356"/>
      <c r="F131" s="357"/>
      <c r="G131" s="285"/>
      <c r="H131" s="66"/>
      <c r="I131" s="67"/>
      <c r="J131" s="67"/>
      <c r="K131" s="67"/>
      <c r="L131" s="67"/>
      <c r="N131" s="89"/>
    </row>
    <row r="132" spans="1:14">
      <c r="A132" s="125">
        <v>0</v>
      </c>
      <c r="B132" s="126">
        <v>341115</v>
      </c>
      <c r="C132" s="3" t="s">
        <v>3162</v>
      </c>
      <c r="D132" s="4" t="s">
        <v>3163</v>
      </c>
      <c r="E132" s="4" t="s">
        <v>8</v>
      </c>
      <c r="F132" s="5">
        <v>3.7</v>
      </c>
      <c r="G132" s="5">
        <f t="shared" ref="G132:G142" si="49">ROUND(F132*Курс_EUR,2)</f>
        <v>351.5</v>
      </c>
      <c r="H132" s="66"/>
      <c r="I132" s="67">
        <f t="shared" ref="I132:I142" si="50">F132*(1-Скидка_RP_CST)</f>
        <v>3.7</v>
      </c>
      <c r="J132" s="67">
        <f t="shared" ref="J132:J142" si="51">I132*H132</f>
        <v>0</v>
      </c>
      <c r="K132" s="67">
        <f t="shared" ref="K132:K142" si="52">G132*(1-Скидка_RP_CST)</f>
        <v>351.5</v>
      </c>
      <c r="L132" s="67">
        <f t="shared" si="31"/>
        <v>0</v>
      </c>
      <c r="N132" s="89"/>
    </row>
    <row r="133" spans="1:14">
      <c r="A133" s="125">
        <v>0</v>
      </c>
      <c r="B133" s="126">
        <v>341125</v>
      </c>
      <c r="C133" s="3" t="s">
        <v>37</v>
      </c>
      <c r="D133" s="4" t="s">
        <v>2417</v>
      </c>
      <c r="E133" s="4" t="s">
        <v>8</v>
      </c>
      <c r="F133" s="5">
        <v>5.76</v>
      </c>
      <c r="G133" s="5">
        <f t="shared" si="49"/>
        <v>547.20000000000005</v>
      </c>
      <c r="H133" s="66"/>
      <c r="I133" s="67">
        <f t="shared" si="50"/>
        <v>5.76</v>
      </c>
      <c r="J133" s="67">
        <f t="shared" si="51"/>
        <v>0</v>
      </c>
      <c r="K133" s="67">
        <f t="shared" si="52"/>
        <v>547.20000000000005</v>
      </c>
      <c r="L133" s="67">
        <f t="shared" si="31"/>
        <v>0</v>
      </c>
      <c r="N133" s="89"/>
    </row>
    <row r="134" spans="1:14">
      <c r="A134" s="125">
        <v>0</v>
      </c>
      <c r="B134" s="126">
        <v>341225</v>
      </c>
      <c r="C134" s="3" t="s">
        <v>38</v>
      </c>
      <c r="D134" s="4" t="s">
        <v>2216</v>
      </c>
      <c r="E134" s="4" t="s">
        <v>8</v>
      </c>
      <c r="F134" s="5">
        <v>5.73</v>
      </c>
      <c r="G134" s="5">
        <f t="shared" si="49"/>
        <v>544.35</v>
      </c>
      <c r="H134" s="66"/>
      <c r="I134" s="67">
        <f t="shared" si="50"/>
        <v>5.73</v>
      </c>
      <c r="J134" s="67">
        <f t="shared" si="51"/>
        <v>0</v>
      </c>
      <c r="K134" s="67">
        <f t="shared" si="52"/>
        <v>544.35</v>
      </c>
      <c r="L134" s="67">
        <f t="shared" si="31"/>
        <v>0</v>
      </c>
      <c r="N134" s="89"/>
    </row>
    <row r="135" spans="1:14">
      <c r="A135" s="125">
        <v>0</v>
      </c>
      <c r="B135" s="126">
        <v>342162</v>
      </c>
      <c r="C135" s="4" t="s">
        <v>3164</v>
      </c>
      <c r="D135" s="4" t="s">
        <v>3165</v>
      </c>
      <c r="E135" s="4" t="s">
        <v>8</v>
      </c>
      <c r="F135" s="5">
        <v>16.61</v>
      </c>
      <c r="G135" s="5">
        <f t="shared" si="49"/>
        <v>1577.95</v>
      </c>
      <c r="H135" s="66"/>
      <c r="I135" s="67">
        <f t="shared" si="50"/>
        <v>16.61</v>
      </c>
      <c r="J135" s="67">
        <f t="shared" si="51"/>
        <v>0</v>
      </c>
      <c r="K135" s="67">
        <f t="shared" si="52"/>
        <v>1577.95</v>
      </c>
      <c r="L135" s="67">
        <f t="shared" si="31"/>
        <v>0</v>
      </c>
      <c r="N135" s="89"/>
    </row>
    <row r="136" spans="1:14">
      <c r="A136" s="125">
        <v>0</v>
      </c>
      <c r="B136" s="126">
        <v>343125</v>
      </c>
      <c r="C136" s="4" t="s">
        <v>39</v>
      </c>
      <c r="D136" s="4" t="s">
        <v>2414</v>
      </c>
      <c r="E136" s="4" t="s">
        <v>8</v>
      </c>
      <c r="F136" s="5">
        <v>14.11</v>
      </c>
      <c r="G136" s="5">
        <f t="shared" si="49"/>
        <v>1340.45</v>
      </c>
      <c r="H136" s="66"/>
      <c r="I136" s="67">
        <f t="shared" si="50"/>
        <v>14.11</v>
      </c>
      <c r="J136" s="67">
        <f t="shared" si="51"/>
        <v>0</v>
      </c>
      <c r="K136" s="67">
        <f t="shared" si="52"/>
        <v>1340.45</v>
      </c>
      <c r="L136" s="67">
        <f t="shared" si="31"/>
        <v>0</v>
      </c>
      <c r="N136" s="89"/>
    </row>
    <row r="137" spans="1:14">
      <c r="A137" s="125">
        <v>0</v>
      </c>
      <c r="B137" s="126">
        <v>344152</v>
      </c>
      <c r="C137" s="4" t="s">
        <v>40</v>
      </c>
      <c r="D137" s="4" t="s">
        <v>2295</v>
      </c>
      <c r="E137" s="4" t="s">
        <v>8</v>
      </c>
      <c r="F137" s="5">
        <v>17.82</v>
      </c>
      <c r="G137" s="5">
        <f t="shared" si="49"/>
        <v>1692.9</v>
      </c>
      <c r="H137" s="66"/>
      <c r="I137" s="67">
        <f t="shared" si="50"/>
        <v>17.82</v>
      </c>
      <c r="J137" s="67">
        <f t="shared" si="51"/>
        <v>0</v>
      </c>
      <c r="K137" s="67">
        <f t="shared" si="52"/>
        <v>1692.9</v>
      </c>
      <c r="L137" s="67">
        <f t="shared" si="31"/>
        <v>0</v>
      </c>
      <c r="N137" s="89"/>
    </row>
    <row r="138" spans="1:14">
      <c r="A138" s="125">
        <v>0</v>
      </c>
      <c r="B138" s="126">
        <v>348153</v>
      </c>
      <c r="C138" s="4" t="s">
        <v>3166</v>
      </c>
      <c r="D138" s="4" t="s">
        <v>3165</v>
      </c>
      <c r="E138" s="4" t="s">
        <v>8</v>
      </c>
      <c r="F138" s="5">
        <v>29.98</v>
      </c>
      <c r="G138" s="5">
        <f t="shared" si="49"/>
        <v>2848.1</v>
      </c>
      <c r="H138" s="66"/>
      <c r="I138" s="67">
        <f t="shared" si="50"/>
        <v>29.98</v>
      </c>
      <c r="J138" s="67">
        <f t="shared" si="51"/>
        <v>0</v>
      </c>
      <c r="K138" s="67">
        <f t="shared" si="52"/>
        <v>2848.1</v>
      </c>
      <c r="L138" s="67">
        <f t="shared" si="31"/>
        <v>0</v>
      </c>
      <c r="N138" s="89"/>
    </row>
    <row r="139" spans="1:14">
      <c r="A139" s="125">
        <v>0</v>
      </c>
      <c r="B139" s="126">
        <v>351213</v>
      </c>
      <c r="C139" s="4" t="s">
        <v>41</v>
      </c>
      <c r="D139" s="4" t="s">
        <v>2451</v>
      </c>
      <c r="E139" s="4" t="s">
        <v>8</v>
      </c>
      <c r="F139" s="5">
        <v>20.52</v>
      </c>
      <c r="G139" s="5">
        <f t="shared" si="49"/>
        <v>1949.4</v>
      </c>
      <c r="H139" s="66"/>
      <c r="I139" s="67">
        <f t="shared" si="50"/>
        <v>20.52</v>
      </c>
      <c r="J139" s="67">
        <f t="shared" si="51"/>
        <v>0</v>
      </c>
      <c r="K139" s="67">
        <f t="shared" si="52"/>
        <v>1949.4</v>
      </c>
      <c r="L139" s="67">
        <f t="shared" si="31"/>
        <v>0</v>
      </c>
      <c r="N139" s="89"/>
    </row>
    <row r="140" spans="1:14">
      <c r="A140" s="125"/>
      <c r="B140" s="126"/>
      <c r="C140" s="4"/>
      <c r="D140" s="4"/>
      <c r="E140" s="4"/>
      <c r="F140" s="5"/>
      <c r="G140" s="5"/>
      <c r="H140" s="66"/>
      <c r="I140" s="67"/>
      <c r="J140" s="67"/>
      <c r="K140" s="67"/>
      <c r="L140" s="67"/>
      <c r="N140" s="89"/>
    </row>
    <row r="141" spans="1:14">
      <c r="A141" s="125">
        <v>0</v>
      </c>
      <c r="B141" s="126">
        <v>398634</v>
      </c>
      <c r="C141" s="4" t="s">
        <v>3698</v>
      </c>
      <c r="D141" s="4" t="s">
        <v>2447</v>
      </c>
      <c r="E141" s="4" t="s">
        <v>8</v>
      </c>
      <c r="F141" s="5">
        <v>8.16</v>
      </c>
      <c r="G141" s="5">
        <f t="shared" si="49"/>
        <v>775.2</v>
      </c>
      <c r="H141" s="66"/>
      <c r="I141" s="67">
        <f t="shared" si="50"/>
        <v>8.16</v>
      </c>
      <c r="J141" s="67">
        <f t="shared" si="51"/>
        <v>0</v>
      </c>
      <c r="K141" s="67">
        <f t="shared" si="52"/>
        <v>775.2</v>
      </c>
      <c r="L141" s="67">
        <f t="shared" si="31"/>
        <v>0</v>
      </c>
      <c r="N141" s="89"/>
    </row>
    <row r="142" spans="1:14">
      <c r="A142" s="125">
        <v>0</v>
      </c>
      <c r="B142" s="126">
        <v>399610</v>
      </c>
      <c r="C142" s="4" t="s">
        <v>3699</v>
      </c>
      <c r="D142" s="4" t="s">
        <v>2456</v>
      </c>
      <c r="E142" s="4" t="s">
        <v>8</v>
      </c>
      <c r="F142" s="5">
        <v>0.9</v>
      </c>
      <c r="G142" s="5">
        <f t="shared" si="49"/>
        <v>85.5</v>
      </c>
      <c r="H142" s="66"/>
      <c r="I142" s="67">
        <f t="shared" si="50"/>
        <v>0.9</v>
      </c>
      <c r="J142" s="67">
        <f t="shared" si="51"/>
        <v>0</v>
      </c>
      <c r="K142" s="67">
        <f t="shared" si="52"/>
        <v>85.5</v>
      </c>
      <c r="L142" s="67">
        <f t="shared" si="31"/>
        <v>0</v>
      </c>
      <c r="N142" s="89"/>
    </row>
    <row r="143" spans="1:14" ht="12" thickBot="1">
      <c r="A143" s="125"/>
      <c r="B143" s="126"/>
      <c r="C143" s="4"/>
      <c r="D143" s="4"/>
      <c r="E143" s="4"/>
      <c r="F143" s="5"/>
      <c r="G143" s="5"/>
      <c r="H143" s="66"/>
      <c r="I143" s="67"/>
      <c r="J143" s="67"/>
      <c r="K143" s="67"/>
      <c r="L143" s="67"/>
    </row>
    <row r="144" spans="1:14" ht="12" thickBot="1">
      <c r="A144" s="125"/>
      <c r="B144" s="355" t="s">
        <v>3586</v>
      </c>
      <c r="C144" s="356"/>
      <c r="D144" s="356"/>
      <c r="E144" s="356"/>
      <c r="F144" s="357"/>
      <c r="G144" s="285"/>
      <c r="H144" s="66"/>
      <c r="I144" s="67"/>
      <c r="J144" s="67"/>
      <c r="K144" s="67"/>
      <c r="L144" s="67"/>
      <c r="N144" s="89"/>
    </row>
    <row r="145" spans="1:14">
      <c r="A145" s="125">
        <v>0</v>
      </c>
      <c r="B145" s="126">
        <v>499244</v>
      </c>
      <c r="C145" s="126" t="s">
        <v>3704</v>
      </c>
      <c r="D145" s="4" t="s">
        <v>3705</v>
      </c>
      <c r="E145" s="4" t="s">
        <v>68</v>
      </c>
      <c r="F145" s="5">
        <v>15.5</v>
      </c>
      <c r="G145" s="5">
        <f t="shared" ref="G145:G146" si="53">ROUND(F145*Курс_EUR,2)</f>
        <v>1472.5</v>
      </c>
      <c r="H145" s="66"/>
      <c r="I145" s="67">
        <f t="shared" ref="I145:I146" si="54">F145*(1-Скидка_RP_CST)</f>
        <v>15.5</v>
      </c>
      <c r="J145" s="67">
        <f>I145*H145</f>
        <v>0</v>
      </c>
      <c r="K145" s="67">
        <f>G145*(1-Скидка_RP_CST)</f>
        <v>1472.5</v>
      </c>
      <c r="L145" s="67">
        <f t="shared" si="31"/>
        <v>0</v>
      </c>
      <c r="N145" s="89"/>
    </row>
    <row r="146" spans="1:14">
      <c r="A146" s="125">
        <v>0</v>
      </c>
      <c r="B146" s="126">
        <v>499246</v>
      </c>
      <c r="C146" s="126" t="s">
        <v>3706</v>
      </c>
      <c r="D146" s="4" t="s">
        <v>3707</v>
      </c>
      <c r="E146" s="4" t="s">
        <v>68</v>
      </c>
      <c r="F146" s="5">
        <v>7.5</v>
      </c>
      <c r="G146" s="5">
        <f t="shared" si="53"/>
        <v>712.5</v>
      </c>
      <c r="H146" s="66"/>
      <c r="I146" s="67">
        <f t="shared" si="54"/>
        <v>7.5</v>
      </c>
      <c r="J146" s="67">
        <f>I146*H146</f>
        <v>0</v>
      </c>
      <c r="K146" s="67">
        <f>G146*(1-Скидка_RP_CST)</f>
        <v>712.5</v>
      </c>
      <c r="L146" s="67">
        <f t="shared" si="31"/>
        <v>0</v>
      </c>
      <c r="N146" s="89"/>
    </row>
    <row r="147" spans="1:14" ht="12" thickBot="1">
      <c r="A147" s="125"/>
      <c r="B147" s="126"/>
      <c r="C147" s="4"/>
      <c r="D147" s="4"/>
      <c r="E147" s="4"/>
      <c r="F147" s="5"/>
      <c r="G147" s="5"/>
      <c r="H147" s="66"/>
      <c r="I147" s="67"/>
      <c r="J147" s="67"/>
      <c r="K147" s="67"/>
      <c r="L147" s="67"/>
    </row>
    <row r="148" spans="1:14" ht="16.149999999999999" thickBot="1">
      <c r="A148" s="125"/>
      <c r="B148" s="360" t="s">
        <v>50</v>
      </c>
      <c r="C148" s="361"/>
      <c r="D148" s="361"/>
      <c r="E148" s="361"/>
      <c r="F148" s="361"/>
      <c r="G148" s="328"/>
      <c r="H148" s="66"/>
      <c r="I148" s="67"/>
      <c r="J148" s="67"/>
      <c r="K148" s="67"/>
      <c r="L148" s="67"/>
      <c r="N148" s="89"/>
    </row>
    <row r="149" spans="1:14" ht="12" thickBot="1">
      <c r="A149" s="125"/>
      <c r="B149" s="355" t="s">
        <v>3588</v>
      </c>
      <c r="C149" s="356"/>
      <c r="D149" s="356"/>
      <c r="E149" s="356"/>
      <c r="F149" s="357"/>
      <c r="G149" s="285"/>
      <c r="H149" s="66"/>
      <c r="I149" s="67"/>
      <c r="J149" s="67"/>
      <c r="K149" s="67"/>
      <c r="L149" s="67"/>
      <c r="N149" s="89"/>
    </row>
    <row r="150" spans="1:14">
      <c r="A150" s="125">
        <v>0</v>
      </c>
      <c r="B150" s="126">
        <v>561016</v>
      </c>
      <c r="C150" s="126" t="s">
        <v>5169</v>
      </c>
      <c r="D150" s="4" t="s">
        <v>2294</v>
      </c>
      <c r="E150" s="4" t="s">
        <v>8</v>
      </c>
      <c r="F150" s="5">
        <v>7.22</v>
      </c>
      <c r="G150" s="5">
        <f t="shared" ref="G150:G153" si="55">ROUND(F150*Курс_EUR,2)</f>
        <v>685.9</v>
      </c>
      <c r="H150" s="66"/>
      <c r="I150" s="67">
        <f t="shared" ref="I150:I153" si="56">F150*(1-Скидка_RP_CST)</f>
        <v>7.22</v>
      </c>
      <c r="J150" s="67">
        <f>I150*H150</f>
        <v>0</v>
      </c>
      <c r="K150" s="67">
        <f>G150*(1-Скидка_RP_CST)</f>
        <v>685.9</v>
      </c>
      <c r="L150" s="67">
        <f t="shared" si="31"/>
        <v>0</v>
      </c>
      <c r="N150" s="89"/>
    </row>
    <row r="151" spans="1:14">
      <c r="A151" s="125">
        <v>0</v>
      </c>
      <c r="B151" s="126">
        <v>561026</v>
      </c>
      <c r="C151" s="126" t="s">
        <v>5170</v>
      </c>
      <c r="D151" s="4" t="s">
        <v>2294</v>
      </c>
      <c r="E151" s="4" t="s">
        <v>8</v>
      </c>
      <c r="F151" s="5">
        <v>7.22</v>
      </c>
      <c r="G151" s="5">
        <f t="shared" si="55"/>
        <v>685.9</v>
      </c>
      <c r="H151" s="66"/>
      <c r="I151" s="67">
        <f t="shared" si="56"/>
        <v>7.22</v>
      </c>
      <c r="J151" s="67">
        <f>I151*H151</f>
        <v>0</v>
      </c>
      <c r="K151" s="67">
        <f>G151*(1-Скидка_RP_CST)</f>
        <v>685.9</v>
      </c>
      <c r="L151" s="67">
        <f t="shared" si="31"/>
        <v>0</v>
      </c>
      <c r="N151" s="89"/>
    </row>
    <row r="152" spans="1:14">
      <c r="A152" s="125">
        <v>0</v>
      </c>
      <c r="B152" s="126">
        <v>561036</v>
      </c>
      <c r="C152" s="126" t="s">
        <v>5171</v>
      </c>
      <c r="D152" s="4" t="s">
        <v>2294</v>
      </c>
      <c r="E152" s="4" t="s">
        <v>8</v>
      </c>
      <c r="F152" s="5">
        <v>7.22</v>
      </c>
      <c r="G152" s="5">
        <f t="shared" si="55"/>
        <v>685.9</v>
      </c>
      <c r="H152" s="66"/>
      <c r="I152" s="67">
        <f t="shared" si="56"/>
        <v>7.22</v>
      </c>
      <c r="J152" s="67">
        <f>I152*H152</f>
        <v>0</v>
      </c>
      <c r="K152" s="67">
        <f>G152*(1-Скидка_RP_CST)</f>
        <v>685.9</v>
      </c>
      <c r="L152" s="67">
        <f t="shared" si="31"/>
        <v>0</v>
      </c>
      <c r="N152" s="89"/>
    </row>
    <row r="153" spans="1:14">
      <c r="A153" s="125">
        <v>0</v>
      </c>
      <c r="B153" s="126">
        <v>561046</v>
      </c>
      <c r="C153" s="126" t="s">
        <v>5172</v>
      </c>
      <c r="D153" s="4" t="s">
        <v>2294</v>
      </c>
      <c r="E153" s="4" t="s">
        <v>8</v>
      </c>
      <c r="F153" s="5">
        <v>7.22</v>
      </c>
      <c r="G153" s="5">
        <f t="shared" si="55"/>
        <v>685.9</v>
      </c>
      <c r="H153" s="66"/>
      <c r="I153" s="67">
        <f t="shared" si="56"/>
        <v>7.22</v>
      </c>
      <c r="J153" s="67">
        <f>I153*H153</f>
        <v>0</v>
      </c>
      <c r="K153" s="67">
        <f>G153*(1-Скидка_RP_CST)</f>
        <v>685.9</v>
      </c>
      <c r="L153" s="67">
        <f t="shared" si="31"/>
        <v>0</v>
      </c>
      <c r="N153" s="89"/>
    </row>
    <row r="154" spans="1:14" ht="12" thickBot="1">
      <c r="A154" s="125"/>
      <c r="B154" s="126"/>
      <c r="C154" s="4"/>
      <c r="D154" s="4"/>
      <c r="E154" s="4"/>
      <c r="F154" s="5"/>
      <c r="G154" s="5"/>
      <c r="H154" s="66"/>
      <c r="I154" s="67"/>
      <c r="J154" s="67"/>
      <c r="K154" s="67"/>
      <c r="L154" s="67"/>
    </row>
    <row r="155" spans="1:14" ht="12" thickBot="1">
      <c r="A155" s="273"/>
      <c r="B155" s="355" t="s">
        <v>77</v>
      </c>
      <c r="C155" s="356"/>
      <c r="D155" s="356"/>
      <c r="E155" s="356"/>
      <c r="F155" s="357"/>
      <c r="G155" s="285"/>
      <c r="H155" s="66"/>
      <c r="I155" s="67"/>
      <c r="J155" s="67"/>
      <c r="K155" s="67"/>
      <c r="L155" s="67"/>
    </row>
    <row r="156" spans="1:14">
      <c r="A156" s="125">
        <v>0</v>
      </c>
      <c r="B156" s="128">
        <v>615863</v>
      </c>
      <c r="C156" s="128" t="s">
        <v>2455</v>
      </c>
      <c r="D156" s="83" t="s">
        <v>80</v>
      </c>
      <c r="E156" s="83" t="s">
        <v>11</v>
      </c>
      <c r="F156" s="302"/>
      <c r="G156" s="137">
        <v>1999.26</v>
      </c>
      <c r="H156" s="66"/>
      <c r="I156" s="67">
        <f>F156*(1-Скидка_RP_CST)</f>
        <v>0</v>
      </c>
      <c r="J156" s="67">
        <f>I156*H156</f>
        <v>0</v>
      </c>
      <c r="K156" s="67">
        <f>G156*(1-Скидка_RP_CST)</f>
        <v>1999.26</v>
      </c>
      <c r="L156" s="67">
        <f t="shared" si="31"/>
        <v>0</v>
      </c>
    </row>
    <row r="157" spans="1:14">
      <c r="A157" s="125">
        <v>0</v>
      </c>
      <c r="B157" s="126">
        <v>621510</v>
      </c>
      <c r="C157" s="126" t="s">
        <v>81</v>
      </c>
      <c r="D157" s="4" t="s">
        <v>2447</v>
      </c>
      <c r="E157" s="4" t="s">
        <v>8</v>
      </c>
      <c r="F157" s="5">
        <v>2.79</v>
      </c>
      <c r="G157" s="5">
        <f>ROUND(F157*Курс_EUR,2)</f>
        <v>265.05</v>
      </c>
      <c r="H157" s="66"/>
      <c r="I157" s="67">
        <f>F157*(1-Скидка_RP_CST)</f>
        <v>2.79</v>
      </c>
      <c r="J157" s="67">
        <f>I157*H157</f>
        <v>0</v>
      </c>
      <c r="K157" s="67">
        <f>G157*(1-Скидка_RP_CST)</f>
        <v>265.05</v>
      </c>
      <c r="L157" s="67">
        <f t="shared" si="31"/>
        <v>0</v>
      </c>
    </row>
    <row r="158" spans="1:14" ht="12" thickBot="1">
      <c r="A158" s="125"/>
      <c r="B158" s="126"/>
      <c r="C158" s="4"/>
      <c r="D158" s="4"/>
      <c r="E158" s="4"/>
      <c r="F158" s="5"/>
      <c r="G158" s="5"/>
      <c r="H158" s="66"/>
      <c r="I158" s="67"/>
      <c r="J158" s="67"/>
      <c r="K158" s="67"/>
      <c r="L158" s="67"/>
    </row>
    <row r="159" spans="1:14" ht="16.149999999999999" thickBot="1">
      <c r="A159" s="6"/>
      <c r="B159" s="360" t="s">
        <v>83</v>
      </c>
      <c r="C159" s="361"/>
      <c r="D159" s="361"/>
      <c r="E159" s="361"/>
      <c r="F159" s="361"/>
      <c r="G159" s="328"/>
      <c r="H159" s="66"/>
      <c r="I159" s="67"/>
      <c r="J159" s="67"/>
      <c r="K159" s="67"/>
      <c r="L159" s="67"/>
    </row>
    <row r="160" spans="1:14" ht="12" thickBot="1">
      <c r="A160" s="6"/>
      <c r="B160" s="355" t="s">
        <v>3589</v>
      </c>
      <c r="C160" s="356"/>
      <c r="D160" s="356"/>
      <c r="E160" s="356"/>
      <c r="F160" s="357"/>
      <c r="G160" s="285"/>
      <c r="H160" s="66"/>
      <c r="I160" s="67"/>
      <c r="J160" s="67"/>
      <c r="K160" s="67"/>
      <c r="L160" s="67"/>
    </row>
    <row r="161" spans="1:12">
      <c r="A161" s="125">
        <v>0</v>
      </c>
      <c r="B161" s="126">
        <v>711220</v>
      </c>
      <c r="C161" s="4" t="s">
        <v>84</v>
      </c>
      <c r="D161" s="4" t="s">
        <v>2447</v>
      </c>
      <c r="E161" s="4" t="s">
        <v>8</v>
      </c>
      <c r="F161" s="5">
        <v>4.49</v>
      </c>
      <c r="G161" s="5">
        <f t="shared" ref="G161:G174" si="57">ROUND(F161*Курс_EUR,2)</f>
        <v>426.55</v>
      </c>
      <c r="H161" s="66"/>
      <c r="I161" s="67">
        <f t="shared" ref="I161:I174" si="58">F161*(1-Скидка_RP_CST)</f>
        <v>4.49</v>
      </c>
      <c r="J161" s="67">
        <f t="shared" ref="J161:J174" si="59">I161*H161</f>
        <v>0</v>
      </c>
      <c r="K161" s="67">
        <f t="shared" ref="K161:K174" si="60">G161*(1-Скидка_RP_CST)</f>
        <v>426.55</v>
      </c>
      <c r="L161" s="67">
        <f t="shared" si="31"/>
        <v>0</v>
      </c>
    </row>
    <row r="162" spans="1:12">
      <c r="A162" s="125">
        <v>0</v>
      </c>
      <c r="B162" s="126">
        <v>711230</v>
      </c>
      <c r="C162" s="4" t="s">
        <v>85</v>
      </c>
      <c r="D162" s="4" t="s">
        <v>2447</v>
      </c>
      <c r="E162" s="4" t="s">
        <v>8</v>
      </c>
      <c r="F162" s="5">
        <v>4.49</v>
      </c>
      <c r="G162" s="5">
        <f t="shared" si="57"/>
        <v>426.55</v>
      </c>
      <c r="H162" s="66"/>
      <c r="I162" s="67">
        <f t="shared" si="58"/>
        <v>4.49</v>
      </c>
      <c r="J162" s="67">
        <f t="shared" si="59"/>
        <v>0</v>
      </c>
      <c r="K162" s="67">
        <f t="shared" si="60"/>
        <v>426.55</v>
      </c>
      <c r="L162" s="67">
        <f t="shared" si="31"/>
        <v>0</v>
      </c>
    </row>
    <row r="163" spans="1:12">
      <c r="A163" s="125">
        <v>0</v>
      </c>
      <c r="B163" s="126">
        <v>711240</v>
      </c>
      <c r="C163" s="4" t="s">
        <v>86</v>
      </c>
      <c r="D163" s="4" t="s">
        <v>2447</v>
      </c>
      <c r="E163" s="4" t="s">
        <v>8</v>
      </c>
      <c r="F163" s="5">
        <v>4.49</v>
      </c>
      <c r="G163" s="5">
        <f t="shared" si="57"/>
        <v>426.55</v>
      </c>
      <c r="H163" s="66"/>
      <c r="I163" s="67">
        <f t="shared" si="58"/>
        <v>4.49</v>
      </c>
      <c r="J163" s="67">
        <f t="shared" si="59"/>
        <v>0</v>
      </c>
      <c r="K163" s="67">
        <f t="shared" si="60"/>
        <v>426.55</v>
      </c>
      <c r="L163" s="67">
        <f t="shared" si="31"/>
        <v>0</v>
      </c>
    </row>
    <row r="164" spans="1:12">
      <c r="A164" s="125">
        <v>0</v>
      </c>
      <c r="B164" s="126">
        <v>711250</v>
      </c>
      <c r="C164" s="4" t="s">
        <v>87</v>
      </c>
      <c r="D164" s="4" t="s">
        <v>2447</v>
      </c>
      <c r="E164" s="4" t="s">
        <v>8</v>
      </c>
      <c r="F164" s="5">
        <v>4.49</v>
      </c>
      <c r="G164" s="5">
        <f t="shared" si="57"/>
        <v>426.55</v>
      </c>
      <c r="H164" s="66"/>
      <c r="I164" s="67">
        <f t="shared" si="58"/>
        <v>4.49</v>
      </c>
      <c r="J164" s="67">
        <f t="shared" si="59"/>
        <v>0</v>
      </c>
      <c r="K164" s="67">
        <f t="shared" si="60"/>
        <v>426.55</v>
      </c>
      <c r="L164" s="67">
        <f t="shared" si="31"/>
        <v>0</v>
      </c>
    </row>
    <row r="165" spans="1:12">
      <c r="A165" s="125"/>
      <c r="B165" s="126"/>
      <c r="C165" s="4"/>
      <c r="D165" s="4"/>
      <c r="E165" s="4"/>
      <c r="F165" s="5"/>
      <c r="G165" s="5"/>
      <c r="H165" s="66"/>
      <c r="I165" s="67"/>
      <c r="J165" s="67"/>
      <c r="K165" s="67"/>
      <c r="L165" s="67"/>
    </row>
    <row r="166" spans="1:12">
      <c r="A166" s="125">
        <v>0</v>
      </c>
      <c r="B166" s="130">
        <v>715120</v>
      </c>
      <c r="C166" s="9" t="s">
        <v>88</v>
      </c>
      <c r="D166" s="10" t="s">
        <v>2447</v>
      </c>
      <c r="E166" s="10" t="s">
        <v>8</v>
      </c>
      <c r="F166" s="122">
        <v>15.77</v>
      </c>
      <c r="G166" s="5">
        <f t="shared" si="57"/>
        <v>1498.15</v>
      </c>
      <c r="H166" s="95"/>
      <c r="I166" s="67">
        <f t="shared" si="58"/>
        <v>15.77</v>
      </c>
      <c r="J166" s="67">
        <f t="shared" si="59"/>
        <v>0</v>
      </c>
      <c r="K166" s="67">
        <f t="shared" si="60"/>
        <v>1498.15</v>
      </c>
      <c r="L166" s="67">
        <f t="shared" si="31"/>
        <v>0</v>
      </c>
    </row>
    <row r="167" spans="1:12">
      <c r="A167" s="125">
        <v>0</v>
      </c>
      <c r="B167" s="130">
        <v>715130</v>
      </c>
      <c r="C167" s="9" t="s">
        <v>89</v>
      </c>
      <c r="D167" s="10" t="s">
        <v>2447</v>
      </c>
      <c r="E167" s="10" t="s">
        <v>8</v>
      </c>
      <c r="F167" s="122">
        <v>15.77</v>
      </c>
      <c r="G167" s="5">
        <f t="shared" si="57"/>
        <v>1498.15</v>
      </c>
      <c r="H167" s="95"/>
      <c r="I167" s="67">
        <f t="shared" si="58"/>
        <v>15.77</v>
      </c>
      <c r="J167" s="67">
        <f t="shared" si="59"/>
        <v>0</v>
      </c>
      <c r="K167" s="67">
        <f t="shared" si="60"/>
        <v>1498.15</v>
      </c>
      <c r="L167" s="67">
        <f t="shared" si="31"/>
        <v>0</v>
      </c>
    </row>
    <row r="168" spans="1:12">
      <c r="A168" s="125">
        <v>0</v>
      </c>
      <c r="B168" s="130">
        <v>715140</v>
      </c>
      <c r="C168" s="9" t="s">
        <v>90</v>
      </c>
      <c r="D168" s="10" t="s">
        <v>2447</v>
      </c>
      <c r="E168" s="10" t="s">
        <v>8</v>
      </c>
      <c r="F168" s="122">
        <v>15.77</v>
      </c>
      <c r="G168" s="5">
        <f t="shared" si="57"/>
        <v>1498.15</v>
      </c>
      <c r="H168" s="95"/>
      <c r="I168" s="67">
        <f t="shared" si="58"/>
        <v>15.77</v>
      </c>
      <c r="J168" s="67">
        <f t="shared" si="59"/>
        <v>0</v>
      </c>
      <c r="K168" s="67">
        <f t="shared" si="60"/>
        <v>1498.15</v>
      </c>
      <c r="L168" s="67">
        <f t="shared" si="31"/>
        <v>0</v>
      </c>
    </row>
    <row r="169" spans="1:12">
      <c r="A169" s="273">
        <v>0</v>
      </c>
      <c r="B169" s="130">
        <v>715150</v>
      </c>
      <c r="C169" s="9" t="s">
        <v>91</v>
      </c>
      <c r="D169" s="10" t="s">
        <v>2447</v>
      </c>
      <c r="E169" s="10" t="s">
        <v>8</v>
      </c>
      <c r="F169" s="122">
        <v>15.77</v>
      </c>
      <c r="G169" s="98">
        <f t="shared" si="57"/>
        <v>1498.15</v>
      </c>
      <c r="H169" s="95"/>
      <c r="I169" s="96">
        <f t="shared" si="58"/>
        <v>15.77</v>
      </c>
      <c r="J169" s="96">
        <f t="shared" si="59"/>
        <v>0</v>
      </c>
      <c r="K169" s="96">
        <f t="shared" si="60"/>
        <v>1498.15</v>
      </c>
      <c r="L169" s="96">
        <f t="shared" si="31"/>
        <v>0</v>
      </c>
    </row>
    <row r="170" spans="1:12">
      <c r="A170" s="125"/>
      <c r="B170" s="130"/>
      <c r="C170" s="9"/>
      <c r="D170" s="10"/>
      <c r="E170" s="10"/>
      <c r="F170" s="122"/>
      <c r="G170" s="5"/>
      <c r="H170" s="95"/>
      <c r="I170" s="67"/>
      <c r="J170" s="67"/>
      <c r="K170" s="67"/>
      <c r="L170" s="67"/>
    </row>
    <row r="171" spans="1:12">
      <c r="A171" s="125">
        <v>0</v>
      </c>
      <c r="B171" s="129">
        <v>715220</v>
      </c>
      <c r="C171" s="6" t="s">
        <v>92</v>
      </c>
      <c r="D171" s="6" t="s">
        <v>2447</v>
      </c>
      <c r="E171" s="6" t="s">
        <v>8</v>
      </c>
      <c r="F171" s="7">
        <v>11.22</v>
      </c>
      <c r="G171" s="5">
        <f t="shared" si="57"/>
        <v>1065.9000000000001</v>
      </c>
      <c r="H171" s="66"/>
      <c r="I171" s="67">
        <f t="shared" si="58"/>
        <v>11.22</v>
      </c>
      <c r="J171" s="67">
        <f t="shared" si="59"/>
        <v>0</v>
      </c>
      <c r="K171" s="67">
        <f t="shared" si="60"/>
        <v>1065.9000000000001</v>
      </c>
      <c r="L171" s="67">
        <f t="shared" si="31"/>
        <v>0</v>
      </c>
    </row>
    <row r="172" spans="1:12">
      <c r="A172" s="125">
        <v>0</v>
      </c>
      <c r="B172" s="126">
        <v>715230</v>
      </c>
      <c r="C172" s="4" t="s">
        <v>93</v>
      </c>
      <c r="D172" s="4" t="s">
        <v>2447</v>
      </c>
      <c r="E172" s="4" t="s">
        <v>8</v>
      </c>
      <c r="F172" s="5">
        <v>11.22</v>
      </c>
      <c r="G172" s="5">
        <f t="shared" si="57"/>
        <v>1065.9000000000001</v>
      </c>
      <c r="H172" s="66"/>
      <c r="I172" s="67">
        <f t="shared" si="58"/>
        <v>11.22</v>
      </c>
      <c r="J172" s="67">
        <f t="shared" si="59"/>
        <v>0</v>
      </c>
      <c r="K172" s="67">
        <f t="shared" si="60"/>
        <v>1065.9000000000001</v>
      </c>
      <c r="L172" s="67">
        <f t="shared" si="31"/>
        <v>0</v>
      </c>
    </row>
    <row r="173" spans="1:12">
      <c r="A173" s="125">
        <v>0</v>
      </c>
      <c r="B173" s="126">
        <v>715240</v>
      </c>
      <c r="C173" s="4" t="s">
        <v>94</v>
      </c>
      <c r="D173" s="4" t="s">
        <v>2447</v>
      </c>
      <c r="E173" s="4" t="s">
        <v>8</v>
      </c>
      <c r="F173" s="5">
        <v>11.22</v>
      </c>
      <c r="G173" s="5">
        <f t="shared" si="57"/>
        <v>1065.9000000000001</v>
      </c>
      <c r="H173" s="66"/>
      <c r="I173" s="67">
        <f t="shared" si="58"/>
        <v>11.22</v>
      </c>
      <c r="J173" s="67">
        <f t="shared" si="59"/>
        <v>0</v>
      </c>
      <c r="K173" s="67">
        <f t="shared" si="60"/>
        <v>1065.9000000000001</v>
      </c>
      <c r="L173" s="67">
        <f t="shared" si="31"/>
        <v>0</v>
      </c>
    </row>
    <row r="174" spans="1:12">
      <c r="A174" s="125">
        <v>0</v>
      </c>
      <c r="B174" s="126">
        <v>715250</v>
      </c>
      <c r="C174" s="4" t="s">
        <v>95</v>
      </c>
      <c r="D174" s="4" t="s">
        <v>2447</v>
      </c>
      <c r="E174" s="4" t="s">
        <v>8</v>
      </c>
      <c r="F174" s="5">
        <v>11.22</v>
      </c>
      <c r="G174" s="5">
        <f t="shared" si="57"/>
        <v>1065.9000000000001</v>
      </c>
      <c r="H174" s="66"/>
      <c r="I174" s="67">
        <f t="shared" si="58"/>
        <v>11.22</v>
      </c>
      <c r="J174" s="67">
        <f t="shared" si="59"/>
        <v>0</v>
      </c>
      <c r="K174" s="67">
        <f t="shared" si="60"/>
        <v>1065.9000000000001</v>
      </c>
      <c r="L174" s="67">
        <f t="shared" si="31"/>
        <v>0</v>
      </c>
    </row>
    <row r="175" spans="1:12" ht="12" thickBot="1">
      <c r="A175" s="125"/>
      <c r="B175" s="126"/>
      <c r="C175" s="4"/>
      <c r="D175" s="4"/>
      <c r="E175" s="4"/>
      <c r="F175" s="5"/>
      <c r="G175" s="5"/>
      <c r="H175" s="66"/>
      <c r="I175" s="67"/>
      <c r="J175" s="67"/>
      <c r="K175" s="67"/>
      <c r="L175" s="67"/>
    </row>
    <row r="176" spans="1:12" ht="16.149999999999999" thickBot="1">
      <c r="A176" s="125"/>
      <c r="B176" s="360" t="s">
        <v>4923</v>
      </c>
      <c r="C176" s="361"/>
      <c r="D176" s="361"/>
      <c r="E176" s="361"/>
      <c r="F176" s="361"/>
      <c r="G176" s="328"/>
      <c r="H176" s="66"/>
      <c r="I176" s="67"/>
      <c r="J176" s="67"/>
      <c r="K176" s="67"/>
      <c r="L176" s="67"/>
    </row>
    <row r="177" spans="1:12" ht="12" thickBot="1">
      <c r="A177" s="125"/>
      <c r="B177" s="355" t="s">
        <v>4999</v>
      </c>
      <c r="C177" s="356"/>
      <c r="D177" s="356"/>
      <c r="E177" s="356"/>
      <c r="F177" s="357"/>
      <c r="G177" s="285"/>
      <c r="H177" s="66"/>
      <c r="I177" s="67"/>
      <c r="J177" s="67"/>
      <c r="K177" s="67"/>
      <c r="L177" s="67"/>
    </row>
    <row r="178" spans="1:12">
      <c r="A178" s="125">
        <v>0</v>
      </c>
      <c r="B178" s="126">
        <v>731310</v>
      </c>
      <c r="C178" s="4" t="s">
        <v>5000</v>
      </c>
      <c r="D178" s="4" t="s">
        <v>5001</v>
      </c>
      <c r="E178" s="4" t="s">
        <v>8</v>
      </c>
      <c r="F178" s="5">
        <v>0.6</v>
      </c>
      <c r="G178" s="5">
        <f>ROUND(F178*Курс_EUR,2)</f>
        <v>57</v>
      </c>
      <c r="H178" s="66"/>
      <c r="I178" s="67">
        <f>F178*(1-Скидка_RP_CST)</f>
        <v>0.6</v>
      </c>
      <c r="J178" s="67">
        <f>I178*H178</f>
        <v>0</v>
      </c>
      <c r="K178" s="67">
        <f>G178*(1-Скидка_RP_CST)</f>
        <v>57</v>
      </c>
      <c r="L178" s="67">
        <f t="shared" si="31"/>
        <v>0</v>
      </c>
    </row>
    <row r="179" spans="1:12">
      <c r="A179" s="125">
        <v>0</v>
      </c>
      <c r="B179" s="126">
        <v>731315</v>
      </c>
      <c r="C179" s="4" t="s">
        <v>5002</v>
      </c>
      <c r="D179" s="4" t="s">
        <v>2417</v>
      </c>
      <c r="E179" s="4" t="s">
        <v>8</v>
      </c>
      <c r="F179" s="5">
        <v>1.1000000000000001</v>
      </c>
      <c r="G179" s="5">
        <f>ROUND(F179*Курс_EUR,2)</f>
        <v>104.5</v>
      </c>
      <c r="H179" s="66"/>
      <c r="I179" s="67">
        <f>F179*(1-Скидка_RP_CST)</f>
        <v>1.1000000000000001</v>
      </c>
      <c r="J179" s="67">
        <f>I179*H179</f>
        <v>0</v>
      </c>
      <c r="K179" s="67">
        <f>G179*(1-Скидка_RP_CST)</f>
        <v>104.5</v>
      </c>
      <c r="L179" s="67">
        <f t="shared" si="31"/>
        <v>0</v>
      </c>
    </row>
    <row r="180" spans="1:12">
      <c r="A180" s="125"/>
      <c r="B180" s="126"/>
      <c r="C180" s="4"/>
      <c r="D180" s="4"/>
      <c r="E180" s="4"/>
      <c r="F180" s="5"/>
      <c r="G180" s="5"/>
      <c r="H180" s="66"/>
      <c r="I180" s="67"/>
      <c r="J180" s="67"/>
      <c r="K180" s="67"/>
      <c r="L180" s="67"/>
    </row>
    <row r="181" spans="1:12">
      <c r="A181" s="125">
        <v>0</v>
      </c>
      <c r="B181" s="126">
        <v>731325</v>
      </c>
      <c r="C181" s="4" t="s">
        <v>5003</v>
      </c>
      <c r="D181" s="4" t="s">
        <v>2417</v>
      </c>
      <c r="E181" s="4" t="s">
        <v>8</v>
      </c>
      <c r="F181" s="5">
        <v>1.22</v>
      </c>
      <c r="G181" s="5">
        <f>ROUND(F181*Курс_EUR,2)</f>
        <v>115.9</v>
      </c>
      <c r="H181" s="66"/>
      <c r="I181" s="67">
        <f>F181*(1-Скидка_RP_CST)</f>
        <v>1.22</v>
      </c>
      <c r="J181" s="67">
        <f>I181*H181</f>
        <v>0</v>
      </c>
      <c r="K181" s="67">
        <f>G181*(1-Скидка_RP_CST)</f>
        <v>115.9</v>
      </c>
      <c r="L181" s="67">
        <f t="shared" si="31"/>
        <v>0</v>
      </c>
    </row>
    <row r="182" spans="1:12">
      <c r="A182" s="125">
        <v>0</v>
      </c>
      <c r="B182" s="126">
        <v>731326</v>
      </c>
      <c r="C182" s="4" t="s">
        <v>5168</v>
      </c>
      <c r="D182" s="4" t="s">
        <v>2417</v>
      </c>
      <c r="E182" s="4" t="s">
        <v>8</v>
      </c>
      <c r="F182" s="5">
        <v>1.22</v>
      </c>
      <c r="G182" s="5">
        <f>ROUND(F182*Курс_EUR,2)</f>
        <v>115.9</v>
      </c>
      <c r="H182" s="66"/>
      <c r="I182" s="67">
        <f>F182*(1-Скидка_RP_CST)</f>
        <v>1.22</v>
      </c>
      <c r="J182" s="67">
        <f>I182*H182</f>
        <v>0</v>
      </c>
      <c r="K182" s="67">
        <f>G182*(1-Скидка_RP_CST)</f>
        <v>115.9</v>
      </c>
      <c r="L182" s="67">
        <f t="shared" si="31"/>
        <v>0</v>
      </c>
    </row>
    <row r="183" spans="1:12" ht="12" thickBot="1">
      <c r="A183" s="125"/>
      <c r="B183" s="126"/>
      <c r="C183" s="4"/>
      <c r="D183" s="4"/>
      <c r="E183" s="4"/>
      <c r="F183" s="5"/>
      <c r="G183" s="5"/>
      <c r="H183" s="66"/>
      <c r="I183" s="67"/>
      <c r="J183" s="67"/>
      <c r="K183" s="67"/>
      <c r="L183" s="67"/>
    </row>
    <row r="184" spans="1:12" ht="12" thickBot="1">
      <c r="A184" s="125"/>
      <c r="B184" s="355" t="s">
        <v>4924</v>
      </c>
      <c r="C184" s="356"/>
      <c r="D184" s="356"/>
      <c r="E184" s="356"/>
      <c r="F184" s="357"/>
      <c r="G184" s="285"/>
      <c r="H184" s="66"/>
      <c r="I184" s="67"/>
      <c r="J184" s="67"/>
      <c r="K184" s="67"/>
      <c r="L184" s="67"/>
    </row>
    <row r="185" spans="1:12">
      <c r="A185" s="125">
        <v>0</v>
      </c>
      <c r="B185" s="179">
        <v>732401</v>
      </c>
      <c r="C185" s="179" t="s">
        <v>5103</v>
      </c>
      <c r="D185" s="6" t="s">
        <v>4930</v>
      </c>
      <c r="E185" s="6" t="s">
        <v>8</v>
      </c>
      <c r="F185" s="7">
        <v>16.649999999999999</v>
      </c>
      <c r="G185" s="5">
        <f t="shared" ref="G185:G187" si="61">ROUND(F185*Курс_EUR,2)</f>
        <v>1581.75</v>
      </c>
      <c r="H185" s="66"/>
      <c r="I185" s="67">
        <f t="shared" ref="I185:I187" si="62">F185*(1-Скидка_ROXELPRO)</f>
        <v>16.649999999999999</v>
      </c>
      <c r="J185" s="67">
        <f t="shared" ref="J185:J194" si="63">I185*H185</f>
        <v>0</v>
      </c>
      <c r="K185" s="67">
        <f t="shared" ref="K185:K194" si="64">G185*(1-Скидка_RP_CST)</f>
        <v>1581.75</v>
      </c>
      <c r="L185" s="67">
        <f t="shared" si="31"/>
        <v>0</v>
      </c>
    </row>
    <row r="186" spans="1:12">
      <c r="A186" s="125">
        <v>0</v>
      </c>
      <c r="B186" s="179">
        <v>732402</v>
      </c>
      <c r="C186" s="179" t="s">
        <v>4925</v>
      </c>
      <c r="D186" s="6" t="s">
        <v>4930</v>
      </c>
      <c r="E186" s="6" t="s">
        <v>8</v>
      </c>
      <c r="F186" s="7">
        <v>16.649999999999999</v>
      </c>
      <c r="G186" s="5">
        <f t="shared" si="61"/>
        <v>1581.75</v>
      </c>
      <c r="H186" s="66"/>
      <c r="I186" s="67">
        <f t="shared" si="62"/>
        <v>16.649999999999999</v>
      </c>
      <c r="J186" s="67">
        <f t="shared" si="63"/>
        <v>0</v>
      </c>
      <c r="K186" s="67">
        <f t="shared" si="64"/>
        <v>1581.75</v>
      </c>
      <c r="L186" s="67">
        <f t="shared" si="31"/>
        <v>0</v>
      </c>
    </row>
    <row r="187" spans="1:12">
      <c r="A187" s="125">
        <v>0</v>
      </c>
      <c r="B187" s="179">
        <v>732403</v>
      </c>
      <c r="C187" s="179" t="s">
        <v>5104</v>
      </c>
      <c r="D187" s="6" t="s">
        <v>4930</v>
      </c>
      <c r="E187" s="6" t="s">
        <v>8</v>
      </c>
      <c r="F187" s="7">
        <v>16.649999999999999</v>
      </c>
      <c r="G187" s="5">
        <f t="shared" si="61"/>
        <v>1581.75</v>
      </c>
      <c r="H187" s="66"/>
      <c r="I187" s="67">
        <f t="shared" si="62"/>
        <v>16.649999999999999</v>
      </c>
      <c r="J187" s="67">
        <f t="shared" si="63"/>
        <v>0</v>
      </c>
      <c r="K187" s="67">
        <f t="shared" si="64"/>
        <v>1581.75</v>
      </c>
      <c r="L187" s="67">
        <f t="shared" ref="L187:L194" si="65">H187*K187</f>
        <v>0</v>
      </c>
    </row>
    <row r="188" spans="1:12">
      <c r="A188" s="125"/>
      <c r="B188" s="179"/>
      <c r="C188" s="179"/>
      <c r="D188" s="6"/>
      <c r="E188" s="6"/>
      <c r="F188" s="7"/>
      <c r="G188" s="5"/>
      <c r="H188" s="66"/>
      <c r="I188" s="67"/>
      <c r="J188" s="67"/>
      <c r="K188" s="67"/>
      <c r="L188" s="67"/>
    </row>
    <row r="189" spans="1:12">
      <c r="A189" s="125">
        <v>0</v>
      </c>
      <c r="B189" s="179">
        <v>733311</v>
      </c>
      <c r="C189" s="179" t="s">
        <v>4926</v>
      </c>
      <c r="D189" s="6" t="s">
        <v>3207</v>
      </c>
      <c r="E189" s="6" t="s">
        <v>8</v>
      </c>
      <c r="F189" s="7">
        <v>4.95</v>
      </c>
      <c r="G189" s="5">
        <f t="shared" ref="G189:G194" si="66">ROUND(F189*Курс_EUR,2)</f>
        <v>470.25</v>
      </c>
      <c r="H189" s="66"/>
      <c r="I189" s="67">
        <f t="shared" ref="I189:I194" si="67">F189*(1-Скидка_RP_CST)</f>
        <v>4.95</v>
      </c>
      <c r="J189" s="67">
        <f t="shared" si="63"/>
        <v>0</v>
      </c>
      <c r="K189" s="67">
        <f t="shared" si="64"/>
        <v>470.25</v>
      </c>
      <c r="L189" s="67">
        <f t="shared" si="65"/>
        <v>0</v>
      </c>
    </row>
    <row r="190" spans="1:12">
      <c r="A190" s="125">
        <v>0</v>
      </c>
      <c r="B190" s="179">
        <v>733371</v>
      </c>
      <c r="C190" s="179" t="s">
        <v>4927</v>
      </c>
      <c r="D190" s="6" t="s">
        <v>3207</v>
      </c>
      <c r="E190" s="6" t="s">
        <v>8</v>
      </c>
      <c r="F190" s="7">
        <v>8.64</v>
      </c>
      <c r="G190" s="5">
        <f t="shared" si="66"/>
        <v>820.8</v>
      </c>
      <c r="H190" s="66"/>
      <c r="I190" s="67">
        <f t="shared" si="67"/>
        <v>8.64</v>
      </c>
      <c r="J190" s="67">
        <f t="shared" si="63"/>
        <v>0</v>
      </c>
      <c r="K190" s="67">
        <f t="shared" si="64"/>
        <v>820.8</v>
      </c>
      <c r="L190" s="67">
        <f t="shared" si="65"/>
        <v>0</v>
      </c>
    </row>
    <row r="191" spans="1:12">
      <c r="A191" s="125">
        <v>0</v>
      </c>
      <c r="B191" s="179">
        <v>733381</v>
      </c>
      <c r="C191" s="179" t="s">
        <v>4931</v>
      </c>
      <c r="D191" s="6" t="s">
        <v>3207</v>
      </c>
      <c r="E191" s="6" t="s">
        <v>8</v>
      </c>
      <c r="F191" s="7">
        <v>9.6</v>
      </c>
      <c r="G191" s="5">
        <f t="shared" si="66"/>
        <v>912</v>
      </c>
      <c r="H191" s="66"/>
      <c r="I191" s="67">
        <f t="shared" si="67"/>
        <v>9.6</v>
      </c>
      <c r="J191" s="67">
        <f t="shared" si="63"/>
        <v>0</v>
      </c>
      <c r="K191" s="67">
        <f t="shared" si="64"/>
        <v>912</v>
      </c>
      <c r="L191" s="67">
        <f t="shared" si="65"/>
        <v>0</v>
      </c>
    </row>
    <row r="192" spans="1:12">
      <c r="A192" s="125">
        <v>0</v>
      </c>
      <c r="B192" s="179">
        <v>733722</v>
      </c>
      <c r="C192" s="179" t="s">
        <v>4939</v>
      </c>
      <c r="D192" s="6" t="s">
        <v>4940</v>
      </c>
      <c r="E192" s="6" t="s">
        <v>8</v>
      </c>
      <c r="F192" s="7">
        <v>1.17</v>
      </c>
      <c r="G192" s="5">
        <f t="shared" si="66"/>
        <v>111.15</v>
      </c>
      <c r="H192" s="66"/>
      <c r="I192" s="67">
        <f t="shared" si="67"/>
        <v>1.17</v>
      </c>
      <c r="J192" s="67">
        <f t="shared" si="63"/>
        <v>0</v>
      </c>
      <c r="K192" s="67">
        <f t="shared" si="64"/>
        <v>111.15</v>
      </c>
      <c r="L192" s="67">
        <f t="shared" si="65"/>
        <v>0</v>
      </c>
    </row>
    <row r="193" spans="1:12">
      <c r="A193" s="125"/>
      <c r="B193" s="179"/>
      <c r="C193" s="179"/>
      <c r="D193" s="6"/>
      <c r="E193" s="6"/>
      <c r="F193" s="7"/>
      <c r="G193" s="5"/>
      <c r="H193" s="66"/>
      <c r="I193" s="67"/>
      <c r="J193" s="67"/>
      <c r="K193" s="67"/>
      <c r="L193" s="67"/>
    </row>
    <row r="194" spans="1:12">
      <c r="A194" s="125">
        <v>0</v>
      </c>
      <c r="B194" s="179">
        <v>733800</v>
      </c>
      <c r="C194" s="179" t="s">
        <v>4928</v>
      </c>
      <c r="D194" s="6" t="s">
        <v>4929</v>
      </c>
      <c r="E194" s="6" t="s">
        <v>8</v>
      </c>
      <c r="F194" s="7">
        <v>0.99</v>
      </c>
      <c r="G194" s="5">
        <f t="shared" si="66"/>
        <v>94.05</v>
      </c>
      <c r="H194" s="66"/>
      <c r="I194" s="67">
        <f t="shared" si="67"/>
        <v>0.99</v>
      </c>
      <c r="J194" s="67">
        <f t="shared" si="63"/>
        <v>0</v>
      </c>
      <c r="K194" s="67">
        <f t="shared" si="64"/>
        <v>94.05</v>
      </c>
      <c r="L194" s="67">
        <f t="shared" si="65"/>
        <v>0</v>
      </c>
    </row>
    <row r="196" spans="1:12">
      <c r="A196" s="84"/>
      <c r="B196" s="84" t="s">
        <v>5230</v>
      </c>
      <c r="C196" s="85"/>
    </row>
    <row r="197" spans="1:12">
      <c r="A197" s="12"/>
      <c r="B197" s="12" t="s">
        <v>109</v>
      </c>
    </row>
    <row r="198" spans="1:12">
      <c r="A198" s="12"/>
      <c r="B198" s="12"/>
    </row>
  </sheetData>
  <autoFilter ref="A7:L194" xr:uid="{80223D16-FFFF-41C3-960D-3E4CFA154BB4}"/>
  <mergeCells count="22">
    <mergeCell ref="B96:F96"/>
    <mergeCell ref="B2:F2"/>
    <mergeCell ref="B3:F3"/>
    <mergeCell ref="B29:F29"/>
    <mergeCell ref="B54:F54"/>
    <mergeCell ref="B95:F95"/>
    <mergeCell ref="B9:F9"/>
    <mergeCell ref="B62:F62"/>
    <mergeCell ref="B8:F8"/>
    <mergeCell ref="B28:F28"/>
    <mergeCell ref="B115:F115"/>
    <mergeCell ref="B184:F184"/>
    <mergeCell ref="B119:F119"/>
    <mergeCell ref="B155:F155"/>
    <mergeCell ref="B159:F159"/>
    <mergeCell ref="B160:F160"/>
    <mergeCell ref="B176:F176"/>
    <mergeCell ref="B177:F177"/>
    <mergeCell ref="B144:F144"/>
    <mergeCell ref="B149:F149"/>
    <mergeCell ref="B131:F131"/>
    <mergeCell ref="B148:F14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95"/>
  <sheetViews>
    <sheetView workbookViewId="0">
      <pane xSplit="3" ySplit="7" topLeftCell="D44" activePane="bottomRight" state="frozen"/>
      <selection pane="topRight" activeCell="D1" sqref="D1"/>
      <selection pane="bottomLeft" activeCell="A8" sqref="A8"/>
      <selection pane="bottomRight" activeCell="L7" sqref="L7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2.265625" style="1" customWidth="1"/>
    <col min="4" max="4" width="9" style="1" customWidth="1"/>
    <col min="5" max="5" width="6.59765625" style="1" customWidth="1"/>
    <col min="6" max="7" width="7.9296875" style="1" customWidth="1"/>
    <col min="8" max="12" width="9.19921875" style="1" outlineLevel="1"/>
    <col min="13" max="13" width="1.59765625" style="1" customWidth="1" outlineLevel="1"/>
    <col min="14" max="14" width="8.19921875" style="1" customWidth="1" outlineLevel="1"/>
    <col min="15" max="16384" width="9.19921875" style="1"/>
  </cols>
  <sheetData>
    <row r="2" spans="1:12" ht="15.75">
      <c r="B2" s="351" t="s">
        <v>0</v>
      </c>
      <c r="C2" s="351"/>
      <c r="D2" s="351"/>
      <c r="E2" s="351"/>
      <c r="F2" s="351"/>
      <c r="G2" s="267"/>
    </row>
    <row r="3" spans="1:12" ht="15.75">
      <c r="B3" s="351" t="s">
        <v>5245</v>
      </c>
      <c r="C3" s="351"/>
      <c r="D3" s="351"/>
      <c r="E3" s="351"/>
      <c r="F3" s="351"/>
      <c r="G3" s="267"/>
    </row>
    <row r="4" spans="1:12">
      <c r="F4" s="2"/>
      <c r="G4" s="2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4.65" thickBot="1">
      <c r="B6" s="1" t="s">
        <v>1</v>
      </c>
      <c r="D6" s="45" t="s">
        <v>2003</v>
      </c>
      <c r="I6" s="49" t="s">
        <v>1882</v>
      </c>
      <c r="J6" s="38">
        <f>SUM(J10:J92)</f>
        <v>0</v>
      </c>
      <c r="K6" s="49" t="s">
        <v>5220</v>
      </c>
      <c r="L6" s="38">
        <f>SUM(L10:L92)</f>
        <v>0</v>
      </c>
    </row>
    <row r="7" spans="1:12" ht="23.6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2" ht="16.149999999999999" thickBot="1">
      <c r="A8" s="329"/>
      <c r="B8" s="375" t="s">
        <v>83</v>
      </c>
      <c r="C8" s="376"/>
      <c r="D8" s="376"/>
      <c r="E8" s="376"/>
      <c r="F8" s="376"/>
      <c r="G8" s="338"/>
      <c r="H8" s="330"/>
      <c r="I8" s="331"/>
      <c r="J8" s="331"/>
      <c r="K8" s="331"/>
      <c r="L8" s="340"/>
    </row>
    <row r="9" spans="1:12" ht="12" thickBot="1">
      <c r="A9" s="4"/>
      <c r="B9" s="355" t="s">
        <v>3589</v>
      </c>
      <c r="C9" s="356"/>
      <c r="D9" s="356"/>
      <c r="E9" s="356"/>
      <c r="F9" s="357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711220</v>
      </c>
      <c r="C10" s="4" t="s">
        <v>84</v>
      </c>
      <c r="D10" s="4" t="s">
        <v>2447</v>
      </c>
      <c r="E10" s="4" t="s">
        <v>8</v>
      </c>
      <c r="F10" s="5">
        <v>4.49</v>
      </c>
      <c r="G10" s="5">
        <f t="shared" ref="G10:G23" si="0">ROUND(F10*Курс_EUR,2)</f>
        <v>426.55</v>
      </c>
      <c r="H10" s="66"/>
      <c r="I10" s="67">
        <f t="shared" ref="I10:I23" si="1">F10*(1-Скидка_RP_СИЗ)</f>
        <v>4.49</v>
      </c>
      <c r="J10" s="67">
        <f t="shared" ref="J10:J23" si="2">I10*H10</f>
        <v>0</v>
      </c>
      <c r="K10" s="67">
        <f t="shared" ref="K10:K23" si="3">G10*(1-Скидка_RP_СИЗ)</f>
        <v>426.55</v>
      </c>
      <c r="L10" s="67">
        <f>H10*K10</f>
        <v>0</v>
      </c>
    </row>
    <row r="11" spans="1:12">
      <c r="A11" s="125">
        <v>0</v>
      </c>
      <c r="B11" s="126">
        <v>711230</v>
      </c>
      <c r="C11" s="4" t="s">
        <v>85</v>
      </c>
      <c r="D11" s="4" t="s">
        <v>2447</v>
      </c>
      <c r="E11" s="4" t="s">
        <v>8</v>
      </c>
      <c r="F11" s="5">
        <v>4.49</v>
      </c>
      <c r="G11" s="5">
        <f t="shared" si="0"/>
        <v>426.55</v>
      </c>
      <c r="H11" s="66"/>
      <c r="I11" s="67">
        <f t="shared" si="1"/>
        <v>4.49</v>
      </c>
      <c r="J11" s="67">
        <f t="shared" si="2"/>
        <v>0</v>
      </c>
      <c r="K11" s="67">
        <f t="shared" si="3"/>
        <v>426.55</v>
      </c>
      <c r="L11" s="67">
        <f t="shared" ref="L11:L84" si="4">H11*K11</f>
        <v>0</v>
      </c>
    </row>
    <row r="12" spans="1:12">
      <c r="A12" s="125">
        <v>0</v>
      </c>
      <c r="B12" s="126">
        <v>711240</v>
      </c>
      <c r="C12" s="4" t="s">
        <v>86</v>
      </c>
      <c r="D12" s="4" t="s">
        <v>2447</v>
      </c>
      <c r="E12" s="4" t="s">
        <v>8</v>
      </c>
      <c r="F12" s="5">
        <v>4.49</v>
      </c>
      <c r="G12" s="5">
        <f t="shared" si="0"/>
        <v>426.55</v>
      </c>
      <c r="H12" s="66"/>
      <c r="I12" s="67">
        <f t="shared" si="1"/>
        <v>4.49</v>
      </c>
      <c r="J12" s="67">
        <f t="shared" si="2"/>
        <v>0</v>
      </c>
      <c r="K12" s="67">
        <f t="shared" si="3"/>
        <v>426.55</v>
      </c>
      <c r="L12" s="67">
        <f t="shared" si="4"/>
        <v>0</v>
      </c>
    </row>
    <row r="13" spans="1:12">
      <c r="A13" s="125">
        <v>0</v>
      </c>
      <c r="B13" s="126">
        <v>711250</v>
      </c>
      <c r="C13" s="4" t="s">
        <v>87</v>
      </c>
      <c r="D13" s="4" t="s">
        <v>2447</v>
      </c>
      <c r="E13" s="4" t="s">
        <v>8</v>
      </c>
      <c r="F13" s="5">
        <v>4.49</v>
      </c>
      <c r="G13" s="5">
        <f t="shared" si="0"/>
        <v>426.55</v>
      </c>
      <c r="H13" s="66"/>
      <c r="I13" s="67">
        <f t="shared" si="1"/>
        <v>4.49</v>
      </c>
      <c r="J13" s="67">
        <f t="shared" si="2"/>
        <v>0</v>
      </c>
      <c r="K13" s="67">
        <f t="shared" si="3"/>
        <v>426.55</v>
      </c>
      <c r="L13" s="67">
        <f t="shared" si="4"/>
        <v>0</v>
      </c>
    </row>
    <row r="14" spans="1:12">
      <c r="A14" s="125"/>
      <c r="B14" s="126"/>
      <c r="C14" s="4"/>
      <c r="D14" s="4"/>
      <c r="E14" s="4"/>
      <c r="F14" s="5"/>
      <c r="G14" s="5"/>
      <c r="H14" s="66"/>
      <c r="I14" s="67"/>
      <c r="J14" s="67"/>
      <c r="K14" s="67"/>
      <c r="L14" s="67"/>
    </row>
    <row r="15" spans="1:12">
      <c r="A15" s="273">
        <v>0</v>
      </c>
      <c r="B15" s="130">
        <v>715120</v>
      </c>
      <c r="C15" s="9" t="s">
        <v>88</v>
      </c>
      <c r="D15" s="10" t="s">
        <v>2447</v>
      </c>
      <c r="E15" s="10" t="s">
        <v>8</v>
      </c>
      <c r="F15" s="122">
        <v>15.77</v>
      </c>
      <c r="G15" s="5">
        <f t="shared" si="0"/>
        <v>1498.15</v>
      </c>
      <c r="H15" s="95"/>
      <c r="I15" s="67">
        <f t="shared" si="1"/>
        <v>15.77</v>
      </c>
      <c r="J15" s="67">
        <f t="shared" si="2"/>
        <v>0</v>
      </c>
      <c r="K15" s="67">
        <f t="shared" si="3"/>
        <v>1498.15</v>
      </c>
      <c r="L15" s="67">
        <f t="shared" si="4"/>
        <v>0</v>
      </c>
    </row>
    <row r="16" spans="1:12">
      <c r="A16" s="273">
        <v>0</v>
      </c>
      <c r="B16" s="130">
        <v>715130</v>
      </c>
      <c r="C16" s="9" t="s">
        <v>89</v>
      </c>
      <c r="D16" s="10" t="s">
        <v>2447</v>
      </c>
      <c r="E16" s="10" t="s">
        <v>8</v>
      </c>
      <c r="F16" s="122">
        <v>15.77</v>
      </c>
      <c r="G16" s="5">
        <f t="shared" si="0"/>
        <v>1498.15</v>
      </c>
      <c r="H16" s="95"/>
      <c r="I16" s="67">
        <f t="shared" si="1"/>
        <v>15.77</v>
      </c>
      <c r="J16" s="67">
        <f t="shared" si="2"/>
        <v>0</v>
      </c>
      <c r="K16" s="67">
        <f t="shared" si="3"/>
        <v>1498.15</v>
      </c>
      <c r="L16" s="67">
        <f t="shared" si="4"/>
        <v>0</v>
      </c>
    </row>
    <row r="17" spans="1:12">
      <c r="A17" s="273">
        <v>0</v>
      </c>
      <c r="B17" s="130">
        <v>715140</v>
      </c>
      <c r="C17" s="9" t="s">
        <v>90</v>
      </c>
      <c r="D17" s="10" t="s">
        <v>2447</v>
      </c>
      <c r="E17" s="10" t="s">
        <v>8</v>
      </c>
      <c r="F17" s="122">
        <v>15.77</v>
      </c>
      <c r="G17" s="5">
        <f t="shared" si="0"/>
        <v>1498.15</v>
      </c>
      <c r="H17" s="95"/>
      <c r="I17" s="67">
        <f t="shared" si="1"/>
        <v>15.77</v>
      </c>
      <c r="J17" s="67">
        <f t="shared" si="2"/>
        <v>0</v>
      </c>
      <c r="K17" s="67">
        <f t="shared" si="3"/>
        <v>1498.15</v>
      </c>
      <c r="L17" s="67">
        <f t="shared" si="4"/>
        <v>0</v>
      </c>
    </row>
    <row r="18" spans="1:12">
      <c r="A18" s="273">
        <v>0</v>
      </c>
      <c r="B18" s="130">
        <v>715150</v>
      </c>
      <c r="C18" s="9" t="s">
        <v>91</v>
      </c>
      <c r="D18" s="10" t="s">
        <v>2447</v>
      </c>
      <c r="E18" s="10" t="s">
        <v>8</v>
      </c>
      <c r="F18" s="122">
        <v>15.77</v>
      </c>
      <c r="G18" s="5">
        <f t="shared" si="0"/>
        <v>1498.15</v>
      </c>
      <c r="H18" s="95"/>
      <c r="I18" s="67">
        <f t="shared" si="1"/>
        <v>15.77</v>
      </c>
      <c r="J18" s="67">
        <f t="shared" si="2"/>
        <v>0</v>
      </c>
      <c r="K18" s="67">
        <f t="shared" si="3"/>
        <v>1498.15</v>
      </c>
      <c r="L18" s="67">
        <f t="shared" si="4"/>
        <v>0</v>
      </c>
    </row>
    <row r="19" spans="1:12">
      <c r="A19" s="273"/>
      <c r="B19" s="130"/>
      <c r="C19" s="9"/>
      <c r="D19" s="10"/>
      <c r="E19" s="10"/>
      <c r="F19" s="122"/>
      <c r="G19" s="5"/>
      <c r="H19" s="95"/>
      <c r="I19" s="67"/>
      <c r="J19" s="67"/>
      <c r="K19" s="67"/>
      <c r="L19" s="67"/>
    </row>
    <row r="20" spans="1:12">
      <c r="A20" s="125">
        <v>0</v>
      </c>
      <c r="B20" s="129">
        <v>715220</v>
      </c>
      <c r="C20" s="6" t="s">
        <v>92</v>
      </c>
      <c r="D20" s="6" t="s">
        <v>2447</v>
      </c>
      <c r="E20" s="6" t="s">
        <v>8</v>
      </c>
      <c r="F20" s="7">
        <v>11.22</v>
      </c>
      <c r="G20" s="5">
        <f t="shared" si="0"/>
        <v>1065.9000000000001</v>
      </c>
      <c r="H20" s="66"/>
      <c r="I20" s="67">
        <f t="shared" si="1"/>
        <v>11.22</v>
      </c>
      <c r="J20" s="67">
        <f t="shared" si="2"/>
        <v>0</v>
      </c>
      <c r="K20" s="67">
        <f t="shared" si="3"/>
        <v>1065.9000000000001</v>
      </c>
      <c r="L20" s="67">
        <f t="shared" si="4"/>
        <v>0</v>
      </c>
    </row>
    <row r="21" spans="1:12">
      <c r="A21" s="125">
        <v>0</v>
      </c>
      <c r="B21" s="126">
        <v>715230</v>
      </c>
      <c r="C21" s="4" t="s">
        <v>93</v>
      </c>
      <c r="D21" s="4" t="s">
        <v>2447</v>
      </c>
      <c r="E21" s="4" t="s">
        <v>8</v>
      </c>
      <c r="F21" s="5">
        <v>11.22</v>
      </c>
      <c r="G21" s="5">
        <f t="shared" si="0"/>
        <v>1065.9000000000001</v>
      </c>
      <c r="H21" s="66"/>
      <c r="I21" s="67">
        <f t="shared" si="1"/>
        <v>11.22</v>
      </c>
      <c r="J21" s="67">
        <f t="shared" si="2"/>
        <v>0</v>
      </c>
      <c r="K21" s="67">
        <f t="shared" si="3"/>
        <v>1065.9000000000001</v>
      </c>
      <c r="L21" s="67">
        <f t="shared" si="4"/>
        <v>0</v>
      </c>
    </row>
    <row r="22" spans="1:12">
      <c r="A22" s="125">
        <v>0</v>
      </c>
      <c r="B22" s="126">
        <v>715240</v>
      </c>
      <c r="C22" s="4" t="s">
        <v>94</v>
      </c>
      <c r="D22" s="4" t="s">
        <v>2447</v>
      </c>
      <c r="E22" s="4" t="s">
        <v>8</v>
      </c>
      <c r="F22" s="5">
        <v>11.22</v>
      </c>
      <c r="G22" s="5">
        <f t="shared" si="0"/>
        <v>1065.9000000000001</v>
      </c>
      <c r="H22" s="66"/>
      <c r="I22" s="67">
        <f t="shared" si="1"/>
        <v>11.22</v>
      </c>
      <c r="J22" s="67">
        <f t="shared" si="2"/>
        <v>0</v>
      </c>
      <c r="K22" s="67">
        <f t="shared" si="3"/>
        <v>1065.9000000000001</v>
      </c>
      <c r="L22" s="67">
        <f t="shared" si="4"/>
        <v>0</v>
      </c>
    </row>
    <row r="23" spans="1:12">
      <c r="A23" s="125">
        <v>0</v>
      </c>
      <c r="B23" s="126">
        <v>715250</v>
      </c>
      <c r="C23" s="4" t="s">
        <v>95</v>
      </c>
      <c r="D23" s="4" t="s">
        <v>2447</v>
      </c>
      <c r="E23" s="4" t="s">
        <v>8</v>
      </c>
      <c r="F23" s="5">
        <v>11.22</v>
      </c>
      <c r="G23" s="5">
        <f t="shared" si="0"/>
        <v>1065.9000000000001</v>
      </c>
      <c r="H23" s="66"/>
      <c r="I23" s="67">
        <f t="shared" si="1"/>
        <v>11.22</v>
      </c>
      <c r="J23" s="67">
        <f t="shared" si="2"/>
        <v>0</v>
      </c>
      <c r="K23" s="67">
        <f t="shared" si="3"/>
        <v>1065.9000000000001</v>
      </c>
      <c r="L23" s="67">
        <f t="shared" si="4"/>
        <v>0</v>
      </c>
    </row>
    <row r="24" spans="1:12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2" ht="16.149999999999999" thickBot="1">
      <c r="A25" s="125"/>
      <c r="B25" s="375" t="s">
        <v>3590</v>
      </c>
      <c r="C25" s="376"/>
      <c r="D25" s="376"/>
      <c r="E25" s="376"/>
      <c r="F25" s="376"/>
      <c r="G25" s="339"/>
      <c r="H25" s="66"/>
      <c r="I25" s="67"/>
      <c r="J25" s="67"/>
      <c r="K25" s="67"/>
      <c r="L25" s="67"/>
    </row>
    <row r="26" spans="1:12" ht="12" thickBot="1">
      <c r="A26" s="125"/>
      <c r="B26" s="355" t="s">
        <v>5246</v>
      </c>
      <c r="C26" s="356"/>
      <c r="D26" s="356"/>
      <c r="E26" s="356"/>
      <c r="F26" s="357"/>
      <c r="G26" s="285"/>
      <c r="H26" s="66"/>
      <c r="I26" s="67"/>
      <c r="J26" s="67"/>
      <c r="K26" s="67"/>
      <c r="L26" s="67"/>
    </row>
    <row r="27" spans="1:12">
      <c r="A27" s="125">
        <v>0</v>
      </c>
      <c r="B27" s="126">
        <v>721122</v>
      </c>
      <c r="C27" s="4" t="s">
        <v>3473</v>
      </c>
      <c r="D27" s="4" t="s">
        <v>2435</v>
      </c>
      <c r="E27" s="4" t="s">
        <v>1837</v>
      </c>
      <c r="F27" s="5">
        <v>19.760000000000002</v>
      </c>
      <c r="G27" s="5">
        <f t="shared" ref="G27:G40" si="5">ROUND(F27*Курс_EUR,2)</f>
        <v>1877.2</v>
      </c>
      <c r="H27" s="66"/>
      <c r="I27" s="67">
        <f t="shared" ref="I27:I40" si="6">F27*(1-Скидка_RP_СИЗ)</f>
        <v>19.760000000000002</v>
      </c>
      <c r="J27" s="67">
        <f t="shared" ref="J27:J40" si="7">I27*H27</f>
        <v>0</v>
      </c>
      <c r="K27" s="67">
        <f t="shared" ref="K27:K40" si="8">G27*(1-Скидка_RP_СИЗ)</f>
        <v>1877.2</v>
      </c>
      <c r="L27" s="67">
        <f t="shared" si="4"/>
        <v>0</v>
      </c>
    </row>
    <row r="28" spans="1:12">
      <c r="A28" s="125">
        <v>0</v>
      </c>
      <c r="B28" s="126">
        <v>721132</v>
      </c>
      <c r="C28" s="4" t="s">
        <v>3474</v>
      </c>
      <c r="D28" s="4" t="s">
        <v>2435</v>
      </c>
      <c r="E28" s="4" t="s">
        <v>1837</v>
      </c>
      <c r="F28" s="5">
        <v>19.760000000000002</v>
      </c>
      <c r="G28" s="5">
        <f t="shared" si="5"/>
        <v>1877.2</v>
      </c>
      <c r="H28" s="66"/>
      <c r="I28" s="67">
        <f t="shared" si="6"/>
        <v>19.760000000000002</v>
      </c>
      <c r="J28" s="67">
        <f t="shared" si="7"/>
        <v>0</v>
      </c>
      <c r="K28" s="67">
        <f t="shared" si="8"/>
        <v>1877.2</v>
      </c>
      <c r="L28" s="67">
        <f t="shared" si="4"/>
        <v>0</v>
      </c>
    </row>
    <row r="29" spans="1:12">
      <c r="A29" s="125">
        <v>0</v>
      </c>
      <c r="B29" s="126">
        <v>721142</v>
      </c>
      <c r="C29" s="4" t="s">
        <v>3475</v>
      </c>
      <c r="D29" s="4" t="s">
        <v>2435</v>
      </c>
      <c r="E29" s="4" t="s">
        <v>1837</v>
      </c>
      <c r="F29" s="5">
        <v>19.760000000000002</v>
      </c>
      <c r="G29" s="5">
        <f t="shared" si="5"/>
        <v>1877.2</v>
      </c>
      <c r="H29" s="66"/>
      <c r="I29" s="67">
        <f t="shared" si="6"/>
        <v>19.760000000000002</v>
      </c>
      <c r="J29" s="67">
        <f t="shared" si="7"/>
        <v>0</v>
      </c>
      <c r="K29" s="67">
        <f t="shared" si="8"/>
        <v>1877.2</v>
      </c>
      <c r="L29" s="67">
        <f t="shared" si="4"/>
        <v>0</v>
      </c>
    </row>
    <row r="30" spans="1:12">
      <c r="A30" s="125">
        <v>0</v>
      </c>
      <c r="B30" s="126">
        <v>721152</v>
      </c>
      <c r="C30" s="4" t="s">
        <v>3476</v>
      </c>
      <c r="D30" s="4" t="s">
        <v>3477</v>
      </c>
      <c r="E30" s="4" t="s">
        <v>3478</v>
      </c>
      <c r="F30" s="5">
        <v>19.760000000000002</v>
      </c>
      <c r="G30" s="5">
        <f t="shared" si="5"/>
        <v>1877.2</v>
      </c>
      <c r="H30" s="66"/>
      <c r="I30" s="67">
        <f t="shared" si="6"/>
        <v>19.760000000000002</v>
      </c>
      <c r="J30" s="67">
        <f t="shared" si="7"/>
        <v>0</v>
      </c>
      <c r="K30" s="67">
        <f t="shared" si="8"/>
        <v>1877.2</v>
      </c>
      <c r="L30" s="67">
        <f t="shared" si="4"/>
        <v>0</v>
      </c>
    </row>
    <row r="31" spans="1:12">
      <c r="A31" s="125"/>
      <c r="B31" s="126"/>
      <c r="C31" s="4"/>
      <c r="D31" s="4"/>
      <c r="E31" s="4"/>
      <c r="F31" s="5"/>
      <c r="G31" s="5"/>
      <c r="H31" s="66"/>
      <c r="I31" s="67"/>
      <c r="J31" s="67"/>
      <c r="K31" s="67"/>
      <c r="L31" s="67"/>
    </row>
    <row r="32" spans="1:12">
      <c r="A32" s="125">
        <v>0</v>
      </c>
      <c r="B32" s="126">
        <v>721221</v>
      </c>
      <c r="C32" s="4" t="s">
        <v>3496</v>
      </c>
      <c r="D32" s="4" t="s">
        <v>2435</v>
      </c>
      <c r="E32" s="4" t="s">
        <v>1837</v>
      </c>
      <c r="F32" s="5">
        <v>17.29</v>
      </c>
      <c r="G32" s="5">
        <f t="shared" si="5"/>
        <v>1642.55</v>
      </c>
      <c r="H32" s="66"/>
      <c r="I32" s="67">
        <f t="shared" si="6"/>
        <v>17.29</v>
      </c>
      <c r="J32" s="67">
        <f t="shared" si="7"/>
        <v>0</v>
      </c>
      <c r="K32" s="67">
        <f t="shared" si="8"/>
        <v>1642.55</v>
      </c>
      <c r="L32" s="67">
        <f t="shared" si="4"/>
        <v>0</v>
      </c>
    </row>
    <row r="33" spans="1:12">
      <c r="A33" s="125">
        <v>0</v>
      </c>
      <c r="B33" s="126">
        <v>721231</v>
      </c>
      <c r="C33" s="4" t="s">
        <v>3497</v>
      </c>
      <c r="D33" s="4" t="s">
        <v>2435</v>
      </c>
      <c r="E33" s="4" t="s">
        <v>1837</v>
      </c>
      <c r="F33" s="5">
        <v>17.29</v>
      </c>
      <c r="G33" s="5">
        <f t="shared" si="5"/>
        <v>1642.55</v>
      </c>
      <c r="H33" s="66"/>
      <c r="I33" s="67">
        <f t="shared" si="6"/>
        <v>17.29</v>
      </c>
      <c r="J33" s="67">
        <f t="shared" si="7"/>
        <v>0</v>
      </c>
      <c r="K33" s="67">
        <f t="shared" si="8"/>
        <v>1642.55</v>
      </c>
      <c r="L33" s="67">
        <f t="shared" si="4"/>
        <v>0</v>
      </c>
    </row>
    <row r="34" spans="1:12">
      <c r="A34" s="125">
        <v>0</v>
      </c>
      <c r="B34" s="126">
        <v>721241</v>
      </c>
      <c r="C34" s="4" t="s">
        <v>3498</v>
      </c>
      <c r="D34" s="4" t="s">
        <v>2435</v>
      </c>
      <c r="E34" s="4" t="s">
        <v>1837</v>
      </c>
      <c r="F34" s="5">
        <v>17.29</v>
      </c>
      <c r="G34" s="5">
        <f t="shared" si="5"/>
        <v>1642.55</v>
      </c>
      <c r="H34" s="66"/>
      <c r="I34" s="67">
        <f t="shared" si="6"/>
        <v>17.29</v>
      </c>
      <c r="J34" s="67">
        <f t="shared" si="7"/>
        <v>0</v>
      </c>
      <c r="K34" s="67">
        <f t="shared" si="8"/>
        <v>1642.55</v>
      </c>
      <c r="L34" s="67">
        <f t="shared" si="4"/>
        <v>0</v>
      </c>
    </row>
    <row r="35" spans="1:12">
      <c r="A35" s="125">
        <v>0</v>
      </c>
      <c r="B35" s="126">
        <v>721251</v>
      </c>
      <c r="C35" s="4" t="s">
        <v>3479</v>
      </c>
      <c r="D35" s="4" t="s">
        <v>3477</v>
      </c>
      <c r="E35" s="4" t="s">
        <v>3478</v>
      </c>
      <c r="F35" s="5">
        <v>17.29</v>
      </c>
      <c r="G35" s="5">
        <f t="shared" si="5"/>
        <v>1642.55</v>
      </c>
      <c r="H35" s="66"/>
      <c r="I35" s="67">
        <f t="shared" si="6"/>
        <v>17.29</v>
      </c>
      <c r="J35" s="67">
        <f t="shared" si="7"/>
        <v>0</v>
      </c>
      <c r="K35" s="67">
        <f t="shared" si="8"/>
        <v>1642.55</v>
      </c>
      <c r="L35" s="67">
        <f t="shared" si="4"/>
        <v>0</v>
      </c>
    </row>
    <row r="36" spans="1:12">
      <c r="A36" s="125"/>
      <c r="B36" s="126"/>
      <c r="C36" s="4"/>
      <c r="D36" s="4"/>
      <c r="E36" s="4"/>
      <c r="F36" s="5"/>
      <c r="G36" s="5"/>
      <c r="H36" s="66"/>
      <c r="I36" s="67"/>
      <c r="J36" s="67"/>
      <c r="K36" s="67"/>
      <c r="L36" s="67"/>
    </row>
    <row r="37" spans="1:12">
      <c r="A37" s="125">
        <v>0</v>
      </c>
      <c r="B37" s="126">
        <v>721421</v>
      </c>
      <c r="C37" s="4" t="s">
        <v>96</v>
      </c>
      <c r="D37" s="4" t="s">
        <v>2435</v>
      </c>
      <c r="E37" s="4" t="s">
        <v>1837</v>
      </c>
      <c r="F37" s="5">
        <v>14.99</v>
      </c>
      <c r="G37" s="5">
        <f t="shared" si="5"/>
        <v>1424.05</v>
      </c>
      <c r="H37" s="66"/>
      <c r="I37" s="67">
        <f t="shared" si="6"/>
        <v>14.99</v>
      </c>
      <c r="J37" s="67">
        <f t="shared" si="7"/>
        <v>0</v>
      </c>
      <c r="K37" s="67">
        <f t="shared" si="8"/>
        <v>1424.05</v>
      </c>
      <c r="L37" s="67">
        <f t="shared" si="4"/>
        <v>0</v>
      </c>
    </row>
    <row r="38" spans="1:12">
      <c r="A38" s="125">
        <v>0</v>
      </c>
      <c r="B38" s="126">
        <v>721431</v>
      </c>
      <c r="C38" s="4" t="s">
        <v>97</v>
      </c>
      <c r="D38" s="4" t="s">
        <v>2435</v>
      </c>
      <c r="E38" s="4" t="s">
        <v>1837</v>
      </c>
      <c r="F38" s="5">
        <v>14.99</v>
      </c>
      <c r="G38" s="5">
        <f t="shared" si="5"/>
        <v>1424.05</v>
      </c>
      <c r="H38" s="66"/>
      <c r="I38" s="67">
        <f t="shared" si="6"/>
        <v>14.99</v>
      </c>
      <c r="J38" s="67">
        <f t="shared" si="7"/>
        <v>0</v>
      </c>
      <c r="K38" s="67">
        <f t="shared" si="8"/>
        <v>1424.05</v>
      </c>
      <c r="L38" s="67">
        <f t="shared" si="4"/>
        <v>0</v>
      </c>
    </row>
    <row r="39" spans="1:12">
      <c r="A39" s="125">
        <v>0</v>
      </c>
      <c r="B39" s="126">
        <v>721441</v>
      </c>
      <c r="C39" s="4" t="s">
        <v>98</v>
      </c>
      <c r="D39" s="4" t="s">
        <v>2435</v>
      </c>
      <c r="E39" s="4" t="s">
        <v>1837</v>
      </c>
      <c r="F39" s="5">
        <v>14.99</v>
      </c>
      <c r="G39" s="5">
        <f t="shared" si="5"/>
        <v>1424.05</v>
      </c>
      <c r="H39" s="66"/>
      <c r="I39" s="67">
        <f t="shared" si="6"/>
        <v>14.99</v>
      </c>
      <c r="J39" s="67">
        <f t="shared" si="7"/>
        <v>0</v>
      </c>
      <c r="K39" s="67">
        <f t="shared" si="8"/>
        <v>1424.05</v>
      </c>
      <c r="L39" s="67">
        <f t="shared" si="4"/>
        <v>0</v>
      </c>
    </row>
    <row r="40" spans="1:12">
      <c r="A40" s="125">
        <v>0</v>
      </c>
      <c r="B40" s="126">
        <v>721451</v>
      </c>
      <c r="C40" s="4" t="s">
        <v>3480</v>
      </c>
      <c r="D40" s="4" t="s">
        <v>3477</v>
      </c>
      <c r="E40" s="4" t="s">
        <v>3478</v>
      </c>
      <c r="F40" s="5">
        <v>14.99</v>
      </c>
      <c r="G40" s="5">
        <f t="shared" si="5"/>
        <v>1424.05</v>
      </c>
      <c r="H40" s="66"/>
      <c r="I40" s="67">
        <f t="shared" si="6"/>
        <v>14.99</v>
      </c>
      <c r="J40" s="67">
        <f t="shared" si="7"/>
        <v>0</v>
      </c>
      <c r="K40" s="67">
        <f t="shared" si="8"/>
        <v>1424.05</v>
      </c>
      <c r="L40" s="67">
        <f t="shared" si="4"/>
        <v>0</v>
      </c>
    </row>
    <row r="41" spans="1:12" ht="12" thickBot="1">
      <c r="A41" s="125"/>
      <c r="B41" s="126"/>
      <c r="C41" s="4"/>
      <c r="D41" s="4"/>
      <c r="E41" s="4"/>
      <c r="F41" s="5"/>
      <c r="G41" s="5"/>
      <c r="H41" s="66"/>
      <c r="I41" s="67"/>
      <c r="J41" s="67"/>
      <c r="K41" s="67"/>
      <c r="L41" s="67"/>
    </row>
    <row r="42" spans="1:12" ht="12" thickBot="1">
      <c r="A42" s="125"/>
      <c r="B42" s="355" t="s">
        <v>5247</v>
      </c>
      <c r="C42" s="356"/>
      <c r="D42" s="356"/>
      <c r="E42" s="356"/>
      <c r="F42" s="357"/>
      <c r="G42" s="285"/>
      <c r="H42" s="66"/>
      <c r="I42" s="67"/>
      <c r="J42" s="67"/>
      <c r="K42" s="67"/>
      <c r="L42" s="67"/>
    </row>
    <row r="43" spans="1:12">
      <c r="A43" s="125">
        <v>0</v>
      </c>
      <c r="B43" s="126">
        <v>723033</v>
      </c>
      <c r="C43" s="4" t="s">
        <v>5248</v>
      </c>
      <c r="D43" s="4" t="s">
        <v>5249</v>
      </c>
      <c r="E43" s="4" t="s">
        <v>1604</v>
      </c>
      <c r="F43" s="5">
        <v>0.69</v>
      </c>
      <c r="G43" s="5">
        <f t="shared" ref="G43:G69" si="9">ROUND(F43*Курс_EUR,2)</f>
        <v>65.55</v>
      </c>
      <c r="H43" s="66"/>
      <c r="I43" s="67">
        <f>F43*(1-Скидка_RP_СИЗ)</f>
        <v>0.69</v>
      </c>
      <c r="J43" s="67">
        <f>I43*H43</f>
        <v>0</v>
      </c>
      <c r="K43" s="67">
        <f>G43*(1-Скидка_RP_СИЗ)</f>
        <v>65.55</v>
      </c>
      <c r="L43" s="67">
        <f t="shared" si="4"/>
        <v>0</v>
      </c>
    </row>
    <row r="44" spans="1:12">
      <c r="A44" s="125">
        <v>0</v>
      </c>
      <c r="B44" s="126">
        <v>723034</v>
      </c>
      <c r="C44" s="4" t="s">
        <v>5250</v>
      </c>
      <c r="D44" s="4" t="s">
        <v>5249</v>
      </c>
      <c r="E44" s="4" t="s">
        <v>1604</v>
      </c>
      <c r="F44" s="5">
        <v>0.69</v>
      </c>
      <c r="G44" s="5">
        <f t="shared" si="9"/>
        <v>65.55</v>
      </c>
      <c r="H44" s="66"/>
      <c r="I44" s="67">
        <f>F44*(1-Скидка_RP_СИЗ)</f>
        <v>0.69</v>
      </c>
      <c r="J44" s="67">
        <f>I44*H44</f>
        <v>0</v>
      </c>
      <c r="K44" s="67">
        <f>G44*(1-Скидка_RP_СИЗ)</f>
        <v>65.55</v>
      </c>
      <c r="L44" s="67">
        <f t="shared" si="4"/>
        <v>0</v>
      </c>
    </row>
    <row r="45" spans="1:12">
      <c r="A45" s="125"/>
      <c r="B45" s="126"/>
      <c r="C45" s="4"/>
      <c r="D45" s="4"/>
      <c r="E45" s="4"/>
      <c r="F45" s="5"/>
      <c r="G45" s="5"/>
      <c r="H45" s="66"/>
      <c r="I45" s="67"/>
      <c r="J45" s="67"/>
      <c r="K45" s="67"/>
      <c r="L45" s="67"/>
    </row>
    <row r="46" spans="1:12">
      <c r="A46" s="125">
        <v>0</v>
      </c>
      <c r="B46" s="126">
        <v>723232</v>
      </c>
      <c r="C46" s="4" t="s">
        <v>5251</v>
      </c>
      <c r="D46" s="4" t="s">
        <v>5249</v>
      </c>
      <c r="E46" s="4" t="s">
        <v>1604</v>
      </c>
      <c r="F46" s="5">
        <v>1.21</v>
      </c>
      <c r="G46" s="5">
        <f t="shared" si="9"/>
        <v>114.95</v>
      </c>
      <c r="H46" s="66"/>
      <c r="I46" s="67">
        <f>F46*(1-Скидка_RP_СИЗ)</f>
        <v>1.21</v>
      </c>
      <c r="J46" s="67">
        <f>I46*H46</f>
        <v>0</v>
      </c>
      <c r="K46" s="67">
        <f>G46*(1-Скидка_RP_СИЗ)</f>
        <v>114.95</v>
      </c>
      <c r="L46" s="67">
        <f t="shared" si="4"/>
        <v>0</v>
      </c>
    </row>
    <row r="47" spans="1:12">
      <c r="A47" s="125">
        <v>0</v>
      </c>
      <c r="B47" s="126">
        <v>723233</v>
      </c>
      <c r="C47" s="4" t="s">
        <v>5252</v>
      </c>
      <c r="D47" s="4" t="s">
        <v>5249</v>
      </c>
      <c r="E47" s="4" t="s">
        <v>1604</v>
      </c>
      <c r="F47" s="5">
        <v>1.21</v>
      </c>
      <c r="G47" s="5">
        <f t="shared" si="9"/>
        <v>114.95</v>
      </c>
      <c r="H47" s="66"/>
      <c r="I47" s="67">
        <f>F47*(1-Скидка_RP_СИЗ)</f>
        <v>1.21</v>
      </c>
      <c r="J47" s="67">
        <f>I47*H47</f>
        <v>0</v>
      </c>
      <c r="K47" s="67">
        <f>G47*(1-Скидка_RP_СИЗ)</f>
        <v>114.95</v>
      </c>
      <c r="L47" s="67">
        <f t="shared" si="4"/>
        <v>0</v>
      </c>
    </row>
    <row r="48" spans="1:12">
      <c r="A48" s="125">
        <v>0</v>
      </c>
      <c r="B48" s="126">
        <v>723234</v>
      </c>
      <c r="C48" s="4" t="s">
        <v>5253</v>
      </c>
      <c r="D48" s="4" t="s">
        <v>5249</v>
      </c>
      <c r="E48" s="4" t="s">
        <v>1604</v>
      </c>
      <c r="F48" s="5">
        <v>1.21</v>
      </c>
      <c r="G48" s="5">
        <f t="shared" si="9"/>
        <v>114.95</v>
      </c>
      <c r="H48" s="66"/>
      <c r="I48" s="67">
        <f>F48*(1-Скидка_RP_СИЗ)</f>
        <v>1.21</v>
      </c>
      <c r="J48" s="67">
        <f>I48*H48</f>
        <v>0</v>
      </c>
      <c r="K48" s="67">
        <f>G48*(1-Скидка_RP_СИЗ)</f>
        <v>114.95</v>
      </c>
      <c r="L48" s="67">
        <f t="shared" si="4"/>
        <v>0</v>
      </c>
    </row>
    <row r="49" spans="1:12">
      <c r="A49" s="125"/>
      <c r="B49" s="126"/>
      <c r="C49" s="4"/>
      <c r="D49" s="4"/>
      <c r="E49" s="4"/>
      <c r="F49" s="5"/>
      <c r="G49" s="5"/>
      <c r="H49" s="66"/>
      <c r="I49" s="67"/>
      <c r="J49" s="67"/>
      <c r="K49" s="67"/>
      <c r="L49" s="67"/>
    </row>
    <row r="50" spans="1:12">
      <c r="A50" s="125">
        <v>0</v>
      </c>
      <c r="B50" s="126">
        <v>723333</v>
      </c>
      <c r="C50" s="4" t="s">
        <v>5254</v>
      </c>
      <c r="D50" s="4" t="s">
        <v>5249</v>
      </c>
      <c r="E50" s="4" t="s">
        <v>1604</v>
      </c>
      <c r="F50" s="5">
        <v>1.47</v>
      </c>
      <c r="G50" s="5">
        <f t="shared" si="9"/>
        <v>139.65</v>
      </c>
      <c r="H50" s="66"/>
      <c r="I50" s="67">
        <f>F50*(1-Скидка_RP_СИЗ)</f>
        <v>1.47</v>
      </c>
      <c r="J50" s="67">
        <f>I50*H50</f>
        <v>0</v>
      </c>
      <c r="K50" s="67">
        <f>G50*(1-Скидка_RP_СИЗ)</f>
        <v>139.65</v>
      </c>
      <c r="L50" s="67">
        <f t="shared" si="4"/>
        <v>0</v>
      </c>
    </row>
    <row r="51" spans="1:12">
      <c r="A51" s="125">
        <v>0</v>
      </c>
      <c r="B51" s="126">
        <v>723334</v>
      </c>
      <c r="C51" s="4" t="s">
        <v>5255</v>
      </c>
      <c r="D51" s="4" t="s">
        <v>5249</v>
      </c>
      <c r="E51" s="4" t="s">
        <v>1604</v>
      </c>
      <c r="F51" s="5">
        <v>1.47</v>
      </c>
      <c r="G51" s="5">
        <f t="shared" si="9"/>
        <v>139.65</v>
      </c>
      <c r="H51" s="66"/>
      <c r="I51" s="67">
        <f>F51*(1-Скидка_RP_СИЗ)</f>
        <v>1.47</v>
      </c>
      <c r="J51" s="67">
        <f>I51*H51</f>
        <v>0</v>
      </c>
      <c r="K51" s="67">
        <f>G51*(1-Скидка_RP_СИЗ)</f>
        <v>139.65</v>
      </c>
      <c r="L51" s="67">
        <f t="shared" si="4"/>
        <v>0</v>
      </c>
    </row>
    <row r="52" spans="1:12">
      <c r="A52" s="125"/>
      <c r="B52" s="126"/>
      <c r="C52" s="4"/>
      <c r="D52" s="4"/>
      <c r="E52" s="4"/>
      <c r="F52" s="5"/>
      <c r="G52" s="5"/>
      <c r="H52" s="66"/>
      <c r="I52" s="67"/>
      <c r="J52" s="67"/>
      <c r="K52" s="67"/>
      <c r="L52" s="67"/>
    </row>
    <row r="53" spans="1:12">
      <c r="A53" s="125">
        <v>0</v>
      </c>
      <c r="B53" s="126">
        <v>723632</v>
      </c>
      <c r="C53" s="4" t="s">
        <v>5256</v>
      </c>
      <c r="D53" s="4" t="s">
        <v>5249</v>
      </c>
      <c r="E53" s="4" t="s">
        <v>1604</v>
      </c>
      <c r="F53" s="5">
        <v>1.35</v>
      </c>
      <c r="G53" s="5">
        <f t="shared" si="9"/>
        <v>128.25</v>
      </c>
      <c r="H53" s="66"/>
      <c r="I53" s="67">
        <f>F53*(1-Скидка_RP_СИЗ)</f>
        <v>1.35</v>
      </c>
      <c r="J53" s="67">
        <f>I53*H53</f>
        <v>0</v>
      </c>
      <c r="K53" s="67">
        <f>G53*(1-Скидка_RP_СИЗ)</f>
        <v>128.25</v>
      </c>
      <c r="L53" s="67">
        <f t="shared" si="4"/>
        <v>0</v>
      </c>
    </row>
    <row r="54" spans="1:12">
      <c r="A54" s="125">
        <v>0</v>
      </c>
      <c r="B54" s="126">
        <v>723633</v>
      </c>
      <c r="C54" s="4" t="s">
        <v>5257</v>
      </c>
      <c r="D54" s="4" t="s">
        <v>5249</v>
      </c>
      <c r="E54" s="4" t="s">
        <v>1604</v>
      </c>
      <c r="F54" s="5">
        <v>1.35</v>
      </c>
      <c r="G54" s="5">
        <f t="shared" si="9"/>
        <v>128.25</v>
      </c>
      <c r="H54" s="66"/>
      <c r="I54" s="67">
        <f>F54*(1-Скидка_RP_СИЗ)</f>
        <v>1.35</v>
      </c>
      <c r="J54" s="67">
        <f>I54*H54</f>
        <v>0</v>
      </c>
      <c r="K54" s="67">
        <f>G54*(1-Скидка_RP_СИЗ)</f>
        <v>128.25</v>
      </c>
      <c r="L54" s="67">
        <f t="shared" si="4"/>
        <v>0</v>
      </c>
    </row>
    <row r="55" spans="1:12">
      <c r="A55" s="125">
        <v>0</v>
      </c>
      <c r="B55" s="126">
        <v>723634</v>
      </c>
      <c r="C55" s="4" t="s">
        <v>5258</v>
      </c>
      <c r="D55" s="4" t="s">
        <v>5249</v>
      </c>
      <c r="E55" s="4" t="s">
        <v>1604</v>
      </c>
      <c r="F55" s="5">
        <v>1.35</v>
      </c>
      <c r="G55" s="5">
        <f t="shared" si="9"/>
        <v>128.25</v>
      </c>
      <c r="H55" s="66"/>
      <c r="I55" s="67">
        <f>F55*(1-Скидка_RP_СИЗ)</f>
        <v>1.35</v>
      </c>
      <c r="J55" s="67">
        <f>I55*H55</f>
        <v>0</v>
      </c>
      <c r="K55" s="67">
        <f>G55*(1-Скидка_RP_СИЗ)</f>
        <v>128.25</v>
      </c>
      <c r="L55" s="67">
        <f t="shared" si="4"/>
        <v>0</v>
      </c>
    </row>
    <row r="56" spans="1:12">
      <c r="A56" s="125"/>
      <c r="B56" s="126"/>
      <c r="C56" s="4"/>
      <c r="D56" s="4"/>
      <c r="E56" s="4"/>
      <c r="F56" s="5"/>
      <c r="G56" s="5"/>
      <c r="H56" s="66"/>
      <c r="I56" s="67"/>
      <c r="J56" s="67"/>
      <c r="K56" s="67"/>
      <c r="L56" s="67"/>
    </row>
    <row r="57" spans="1:12">
      <c r="A57" s="125">
        <v>0</v>
      </c>
      <c r="B57" s="126">
        <v>723732</v>
      </c>
      <c r="C57" s="4" t="s">
        <v>5259</v>
      </c>
      <c r="D57" s="4" t="s">
        <v>5260</v>
      </c>
      <c r="E57" s="4" t="s">
        <v>1604</v>
      </c>
      <c r="F57" s="5">
        <v>2.37</v>
      </c>
      <c r="G57" s="5">
        <f t="shared" si="9"/>
        <v>225.15</v>
      </c>
      <c r="H57" s="66"/>
      <c r="I57" s="67">
        <f>F57*(1-Скидка_RP_СИЗ)</f>
        <v>2.37</v>
      </c>
      <c r="J57" s="67">
        <f>I57*H57</f>
        <v>0</v>
      </c>
      <c r="K57" s="67">
        <f>G57*(1-Скидка_RP_СИЗ)</f>
        <v>225.15</v>
      </c>
      <c r="L57" s="67">
        <f t="shared" si="4"/>
        <v>0</v>
      </c>
    </row>
    <row r="58" spans="1:12">
      <c r="A58" s="125">
        <v>0</v>
      </c>
      <c r="B58" s="126">
        <v>723733</v>
      </c>
      <c r="C58" s="4" t="s">
        <v>5261</v>
      </c>
      <c r="D58" s="4" t="s">
        <v>5260</v>
      </c>
      <c r="E58" s="4" t="s">
        <v>1604</v>
      </c>
      <c r="F58" s="5">
        <v>2.37</v>
      </c>
      <c r="G58" s="5">
        <f t="shared" si="9"/>
        <v>225.15</v>
      </c>
      <c r="H58" s="66"/>
      <c r="I58" s="67">
        <f>F58*(1-Скидка_RP_СИЗ)</f>
        <v>2.37</v>
      </c>
      <c r="J58" s="67">
        <f>I58*H58</f>
        <v>0</v>
      </c>
      <c r="K58" s="67">
        <f>G58*(1-Скидка_RP_СИЗ)</f>
        <v>225.15</v>
      </c>
      <c r="L58" s="67">
        <f t="shared" si="4"/>
        <v>0</v>
      </c>
    </row>
    <row r="59" spans="1:12">
      <c r="A59" s="125">
        <v>0</v>
      </c>
      <c r="B59" s="126">
        <v>723734</v>
      </c>
      <c r="C59" s="4" t="s">
        <v>5262</v>
      </c>
      <c r="D59" s="4" t="s">
        <v>5260</v>
      </c>
      <c r="E59" s="4" t="s">
        <v>1604</v>
      </c>
      <c r="F59" s="5">
        <v>2.37</v>
      </c>
      <c r="G59" s="5">
        <f t="shared" si="9"/>
        <v>225.15</v>
      </c>
      <c r="H59" s="66"/>
      <c r="I59" s="67">
        <f>F59*(1-Скидка_RP_СИЗ)</f>
        <v>2.37</v>
      </c>
      <c r="J59" s="67">
        <f>I59*H59</f>
        <v>0</v>
      </c>
      <c r="K59" s="67">
        <f>G59*(1-Скидка_RP_СИЗ)</f>
        <v>225.15</v>
      </c>
      <c r="L59" s="67">
        <f t="shared" si="4"/>
        <v>0</v>
      </c>
    </row>
    <row r="60" spans="1:12">
      <c r="A60" s="125"/>
      <c r="B60" s="126"/>
      <c r="C60" s="4"/>
      <c r="D60" s="4"/>
      <c r="E60" s="4"/>
      <c r="F60" s="5"/>
      <c r="G60" s="5"/>
      <c r="H60" s="66"/>
      <c r="I60" s="67"/>
      <c r="J60" s="67"/>
      <c r="K60" s="67"/>
      <c r="L60" s="67"/>
    </row>
    <row r="61" spans="1:12">
      <c r="A61" s="125">
        <v>0</v>
      </c>
      <c r="B61" s="126">
        <v>724534</v>
      </c>
      <c r="C61" s="4" t="s">
        <v>5263</v>
      </c>
      <c r="D61" s="4" t="s">
        <v>5249</v>
      </c>
      <c r="E61" s="4" t="s">
        <v>1604</v>
      </c>
      <c r="F61" s="5">
        <v>2.2999999999999998</v>
      </c>
      <c r="G61" s="5">
        <f t="shared" si="9"/>
        <v>218.5</v>
      </c>
      <c r="H61" s="66"/>
      <c r="I61" s="67">
        <f>F61*(1-Скидка_RP_СИЗ)</f>
        <v>2.2999999999999998</v>
      </c>
      <c r="J61" s="67">
        <f>I61*H61</f>
        <v>0</v>
      </c>
      <c r="K61" s="67">
        <f>G61*(1-Скидка_RP_СИЗ)</f>
        <v>218.5</v>
      </c>
      <c r="L61" s="67">
        <f t="shared" si="4"/>
        <v>0</v>
      </c>
    </row>
    <row r="62" spans="1:12">
      <c r="A62" s="125">
        <v>0</v>
      </c>
      <c r="B62" s="126">
        <v>724535</v>
      </c>
      <c r="C62" s="4" t="s">
        <v>5264</v>
      </c>
      <c r="D62" s="4" t="s">
        <v>5249</v>
      </c>
      <c r="E62" s="4" t="s">
        <v>1604</v>
      </c>
      <c r="F62" s="5">
        <v>2.2999999999999998</v>
      </c>
      <c r="G62" s="5">
        <f t="shared" si="9"/>
        <v>218.5</v>
      </c>
      <c r="H62" s="66"/>
      <c r="I62" s="67">
        <f>F62*(1-Скидка_RP_СИЗ)</f>
        <v>2.2999999999999998</v>
      </c>
      <c r="J62" s="67">
        <f>I62*H62</f>
        <v>0</v>
      </c>
      <c r="K62" s="67">
        <f>G62*(1-Скидка_RP_СИЗ)</f>
        <v>218.5</v>
      </c>
      <c r="L62" s="67">
        <f t="shared" si="4"/>
        <v>0</v>
      </c>
    </row>
    <row r="63" spans="1:12">
      <c r="A63" s="125"/>
      <c r="B63" s="126"/>
      <c r="C63" s="4"/>
      <c r="D63" s="4"/>
      <c r="E63" s="4"/>
      <c r="F63" s="5"/>
      <c r="G63" s="5"/>
      <c r="H63" s="66"/>
      <c r="I63" s="67"/>
      <c r="J63" s="67"/>
      <c r="K63" s="67"/>
      <c r="L63" s="67"/>
    </row>
    <row r="64" spans="1:12">
      <c r="A64" s="125">
        <v>0</v>
      </c>
      <c r="B64" s="126">
        <v>724544</v>
      </c>
      <c r="C64" s="4" t="s">
        <v>5265</v>
      </c>
      <c r="D64" s="4" t="s">
        <v>5249</v>
      </c>
      <c r="E64" s="4" t="s">
        <v>1604</v>
      </c>
      <c r="F64" s="5">
        <v>2.14</v>
      </c>
      <c r="G64" s="5">
        <f t="shared" si="9"/>
        <v>203.3</v>
      </c>
      <c r="H64" s="66"/>
      <c r="I64" s="67">
        <f>F64*(1-Скидка_RP_СИЗ)</f>
        <v>2.14</v>
      </c>
      <c r="J64" s="67">
        <f>I64*H64</f>
        <v>0</v>
      </c>
      <c r="K64" s="67">
        <f>G64*(1-Скидка_RP_СИЗ)</f>
        <v>203.3</v>
      </c>
      <c r="L64" s="67">
        <f t="shared" si="4"/>
        <v>0</v>
      </c>
    </row>
    <row r="65" spans="1:12">
      <c r="A65" s="125">
        <v>0</v>
      </c>
      <c r="B65" s="126">
        <v>724545</v>
      </c>
      <c r="C65" s="4" t="s">
        <v>5266</v>
      </c>
      <c r="D65" s="4" t="s">
        <v>5249</v>
      </c>
      <c r="E65" s="4" t="s">
        <v>1604</v>
      </c>
      <c r="F65" s="5">
        <v>2.14</v>
      </c>
      <c r="G65" s="5">
        <f t="shared" si="9"/>
        <v>203.3</v>
      </c>
      <c r="H65" s="66"/>
      <c r="I65" s="67">
        <f>F65*(1-Скидка_RP_СИЗ)</f>
        <v>2.14</v>
      </c>
      <c r="J65" s="67">
        <f>I65*H65</f>
        <v>0</v>
      </c>
      <c r="K65" s="67">
        <f>G65*(1-Скидка_RP_СИЗ)</f>
        <v>203.3</v>
      </c>
      <c r="L65" s="67">
        <f t="shared" si="4"/>
        <v>0</v>
      </c>
    </row>
    <row r="66" spans="1:12">
      <c r="A66" s="125"/>
      <c r="B66" s="126"/>
      <c r="C66" s="4"/>
      <c r="D66" s="4"/>
      <c r="E66" s="4"/>
      <c r="F66" s="5"/>
      <c r="G66" s="5"/>
      <c r="H66" s="66"/>
      <c r="I66" s="67"/>
      <c r="J66" s="67"/>
      <c r="K66" s="67"/>
      <c r="L66" s="67"/>
    </row>
    <row r="67" spans="1:12">
      <c r="A67" s="125">
        <v>0</v>
      </c>
      <c r="B67" s="126">
        <v>725532</v>
      </c>
      <c r="C67" s="4" t="s">
        <v>5267</v>
      </c>
      <c r="D67" s="4" t="s">
        <v>5249</v>
      </c>
      <c r="E67" s="4" t="s">
        <v>1604</v>
      </c>
      <c r="F67" s="5">
        <v>6.34</v>
      </c>
      <c r="G67" s="5">
        <f t="shared" si="9"/>
        <v>602.29999999999995</v>
      </c>
      <c r="H67" s="66"/>
      <c r="I67" s="67">
        <f>F67*(1-Скидка_RP_СИЗ)</f>
        <v>6.34</v>
      </c>
      <c r="J67" s="67">
        <f>I67*H67</f>
        <v>0</v>
      </c>
      <c r="K67" s="67">
        <f>G67*(1-Скидка_RP_СИЗ)</f>
        <v>602.29999999999995</v>
      </c>
      <c r="L67" s="67">
        <f t="shared" si="4"/>
        <v>0</v>
      </c>
    </row>
    <row r="68" spans="1:12">
      <c r="A68" s="125">
        <v>0</v>
      </c>
      <c r="B68" s="126">
        <v>725533</v>
      </c>
      <c r="C68" s="4" t="s">
        <v>5268</v>
      </c>
      <c r="D68" s="4" t="s">
        <v>5249</v>
      </c>
      <c r="E68" s="4" t="s">
        <v>1604</v>
      </c>
      <c r="F68" s="5">
        <v>6.34</v>
      </c>
      <c r="G68" s="5">
        <f t="shared" si="9"/>
        <v>602.29999999999995</v>
      </c>
      <c r="H68" s="66"/>
      <c r="I68" s="67">
        <f>F68*(1-Скидка_RP_СИЗ)</f>
        <v>6.34</v>
      </c>
      <c r="J68" s="67">
        <f>I68*H68</f>
        <v>0</v>
      </c>
      <c r="K68" s="67">
        <f>G68*(1-Скидка_RP_СИЗ)</f>
        <v>602.29999999999995</v>
      </c>
      <c r="L68" s="67">
        <f t="shared" si="4"/>
        <v>0</v>
      </c>
    </row>
    <row r="69" spans="1:12">
      <c r="A69" s="125">
        <v>0</v>
      </c>
      <c r="B69" s="126">
        <v>725534</v>
      </c>
      <c r="C69" s="4" t="s">
        <v>5269</v>
      </c>
      <c r="D69" s="4" t="s">
        <v>5249</v>
      </c>
      <c r="E69" s="4" t="s">
        <v>1604</v>
      </c>
      <c r="F69" s="5">
        <v>6.34</v>
      </c>
      <c r="G69" s="5">
        <f t="shared" si="9"/>
        <v>602.29999999999995</v>
      </c>
      <c r="H69" s="66"/>
      <c r="I69" s="67">
        <f>F69*(1-Скидка_RP_СИЗ)</f>
        <v>6.34</v>
      </c>
      <c r="J69" s="67">
        <f>I69*H69</f>
        <v>0</v>
      </c>
      <c r="K69" s="67">
        <f>G69*(1-Скидка_RP_СИЗ)</f>
        <v>602.29999999999995</v>
      </c>
      <c r="L69" s="67">
        <f t="shared" si="4"/>
        <v>0</v>
      </c>
    </row>
    <row r="70" spans="1:12" ht="12" thickBot="1">
      <c r="A70" s="125"/>
      <c r="B70" s="126"/>
      <c r="C70" s="4"/>
      <c r="D70" s="4"/>
      <c r="E70" s="4"/>
      <c r="F70" s="5"/>
      <c r="G70" s="5"/>
      <c r="H70" s="66"/>
      <c r="I70" s="67"/>
      <c r="J70" s="67"/>
      <c r="K70" s="67"/>
      <c r="L70" s="67"/>
    </row>
    <row r="71" spans="1:12" ht="12" thickBot="1">
      <c r="A71" s="125"/>
      <c r="B71" s="355" t="s">
        <v>5270</v>
      </c>
      <c r="C71" s="356"/>
      <c r="D71" s="356"/>
      <c r="E71" s="356"/>
      <c r="F71" s="357"/>
      <c r="G71" s="285"/>
      <c r="H71" s="66"/>
      <c r="I71" s="67"/>
      <c r="J71" s="67"/>
      <c r="K71" s="67"/>
      <c r="L71" s="67"/>
    </row>
    <row r="72" spans="1:12">
      <c r="A72" s="125">
        <v>0</v>
      </c>
      <c r="B72" s="126">
        <v>729112</v>
      </c>
      <c r="C72" s="4" t="s">
        <v>2944</v>
      </c>
      <c r="D72" s="4" t="s">
        <v>2409</v>
      </c>
      <c r="E72" s="4" t="s">
        <v>8</v>
      </c>
      <c r="F72" s="5">
        <v>4.76</v>
      </c>
      <c r="G72" s="5">
        <f t="shared" ref="G72" si="10">ROUND(F72*Курс_EUR,2)</f>
        <v>452.2</v>
      </c>
      <c r="H72" s="66"/>
      <c r="I72" s="67">
        <f>F72*(1-Скидка_RP_СИЗ)</f>
        <v>4.76</v>
      </c>
      <c r="J72" s="67">
        <f>I72*H72</f>
        <v>0</v>
      </c>
      <c r="K72" s="67">
        <f>G72*(1-Скидка_RP_СИЗ)</f>
        <v>452.2</v>
      </c>
      <c r="L72" s="67">
        <f t="shared" si="4"/>
        <v>0</v>
      </c>
    </row>
    <row r="73" spans="1:12">
      <c r="A73" s="125"/>
      <c r="B73" s="126"/>
      <c r="C73" s="4"/>
      <c r="D73" s="4"/>
      <c r="E73" s="4"/>
      <c r="F73" s="5"/>
      <c r="G73" s="5"/>
      <c r="H73" s="66"/>
      <c r="I73" s="67"/>
      <c r="J73" s="67"/>
      <c r="K73" s="67"/>
      <c r="L73" s="67"/>
    </row>
    <row r="74" spans="1:12" ht="16.149999999999999" thickBot="1">
      <c r="A74" s="125"/>
      <c r="B74" s="375" t="s">
        <v>4923</v>
      </c>
      <c r="C74" s="376"/>
      <c r="D74" s="376"/>
      <c r="E74" s="376"/>
      <c r="F74" s="376"/>
      <c r="G74" s="338"/>
      <c r="H74" s="66"/>
      <c r="I74" s="67"/>
      <c r="J74" s="67"/>
      <c r="K74" s="67"/>
      <c r="L74" s="67"/>
    </row>
    <row r="75" spans="1:12" ht="12" thickBot="1">
      <c r="A75" s="125"/>
      <c r="B75" s="355" t="s">
        <v>4999</v>
      </c>
      <c r="C75" s="356"/>
      <c r="D75" s="356"/>
      <c r="E75" s="356"/>
      <c r="F75" s="357"/>
      <c r="G75" s="285"/>
      <c r="H75" s="66"/>
      <c r="I75" s="67"/>
      <c r="J75" s="67"/>
      <c r="K75" s="67"/>
      <c r="L75" s="67"/>
    </row>
    <row r="76" spans="1:12">
      <c r="A76" s="125">
        <v>0</v>
      </c>
      <c r="B76" s="126">
        <v>731310</v>
      </c>
      <c r="C76" s="4" t="s">
        <v>5000</v>
      </c>
      <c r="D76" s="4" t="s">
        <v>5001</v>
      </c>
      <c r="E76" s="4" t="s">
        <v>8</v>
      </c>
      <c r="F76" s="5">
        <v>0.6</v>
      </c>
      <c r="G76" s="5">
        <f t="shared" ref="G76:G80" si="11">ROUND(F76*Курс_EUR,2)</f>
        <v>57</v>
      </c>
      <c r="H76" s="66"/>
      <c r="I76" s="67">
        <f>F76*(1-Скидка_RP_СИЗ)</f>
        <v>0.6</v>
      </c>
      <c r="J76" s="67">
        <f>I76*H76</f>
        <v>0</v>
      </c>
      <c r="K76" s="67">
        <f>G76*(1-Скидка_RP_СИЗ)</f>
        <v>57</v>
      </c>
      <c r="L76" s="67">
        <f t="shared" si="4"/>
        <v>0</v>
      </c>
    </row>
    <row r="77" spans="1:12">
      <c r="A77" s="125">
        <v>0</v>
      </c>
      <c r="B77" s="126">
        <v>731315</v>
      </c>
      <c r="C77" s="4" t="s">
        <v>5002</v>
      </c>
      <c r="D77" s="4" t="s">
        <v>2417</v>
      </c>
      <c r="E77" s="4" t="s">
        <v>8</v>
      </c>
      <c r="F77" s="5">
        <v>1.1000000000000001</v>
      </c>
      <c r="G77" s="5">
        <f t="shared" si="11"/>
        <v>104.5</v>
      </c>
      <c r="H77" s="66"/>
      <c r="I77" s="67">
        <f>F77*(1-Скидка_RP_СИЗ)</f>
        <v>1.1000000000000001</v>
      </c>
      <c r="J77" s="67">
        <f>I77*H77</f>
        <v>0</v>
      </c>
      <c r="K77" s="67">
        <f>G77*(1-Скидка_RP_СИЗ)</f>
        <v>104.5</v>
      </c>
      <c r="L77" s="67">
        <f t="shared" si="4"/>
        <v>0</v>
      </c>
    </row>
    <row r="78" spans="1:12">
      <c r="A78" s="125"/>
      <c r="B78" s="126"/>
      <c r="C78" s="4"/>
      <c r="D78" s="4"/>
      <c r="E78" s="4"/>
      <c r="F78" s="5"/>
      <c r="G78" s="5"/>
      <c r="H78" s="66"/>
      <c r="I78" s="67"/>
      <c r="J78" s="67"/>
      <c r="K78" s="67"/>
      <c r="L78" s="67"/>
    </row>
    <row r="79" spans="1:12">
      <c r="A79" s="125">
        <v>0</v>
      </c>
      <c r="B79" s="126">
        <v>731325</v>
      </c>
      <c r="C79" s="4" t="s">
        <v>5003</v>
      </c>
      <c r="D79" s="4" t="s">
        <v>2417</v>
      </c>
      <c r="E79" s="4" t="s">
        <v>8</v>
      </c>
      <c r="F79" s="5">
        <v>1.22</v>
      </c>
      <c r="G79" s="5">
        <f t="shared" si="11"/>
        <v>115.9</v>
      </c>
      <c r="H79" s="66"/>
      <c r="I79" s="67">
        <f>F79*(1-Скидка_RP_СИЗ)</f>
        <v>1.22</v>
      </c>
      <c r="J79" s="67">
        <f>I79*H79</f>
        <v>0</v>
      </c>
      <c r="K79" s="67">
        <f>G79*(1-Скидка_RP_СИЗ)</f>
        <v>115.9</v>
      </c>
      <c r="L79" s="67">
        <f t="shared" si="4"/>
        <v>0</v>
      </c>
    </row>
    <row r="80" spans="1:12">
      <c r="A80" s="125">
        <v>0</v>
      </c>
      <c r="B80" s="126">
        <v>731326</v>
      </c>
      <c r="C80" s="4" t="s">
        <v>5168</v>
      </c>
      <c r="D80" s="4" t="s">
        <v>2417</v>
      </c>
      <c r="E80" s="4" t="s">
        <v>8</v>
      </c>
      <c r="F80" s="5">
        <v>1.22</v>
      </c>
      <c r="G80" s="5">
        <f t="shared" si="11"/>
        <v>115.9</v>
      </c>
      <c r="H80" s="66"/>
      <c r="I80" s="67">
        <f>F80*(1-Скидка_RP_СИЗ)</f>
        <v>1.22</v>
      </c>
      <c r="J80" s="67">
        <f>I80*H80</f>
        <v>0</v>
      </c>
      <c r="K80" s="67">
        <f>G80*(1-Скидка_RP_СИЗ)</f>
        <v>115.9</v>
      </c>
      <c r="L80" s="67">
        <f t="shared" si="4"/>
        <v>0</v>
      </c>
    </row>
    <row r="81" spans="1:12" ht="12" thickBot="1">
      <c r="A81" s="125"/>
      <c r="B81" s="126"/>
      <c r="C81" s="4"/>
      <c r="D81" s="4"/>
      <c r="E81" s="4"/>
      <c r="F81" s="5"/>
      <c r="G81" s="5"/>
      <c r="H81" s="66"/>
      <c r="I81" s="67"/>
      <c r="J81" s="67"/>
      <c r="K81" s="67"/>
      <c r="L81" s="67"/>
    </row>
    <row r="82" spans="1:12" ht="12" thickBot="1">
      <c r="A82" s="125"/>
      <c r="B82" s="355" t="s">
        <v>4924</v>
      </c>
      <c r="C82" s="356"/>
      <c r="D82" s="356"/>
      <c r="E82" s="356"/>
      <c r="F82" s="357"/>
      <c r="G82" s="285"/>
      <c r="H82" s="66"/>
      <c r="I82" s="67"/>
      <c r="J82" s="67"/>
      <c r="K82" s="67"/>
      <c r="L82" s="67"/>
    </row>
    <row r="83" spans="1:12">
      <c r="A83" s="125">
        <v>0</v>
      </c>
      <c r="B83" s="179">
        <v>732401</v>
      </c>
      <c r="C83" s="179" t="s">
        <v>5103</v>
      </c>
      <c r="D83" s="6" t="s">
        <v>4930</v>
      </c>
      <c r="E83" s="6" t="s">
        <v>8</v>
      </c>
      <c r="F83" s="7">
        <v>16.649999999999999</v>
      </c>
      <c r="G83" s="5">
        <f t="shared" ref="G83:G92" si="12">ROUND(F83*Курс_EUR,2)</f>
        <v>1581.75</v>
      </c>
      <c r="H83" s="66"/>
      <c r="I83" s="67">
        <f t="shared" ref="I83:I92" si="13">F83*(1-Скидка_RP_СИЗ)</f>
        <v>16.649999999999999</v>
      </c>
      <c r="J83" s="67">
        <f t="shared" ref="J83:J92" si="14">I83*H83</f>
        <v>0</v>
      </c>
      <c r="K83" s="67">
        <f t="shared" ref="K83:K92" si="15">G83*(1-Скидка_RP_СИЗ)</f>
        <v>1581.75</v>
      </c>
      <c r="L83" s="67">
        <f t="shared" si="4"/>
        <v>0</v>
      </c>
    </row>
    <row r="84" spans="1:12">
      <c r="A84" s="125">
        <v>0</v>
      </c>
      <c r="B84" s="179">
        <v>732402</v>
      </c>
      <c r="C84" s="179" t="s">
        <v>4925</v>
      </c>
      <c r="D84" s="6" t="s">
        <v>4930</v>
      </c>
      <c r="E84" s="6" t="s">
        <v>8</v>
      </c>
      <c r="F84" s="7">
        <v>16.649999999999999</v>
      </c>
      <c r="G84" s="5">
        <f t="shared" si="12"/>
        <v>1581.75</v>
      </c>
      <c r="H84" s="66"/>
      <c r="I84" s="67">
        <f t="shared" si="13"/>
        <v>16.649999999999999</v>
      </c>
      <c r="J84" s="67">
        <f t="shared" si="14"/>
        <v>0</v>
      </c>
      <c r="K84" s="67">
        <f t="shared" si="15"/>
        <v>1581.75</v>
      </c>
      <c r="L84" s="67">
        <f t="shared" si="4"/>
        <v>0</v>
      </c>
    </row>
    <row r="85" spans="1:12">
      <c r="A85" s="125">
        <v>0</v>
      </c>
      <c r="B85" s="179">
        <v>732403</v>
      </c>
      <c r="C85" s="179" t="s">
        <v>5104</v>
      </c>
      <c r="D85" s="6" t="s">
        <v>4930</v>
      </c>
      <c r="E85" s="6" t="s">
        <v>8</v>
      </c>
      <c r="F85" s="7">
        <v>16.649999999999999</v>
      </c>
      <c r="G85" s="5">
        <f t="shared" si="12"/>
        <v>1581.75</v>
      </c>
      <c r="H85" s="66"/>
      <c r="I85" s="67">
        <f t="shared" si="13"/>
        <v>16.649999999999999</v>
      </c>
      <c r="J85" s="67">
        <f t="shared" si="14"/>
        <v>0</v>
      </c>
      <c r="K85" s="67">
        <f t="shared" si="15"/>
        <v>1581.75</v>
      </c>
      <c r="L85" s="67">
        <f t="shared" ref="L85:L92" si="16">H85*K85</f>
        <v>0</v>
      </c>
    </row>
    <row r="86" spans="1:12">
      <c r="A86" s="125"/>
      <c r="B86" s="179"/>
      <c r="C86" s="179"/>
      <c r="D86" s="6"/>
      <c r="E86" s="6"/>
      <c r="F86" s="7"/>
      <c r="G86" s="5"/>
      <c r="H86" s="66"/>
      <c r="I86" s="67"/>
      <c r="J86" s="67"/>
      <c r="K86" s="67"/>
      <c r="L86" s="67"/>
    </row>
    <row r="87" spans="1:12">
      <c r="A87" s="125">
        <v>0</v>
      </c>
      <c r="B87" s="179">
        <v>733311</v>
      </c>
      <c r="C87" s="179" t="s">
        <v>4926</v>
      </c>
      <c r="D87" s="6" t="s">
        <v>3207</v>
      </c>
      <c r="E87" s="6" t="s">
        <v>8</v>
      </c>
      <c r="F87" s="7">
        <v>4.95</v>
      </c>
      <c r="G87" s="5">
        <f t="shared" si="12"/>
        <v>470.25</v>
      </c>
      <c r="H87" s="66"/>
      <c r="I87" s="67">
        <f t="shared" si="13"/>
        <v>4.95</v>
      </c>
      <c r="J87" s="67">
        <f t="shared" si="14"/>
        <v>0</v>
      </c>
      <c r="K87" s="67">
        <f t="shared" si="15"/>
        <v>470.25</v>
      </c>
      <c r="L87" s="67">
        <f t="shared" si="16"/>
        <v>0</v>
      </c>
    </row>
    <row r="88" spans="1:12">
      <c r="A88" s="125">
        <v>0</v>
      </c>
      <c r="B88" s="179">
        <v>733371</v>
      </c>
      <c r="C88" s="179" t="s">
        <v>4927</v>
      </c>
      <c r="D88" s="6" t="s">
        <v>3207</v>
      </c>
      <c r="E88" s="6" t="s">
        <v>8</v>
      </c>
      <c r="F88" s="7">
        <v>8.64</v>
      </c>
      <c r="G88" s="5">
        <f t="shared" si="12"/>
        <v>820.8</v>
      </c>
      <c r="H88" s="66"/>
      <c r="I88" s="67">
        <f t="shared" si="13"/>
        <v>8.64</v>
      </c>
      <c r="J88" s="67">
        <f t="shared" si="14"/>
        <v>0</v>
      </c>
      <c r="K88" s="67">
        <f t="shared" si="15"/>
        <v>820.8</v>
      </c>
      <c r="L88" s="67">
        <f t="shared" si="16"/>
        <v>0</v>
      </c>
    </row>
    <row r="89" spans="1:12">
      <c r="A89" s="125">
        <v>0</v>
      </c>
      <c r="B89" s="179">
        <v>733381</v>
      </c>
      <c r="C89" s="179" t="s">
        <v>4931</v>
      </c>
      <c r="D89" s="6" t="s">
        <v>3207</v>
      </c>
      <c r="E89" s="6" t="s">
        <v>8</v>
      </c>
      <c r="F89" s="7">
        <v>9.6</v>
      </c>
      <c r="G89" s="5">
        <f t="shared" si="12"/>
        <v>912</v>
      </c>
      <c r="H89" s="66"/>
      <c r="I89" s="67">
        <f t="shared" si="13"/>
        <v>9.6</v>
      </c>
      <c r="J89" s="67">
        <f t="shared" si="14"/>
        <v>0</v>
      </c>
      <c r="K89" s="67">
        <f t="shared" si="15"/>
        <v>912</v>
      </c>
      <c r="L89" s="67">
        <f t="shared" si="16"/>
        <v>0</v>
      </c>
    </row>
    <row r="90" spans="1:12">
      <c r="A90" s="125">
        <v>0</v>
      </c>
      <c r="B90" s="179">
        <v>733722</v>
      </c>
      <c r="C90" s="179" t="s">
        <v>4939</v>
      </c>
      <c r="D90" s="6" t="s">
        <v>4940</v>
      </c>
      <c r="E90" s="6" t="s">
        <v>8</v>
      </c>
      <c r="F90" s="7">
        <v>1.17</v>
      </c>
      <c r="G90" s="5">
        <f t="shared" si="12"/>
        <v>111.15</v>
      </c>
      <c r="H90" s="66"/>
      <c r="I90" s="67">
        <f t="shared" si="13"/>
        <v>1.17</v>
      </c>
      <c r="J90" s="67">
        <f t="shared" si="14"/>
        <v>0</v>
      </c>
      <c r="K90" s="67">
        <f t="shared" si="15"/>
        <v>111.15</v>
      </c>
      <c r="L90" s="67">
        <f t="shared" si="16"/>
        <v>0</v>
      </c>
    </row>
    <row r="91" spans="1:12">
      <c r="A91" s="125"/>
      <c r="B91" s="179"/>
      <c r="C91" s="179"/>
      <c r="D91" s="6"/>
      <c r="E91" s="6"/>
      <c r="F91" s="7"/>
      <c r="G91" s="5"/>
      <c r="H91" s="66"/>
      <c r="I91" s="67"/>
      <c r="J91" s="67"/>
      <c r="K91" s="67"/>
      <c r="L91" s="67"/>
    </row>
    <row r="92" spans="1:12">
      <c r="A92" s="125">
        <v>0</v>
      </c>
      <c r="B92" s="179">
        <v>733800</v>
      </c>
      <c r="C92" s="179" t="s">
        <v>4928</v>
      </c>
      <c r="D92" s="6" t="s">
        <v>4929</v>
      </c>
      <c r="E92" s="6" t="s">
        <v>8</v>
      </c>
      <c r="F92" s="7">
        <v>0.99</v>
      </c>
      <c r="G92" s="5">
        <f t="shared" si="12"/>
        <v>94.05</v>
      </c>
      <c r="H92" s="66"/>
      <c r="I92" s="67">
        <f t="shared" si="13"/>
        <v>0.99</v>
      </c>
      <c r="J92" s="67">
        <f t="shared" si="14"/>
        <v>0</v>
      </c>
      <c r="K92" s="67">
        <f t="shared" si="15"/>
        <v>94.05</v>
      </c>
      <c r="L92" s="67">
        <f t="shared" si="16"/>
        <v>0</v>
      </c>
    </row>
    <row r="94" spans="1:12">
      <c r="A94" s="12"/>
      <c r="B94" s="12" t="s">
        <v>109</v>
      </c>
    </row>
    <row r="95" spans="1:12">
      <c r="A95" s="12"/>
      <c r="B95" s="12"/>
    </row>
  </sheetData>
  <autoFilter ref="A7:L92" xr:uid="{945E2786-1BDD-4D7B-93D1-3F4B586D29B9}"/>
  <mergeCells count="11">
    <mergeCell ref="B71:F71"/>
    <mergeCell ref="B74:F74"/>
    <mergeCell ref="B75:F75"/>
    <mergeCell ref="B82:F82"/>
    <mergeCell ref="B2:F2"/>
    <mergeCell ref="B3:F3"/>
    <mergeCell ref="B9:F9"/>
    <mergeCell ref="B25:F25"/>
    <mergeCell ref="B26:F26"/>
    <mergeCell ref="B42:F42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9921875" defaultRowHeight="11.65" outlineLevelCol="1"/>
  <cols>
    <col min="1" max="1" width="7.265625" style="1" hidden="1" customWidth="1" outlineLevel="1"/>
    <col min="2" max="2" width="9.73046875" style="1" customWidth="1" collapsed="1"/>
    <col min="3" max="10" width="9.73046875" style="1" customWidth="1"/>
    <col min="11" max="12" width="9.796875" style="1" customWidth="1"/>
    <col min="13" max="15" width="8.59765625" style="1" customWidth="1" outlineLevel="1"/>
    <col min="16" max="17" width="9.59765625" style="1" customWidth="1" outlineLevel="1"/>
    <col min="18" max="18" width="2.33203125" style="1" customWidth="1"/>
    <col min="19" max="16384" width="9.19921875" style="1"/>
  </cols>
  <sheetData>
    <row r="1" spans="1:17">
      <c r="B1" s="206"/>
    </row>
    <row r="2" spans="1:17" ht="15.75">
      <c r="B2" s="351" t="s">
        <v>0</v>
      </c>
      <c r="C2" s="351"/>
      <c r="D2" s="351"/>
      <c r="E2" s="351"/>
      <c r="F2" s="351"/>
      <c r="G2" s="351"/>
      <c r="H2" s="351"/>
      <c r="I2" s="351"/>
      <c r="J2" s="351"/>
      <c r="K2" s="351"/>
      <c r="L2" s="267"/>
      <c r="M2" s="267"/>
      <c r="N2" s="267"/>
      <c r="O2" s="267"/>
      <c r="P2" s="267"/>
      <c r="Q2" s="267"/>
    </row>
    <row r="3" spans="1:17" ht="15.75">
      <c r="B3" s="351" t="s">
        <v>1889</v>
      </c>
      <c r="C3" s="351"/>
      <c r="D3" s="351"/>
      <c r="E3" s="351"/>
      <c r="F3" s="351"/>
      <c r="G3" s="351"/>
      <c r="H3" s="351"/>
      <c r="I3" s="351"/>
      <c r="J3" s="351"/>
      <c r="K3" s="351"/>
      <c r="L3" s="267"/>
      <c r="M3" s="267"/>
      <c r="N3" s="267"/>
      <c r="O3" s="267"/>
      <c r="P3" s="267"/>
      <c r="Q3" s="267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3625</v>
      </c>
      <c r="K5" s="14"/>
      <c r="L5" s="14"/>
      <c r="M5" s="34"/>
      <c r="N5" s="49" t="s">
        <v>1881</v>
      </c>
      <c r="O5" s="50">
        <v>0</v>
      </c>
      <c r="P5" s="301"/>
      <c r="Q5" s="301"/>
    </row>
    <row r="6" spans="1:17" ht="14.65" thickBot="1">
      <c r="B6" s="1" t="s">
        <v>1</v>
      </c>
      <c r="K6" s="318" t="s">
        <v>2003</v>
      </c>
      <c r="L6" s="309"/>
      <c r="N6" s="49" t="s">
        <v>1882</v>
      </c>
      <c r="O6" s="38">
        <f>SUM(O9:O1143)</f>
        <v>0</v>
      </c>
      <c r="P6" s="49" t="s">
        <v>5220</v>
      </c>
      <c r="Q6" s="38">
        <f>SUM(Q9:Q1143)</f>
        <v>0</v>
      </c>
    </row>
    <row r="7" spans="1:17" ht="27" customHeight="1" thickBot="1">
      <c r="A7" s="15" t="s">
        <v>3127</v>
      </c>
      <c r="B7" s="15" t="s">
        <v>2</v>
      </c>
      <c r="C7" s="383" t="s">
        <v>618</v>
      </c>
      <c r="D7" s="384"/>
      <c r="E7" s="384"/>
      <c r="F7" s="384"/>
      <c r="G7" s="384"/>
      <c r="H7" s="384"/>
      <c r="I7" s="384"/>
      <c r="J7" s="385"/>
      <c r="K7" s="28" t="s">
        <v>707</v>
      </c>
      <c r="L7" s="16" t="s">
        <v>5100</v>
      </c>
      <c r="M7" s="300" t="s">
        <v>1884</v>
      </c>
      <c r="N7" s="61" t="s">
        <v>1883</v>
      </c>
      <c r="O7" s="61" t="s">
        <v>5218</v>
      </c>
      <c r="P7" s="61" t="s">
        <v>1883</v>
      </c>
      <c r="Q7" s="62" t="s">
        <v>5219</v>
      </c>
    </row>
    <row r="8" spans="1:17" ht="12.75" customHeight="1" thickBot="1">
      <c r="A8" s="207"/>
      <c r="B8" s="417" t="s">
        <v>3843</v>
      </c>
      <c r="C8" s="418"/>
      <c r="D8" s="418"/>
      <c r="E8" s="418"/>
      <c r="F8" s="418"/>
      <c r="G8" s="418"/>
      <c r="H8" s="418"/>
      <c r="I8" s="418"/>
      <c r="J8" s="418"/>
      <c r="K8" s="317"/>
      <c r="L8" s="314"/>
      <c r="M8" s="91"/>
      <c r="N8" s="275"/>
      <c r="O8" s="82"/>
      <c r="P8" s="304"/>
      <c r="Q8" s="82"/>
    </row>
    <row r="9" spans="1:17" ht="12.75" customHeight="1">
      <c r="A9" s="406">
        <v>0</v>
      </c>
      <c r="B9" s="386" t="s">
        <v>4875</v>
      </c>
      <c r="C9" s="387"/>
      <c r="D9" s="387"/>
      <c r="E9" s="387"/>
      <c r="F9" s="387"/>
      <c r="G9" s="387"/>
      <c r="H9" s="387"/>
      <c r="I9" s="387"/>
      <c r="J9" s="387"/>
      <c r="K9" s="388">
        <v>1159</v>
      </c>
      <c r="L9" s="377">
        <f>ROUND(K9*Курс_EUR,0)</f>
        <v>110105</v>
      </c>
      <c r="M9" s="66"/>
      <c r="N9" s="66">
        <f>K9*(1-Скидка_SATA)</f>
        <v>1159</v>
      </c>
      <c r="O9" s="67">
        <f>N9*M9</f>
        <v>0</v>
      </c>
      <c r="P9" s="66">
        <f>L9*(1-Скидка_SATA)</f>
        <v>110105</v>
      </c>
      <c r="Q9" s="67">
        <f>M9*P9</f>
        <v>0</v>
      </c>
    </row>
    <row r="10" spans="1:17" ht="12.75" customHeight="1">
      <c r="A10" s="407"/>
      <c r="B10" s="243" t="s">
        <v>3845</v>
      </c>
      <c r="C10" s="19" t="s">
        <v>3846</v>
      </c>
      <c r="D10" s="19"/>
      <c r="E10" s="19"/>
      <c r="F10" s="19"/>
      <c r="G10" s="19"/>
      <c r="H10" s="19"/>
      <c r="I10" s="19"/>
      <c r="J10" s="19"/>
      <c r="K10" s="389"/>
      <c r="L10" s="378"/>
      <c r="M10" s="66"/>
      <c r="N10" s="66"/>
      <c r="O10" s="67"/>
      <c r="P10" s="66"/>
      <c r="Q10" s="67"/>
    </row>
    <row r="11" spans="1:17" ht="12.75" customHeight="1">
      <c r="A11" s="407"/>
      <c r="B11" s="243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9"/>
      <c r="L11" s="378"/>
      <c r="M11" s="66"/>
      <c r="N11" s="66"/>
      <c r="O11" s="67"/>
      <c r="P11" s="66"/>
      <c r="Q11" s="67"/>
    </row>
    <row r="12" spans="1:17" ht="12.75" customHeight="1">
      <c r="A12" s="407"/>
      <c r="B12" s="244" t="s">
        <v>3850</v>
      </c>
      <c r="C12" s="21" t="s">
        <v>3851</v>
      </c>
      <c r="D12" s="21"/>
      <c r="E12" s="21"/>
      <c r="F12" s="21"/>
      <c r="G12" s="21"/>
      <c r="H12" s="21"/>
      <c r="I12" s="21"/>
      <c r="J12" s="21"/>
      <c r="K12" s="389"/>
      <c r="L12" s="378"/>
      <c r="M12" s="66"/>
      <c r="N12" s="66"/>
      <c r="O12" s="67"/>
      <c r="P12" s="66"/>
      <c r="Q12" s="67"/>
    </row>
    <row r="13" spans="1:17" ht="12.75" customHeight="1" thickBot="1">
      <c r="A13" s="408"/>
      <c r="B13" s="245">
        <v>1096090</v>
      </c>
      <c r="C13" s="246">
        <v>1096082</v>
      </c>
      <c r="D13" s="246"/>
      <c r="E13" s="246"/>
      <c r="F13" s="246"/>
      <c r="G13" s="246"/>
      <c r="H13" s="246"/>
      <c r="I13" s="246"/>
      <c r="J13" s="246"/>
      <c r="K13" s="390"/>
      <c r="L13" s="379"/>
      <c r="M13" s="66"/>
      <c r="N13" s="66"/>
      <c r="O13" s="67"/>
      <c r="P13" s="66"/>
      <c r="Q13" s="67"/>
    </row>
    <row r="14" spans="1:17" ht="12.75" customHeight="1">
      <c r="A14" s="406">
        <v>0</v>
      </c>
      <c r="B14" s="391" t="s">
        <v>3519</v>
      </c>
      <c r="C14" s="392"/>
      <c r="D14" s="392"/>
      <c r="E14" s="392"/>
      <c r="F14" s="392"/>
      <c r="G14" s="392"/>
      <c r="H14" s="392"/>
      <c r="I14" s="392"/>
      <c r="J14" s="392"/>
      <c r="K14" s="388">
        <v>433</v>
      </c>
      <c r="L14" s="377">
        <f>ROUND(K14*Курс_EUR,0)</f>
        <v>41135</v>
      </c>
      <c r="M14" s="66"/>
      <c r="N14" s="66">
        <f>K14*(1-Скидка_SATA)</f>
        <v>433</v>
      </c>
      <c r="O14" s="67">
        <f t="shared" ref="O14" si="0">N14*M14</f>
        <v>0</v>
      </c>
      <c r="P14" s="66">
        <f>L14*(1-Скидка_SATA)</f>
        <v>41135</v>
      </c>
      <c r="Q14" s="67">
        <f t="shared" ref="Q14" si="1">M14*P14</f>
        <v>0</v>
      </c>
    </row>
    <row r="15" spans="1:17" ht="12.75" customHeight="1">
      <c r="A15" s="407"/>
      <c r="B15" s="243" t="s">
        <v>3845</v>
      </c>
      <c r="C15" s="19" t="s">
        <v>3846</v>
      </c>
      <c r="D15" s="19"/>
      <c r="E15" s="19"/>
      <c r="F15" s="19"/>
      <c r="G15" s="19"/>
      <c r="H15" s="19"/>
      <c r="I15" s="19"/>
      <c r="J15" s="19"/>
      <c r="K15" s="389"/>
      <c r="L15" s="378"/>
      <c r="M15" s="66"/>
      <c r="N15" s="66"/>
      <c r="O15" s="67"/>
      <c r="P15" s="66"/>
      <c r="Q15" s="67"/>
    </row>
    <row r="16" spans="1:17" ht="12.75" customHeight="1">
      <c r="A16" s="407"/>
      <c r="B16" s="243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9"/>
      <c r="L16" s="378"/>
      <c r="M16" s="66"/>
      <c r="N16" s="66"/>
      <c r="O16" s="67"/>
      <c r="P16" s="66"/>
      <c r="Q16" s="67"/>
    </row>
    <row r="17" spans="1:19" ht="12.75" customHeight="1">
      <c r="A17" s="407"/>
      <c r="B17" s="244" t="s">
        <v>3850</v>
      </c>
      <c r="C17" s="21" t="s">
        <v>3851</v>
      </c>
      <c r="D17" s="21"/>
      <c r="E17" s="21"/>
      <c r="F17" s="21"/>
      <c r="G17" s="21"/>
      <c r="H17" s="21"/>
      <c r="I17" s="21"/>
      <c r="J17" s="21"/>
      <c r="K17" s="389"/>
      <c r="L17" s="378"/>
      <c r="M17" s="66"/>
      <c r="N17" s="66"/>
      <c r="O17" s="67"/>
      <c r="P17" s="66"/>
      <c r="Q17" s="67"/>
    </row>
    <row r="18" spans="1:19" ht="12.75" customHeight="1" thickBot="1">
      <c r="A18" s="408"/>
      <c r="B18" s="245">
        <v>1096214</v>
      </c>
      <c r="C18" s="246">
        <v>1096206</v>
      </c>
      <c r="D18" s="246"/>
      <c r="E18" s="246"/>
      <c r="F18" s="246"/>
      <c r="G18" s="246"/>
      <c r="H18" s="246"/>
      <c r="I18" s="246"/>
      <c r="J18" s="246"/>
      <c r="K18" s="390"/>
      <c r="L18" s="379"/>
      <c r="M18" s="66"/>
      <c r="N18" s="66"/>
      <c r="O18" s="67"/>
      <c r="P18" s="66"/>
      <c r="Q18" s="67"/>
    </row>
    <row r="19" spans="1:19" ht="12.75" customHeight="1">
      <c r="A19" s="406">
        <v>0</v>
      </c>
      <c r="B19" s="393" t="s">
        <v>4876</v>
      </c>
      <c r="C19" s="394"/>
      <c r="D19" s="394"/>
      <c r="E19" s="394"/>
      <c r="F19" s="394"/>
      <c r="G19" s="394"/>
      <c r="H19" s="394"/>
      <c r="I19" s="394"/>
      <c r="J19" s="394"/>
      <c r="K19" s="388">
        <v>1170</v>
      </c>
      <c r="L19" s="377">
        <f>ROUND(K19*Курс_EUR,0)</f>
        <v>111150</v>
      </c>
      <c r="M19" s="66"/>
      <c r="N19" s="66">
        <f>K19*(1-Скидка_SATA)</f>
        <v>1170</v>
      </c>
      <c r="O19" s="67">
        <f t="shared" ref="O19:O80" si="2">N19*M19</f>
        <v>0</v>
      </c>
      <c r="P19" s="66">
        <f>L19*(1-Скидка_SATA)</f>
        <v>111150</v>
      </c>
      <c r="Q19" s="67">
        <f t="shared" ref="Q19:Q80" si="3">M19*P19</f>
        <v>0</v>
      </c>
    </row>
    <row r="20" spans="1:19" ht="12.75" customHeight="1">
      <c r="A20" s="407"/>
      <c r="B20" s="243" t="s">
        <v>3845</v>
      </c>
      <c r="C20" s="19" t="s">
        <v>3846</v>
      </c>
      <c r="D20" s="19" t="s">
        <v>3847</v>
      </c>
      <c r="E20" s="19"/>
      <c r="F20" s="19"/>
      <c r="G20" s="19"/>
      <c r="H20" s="19"/>
      <c r="I20" s="19"/>
      <c r="J20" s="19"/>
      <c r="K20" s="389"/>
      <c r="L20" s="378"/>
      <c r="M20" s="66"/>
      <c r="N20" s="66"/>
      <c r="O20" s="67"/>
      <c r="P20" s="66"/>
      <c r="Q20" s="67"/>
    </row>
    <row r="21" spans="1:19" ht="12.75" customHeight="1">
      <c r="A21" s="407"/>
      <c r="B21" s="243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9"/>
      <c r="L21" s="378"/>
      <c r="M21" s="66"/>
      <c r="N21" s="66"/>
      <c r="O21" s="67"/>
      <c r="P21" s="66"/>
      <c r="Q21" s="67"/>
    </row>
    <row r="22" spans="1:19" ht="12.75" customHeight="1">
      <c r="A22" s="407"/>
      <c r="B22" s="244" t="s">
        <v>3850</v>
      </c>
      <c r="C22" s="21" t="s">
        <v>3851</v>
      </c>
      <c r="D22" s="21" t="s">
        <v>3852</v>
      </c>
      <c r="E22" s="21"/>
      <c r="F22" s="21"/>
      <c r="G22" s="21"/>
      <c r="H22" s="21"/>
      <c r="I22" s="21"/>
      <c r="J22" s="21"/>
      <c r="K22" s="389"/>
      <c r="L22" s="378"/>
      <c r="M22" s="66"/>
      <c r="N22" s="66"/>
      <c r="O22" s="67"/>
      <c r="P22" s="66"/>
      <c r="Q22" s="67"/>
    </row>
    <row r="23" spans="1:19" ht="12.75" customHeight="1" thickBot="1">
      <c r="A23" s="408"/>
      <c r="B23" s="245">
        <v>1096107</v>
      </c>
      <c r="C23" s="246">
        <v>1096115</v>
      </c>
      <c r="D23" s="246">
        <v>1096123</v>
      </c>
      <c r="E23" s="246"/>
      <c r="F23" s="246"/>
      <c r="G23" s="246"/>
      <c r="H23" s="246"/>
      <c r="I23" s="246"/>
      <c r="J23" s="246"/>
      <c r="K23" s="390"/>
      <c r="L23" s="379"/>
      <c r="M23" s="66"/>
      <c r="N23" s="66"/>
      <c r="O23" s="67"/>
      <c r="P23" s="66"/>
      <c r="Q23" s="67"/>
    </row>
    <row r="24" spans="1:19" ht="12.75" customHeight="1">
      <c r="A24" s="406">
        <v>0</v>
      </c>
      <c r="B24" s="391" t="s">
        <v>3518</v>
      </c>
      <c r="C24" s="392"/>
      <c r="D24" s="392"/>
      <c r="E24" s="392"/>
      <c r="F24" s="392"/>
      <c r="G24" s="392"/>
      <c r="H24" s="392"/>
      <c r="I24" s="392"/>
      <c r="J24" s="392"/>
      <c r="K24" s="388">
        <v>437</v>
      </c>
      <c r="L24" s="377">
        <f>ROUND(K24*Курс_EUR,0)</f>
        <v>41515</v>
      </c>
      <c r="M24" s="66"/>
      <c r="N24" s="66">
        <f>K24*(1-Скидка_SATA)</f>
        <v>437</v>
      </c>
      <c r="O24" s="67">
        <f t="shared" si="2"/>
        <v>0</v>
      </c>
      <c r="P24" s="66">
        <f>L24*(1-Скидка_SATA)</f>
        <v>41515</v>
      </c>
      <c r="Q24" s="67">
        <f t="shared" si="3"/>
        <v>0</v>
      </c>
    </row>
    <row r="25" spans="1:19" ht="12.75" customHeight="1">
      <c r="A25" s="407"/>
      <c r="B25" s="243" t="s">
        <v>3845</v>
      </c>
      <c r="C25" s="19" t="s">
        <v>3846</v>
      </c>
      <c r="D25" s="19" t="s">
        <v>3847</v>
      </c>
      <c r="E25" s="19"/>
      <c r="F25" s="19"/>
      <c r="G25" s="19"/>
      <c r="H25" s="19"/>
      <c r="I25" s="19"/>
      <c r="J25" s="19"/>
      <c r="K25" s="389"/>
      <c r="L25" s="378"/>
      <c r="M25" s="66"/>
      <c r="N25" s="66"/>
      <c r="O25" s="67"/>
      <c r="P25" s="66"/>
      <c r="Q25" s="67"/>
    </row>
    <row r="26" spans="1:19" ht="12.75" customHeight="1">
      <c r="A26" s="407"/>
      <c r="B26" s="243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9"/>
      <c r="L26" s="378"/>
      <c r="M26" s="66"/>
      <c r="N26" s="66"/>
      <c r="O26" s="67"/>
      <c r="P26" s="66"/>
      <c r="Q26" s="67"/>
    </row>
    <row r="27" spans="1:19" ht="12.75" customHeight="1">
      <c r="A27" s="407"/>
      <c r="B27" s="244" t="s">
        <v>3850</v>
      </c>
      <c r="C27" s="21" t="s">
        <v>3851</v>
      </c>
      <c r="D27" s="21" t="s">
        <v>3852</v>
      </c>
      <c r="E27" s="21"/>
      <c r="F27" s="21"/>
      <c r="G27" s="21"/>
      <c r="H27" s="21"/>
      <c r="I27" s="21"/>
      <c r="J27" s="21"/>
      <c r="K27" s="389"/>
      <c r="L27" s="378"/>
      <c r="M27" s="66"/>
      <c r="N27" s="66"/>
      <c r="O27" s="67"/>
      <c r="P27" s="66"/>
      <c r="Q27" s="67"/>
    </row>
    <row r="28" spans="1:19" ht="12.75" customHeight="1" thickBot="1">
      <c r="A28" s="408"/>
      <c r="B28" s="245">
        <v>1096222</v>
      </c>
      <c r="C28" s="246">
        <v>1096230</v>
      </c>
      <c r="D28" s="246">
        <v>1096248</v>
      </c>
      <c r="E28" s="246"/>
      <c r="F28" s="246"/>
      <c r="G28" s="246"/>
      <c r="H28" s="246"/>
      <c r="I28" s="246"/>
      <c r="J28" s="246"/>
      <c r="K28" s="390"/>
      <c r="L28" s="379"/>
      <c r="M28" s="66"/>
      <c r="N28" s="66"/>
      <c r="O28" s="67"/>
      <c r="P28" s="66"/>
      <c r="Q28" s="67"/>
    </row>
    <row r="29" spans="1:19" ht="12.5" customHeight="1" thickBot="1">
      <c r="A29" s="320"/>
      <c r="B29" s="247"/>
      <c r="C29" s="248"/>
      <c r="D29" s="249"/>
      <c r="E29" s="249"/>
      <c r="F29" s="249"/>
      <c r="G29" s="249"/>
      <c r="H29" s="249"/>
      <c r="I29" s="249"/>
      <c r="J29" s="250"/>
      <c r="K29" s="315"/>
      <c r="L29" s="242"/>
      <c r="M29" s="66"/>
      <c r="N29" s="66"/>
      <c r="O29" s="67"/>
      <c r="P29" s="66"/>
      <c r="Q29" s="67"/>
    </row>
    <row r="30" spans="1:19" ht="12.75" customHeight="1">
      <c r="A30" s="406">
        <v>0</v>
      </c>
      <c r="B30" s="398" t="s">
        <v>3124</v>
      </c>
      <c r="C30" s="399"/>
      <c r="D30" s="399"/>
      <c r="E30" s="399"/>
      <c r="F30" s="399"/>
      <c r="G30" s="399"/>
      <c r="H30" s="399"/>
      <c r="I30" s="399"/>
      <c r="J30" s="400"/>
      <c r="K30" s="388">
        <v>735</v>
      </c>
      <c r="L30" s="377">
        <f>ROUND(K30*Курс_EUR,0)</f>
        <v>69825</v>
      </c>
      <c r="M30" s="66"/>
      <c r="N30" s="66">
        <f>K30*(1-Скидка_SATA)</f>
        <v>735</v>
      </c>
      <c r="O30" s="67">
        <f t="shared" si="2"/>
        <v>0</v>
      </c>
      <c r="P30" s="66">
        <f>L30*(1-Скидка_SATA)</f>
        <v>69825</v>
      </c>
      <c r="Q30" s="67">
        <f t="shared" si="3"/>
        <v>0</v>
      </c>
      <c r="S30" s="120"/>
    </row>
    <row r="31" spans="1:19" ht="12.75" customHeight="1">
      <c r="A31" s="407"/>
      <c r="B31" s="251" t="s">
        <v>3844</v>
      </c>
      <c r="C31" s="19" t="s">
        <v>3845</v>
      </c>
      <c r="D31" s="19" t="s">
        <v>3846</v>
      </c>
      <c r="E31" s="19" t="s">
        <v>3847</v>
      </c>
      <c r="F31" s="19"/>
      <c r="G31" s="19"/>
      <c r="H31" s="19"/>
      <c r="I31" s="19"/>
      <c r="J31" s="19"/>
      <c r="K31" s="389"/>
      <c r="L31" s="378"/>
      <c r="M31" s="66"/>
      <c r="N31" s="66"/>
      <c r="O31" s="67"/>
      <c r="P31" s="66"/>
      <c r="Q31" s="67"/>
      <c r="S31" s="120"/>
    </row>
    <row r="32" spans="1:19" ht="12.75" customHeight="1">
      <c r="A32" s="407"/>
      <c r="B32" s="251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9"/>
      <c r="L32" s="378"/>
      <c r="M32" s="66"/>
      <c r="N32" s="66"/>
      <c r="O32" s="67"/>
      <c r="P32" s="66"/>
      <c r="Q32" s="67"/>
      <c r="S32" s="120"/>
    </row>
    <row r="33" spans="1:19" ht="12.75" customHeight="1">
      <c r="A33" s="407"/>
      <c r="B33" s="252" t="s">
        <v>3849</v>
      </c>
      <c r="C33" s="21" t="s">
        <v>3850</v>
      </c>
      <c r="D33" s="21" t="s">
        <v>3851</v>
      </c>
      <c r="E33" s="21" t="s">
        <v>3852</v>
      </c>
      <c r="F33" s="21"/>
      <c r="G33" s="21"/>
      <c r="H33" s="21"/>
      <c r="I33" s="21"/>
      <c r="J33" s="21"/>
      <c r="K33" s="389"/>
      <c r="L33" s="378"/>
      <c r="M33" s="66"/>
      <c r="N33" s="66"/>
      <c r="O33" s="67"/>
      <c r="P33" s="66"/>
      <c r="Q33" s="67"/>
      <c r="S33" s="120"/>
    </row>
    <row r="34" spans="1:19" ht="12.75" customHeight="1" thickBot="1">
      <c r="A34" s="408"/>
      <c r="B34" s="253">
        <v>1061580</v>
      </c>
      <c r="C34" s="246">
        <v>1061598</v>
      </c>
      <c r="D34" s="246">
        <v>1061605</v>
      </c>
      <c r="E34" s="246">
        <v>1061613</v>
      </c>
      <c r="F34" s="246"/>
      <c r="G34" s="246"/>
      <c r="H34" s="246"/>
      <c r="I34" s="246"/>
      <c r="J34" s="246"/>
      <c r="K34" s="390"/>
      <c r="L34" s="379"/>
      <c r="M34" s="66"/>
      <c r="N34" s="66"/>
      <c r="O34" s="67"/>
      <c r="P34" s="66"/>
      <c r="Q34" s="67"/>
      <c r="S34" s="120"/>
    </row>
    <row r="35" spans="1:19" ht="12.75" customHeight="1">
      <c r="A35" s="406">
        <v>0</v>
      </c>
      <c r="B35" s="386" t="s">
        <v>3125</v>
      </c>
      <c r="C35" s="387"/>
      <c r="D35" s="387"/>
      <c r="E35" s="387"/>
      <c r="F35" s="387"/>
      <c r="G35" s="387"/>
      <c r="H35" s="387"/>
      <c r="I35" s="387"/>
      <c r="J35" s="387"/>
      <c r="K35" s="388">
        <v>923</v>
      </c>
      <c r="L35" s="377">
        <f>ROUND(K35*Курс_EUR,0)</f>
        <v>87685</v>
      </c>
      <c r="M35" s="66"/>
      <c r="N35" s="66">
        <f>K35*(1-Скидка_SATA)</f>
        <v>923</v>
      </c>
      <c r="O35" s="67">
        <f t="shared" si="2"/>
        <v>0</v>
      </c>
      <c r="P35" s="66">
        <f>L35*(1-Скидка_SATA)</f>
        <v>87685</v>
      </c>
      <c r="Q35" s="67">
        <f t="shared" si="3"/>
        <v>0</v>
      </c>
      <c r="S35" s="120"/>
    </row>
    <row r="36" spans="1:19" ht="12.75" customHeight="1">
      <c r="A36" s="407"/>
      <c r="B36" s="251" t="s">
        <v>3844</v>
      </c>
      <c r="C36" s="19" t="s">
        <v>3845</v>
      </c>
      <c r="D36" s="19" t="s">
        <v>3846</v>
      </c>
      <c r="E36" s="19" t="s">
        <v>3847</v>
      </c>
      <c r="F36" s="19"/>
      <c r="G36" s="19"/>
      <c r="H36" s="19"/>
      <c r="I36" s="19"/>
      <c r="J36" s="19"/>
      <c r="K36" s="389"/>
      <c r="L36" s="378"/>
      <c r="M36" s="66"/>
      <c r="N36" s="66"/>
      <c r="O36" s="67"/>
      <c r="P36" s="66"/>
      <c r="Q36" s="67"/>
      <c r="S36" s="120"/>
    </row>
    <row r="37" spans="1:19" ht="12.75" customHeight="1">
      <c r="A37" s="407"/>
      <c r="B37" s="251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9"/>
      <c r="L37" s="378"/>
      <c r="M37" s="66"/>
      <c r="N37" s="66"/>
      <c r="O37" s="67"/>
      <c r="P37" s="66"/>
      <c r="Q37" s="67"/>
      <c r="S37" s="120"/>
    </row>
    <row r="38" spans="1:19" ht="12.75" customHeight="1">
      <c r="A38" s="407"/>
      <c r="B38" s="252" t="s">
        <v>3849</v>
      </c>
      <c r="C38" s="21" t="s">
        <v>3850</v>
      </c>
      <c r="D38" s="21" t="s">
        <v>3851</v>
      </c>
      <c r="E38" s="21" t="s">
        <v>3852</v>
      </c>
      <c r="F38" s="21"/>
      <c r="G38" s="21"/>
      <c r="H38" s="21"/>
      <c r="I38" s="21"/>
      <c r="J38" s="21"/>
      <c r="K38" s="389"/>
      <c r="L38" s="378"/>
      <c r="M38" s="66"/>
      <c r="N38" s="66"/>
      <c r="O38" s="67"/>
      <c r="P38" s="66"/>
      <c r="Q38" s="67"/>
      <c r="S38" s="120"/>
    </row>
    <row r="39" spans="1:19" ht="12.75" customHeight="1" thickBot="1">
      <c r="A39" s="408"/>
      <c r="B39" s="253">
        <v>1061746</v>
      </c>
      <c r="C39" s="246">
        <v>1061788</v>
      </c>
      <c r="D39" s="246">
        <v>1061803</v>
      </c>
      <c r="E39" s="246">
        <v>1061829</v>
      </c>
      <c r="F39" s="246"/>
      <c r="G39" s="246"/>
      <c r="H39" s="246"/>
      <c r="I39" s="246"/>
      <c r="J39" s="246"/>
      <c r="K39" s="390"/>
      <c r="L39" s="379"/>
      <c r="M39" s="66"/>
      <c r="N39" s="66"/>
      <c r="O39" s="67"/>
      <c r="P39" s="66"/>
      <c r="Q39" s="67"/>
      <c r="S39" s="120"/>
    </row>
    <row r="40" spans="1:19" ht="12.75" customHeight="1">
      <c r="A40" s="406">
        <v>0</v>
      </c>
      <c r="B40" s="391" t="s">
        <v>3168</v>
      </c>
      <c r="C40" s="392"/>
      <c r="D40" s="392"/>
      <c r="E40" s="392"/>
      <c r="F40" s="392"/>
      <c r="G40" s="392"/>
      <c r="H40" s="392"/>
      <c r="I40" s="392"/>
      <c r="J40" s="392"/>
      <c r="K40" s="388">
        <v>279</v>
      </c>
      <c r="L40" s="377">
        <f>ROUND(K40*Курс_EUR,0)</f>
        <v>26505</v>
      </c>
      <c r="M40" s="66"/>
      <c r="N40" s="66">
        <f>K40*(1-Скидка_SATA)</f>
        <v>279</v>
      </c>
      <c r="O40" s="67">
        <f t="shared" si="2"/>
        <v>0</v>
      </c>
      <c r="P40" s="66">
        <f>L40*(1-Скидка_SATA)</f>
        <v>26505</v>
      </c>
      <c r="Q40" s="67">
        <f t="shared" si="3"/>
        <v>0</v>
      </c>
      <c r="S40" s="120"/>
    </row>
    <row r="41" spans="1:19" ht="12.75" customHeight="1">
      <c r="A41" s="407"/>
      <c r="B41" s="251" t="s">
        <v>3844</v>
      </c>
      <c r="C41" s="19" t="s">
        <v>3845</v>
      </c>
      <c r="D41" s="19" t="s">
        <v>3846</v>
      </c>
      <c r="E41" s="19" t="s">
        <v>3847</v>
      </c>
      <c r="F41" s="19"/>
      <c r="G41" s="19"/>
      <c r="H41" s="19"/>
      <c r="I41" s="19"/>
      <c r="J41" s="19"/>
      <c r="K41" s="389"/>
      <c r="L41" s="378"/>
      <c r="M41" s="66"/>
      <c r="N41" s="66"/>
      <c r="O41" s="67"/>
      <c r="P41" s="66"/>
      <c r="Q41" s="67"/>
      <c r="S41" s="120"/>
    </row>
    <row r="42" spans="1:19" ht="12.75" customHeight="1">
      <c r="A42" s="407"/>
      <c r="B42" s="251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9"/>
      <c r="L42" s="378"/>
      <c r="M42" s="66"/>
      <c r="N42" s="66"/>
      <c r="O42" s="67"/>
      <c r="P42" s="66"/>
      <c r="Q42" s="67"/>
      <c r="S42" s="120"/>
    </row>
    <row r="43" spans="1:19" ht="12.75" customHeight="1">
      <c r="A43" s="407"/>
      <c r="B43" s="244" t="s">
        <v>3849</v>
      </c>
      <c r="C43" s="21" t="s">
        <v>3850</v>
      </c>
      <c r="D43" s="21" t="s">
        <v>3851</v>
      </c>
      <c r="E43" s="21" t="s">
        <v>3852</v>
      </c>
      <c r="F43" s="21"/>
      <c r="G43" s="21"/>
      <c r="H43" s="21"/>
      <c r="I43" s="21"/>
      <c r="J43" s="21"/>
      <c r="K43" s="389"/>
      <c r="L43" s="378"/>
      <c r="M43" s="66"/>
      <c r="N43" s="66"/>
      <c r="O43" s="67"/>
      <c r="P43" s="66"/>
      <c r="Q43" s="67"/>
      <c r="S43" s="120"/>
    </row>
    <row r="44" spans="1:19" ht="12.75" customHeight="1" thickBot="1">
      <c r="A44" s="408"/>
      <c r="B44" s="253">
        <v>1063578</v>
      </c>
      <c r="C44" s="246">
        <v>1063586</v>
      </c>
      <c r="D44" s="246">
        <v>1063594</v>
      </c>
      <c r="E44" s="246">
        <v>1063601</v>
      </c>
      <c r="F44" s="246"/>
      <c r="G44" s="246"/>
      <c r="H44" s="246"/>
      <c r="I44" s="246"/>
      <c r="J44" s="246"/>
      <c r="K44" s="390"/>
      <c r="L44" s="379"/>
      <c r="M44" s="66"/>
      <c r="N44" s="66"/>
      <c r="O44" s="67"/>
      <c r="P44" s="66"/>
      <c r="Q44" s="67"/>
      <c r="S44" s="120"/>
    </row>
    <row r="45" spans="1:19" ht="12.75" customHeight="1">
      <c r="A45" s="406">
        <v>0</v>
      </c>
      <c r="B45" s="386" t="s">
        <v>3122</v>
      </c>
      <c r="C45" s="387"/>
      <c r="D45" s="387"/>
      <c r="E45" s="387"/>
      <c r="F45" s="387"/>
      <c r="G45" s="387"/>
      <c r="H45" s="387"/>
      <c r="I45" s="387"/>
      <c r="J45" s="387"/>
      <c r="K45" s="388">
        <v>745</v>
      </c>
      <c r="L45" s="377">
        <f>ROUND(K45*Курс_EUR,0)</f>
        <v>70775</v>
      </c>
      <c r="M45" s="66"/>
      <c r="N45" s="66">
        <f>K45*(1-Скидка_SATA)</f>
        <v>745</v>
      </c>
      <c r="O45" s="67">
        <f t="shared" si="2"/>
        <v>0</v>
      </c>
      <c r="P45" s="66">
        <f>L45*(1-Скидка_SATA)</f>
        <v>70775</v>
      </c>
      <c r="Q45" s="67">
        <f t="shared" si="3"/>
        <v>0</v>
      </c>
      <c r="S45" s="120"/>
    </row>
    <row r="46" spans="1:19" ht="12.75" customHeight="1">
      <c r="A46" s="407"/>
      <c r="B46" s="251" t="s">
        <v>3844</v>
      </c>
      <c r="C46" s="19" t="s">
        <v>3845</v>
      </c>
      <c r="D46" s="19" t="s">
        <v>3846</v>
      </c>
      <c r="E46" s="19" t="s">
        <v>3847</v>
      </c>
      <c r="F46" s="19" t="s">
        <v>3848</v>
      </c>
      <c r="G46" s="19"/>
      <c r="H46" s="19"/>
      <c r="I46" s="19"/>
      <c r="J46" s="19"/>
      <c r="K46" s="389"/>
      <c r="L46" s="378"/>
      <c r="M46" s="66"/>
      <c r="N46" s="66"/>
      <c r="O46" s="67"/>
      <c r="P46" s="66"/>
      <c r="Q46" s="67"/>
      <c r="S46" s="120"/>
    </row>
    <row r="47" spans="1:19" ht="12.75" customHeight="1">
      <c r="A47" s="407"/>
      <c r="B47" s="251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9"/>
      <c r="L47" s="378"/>
      <c r="M47" s="66"/>
      <c r="N47" s="66"/>
      <c r="O47" s="67"/>
      <c r="P47" s="66"/>
      <c r="Q47" s="67"/>
      <c r="S47" s="120"/>
    </row>
    <row r="48" spans="1:19" ht="12.75" customHeight="1">
      <c r="A48" s="407"/>
      <c r="B48" s="252" t="s">
        <v>3849</v>
      </c>
      <c r="C48" s="21" t="s">
        <v>3850</v>
      </c>
      <c r="D48" s="21" t="s">
        <v>3851</v>
      </c>
      <c r="E48" s="21" t="s">
        <v>3852</v>
      </c>
      <c r="F48" s="21" t="s">
        <v>3853</v>
      </c>
      <c r="G48" s="21"/>
      <c r="H48" s="21"/>
      <c r="I48" s="21"/>
      <c r="J48" s="21"/>
      <c r="K48" s="389"/>
      <c r="L48" s="378"/>
      <c r="M48" s="66"/>
      <c r="N48" s="66"/>
      <c r="O48" s="67"/>
      <c r="P48" s="66"/>
      <c r="Q48" s="67"/>
      <c r="S48" s="120"/>
    </row>
    <row r="49" spans="1:19" ht="12.75" customHeight="1" thickBot="1">
      <c r="A49" s="408"/>
      <c r="B49" s="253">
        <v>1061936</v>
      </c>
      <c r="C49" s="246">
        <v>1061944</v>
      </c>
      <c r="D49" s="246">
        <v>1061952</v>
      </c>
      <c r="E49" s="246">
        <v>1061960</v>
      </c>
      <c r="F49" s="246">
        <v>1061978</v>
      </c>
      <c r="G49" s="246"/>
      <c r="H49" s="246"/>
      <c r="I49" s="246"/>
      <c r="J49" s="246"/>
      <c r="K49" s="390"/>
      <c r="L49" s="379"/>
      <c r="M49" s="66"/>
      <c r="N49" s="66"/>
      <c r="O49" s="67"/>
      <c r="P49" s="66"/>
      <c r="Q49" s="67"/>
      <c r="S49" s="120"/>
    </row>
    <row r="50" spans="1:19" ht="12.75" customHeight="1">
      <c r="A50" s="406">
        <v>0</v>
      </c>
      <c r="B50" s="386" t="s">
        <v>3123</v>
      </c>
      <c r="C50" s="387"/>
      <c r="D50" s="387"/>
      <c r="E50" s="387"/>
      <c r="F50" s="387"/>
      <c r="G50" s="387"/>
      <c r="H50" s="387"/>
      <c r="I50" s="387"/>
      <c r="J50" s="387"/>
      <c r="K50" s="388">
        <v>933</v>
      </c>
      <c r="L50" s="377">
        <f>ROUND(K50*Курс_EUR,0)</f>
        <v>88635</v>
      </c>
      <c r="M50" s="66"/>
      <c r="N50" s="66">
        <f>K50*(1-Скидка_SATA)</f>
        <v>933</v>
      </c>
      <c r="O50" s="67">
        <f t="shared" si="2"/>
        <v>0</v>
      </c>
      <c r="P50" s="66">
        <f>L50*(1-Скидка_SATA)</f>
        <v>88635</v>
      </c>
      <c r="Q50" s="67">
        <f t="shared" si="3"/>
        <v>0</v>
      </c>
      <c r="S50" s="120"/>
    </row>
    <row r="51" spans="1:19" ht="12.75" customHeight="1">
      <c r="A51" s="407"/>
      <c r="B51" s="251" t="s">
        <v>3844</v>
      </c>
      <c r="C51" s="19" t="s">
        <v>3845</v>
      </c>
      <c r="D51" s="19" t="s">
        <v>3846</v>
      </c>
      <c r="E51" s="19" t="s">
        <v>3847</v>
      </c>
      <c r="F51" s="19" t="s">
        <v>3848</v>
      </c>
      <c r="G51" s="19"/>
      <c r="H51" s="19"/>
      <c r="I51" s="19"/>
      <c r="J51" s="19"/>
      <c r="K51" s="389"/>
      <c r="L51" s="378"/>
      <c r="M51" s="66"/>
      <c r="N51" s="66"/>
      <c r="O51" s="67"/>
      <c r="P51" s="66"/>
      <c r="Q51" s="67"/>
      <c r="S51" s="120"/>
    </row>
    <row r="52" spans="1:19" ht="12.75" customHeight="1">
      <c r="A52" s="407"/>
      <c r="B52" s="251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9"/>
      <c r="L52" s="378"/>
      <c r="M52" s="66"/>
      <c r="N52" s="66"/>
      <c r="O52" s="67"/>
      <c r="P52" s="66"/>
      <c r="Q52" s="67"/>
      <c r="S52" s="120"/>
    </row>
    <row r="53" spans="1:19" ht="12.75" customHeight="1">
      <c r="A53" s="407"/>
      <c r="B53" s="252" t="s">
        <v>3849</v>
      </c>
      <c r="C53" s="21" t="s">
        <v>3850</v>
      </c>
      <c r="D53" s="21" t="s">
        <v>3851</v>
      </c>
      <c r="E53" s="21" t="s">
        <v>3852</v>
      </c>
      <c r="F53" s="21" t="s">
        <v>3853</v>
      </c>
      <c r="G53" s="21"/>
      <c r="H53" s="21"/>
      <c r="I53" s="21"/>
      <c r="J53" s="21"/>
      <c r="K53" s="389"/>
      <c r="L53" s="378"/>
      <c r="M53" s="66"/>
      <c r="N53" s="66"/>
      <c r="O53" s="67"/>
      <c r="P53" s="66"/>
      <c r="Q53" s="67"/>
      <c r="S53" s="120"/>
    </row>
    <row r="54" spans="1:19" ht="12.75" customHeight="1" thickBot="1">
      <c r="A54" s="408"/>
      <c r="B54" s="253">
        <v>1062075</v>
      </c>
      <c r="C54" s="246">
        <v>1062108</v>
      </c>
      <c r="D54" s="246">
        <v>1062124</v>
      </c>
      <c r="E54" s="246">
        <v>1062158</v>
      </c>
      <c r="F54" s="246">
        <v>1062166</v>
      </c>
      <c r="G54" s="246"/>
      <c r="H54" s="246"/>
      <c r="I54" s="246"/>
      <c r="J54" s="246"/>
      <c r="K54" s="390"/>
      <c r="L54" s="379"/>
      <c r="M54" s="66"/>
      <c r="N54" s="66"/>
      <c r="O54" s="67"/>
      <c r="P54" s="66"/>
      <c r="Q54" s="67"/>
      <c r="S54" s="120"/>
    </row>
    <row r="55" spans="1:19" ht="12.75" customHeight="1">
      <c r="A55" s="406">
        <v>0</v>
      </c>
      <c r="B55" s="391" t="s">
        <v>3126</v>
      </c>
      <c r="C55" s="392"/>
      <c r="D55" s="392"/>
      <c r="E55" s="392"/>
      <c r="F55" s="392"/>
      <c r="G55" s="392"/>
      <c r="H55" s="392"/>
      <c r="I55" s="392"/>
      <c r="J55" s="392"/>
      <c r="K55" s="388">
        <v>283</v>
      </c>
      <c r="L55" s="377">
        <f>ROUND(K55*Курс_EUR,0)</f>
        <v>26885</v>
      </c>
      <c r="M55" s="66"/>
      <c r="N55" s="66">
        <f>K55*(1-Скидка_SATA)</f>
        <v>283</v>
      </c>
      <c r="O55" s="67">
        <f t="shared" si="2"/>
        <v>0</v>
      </c>
      <c r="P55" s="66">
        <f>L55*(1-Скидка_SATA)</f>
        <v>26885</v>
      </c>
      <c r="Q55" s="67">
        <f t="shared" si="3"/>
        <v>0</v>
      </c>
      <c r="S55" s="120"/>
    </row>
    <row r="56" spans="1:19" ht="12.75" customHeight="1">
      <c r="A56" s="407"/>
      <c r="B56" s="251" t="s">
        <v>3844</v>
      </c>
      <c r="C56" s="19" t="s">
        <v>3845</v>
      </c>
      <c r="D56" s="19" t="s">
        <v>3846</v>
      </c>
      <c r="E56" s="19" t="s">
        <v>3847</v>
      </c>
      <c r="F56" s="19" t="s">
        <v>3848</v>
      </c>
      <c r="G56" s="19"/>
      <c r="H56" s="19"/>
      <c r="I56" s="19"/>
      <c r="J56" s="19"/>
      <c r="K56" s="389"/>
      <c r="L56" s="378"/>
      <c r="M56" s="66"/>
      <c r="N56" s="66"/>
      <c r="O56" s="67"/>
      <c r="P56" s="66"/>
      <c r="Q56" s="67"/>
      <c r="S56" s="120"/>
    </row>
    <row r="57" spans="1:19" ht="12.75" customHeight="1">
      <c r="A57" s="407"/>
      <c r="B57" s="251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9"/>
      <c r="L57" s="378"/>
      <c r="M57" s="66"/>
      <c r="N57" s="66"/>
      <c r="O57" s="67"/>
      <c r="P57" s="66"/>
      <c r="Q57" s="67"/>
      <c r="S57" s="120"/>
    </row>
    <row r="58" spans="1:19" ht="12.75" customHeight="1">
      <c r="A58" s="407"/>
      <c r="B58" s="244" t="s">
        <v>3849</v>
      </c>
      <c r="C58" s="21" t="s">
        <v>3850</v>
      </c>
      <c r="D58" s="21" t="s">
        <v>3851</v>
      </c>
      <c r="E58" s="21" t="s">
        <v>3852</v>
      </c>
      <c r="F58" s="21" t="s">
        <v>3853</v>
      </c>
      <c r="G58" s="21"/>
      <c r="H58" s="21"/>
      <c r="I58" s="21"/>
      <c r="J58" s="21"/>
      <c r="K58" s="389"/>
      <c r="L58" s="378"/>
      <c r="M58" s="66"/>
      <c r="N58" s="66"/>
      <c r="O58" s="67"/>
      <c r="P58" s="66"/>
      <c r="Q58" s="67"/>
      <c r="S58" s="120"/>
    </row>
    <row r="59" spans="1:19" ht="12.75" customHeight="1" thickBot="1">
      <c r="A59" s="408"/>
      <c r="B59" s="253">
        <v>1063677</v>
      </c>
      <c r="C59" s="246">
        <v>1063685</v>
      </c>
      <c r="D59" s="246">
        <v>1063643</v>
      </c>
      <c r="E59" s="246">
        <v>1063693</v>
      </c>
      <c r="F59" s="246">
        <v>1063700</v>
      </c>
      <c r="G59" s="246"/>
      <c r="H59" s="246"/>
      <c r="I59" s="246"/>
      <c r="J59" s="246"/>
      <c r="K59" s="390"/>
      <c r="L59" s="379"/>
      <c r="M59" s="66"/>
      <c r="N59" s="66"/>
      <c r="O59" s="67"/>
      <c r="P59" s="66"/>
      <c r="Q59" s="67"/>
      <c r="S59" s="120"/>
    </row>
    <row r="60" spans="1:19" ht="12.75" customHeight="1" thickBot="1">
      <c r="A60" s="320"/>
      <c r="B60" s="247"/>
      <c r="C60" s="248"/>
      <c r="D60" s="249"/>
      <c r="E60" s="249"/>
      <c r="F60" s="249"/>
      <c r="G60" s="249"/>
      <c r="H60" s="249"/>
      <c r="I60" s="249"/>
      <c r="J60" s="250"/>
      <c r="K60" s="315"/>
      <c r="L60" s="242"/>
      <c r="M60" s="66"/>
      <c r="N60" s="66"/>
      <c r="O60" s="67"/>
      <c r="P60" s="66"/>
      <c r="Q60" s="67"/>
      <c r="S60" s="120"/>
    </row>
    <row r="61" spans="1:19" ht="12.75" customHeight="1">
      <c r="A61" s="409">
        <v>0</v>
      </c>
      <c r="B61" s="391" t="s">
        <v>633</v>
      </c>
      <c r="C61" s="392"/>
      <c r="D61" s="392"/>
      <c r="E61" s="392"/>
      <c r="F61" s="392"/>
      <c r="G61" s="392"/>
      <c r="H61" s="392"/>
      <c r="I61" s="392"/>
      <c r="J61" s="392"/>
      <c r="K61" s="395">
        <v>730</v>
      </c>
      <c r="L61" s="377">
        <f>ROUND(K61*Курс_EUR,0)</f>
        <v>69350</v>
      </c>
      <c r="M61" s="66"/>
      <c r="N61" s="66">
        <f>K61*(1-Скидка_SATA)</f>
        <v>730</v>
      </c>
      <c r="O61" s="67">
        <f t="shared" si="2"/>
        <v>0</v>
      </c>
      <c r="P61" s="66">
        <f>L61*(1-Скидка_SATA)</f>
        <v>69350</v>
      </c>
      <c r="Q61" s="67">
        <f t="shared" si="3"/>
        <v>0</v>
      </c>
      <c r="S61" s="120"/>
    </row>
    <row r="62" spans="1:19" ht="12.75" customHeight="1">
      <c r="A62" s="409"/>
      <c r="B62" s="252">
        <v>1</v>
      </c>
      <c r="C62" s="21">
        <v>1.2</v>
      </c>
      <c r="D62" s="21" t="s">
        <v>3860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96"/>
      <c r="L62" s="378"/>
      <c r="M62" s="66"/>
      <c r="N62" s="66"/>
      <c r="O62" s="67"/>
      <c r="P62" s="66"/>
      <c r="Q62" s="67"/>
      <c r="S62" s="120"/>
    </row>
    <row r="63" spans="1:19" ht="12.75" customHeight="1" thickBot="1">
      <c r="A63" s="409"/>
      <c r="B63" s="253">
        <v>1117523</v>
      </c>
      <c r="C63" s="246">
        <v>209775</v>
      </c>
      <c r="D63" s="246">
        <v>209783</v>
      </c>
      <c r="E63" s="246">
        <v>209791</v>
      </c>
      <c r="F63" s="246">
        <v>209809</v>
      </c>
      <c r="G63" s="246">
        <v>209890</v>
      </c>
      <c r="H63" s="246">
        <v>209908</v>
      </c>
      <c r="I63" s="246">
        <v>209916</v>
      </c>
      <c r="J63" s="246">
        <v>1117531</v>
      </c>
      <c r="K63" s="397"/>
      <c r="L63" s="379"/>
      <c r="M63" s="66"/>
      <c r="N63" s="66"/>
      <c r="O63" s="67"/>
      <c r="P63" s="66"/>
      <c r="Q63" s="67"/>
      <c r="S63" s="120"/>
    </row>
    <row r="64" spans="1:19" ht="12.75" customHeight="1">
      <c r="A64" s="409">
        <v>0</v>
      </c>
      <c r="B64" s="391" t="s">
        <v>674</v>
      </c>
      <c r="C64" s="392"/>
      <c r="D64" s="392"/>
      <c r="E64" s="392"/>
      <c r="F64" s="392"/>
      <c r="G64" s="392"/>
      <c r="H64" s="392"/>
      <c r="I64" s="392"/>
      <c r="J64" s="392"/>
      <c r="K64" s="395">
        <v>272</v>
      </c>
      <c r="L64" s="377">
        <f>ROUND(K64*Курс_EUR,0)</f>
        <v>25840</v>
      </c>
      <c r="M64" s="66"/>
      <c r="N64" s="66">
        <f>K64*(1-Скидка_SATA)</f>
        <v>272</v>
      </c>
      <c r="O64" s="67">
        <f t="shared" si="2"/>
        <v>0</v>
      </c>
      <c r="P64" s="66">
        <f>L64*(1-Скидка_SATA)</f>
        <v>25840</v>
      </c>
      <c r="Q64" s="67">
        <f t="shared" si="3"/>
        <v>0</v>
      </c>
      <c r="S64" s="120"/>
    </row>
    <row r="65" spans="1:19" ht="12.75" customHeight="1">
      <c r="A65" s="409"/>
      <c r="B65" s="244">
        <v>1</v>
      </c>
      <c r="C65" s="21">
        <v>1.1000000000000001</v>
      </c>
      <c r="D65" s="21">
        <v>1.2</v>
      </c>
      <c r="E65" s="21" t="s">
        <v>3861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96"/>
      <c r="L65" s="378"/>
      <c r="M65" s="66"/>
      <c r="N65" s="66"/>
      <c r="O65" s="67"/>
      <c r="P65" s="66"/>
      <c r="Q65" s="67"/>
      <c r="S65" s="120"/>
    </row>
    <row r="66" spans="1:19" ht="12.75" customHeight="1" thickBot="1">
      <c r="A66" s="409"/>
      <c r="B66" s="254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97"/>
      <c r="L66" s="379"/>
      <c r="M66" s="66"/>
      <c r="N66" s="66"/>
      <c r="O66" s="67"/>
      <c r="P66" s="66"/>
      <c r="Q66" s="67"/>
      <c r="S66" s="120"/>
    </row>
    <row r="67" spans="1:19" ht="12.75" customHeight="1">
      <c r="A67" s="409">
        <v>0</v>
      </c>
      <c r="B67" s="391" t="s">
        <v>619</v>
      </c>
      <c r="C67" s="392"/>
      <c r="D67" s="392"/>
      <c r="E67" s="392"/>
      <c r="F67" s="392"/>
      <c r="G67" s="392"/>
      <c r="H67" s="392"/>
      <c r="I67" s="392"/>
      <c r="J67" s="392"/>
      <c r="K67" s="395">
        <v>740</v>
      </c>
      <c r="L67" s="377">
        <f>ROUND(K67*Курс_EUR,0)</f>
        <v>70300</v>
      </c>
      <c r="M67" s="66"/>
      <c r="N67" s="66">
        <f>K67*(1-Скидка_SATA)</f>
        <v>740</v>
      </c>
      <c r="O67" s="67">
        <f t="shared" si="2"/>
        <v>0</v>
      </c>
      <c r="P67" s="66">
        <f>L67*(1-Скидка_SATA)</f>
        <v>70300</v>
      </c>
      <c r="Q67" s="67">
        <f t="shared" si="3"/>
        <v>0</v>
      </c>
      <c r="S67" s="120"/>
    </row>
    <row r="68" spans="1:19" ht="12.75" customHeight="1">
      <c r="A68" s="409"/>
      <c r="B68" s="252">
        <v>1</v>
      </c>
      <c r="C68" s="21">
        <v>1.2</v>
      </c>
      <c r="D68" s="21" t="s">
        <v>3854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96"/>
      <c r="L68" s="378"/>
      <c r="M68" s="66"/>
      <c r="N68" s="66"/>
      <c r="O68" s="67"/>
      <c r="P68" s="66"/>
      <c r="Q68" s="67"/>
      <c r="S68" s="120"/>
    </row>
    <row r="69" spans="1:19" ht="12.75" customHeight="1" thickBot="1">
      <c r="A69" s="409"/>
      <c r="B69" s="254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97"/>
      <c r="L69" s="379"/>
      <c r="M69" s="66"/>
      <c r="N69" s="66"/>
      <c r="O69" s="67"/>
      <c r="P69" s="66"/>
      <c r="Q69" s="67"/>
      <c r="S69" s="120"/>
    </row>
    <row r="70" spans="1:19" ht="12.75" customHeight="1">
      <c r="A70" s="409">
        <v>0</v>
      </c>
      <c r="B70" s="391" t="s">
        <v>663</v>
      </c>
      <c r="C70" s="392"/>
      <c r="D70" s="392"/>
      <c r="E70" s="392"/>
      <c r="F70" s="392"/>
      <c r="G70" s="392"/>
      <c r="H70" s="392"/>
      <c r="I70" s="392"/>
      <c r="J70" s="392"/>
      <c r="K70" s="395">
        <v>277</v>
      </c>
      <c r="L70" s="377">
        <f>ROUND(K70*Курс_EUR,0)</f>
        <v>26315</v>
      </c>
      <c r="M70" s="66"/>
      <c r="N70" s="66">
        <f>K70*(1-Скидка_SATA)</f>
        <v>277</v>
      </c>
      <c r="O70" s="67">
        <f t="shared" si="2"/>
        <v>0</v>
      </c>
      <c r="P70" s="66">
        <f>L70*(1-Скидка_SATA)</f>
        <v>26315</v>
      </c>
      <c r="Q70" s="67">
        <f t="shared" si="3"/>
        <v>0</v>
      </c>
      <c r="S70" s="120"/>
    </row>
    <row r="71" spans="1:19" ht="12.75" customHeight="1">
      <c r="A71" s="409"/>
      <c r="B71" s="244">
        <v>1</v>
      </c>
      <c r="C71" s="21">
        <v>1.2</v>
      </c>
      <c r="D71" s="21" t="s">
        <v>3854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96"/>
      <c r="L71" s="378"/>
      <c r="M71" s="66"/>
      <c r="N71" s="66"/>
      <c r="O71" s="67"/>
      <c r="P71" s="66"/>
      <c r="Q71" s="67"/>
      <c r="S71" s="120"/>
    </row>
    <row r="72" spans="1:19" ht="12" customHeight="1" thickBot="1">
      <c r="A72" s="409"/>
      <c r="B72" s="253">
        <v>210955</v>
      </c>
      <c r="C72" s="255">
        <v>210963</v>
      </c>
      <c r="D72" s="246">
        <v>210971</v>
      </c>
      <c r="E72" s="246">
        <v>210989</v>
      </c>
      <c r="F72" s="246">
        <v>211011</v>
      </c>
      <c r="G72" s="246">
        <v>211045</v>
      </c>
      <c r="H72" s="246">
        <v>211052</v>
      </c>
      <c r="I72" s="246">
        <v>211060</v>
      </c>
      <c r="J72" s="246">
        <v>211078</v>
      </c>
      <c r="K72" s="397"/>
      <c r="L72" s="379"/>
      <c r="M72" s="66"/>
      <c r="N72" s="66"/>
      <c r="O72" s="67"/>
      <c r="P72" s="66"/>
      <c r="Q72" s="67"/>
    </row>
    <row r="73" spans="1:19" ht="12" customHeight="1" thickBot="1">
      <c r="A73" s="320"/>
      <c r="B73" s="247"/>
      <c r="C73" s="248"/>
      <c r="D73" s="249"/>
      <c r="E73" s="249"/>
      <c r="F73" s="249"/>
      <c r="G73" s="249"/>
      <c r="H73" s="249"/>
      <c r="I73" s="249"/>
      <c r="J73" s="250"/>
      <c r="K73" s="315"/>
      <c r="L73" s="242"/>
      <c r="M73" s="66"/>
      <c r="N73" s="66"/>
      <c r="O73" s="67"/>
      <c r="P73" s="66"/>
      <c r="Q73" s="67"/>
    </row>
    <row r="74" spans="1:19" ht="12" customHeight="1">
      <c r="A74" s="409">
        <v>0</v>
      </c>
      <c r="B74" s="391" t="s">
        <v>634</v>
      </c>
      <c r="C74" s="392"/>
      <c r="D74" s="392"/>
      <c r="E74" s="392"/>
      <c r="F74" s="392"/>
      <c r="G74" s="392"/>
      <c r="H74" s="392"/>
      <c r="I74" s="392"/>
      <c r="J74" s="392"/>
      <c r="K74" s="395">
        <v>623</v>
      </c>
      <c r="L74" s="377">
        <f>ROUND(K74*Курс_EUR,0)</f>
        <v>59185</v>
      </c>
      <c r="M74" s="66"/>
      <c r="N74" s="66">
        <f>K74*(1-Скидка_SATA)</f>
        <v>623</v>
      </c>
      <c r="O74" s="67">
        <f t="shared" si="2"/>
        <v>0</v>
      </c>
      <c r="P74" s="66">
        <f>L74*(1-Скидка_SATA)</f>
        <v>59185</v>
      </c>
      <c r="Q74" s="67">
        <f t="shared" si="3"/>
        <v>0</v>
      </c>
    </row>
    <row r="75" spans="1:19" ht="12" customHeight="1">
      <c r="A75" s="409"/>
      <c r="B75" s="252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96"/>
      <c r="L75" s="378"/>
      <c r="M75" s="66"/>
      <c r="N75" s="66"/>
      <c r="O75" s="67"/>
      <c r="P75" s="66"/>
      <c r="Q75" s="67"/>
    </row>
    <row r="76" spans="1:19" ht="12" customHeight="1" thickBot="1">
      <c r="A76" s="409"/>
      <c r="B76" s="253">
        <v>166678</v>
      </c>
      <c r="C76" s="255">
        <v>166793</v>
      </c>
      <c r="D76" s="246">
        <v>166173</v>
      </c>
      <c r="E76" s="246">
        <v>166769</v>
      </c>
      <c r="F76" s="246">
        <v>166777</v>
      </c>
      <c r="G76" s="246">
        <v>166785</v>
      </c>
      <c r="H76" s="246">
        <v>168682</v>
      </c>
      <c r="I76" s="246">
        <v>168690</v>
      </c>
      <c r="J76" s="246">
        <v>168708</v>
      </c>
      <c r="K76" s="397"/>
      <c r="L76" s="379"/>
      <c r="M76" s="66"/>
      <c r="N76" s="66"/>
      <c r="O76" s="67"/>
      <c r="P76" s="66"/>
      <c r="Q76" s="67"/>
    </row>
    <row r="77" spans="1:19" ht="12" customHeight="1">
      <c r="A77" s="409">
        <v>0</v>
      </c>
      <c r="B77" s="391" t="s">
        <v>635</v>
      </c>
      <c r="C77" s="392"/>
      <c r="D77" s="392"/>
      <c r="E77" s="392"/>
      <c r="F77" s="392"/>
      <c r="G77" s="392"/>
      <c r="H77" s="392"/>
      <c r="I77" s="392"/>
      <c r="J77" s="392"/>
      <c r="K77" s="395">
        <v>630</v>
      </c>
      <c r="L77" s="377">
        <f>ROUND(K77*Курс_EUR,0)</f>
        <v>59850</v>
      </c>
      <c r="M77" s="66"/>
      <c r="N77" s="66">
        <f>K77*(1-Скидка_SATA)</f>
        <v>630</v>
      </c>
      <c r="O77" s="67">
        <f t="shared" si="2"/>
        <v>0</v>
      </c>
      <c r="P77" s="66">
        <f>L77*(1-Скидка_SATA)</f>
        <v>59850</v>
      </c>
      <c r="Q77" s="67">
        <f t="shared" si="3"/>
        <v>0</v>
      </c>
    </row>
    <row r="78" spans="1:19" ht="12" customHeight="1">
      <c r="A78" s="409"/>
      <c r="B78" s="252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96"/>
      <c r="L78" s="378"/>
      <c r="M78" s="66"/>
      <c r="N78" s="66"/>
      <c r="O78" s="67"/>
      <c r="P78" s="66"/>
      <c r="Q78" s="67"/>
    </row>
    <row r="79" spans="1:19" ht="12" customHeight="1" thickBot="1">
      <c r="A79" s="409"/>
      <c r="B79" s="253">
        <v>166686</v>
      </c>
      <c r="C79" s="255">
        <v>166694</v>
      </c>
      <c r="D79" s="246">
        <v>166181</v>
      </c>
      <c r="E79" s="246">
        <v>166710</v>
      </c>
      <c r="F79" s="246">
        <v>166728</v>
      </c>
      <c r="G79" s="246">
        <v>166736</v>
      </c>
      <c r="H79" s="246">
        <v>166744</v>
      </c>
      <c r="I79" s="246">
        <v>168716</v>
      </c>
      <c r="J79" s="246">
        <v>168724</v>
      </c>
      <c r="K79" s="397"/>
      <c r="L79" s="379"/>
      <c r="M79" s="66"/>
      <c r="N79" s="66"/>
      <c r="O79" s="67"/>
      <c r="P79" s="66"/>
      <c r="Q79" s="67"/>
    </row>
    <row r="80" spans="1:19" ht="12" customHeight="1">
      <c r="A80" s="409">
        <v>0</v>
      </c>
      <c r="B80" s="391" t="s">
        <v>636</v>
      </c>
      <c r="C80" s="392"/>
      <c r="D80" s="392"/>
      <c r="E80" s="392"/>
      <c r="F80" s="392"/>
      <c r="G80" s="392"/>
      <c r="H80" s="392"/>
      <c r="I80" s="392"/>
      <c r="J80" s="392"/>
      <c r="K80" s="395">
        <v>603</v>
      </c>
      <c r="L80" s="377">
        <f>ROUND(K80*Курс_EUR,0)</f>
        <v>57285</v>
      </c>
      <c r="M80" s="66"/>
      <c r="N80" s="66">
        <f>K80*(1-Скидка_SATA)</f>
        <v>603</v>
      </c>
      <c r="O80" s="67">
        <f t="shared" si="2"/>
        <v>0</v>
      </c>
      <c r="P80" s="66">
        <f>L80*(1-Скидка_SATA)</f>
        <v>57285</v>
      </c>
      <c r="Q80" s="67">
        <f t="shared" si="3"/>
        <v>0</v>
      </c>
    </row>
    <row r="81" spans="1:17" ht="12" customHeight="1">
      <c r="A81" s="409"/>
      <c r="B81" s="252">
        <v>1.2</v>
      </c>
      <c r="C81" s="20" t="s">
        <v>3861</v>
      </c>
      <c r="D81" s="21">
        <v>1.3</v>
      </c>
      <c r="E81" s="21">
        <v>1.4</v>
      </c>
      <c r="F81" s="21"/>
      <c r="G81" s="21"/>
      <c r="H81" s="21"/>
      <c r="I81" s="21"/>
      <c r="J81" s="21"/>
      <c r="K81" s="396"/>
      <c r="L81" s="378"/>
      <c r="M81" s="66"/>
      <c r="N81" s="66"/>
      <c r="O81" s="67"/>
      <c r="P81" s="66"/>
      <c r="Q81" s="67"/>
    </row>
    <row r="82" spans="1:17" ht="12" customHeight="1" thickBot="1">
      <c r="A82" s="409"/>
      <c r="B82" s="253">
        <v>167122</v>
      </c>
      <c r="C82" s="255">
        <v>167130</v>
      </c>
      <c r="D82" s="246">
        <v>167148</v>
      </c>
      <c r="E82" s="246">
        <v>167155</v>
      </c>
      <c r="F82" s="246"/>
      <c r="G82" s="246"/>
      <c r="H82" s="246"/>
      <c r="I82" s="246"/>
      <c r="J82" s="246"/>
      <c r="K82" s="397"/>
      <c r="L82" s="379"/>
      <c r="M82" s="66"/>
      <c r="N82" s="66"/>
      <c r="O82" s="67"/>
      <c r="P82" s="66"/>
      <c r="Q82" s="67"/>
    </row>
    <row r="83" spans="1:17" ht="12" customHeight="1">
      <c r="A83" s="409">
        <v>0</v>
      </c>
      <c r="B83" s="391" t="s">
        <v>675</v>
      </c>
      <c r="C83" s="392"/>
      <c r="D83" s="392"/>
      <c r="E83" s="392"/>
      <c r="F83" s="392"/>
      <c r="G83" s="392"/>
      <c r="H83" s="392"/>
      <c r="I83" s="392"/>
      <c r="J83" s="392"/>
      <c r="K83" s="395">
        <v>278</v>
      </c>
      <c r="L83" s="377">
        <f>ROUND(K83*Курс_EUR,0)</f>
        <v>26410</v>
      </c>
      <c r="M83" s="66"/>
      <c r="N83" s="66">
        <f>K83*(1-Скидка_SATA)</f>
        <v>278</v>
      </c>
      <c r="O83" s="67">
        <f t="shared" ref="O83:O142" si="4">N83*M83</f>
        <v>0</v>
      </c>
      <c r="P83" s="66">
        <f>L83*(1-Скидка_SATA)</f>
        <v>26410</v>
      </c>
      <c r="Q83" s="67">
        <f t="shared" ref="Q83:Q142" si="5">M83*P83</f>
        <v>0</v>
      </c>
    </row>
    <row r="84" spans="1:17" ht="12" customHeight="1">
      <c r="A84" s="409"/>
      <c r="B84" s="252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96"/>
      <c r="L84" s="378"/>
      <c r="M84" s="66"/>
      <c r="N84" s="66"/>
      <c r="O84" s="67"/>
      <c r="P84" s="66"/>
      <c r="Q84" s="67"/>
    </row>
    <row r="85" spans="1:17" ht="12" customHeight="1" thickBot="1">
      <c r="A85" s="409"/>
      <c r="B85" s="253">
        <v>166991</v>
      </c>
      <c r="C85" s="255">
        <v>167007</v>
      </c>
      <c r="D85" s="246">
        <v>167015</v>
      </c>
      <c r="E85" s="246">
        <v>167049</v>
      </c>
      <c r="F85" s="246">
        <v>167056</v>
      </c>
      <c r="G85" s="246">
        <v>167072</v>
      </c>
      <c r="H85" s="246">
        <v>167080</v>
      </c>
      <c r="I85" s="246">
        <v>168625</v>
      </c>
      <c r="J85" s="246">
        <v>168633</v>
      </c>
      <c r="K85" s="397"/>
      <c r="L85" s="379"/>
      <c r="M85" s="66"/>
      <c r="N85" s="66"/>
      <c r="O85" s="67"/>
      <c r="P85" s="66"/>
      <c r="Q85" s="67"/>
    </row>
    <row r="86" spans="1:17" ht="12" customHeight="1">
      <c r="A86" s="409">
        <v>0</v>
      </c>
      <c r="B86" s="391" t="s">
        <v>620</v>
      </c>
      <c r="C86" s="392"/>
      <c r="D86" s="392"/>
      <c r="E86" s="392"/>
      <c r="F86" s="392"/>
      <c r="G86" s="392"/>
      <c r="H86" s="392"/>
      <c r="I86" s="392"/>
      <c r="J86" s="392"/>
      <c r="K86" s="395">
        <v>638</v>
      </c>
      <c r="L86" s="377">
        <f>ROUND(K86*Курс_EUR,0)</f>
        <v>60610</v>
      </c>
      <c r="M86" s="66"/>
      <c r="N86" s="66">
        <f>K86*(1-Скидка_SATA)</f>
        <v>638</v>
      </c>
      <c r="O86" s="67">
        <f t="shared" si="4"/>
        <v>0</v>
      </c>
      <c r="P86" s="66">
        <f>L86*(1-Скидка_SATA)</f>
        <v>60610</v>
      </c>
      <c r="Q86" s="67">
        <f t="shared" si="5"/>
        <v>0</v>
      </c>
    </row>
    <row r="87" spans="1:17" ht="12" customHeight="1">
      <c r="A87" s="409"/>
      <c r="B87" s="252">
        <v>1</v>
      </c>
      <c r="C87" s="20">
        <v>1.3</v>
      </c>
      <c r="D87" s="21" t="s">
        <v>3855</v>
      </c>
      <c r="E87" s="21">
        <v>1.4</v>
      </c>
      <c r="F87" s="21">
        <v>1.5</v>
      </c>
      <c r="G87" s="21" t="s">
        <v>3854</v>
      </c>
      <c r="H87" s="21">
        <v>1.7</v>
      </c>
      <c r="I87" s="21">
        <v>1.9</v>
      </c>
      <c r="J87" s="21">
        <v>2.2000000000000002</v>
      </c>
      <c r="K87" s="396"/>
      <c r="L87" s="378"/>
      <c r="M87" s="66"/>
      <c r="N87" s="66"/>
      <c r="O87" s="67"/>
      <c r="P87" s="66"/>
      <c r="Q87" s="67"/>
    </row>
    <row r="88" spans="1:17" ht="12" thickBot="1">
      <c r="A88" s="409"/>
      <c r="B88" s="253">
        <v>166868</v>
      </c>
      <c r="C88" s="255">
        <v>166876</v>
      </c>
      <c r="D88" s="246">
        <v>166884</v>
      </c>
      <c r="E88" s="246">
        <v>166892</v>
      </c>
      <c r="F88" s="246">
        <v>166900</v>
      </c>
      <c r="G88" s="246">
        <v>166918</v>
      </c>
      <c r="H88" s="246">
        <v>168732</v>
      </c>
      <c r="I88" s="246">
        <v>168740</v>
      </c>
      <c r="J88" s="246">
        <v>168757</v>
      </c>
      <c r="K88" s="397"/>
      <c r="L88" s="379"/>
      <c r="M88" s="66"/>
      <c r="N88" s="66"/>
      <c r="O88" s="67"/>
      <c r="P88" s="66"/>
      <c r="Q88" s="67"/>
    </row>
    <row r="89" spans="1:17" ht="12" customHeight="1">
      <c r="A89" s="409">
        <v>0</v>
      </c>
      <c r="B89" s="391" t="s">
        <v>621</v>
      </c>
      <c r="C89" s="392"/>
      <c r="D89" s="392"/>
      <c r="E89" s="392"/>
      <c r="F89" s="392"/>
      <c r="G89" s="392"/>
      <c r="H89" s="392"/>
      <c r="I89" s="392"/>
      <c r="J89" s="392"/>
      <c r="K89" s="395">
        <v>646</v>
      </c>
      <c r="L89" s="377">
        <f>ROUND(K89*Курс_EUR,0)</f>
        <v>61370</v>
      </c>
      <c r="M89" s="66"/>
      <c r="N89" s="66">
        <f>K89*(1-Скидка_SATA)</f>
        <v>646</v>
      </c>
      <c r="O89" s="67">
        <f t="shared" si="4"/>
        <v>0</v>
      </c>
      <c r="P89" s="66">
        <f>L89*(1-Скидка_SATA)</f>
        <v>61370</v>
      </c>
      <c r="Q89" s="67">
        <f t="shared" si="5"/>
        <v>0</v>
      </c>
    </row>
    <row r="90" spans="1:17" ht="12" customHeight="1">
      <c r="A90" s="409"/>
      <c r="B90" s="252">
        <v>1</v>
      </c>
      <c r="C90" s="20">
        <v>1.2</v>
      </c>
      <c r="D90" s="21" t="s">
        <v>3854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96"/>
      <c r="L90" s="378"/>
      <c r="M90" s="66"/>
      <c r="N90" s="66"/>
      <c r="O90" s="67"/>
      <c r="P90" s="66"/>
      <c r="Q90" s="67"/>
    </row>
    <row r="91" spans="1:17" ht="12" thickBot="1">
      <c r="A91" s="409"/>
      <c r="B91" s="253">
        <v>166801</v>
      </c>
      <c r="C91" s="255">
        <v>166207</v>
      </c>
      <c r="D91" s="246">
        <v>166850</v>
      </c>
      <c r="E91" s="246">
        <v>166819</v>
      </c>
      <c r="F91" s="246">
        <v>166835</v>
      </c>
      <c r="G91" s="246">
        <v>166843</v>
      </c>
      <c r="H91" s="246">
        <v>168765</v>
      </c>
      <c r="I91" s="246">
        <v>168773</v>
      </c>
      <c r="J91" s="246">
        <v>168781</v>
      </c>
      <c r="K91" s="397"/>
      <c r="L91" s="379"/>
      <c r="M91" s="66"/>
      <c r="N91" s="66"/>
      <c r="O91" s="67"/>
      <c r="P91" s="66"/>
      <c r="Q91" s="67"/>
    </row>
    <row r="92" spans="1:17" ht="12" customHeight="1">
      <c r="A92" s="409">
        <v>0</v>
      </c>
      <c r="B92" s="391" t="s">
        <v>622</v>
      </c>
      <c r="C92" s="392"/>
      <c r="D92" s="392"/>
      <c r="E92" s="392"/>
      <c r="F92" s="392"/>
      <c r="G92" s="392"/>
      <c r="H92" s="392"/>
      <c r="I92" s="392"/>
      <c r="J92" s="392"/>
      <c r="K92" s="395">
        <v>618</v>
      </c>
      <c r="L92" s="377">
        <f>ROUND(K92*Курс_EUR,0)</f>
        <v>58710</v>
      </c>
      <c r="M92" s="66"/>
      <c r="N92" s="66">
        <f>K92*(1-Скидка_SATA)</f>
        <v>618</v>
      </c>
      <c r="O92" s="67">
        <f t="shared" si="4"/>
        <v>0</v>
      </c>
      <c r="P92" s="66">
        <f>L92*(1-Скидка_SATA)</f>
        <v>58710</v>
      </c>
      <c r="Q92" s="67">
        <f t="shared" si="5"/>
        <v>0</v>
      </c>
    </row>
    <row r="93" spans="1:17" ht="12" customHeight="1">
      <c r="A93" s="409"/>
      <c r="B93" s="252" t="s">
        <v>3854</v>
      </c>
      <c r="C93" s="20">
        <v>1.3</v>
      </c>
      <c r="D93" s="21" t="s">
        <v>3855</v>
      </c>
      <c r="E93" s="21">
        <v>1.4</v>
      </c>
      <c r="F93" s="21"/>
      <c r="G93" s="21"/>
      <c r="H93" s="21"/>
      <c r="I93" s="21"/>
      <c r="J93" s="21"/>
      <c r="K93" s="396"/>
      <c r="L93" s="378"/>
      <c r="M93" s="66"/>
      <c r="N93" s="66"/>
      <c r="O93" s="67"/>
      <c r="P93" s="66"/>
      <c r="Q93" s="67"/>
    </row>
    <row r="94" spans="1:17" ht="12" thickBot="1">
      <c r="A94" s="409"/>
      <c r="B94" s="253">
        <v>167163</v>
      </c>
      <c r="C94" s="255">
        <v>167171</v>
      </c>
      <c r="D94" s="246">
        <v>167189</v>
      </c>
      <c r="E94" s="246">
        <v>167197</v>
      </c>
      <c r="F94" s="246"/>
      <c r="G94" s="246"/>
      <c r="H94" s="246"/>
      <c r="I94" s="246"/>
      <c r="J94" s="246"/>
      <c r="K94" s="397"/>
      <c r="L94" s="379"/>
      <c r="M94" s="66"/>
      <c r="N94" s="66"/>
      <c r="O94" s="67"/>
      <c r="P94" s="66"/>
      <c r="Q94" s="67"/>
    </row>
    <row r="95" spans="1:17" ht="12" customHeight="1">
      <c r="A95" s="409">
        <v>0</v>
      </c>
      <c r="B95" s="391" t="s">
        <v>664</v>
      </c>
      <c r="C95" s="392"/>
      <c r="D95" s="392"/>
      <c r="E95" s="392"/>
      <c r="F95" s="392"/>
      <c r="G95" s="392"/>
      <c r="H95" s="392"/>
      <c r="I95" s="392"/>
      <c r="J95" s="392"/>
      <c r="K95" s="395">
        <v>283</v>
      </c>
      <c r="L95" s="377">
        <f>ROUND(K95*Курс_EUR,0)</f>
        <v>26885</v>
      </c>
      <c r="M95" s="66"/>
      <c r="N95" s="66">
        <f>K95*(1-Скидка_SATA)</f>
        <v>283</v>
      </c>
      <c r="O95" s="67">
        <f t="shared" si="4"/>
        <v>0</v>
      </c>
      <c r="P95" s="66">
        <f>L95*(1-Скидка_SATA)</f>
        <v>26885</v>
      </c>
      <c r="Q95" s="67">
        <f t="shared" si="5"/>
        <v>0</v>
      </c>
    </row>
    <row r="96" spans="1:17">
      <c r="A96" s="409"/>
      <c r="B96" s="252">
        <v>1</v>
      </c>
      <c r="C96" s="20">
        <v>1.2</v>
      </c>
      <c r="D96" s="21" t="s">
        <v>3854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96"/>
      <c r="L96" s="378"/>
      <c r="M96" s="66"/>
      <c r="N96" s="66"/>
      <c r="O96" s="67"/>
      <c r="P96" s="66"/>
      <c r="Q96" s="67"/>
    </row>
    <row r="97" spans="1:17" ht="12" thickBot="1">
      <c r="A97" s="409"/>
      <c r="B97" s="253">
        <v>166926</v>
      </c>
      <c r="C97" s="255">
        <v>166934</v>
      </c>
      <c r="D97" s="246">
        <v>166983</v>
      </c>
      <c r="E97" s="246">
        <v>166942</v>
      </c>
      <c r="F97" s="246">
        <v>166967</v>
      </c>
      <c r="G97" s="246">
        <v>166975</v>
      </c>
      <c r="H97" s="246">
        <v>168658</v>
      </c>
      <c r="I97" s="246">
        <v>168666</v>
      </c>
      <c r="J97" s="246">
        <v>168674</v>
      </c>
      <c r="K97" s="397"/>
      <c r="L97" s="379"/>
      <c r="M97" s="66"/>
      <c r="N97" s="66"/>
      <c r="O97" s="67"/>
      <c r="P97" s="66"/>
      <c r="Q97" s="67"/>
    </row>
    <row r="98" spans="1:17" ht="12" thickBot="1">
      <c r="A98" s="208"/>
      <c r="B98" s="247"/>
      <c r="C98" s="248"/>
      <c r="D98" s="249"/>
      <c r="E98" s="249"/>
      <c r="F98" s="249"/>
      <c r="G98" s="249"/>
      <c r="H98" s="249"/>
      <c r="I98" s="249"/>
      <c r="J98" s="250"/>
      <c r="K98" s="315"/>
      <c r="L98" s="242"/>
      <c r="M98" s="66"/>
      <c r="N98" s="66"/>
      <c r="O98" s="67"/>
      <c r="P98" s="66"/>
      <c r="Q98" s="67"/>
    </row>
    <row r="99" spans="1:17" ht="12" customHeight="1">
      <c r="A99" s="409">
        <v>0</v>
      </c>
      <c r="B99" s="391" t="s">
        <v>637</v>
      </c>
      <c r="C99" s="392"/>
      <c r="D99" s="392"/>
      <c r="E99" s="392"/>
      <c r="F99" s="392"/>
      <c r="G99" s="392"/>
      <c r="H99" s="392"/>
      <c r="I99" s="392"/>
      <c r="J99" s="392"/>
      <c r="K99" s="395">
        <v>745</v>
      </c>
      <c r="L99" s="377">
        <f>ROUND(K99*Курс_EUR,0)</f>
        <v>70775</v>
      </c>
      <c r="M99" s="66"/>
      <c r="N99" s="66">
        <f>K99*(1-Скидка_SATA)</f>
        <v>745</v>
      </c>
      <c r="O99" s="67">
        <f t="shared" si="4"/>
        <v>0</v>
      </c>
      <c r="P99" s="66">
        <f>L99*(1-Скидка_SATA)</f>
        <v>70775</v>
      </c>
      <c r="Q99" s="67">
        <f t="shared" si="5"/>
        <v>0</v>
      </c>
    </row>
    <row r="100" spans="1:17">
      <c r="A100" s="409"/>
      <c r="B100" s="252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96"/>
      <c r="L100" s="378"/>
      <c r="M100" s="66"/>
      <c r="N100" s="66"/>
      <c r="O100" s="67"/>
      <c r="P100" s="66"/>
      <c r="Q100" s="67"/>
    </row>
    <row r="101" spans="1:17" ht="12" thickBot="1">
      <c r="A101" s="409"/>
      <c r="B101" s="253">
        <v>92932</v>
      </c>
      <c r="C101" s="255">
        <v>93336</v>
      </c>
      <c r="D101" s="246">
        <v>93344</v>
      </c>
      <c r="E101" s="246">
        <v>93351</v>
      </c>
      <c r="F101" s="246">
        <v>93369</v>
      </c>
      <c r="G101" s="246">
        <v>93377</v>
      </c>
      <c r="H101" s="246"/>
      <c r="I101" s="246"/>
      <c r="J101" s="246"/>
      <c r="K101" s="397"/>
      <c r="L101" s="379"/>
      <c r="M101" s="66"/>
      <c r="N101" s="66"/>
      <c r="O101" s="67"/>
      <c r="P101" s="66"/>
      <c r="Q101" s="67"/>
    </row>
    <row r="102" spans="1:17" ht="12" customHeight="1">
      <c r="A102" s="409">
        <v>0</v>
      </c>
      <c r="B102" s="391" t="s">
        <v>677</v>
      </c>
      <c r="C102" s="392"/>
      <c r="D102" s="392"/>
      <c r="E102" s="392"/>
      <c r="F102" s="392"/>
      <c r="G102" s="392"/>
      <c r="H102" s="392"/>
      <c r="I102" s="392"/>
      <c r="J102" s="392"/>
      <c r="K102" s="395">
        <v>246</v>
      </c>
      <c r="L102" s="377">
        <f>ROUND(K102*Курс_EUR,0)</f>
        <v>23370</v>
      </c>
      <c r="M102" s="66"/>
      <c r="N102" s="66">
        <f>K102*(1-Скидка_SATA)</f>
        <v>246</v>
      </c>
      <c r="O102" s="67">
        <f t="shared" si="4"/>
        <v>0</v>
      </c>
      <c r="P102" s="66">
        <f>L102*(1-Скидка_SATA)</f>
        <v>23370</v>
      </c>
      <c r="Q102" s="67">
        <f t="shared" si="5"/>
        <v>0</v>
      </c>
    </row>
    <row r="103" spans="1:17">
      <c r="A103" s="409"/>
      <c r="B103" s="252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96"/>
      <c r="L103" s="378"/>
      <c r="M103" s="66"/>
      <c r="N103" s="66"/>
      <c r="O103" s="67"/>
      <c r="P103" s="66"/>
      <c r="Q103" s="67"/>
    </row>
    <row r="104" spans="1:17" ht="12" thickBot="1">
      <c r="A104" s="409"/>
      <c r="B104" s="253">
        <v>92494</v>
      </c>
      <c r="C104" s="255">
        <v>92502</v>
      </c>
      <c r="D104" s="246">
        <v>92510</v>
      </c>
      <c r="E104" s="246">
        <v>92528</v>
      </c>
      <c r="F104" s="246">
        <v>95422</v>
      </c>
      <c r="G104" s="246">
        <v>95356</v>
      </c>
      <c r="H104" s="246"/>
      <c r="I104" s="246"/>
      <c r="J104" s="246"/>
      <c r="K104" s="397"/>
      <c r="L104" s="379"/>
      <c r="M104" s="66"/>
      <c r="N104" s="66"/>
      <c r="O104" s="67"/>
      <c r="P104" s="66"/>
      <c r="Q104" s="67"/>
    </row>
    <row r="105" spans="1:17" ht="12" customHeight="1">
      <c r="A105" s="409">
        <v>0</v>
      </c>
      <c r="B105" s="391" t="s">
        <v>623</v>
      </c>
      <c r="C105" s="392"/>
      <c r="D105" s="392"/>
      <c r="E105" s="392"/>
      <c r="F105" s="392"/>
      <c r="G105" s="392"/>
      <c r="H105" s="392"/>
      <c r="I105" s="392"/>
      <c r="J105" s="392"/>
      <c r="K105" s="395">
        <v>757</v>
      </c>
      <c r="L105" s="377">
        <f>ROUND(K105*Курс_EUR,0)</f>
        <v>71915</v>
      </c>
      <c r="M105" s="66"/>
      <c r="N105" s="66">
        <f>K105*(1-Скидка_SATA)</f>
        <v>757</v>
      </c>
      <c r="O105" s="67">
        <f t="shared" si="4"/>
        <v>0</v>
      </c>
      <c r="P105" s="66">
        <f>L105*(1-Скидка_SATA)</f>
        <v>71915</v>
      </c>
      <c r="Q105" s="67">
        <f t="shared" si="5"/>
        <v>0</v>
      </c>
    </row>
    <row r="106" spans="1:17">
      <c r="A106" s="409"/>
      <c r="B106" s="252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96"/>
      <c r="L106" s="378"/>
      <c r="M106" s="66"/>
      <c r="N106" s="66"/>
      <c r="O106" s="67"/>
      <c r="P106" s="66"/>
      <c r="Q106" s="67"/>
    </row>
    <row r="107" spans="1:17" ht="12" thickBot="1">
      <c r="A107" s="409"/>
      <c r="B107" s="253">
        <v>93385</v>
      </c>
      <c r="C107" s="255">
        <v>92924</v>
      </c>
      <c r="D107" s="246">
        <v>93393</v>
      </c>
      <c r="E107" s="246">
        <v>193656</v>
      </c>
      <c r="F107" s="246">
        <v>96164</v>
      </c>
      <c r="G107" s="246">
        <v>96172</v>
      </c>
      <c r="H107" s="246"/>
      <c r="I107" s="246"/>
      <c r="J107" s="246"/>
      <c r="K107" s="397"/>
      <c r="L107" s="379"/>
      <c r="M107" s="66"/>
      <c r="N107" s="66"/>
      <c r="O107" s="67"/>
      <c r="P107" s="66"/>
      <c r="Q107" s="67"/>
    </row>
    <row r="108" spans="1:17" ht="12" customHeight="1">
      <c r="A108" s="409">
        <v>0</v>
      </c>
      <c r="B108" s="391" t="s">
        <v>666</v>
      </c>
      <c r="C108" s="392"/>
      <c r="D108" s="392"/>
      <c r="E108" s="392"/>
      <c r="F108" s="392"/>
      <c r="G108" s="392"/>
      <c r="H108" s="392"/>
      <c r="I108" s="392"/>
      <c r="J108" s="392"/>
      <c r="K108" s="395">
        <v>255</v>
      </c>
      <c r="L108" s="377">
        <f>ROUND(K108*Курс_EUR,0)</f>
        <v>24225</v>
      </c>
      <c r="M108" s="66"/>
      <c r="N108" s="66">
        <f>K108*(1-Скидка_SATA)</f>
        <v>255</v>
      </c>
      <c r="O108" s="67">
        <f t="shared" si="4"/>
        <v>0</v>
      </c>
      <c r="P108" s="66">
        <f>L108*(1-Скидка_SATA)</f>
        <v>24225</v>
      </c>
      <c r="Q108" s="67">
        <f t="shared" si="5"/>
        <v>0</v>
      </c>
    </row>
    <row r="109" spans="1:17">
      <c r="A109" s="409"/>
      <c r="B109" s="252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96"/>
      <c r="L109" s="378"/>
      <c r="M109" s="66"/>
      <c r="N109" s="66"/>
      <c r="O109" s="67"/>
      <c r="P109" s="66"/>
      <c r="Q109" s="67"/>
    </row>
    <row r="110" spans="1:17" ht="12" thickBot="1">
      <c r="A110" s="409"/>
      <c r="B110" s="253">
        <v>92783</v>
      </c>
      <c r="C110" s="255">
        <v>92791</v>
      </c>
      <c r="D110" s="246">
        <v>92809</v>
      </c>
      <c r="E110" s="246">
        <v>92817</v>
      </c>
      <c r="F110" s="246">
        <v>92825</v>
      </c>
      <c r="G110" s="246"/>
      <c r="H110" s="246"/>
      <c r="I110" s="246"/>
      <c r="J110" s="246"/>
      <c r="K110" s="397"/>
      <c r="L110" s="379"/>
      <c r="M110" s="66"/>
      <c r="N110" s="66"/>
      <c r="O110" s="67"/>
      <c r="P110" s="66"/>
      <c r="Q110" s="67"/>
    </row>
    <row r="111" spans="1:17" ht="12" thickBot="1">
      <c r="A111" s="208"/>
      <c r="B111" s="247"/>
      <c r="C111" s="248"/>
      <c r="D111" s="249"/>
      <c r="E111" s="249"/>
      <c r="F111" s="249"/>
      <c r="G111" s="249"/>
      <c r="H111" s="249"/>
      <c r="I111" s="249"/>
      <c r="J111" s="250"/>
      <c r="K111" s="315"/>
      <c r="L111" s="242"/>
      <c r="M111" s="66"/>
      <c r="N111" s="66"/>
      <c r="O111" s="67"/>
      <c r="P111" s="66"/>
      <c r="Q111" s="67"/>
    </row>
    <row r="112" spans="1:17" ht="24" customHeight="1">
      <c r="A112" s="320">
        <v>0</v>
      </c>
      <c r="B112" s="256">
        <v>1068023</v>
      </c>
      <c r="C112" s="392" t="s">
        <v>4868</v>
      </c>
      <c r="D112" s="392"/>
      <c r="E112" s="392"/>
      <c r="F112" s="392"/>
      <c r="G112" s="392"/>
      <c r="H112" s="392"/>
      <c r="I112" s="392"/>
      <c r="J112" s="392"/>
      <c r="K112" s="299">
        <v>1058</v>
      </c>
      <c r="L112" s="310">
        <f>ROUND(K112*Курс_EUR,0)</f>
        <v>100510</v>
      </c>
      <c r="M112" s="66"/>
      <c r="N112" s="66">
        <f>K112*(1-Скидка_SATA)</f>
        <v>1058</v>
      </c>
      <c r="O112" s="67">
        <f t="shared" si="4"/>
        <v>0</v>
      </c>
      <c r="P112" s="66">
        <f>L112*(1-Скидка_SATA)</f>
        <v>100510</v>
      </c>
      <c r="Q112" s="67">
        <f t="shared" si="5"/>
        <v>0</v>
      </c>
    </row>
    <row r="113" spans="1:17" ht="24" customHeight="1">
      <c r="A113" s="320">
        <v>0</v>
      </c>
      <c r="B113" s="257">
        <v>1090076</v>
      </c>
      <c r="C113" s="402" t="s">
        <v>4869</v>
      </c>
      <c r="D113" s="402"/>
      <c r="E113" s="402"/>
      <c r="F113" s="402"/>
      <c r="G113" s="402"/>
      <c r="H113" s="402"/>
      <c r="I113" s="402"/>
      <c r="J113" s="402"/>
      <c r="K113" s="17">
        <v>1162</v>
      </c>
      <c r="L113" s="311">
        <f>ROUND(K113*Курс_EUR,0)</f>
        <v>110390</v>
      </c>
      <c r="M113" s="66"/>
      <c r="N113" s="66">
        <f>K113*(1-Скидка_SATA)</f>
        <v>1162</v>
      </c>
      <c r="O113" s="67">
        <f t="shared" si="4"/>
        <v>0</v>
      </c>
      <c r="P113" s="66">
        <f>L113*(1-Скидка_SATA)</f>
        <v>110390</v>
      </c>
      <c r="Q113" s="67">
        <f t="shared" si="5"/>
        <v>0</v>
      </c>
    </row>
    <row r="114" spans="1:17" ht="24" customHeight="1" thickBot="1">
      <c r="A114" s="320">
        <v>0</v>
      </c>
      <c r="B114" s="258">
        <v>1091454</v>
      </c>
      <c r="C114" s="401" t="s">
        <v>4870</v>
      </c>
      <c r="D114" s="401"/>
      <c r="E114" s="401"/>
      <c r="F114" s="401"/>
      <c r="G114" s="401"/>
      <c r="H114" s="401"/>
      <c r="I114" s="401"/>
      <c r="J114" s="401"/>
      <c r="K114" s="316">
        <v>1197</v>
      </c>
      <c r="L114" s="312">
        <f>ROUND(K114*Курс_EUR,0)</f>
        <v>113715</v>
      </c>
      <c r="M114" s="66"/>
      <c r="N114" s="66">
        <f>K114*(1-Скидка_SATA)</f>
        <v>1197</v>
      </c>
      <c r="O114" s="67">
        <f t="shared" si="4"/>
        <v>0</v>
      </c>
      <c r="P114" s="66">
        <f>L114*(1-Скидка_SATA)</f>
        <v>113715</v>
      </c>
      <c r="Q114" s="67">
        <f t="shared" si="5"/>
        <v>0</v>
      </c>
    </row>
    <row r="115" spans="1:17" ht="12" thickBot="1">
      <c r="A115" s="320"/>
      <c r="B115" s="247"/>
      <c r="C115" s="248"/>
      <c r="D115" s="249"/>
      <c r="E115" s="249"/>
      <c r="F115" s="249"/>
      <c r="G115" s="249"/>
      <c r="H115" s="249"/>
      <c r="I115" s="249"/>
      <c r="J115" s="250"/>
      <c r="K115" s="315"/>
      <c r="L115" s="242"/>
      <c r="M115" s="66"/>
      <c r="N115" s="66"/>
      <c r="O115" s="67"/>
      <c r="P115" s="66"/>
      <c r="Q115" s="67"/>
    </row>
    <row r="116" spans="1:17" ht="24" customHeight="1">
      <c r="A116" s="320">
        <v>0</v>
      </c>
      <c r="B116" s="256">
        <v>120006</v>
      </c>
      <c r="C116" s="392" t="s">
        <v>3929</v>
      </c>
      <c r="D116" s="392"/>
      <c r="E116" s="392"/>
      <c r="F116" s="392"/>
      <c r="G116" s="392"/>
      <c r="H116" s="392"/>
      <c r="I116" s="392"/>
      <c r="J116" s="392"/>
      <c r="K116" s="299">
        <v>1056</v>
      </c>
      <c r="L116" s="310">
        <f>ROUND(K116*Курс_EUR,0)</f>
        <v>100320</v>
      </c>
      <c r="M116" s="66"/>
      <c r="N116" s="66">
        <f>K116*(1-Скидка_SATA)</f>
        <v>1056</v>
      </c>
      <c r="O116" s="67">
        <f t="shared" si="4"/>
        <v>0</v>
      </c>
      <c r="P116" s="66">
        <f>L116*(1-Скидка_SATA)</f>
        <v>100320</v>
      </c>
      <c r="Q116" s="67">
        <f t="shared" si="5"/>
        <v>0</v>
      </c>
    </row>
    <row r="117" spans="1:17" ht="24" customHeight="1" thickBot="1">
      <c r="A117" s="320">
        <v>0</v>
      </c>
      <c r="B117" s="258">
        <v>120014</v>
      </c>
      <c r="C117" s="401" t="s">
        <v>3930</v>
      </c>
      <c r="D117" s="401"/>
      <c r="E117" s="401"/>
      <c r="F117" s="401"/>
      <c r="G117" s="401"/>
      <c r="H117" s="401"/>
      <c r="I117" s="401"/>
      <c r="J117" s="401"/>
      <c r="K117" s="316">
        <v>1576</v>
      </c>
      <c r="L117" s="312">
        <f>ROUND(K117*Курс_EUR,0)</f>
        <v>149720</v>
      </c>
      <c r="M117" s="66"/>
      <c r="N117" s="66">
        <f>K117*(1-Скидка_SATA)</f>
        <v>1576</v>
      </c>
      <c r="O117" s="67">
        <f t="shared" si="4"/>
        <v>0</v>
      </c>
      <c r="P117" s="66">
        <f>L117*(1-Скидка_SATA)</f>
        <v>149720</v>
      </c>
      <c r="Q117" s="67">
        <f t="shared" si="5"/>
        <v>0</v>
      </c>
    </row>
    <row r="118" spans="1:17" ht="12" customHeight="1" thickBot="1">
      <c r="A118" s="208"/>
      <c r="B118" s="247"/>
      <c r="C118" s="248"/>
      <c r="D118" s="249"/>
      <c r="E118" s="249"/>
      <c r="F118" s="249"/>
      <c r="G118" s="249"/>
      <c r="H118" s="249"/>
      <c r="I118" s="249"/>
      <c r="J118" s="250"/>
      <c r="K118" s="315"/>
      <c r="L118" s="242"/>
      <c r="M118" s="66"/>
      <c r="N118" s="66"/>
      <c r="O118" s="67"/>
      <c r="P118" s="66"/>
      <c r="Q118" s="67"/>
    </row>
    <row r="119" spans="1:17" ht="12" customHeight="1">
      <c r="A119" s="406">
        <v>0</v>
      </c>
      <c r="B119" s="391" t="s">
        <v>696</v>
      </c>
      <c r="C119" s="392"/>
      <c r="D119" s="392"/>
      <c r="E119" s="392"/>
      <c r="F119" s="392"/>
      <c r="G119" s="392"/>
      <c r="H119" s="392"/>
      <c r="I119" s="392"/>
      <c r="J119" s="392"/>
      <c r="K119" s="395">
        <v>166</v>
      </c>
      <c r="L119" s="377">
        <f>ROUND(K119*Курс_EUR,0)</f>
        <v>15770</v>
      </c>
      <c r="M119" s="66"/>
      <c r="N119" s="66">
        <f>K119*(1-Скидка_SATA)</f>
        <v>166</v>
      </c>
      <c r="O119" s="67">
        <f t="shared" si="4"/>
        <v>0</v>
      </c>
      <c r="P119" s="66">
        <f>L119*(1-Скидка_SATA)</f>
        <v>15770</v>
      </c>
      <c r="Q119" s="67">
        <f t="shared" si="5"/>
        <v>0</v>
      </c>
    </row>
    <row r="120" spans="1:17" ht="12" customHeight="1">
      <c r="A120" s="407"/>
      <c r="B120" s="259">
        <v>0.18</v>
      </c>
      <c r="C120" s="260"/>
      <c r="D120" s="260"/>
      <c r="E120" s="260"/>
      <c r="F120" s="260"/>
      <c r="G120" s="260"/>
      <c r="H120" s="260"/>
      <c r="I120" s="260"/>
      <c r="J120" s="260"/>
      <c r="K120" s="396"/>
      <c r="L120" s="378"/>
      <c r="M120" s="66"/>
      <c r="N120" s="66"/>
      <c r="O120" s="67"/>
      <c r="P120" s="66"/>
      <c r="Q120" s="67"/>
    </row>
    <row r="121" spans="1:17" ht="12" customHeight="1">
      <c r="A121" s="407"/>
      <c r="B121" s="251">
        <v>1840</v>
      </c>
      <c r="C121" s="18"/>
      <c r="D121" s="19"/>
      <c r="E121" s="19"/>
      <c r="F121" s="19"/>
      <c r="G121" s="19"/>
      <c r="H121" s="19"/>
      <c r="I121" s="19"/>
      <c r="J121" s="19"/>
      <c r="K121" s="396"/>
      <c r="L121" s="378"/>
      <c r="M121" s="66"/>
      <c r="N121" s="66"/>
      <c r="O121" s="67"/>
      <c r="P121" s="66"/>
      <c r="Q121" s="67"/>
    </row>
    <row r="122" spans="1:17" ht="12" customHeight="1" thickBot="1">
      <c r="A122" s="408"/>
      <c r="B122" s="254">
        <v>23044</v>
      </c>
      <c r="C122" s="22"/>
      <c r="D122" s="23"/>
      <c r="E122" s="23"/>
      <c r="F122" s="23"/>
      <c r="G122" s="23"/>
      <c r="H122" s="23"/>
      <c r="I122" s="23"/>
      <c r="J122" s="23"/>
      <c r="K122" s="397"/>
      <c r="L122" s="379"/>
      <c r="M122" s="66"/>
      <c r="N122" s="66"/>
      <c r="O122" s="67"/>
      <c r="P122" s="66"/>
      <c r="Q122" s="67"/>
    </row>
    <row r="123" spans="1:17">
      <c r="A123" s="406">
        <v>0</v>
      </c>
      <c r="B123" s="391" t="s">
        <v>696</v>
      </c>
      <c r="C123" s="392"/>
      <c r="D123" s="392"/>
      <c r="E123" s="392"/>
      <c r="F123" s="392"/>
      <c r="G123" s="392"/>
      <c r="H123" s="392"/>
      <c r="I123" s="392"/>
      <c r="J123" s="392"/>
      <c r="K123" s="395">
        <v>129</v>
      </c>
      <c r="L123" s="377">
        <f>ROUND(K123*Курс_EUR,0)</f>
        <v>12255</v>
      </c>
      <c r="M123" s="66"/>
      <c r="N123" s="66">
        <f>K123*(1-Скидка_SATA)</f>
        <v>129</v>
      </c>
      <c r="O123" s="67">
        <f t="shared" si="4"/>
        <v>0</v>
      </c>
      <c r="P123" s="66">
        <f>L123*(1-Скидка_SATA)</f>
        <v>12255</v>
      </c>
      <c r="Q123" s="67">
        <f t="shared" si="5"/>
        <v>0</v>
      </c>
    </row>
    <row r="124" spans="1:17">
      <c r="A124" s="407"/>
      <c r="B124" s="259">
        <v>0.23</v>
      </c>
      <c r="C124" s="260">
        <v>0.23</v>
      </c>
      <c r="D124" s="260">
        <v>0.23</v>
      </c>
      <c r="E124" s="260">
        <v>0.28000000000000003</v>
      </c>
      <c r="F124" s="260">
        <v>0.28000000000000003</v>
      </c>
      <c r="G124" s="260">
        <v>0.28000000000000003</v>
      </c>
      <c r="H124" s="260">
        <v>0.33</v>
      </c>
      <c r="I124" s="260">
        <v>0.33</v>
      </c>
      <c r="J124" s="260">
        <v>0.33</v>
      </c>
      <c r="K124" s="396"/>
      <c r="L124" s="378"/>
      <c r="M124" s="66"/>
      <c r="N124" s="66"/>
      <c r="O124" s="67"/>
      <c r="P124" s="66"/>
      <c r="Q124" s="67"/>
    </row>
    <row r="125" spans="1:17">
      <c r="A125" s="407"/>
      <c r="B125" s="251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96"/>
      <c r="L125" s="378"/>
      <c r="M125" s="66"/>
      <c r="N125" s="66"/>
      <c r="O125" s="67"/>
      <c r="P125" s="66"/>
      <c r="Q125" s="67"/>
    </row>
    <row r="126" spans="1:17" ht="12" thickBot="1">
      <c r="A126" s="408"/>
      <c r="B126" s="254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97"/>
      <c r="L126" s="379"/>
      <c r="M126" s="66"/>
      <c r="N126" s="66"/>
      <c r="O126" s="67"/>
      <c r="P126" s="66"/>
      <c r="Q126" s="67"/>
    </row>
    <row r="127" spans="1:17">
      <c r="A127" s="409">
        <v>0</v>
      </c>
      <c r="B127" s="261">
        <v>0.33</v>
      </c>
      <c r="C127" s="262">
        <v>0.33</v>
      </c>
      <c r="D127" s="262">
        <v>0.38</v>
      </c>
      <c r="E127" s="262">
        <v>0.38</v>
      </c>
      <c r="F127" s="262">
        <v>0.38</v>
      </c>
      <c r="G127" s="262">
        <v>0.46</v>
      </c>
      <c r="H127" s="262">
        <v>0.46</v>
      </c>
      <c r="I127" s="262">
        <v>0.6</v>
      </c>
      <c r="J127" s="262"/>
      <c r="K127" s="395">
        <v>129</v>
      </c>
      <c r="L127" s="377">
        <f>ROUND(K127*Курс_EUR,0)</f>
        <v>12255</v>
      </c>
      <c r="M127" s="66"/>
      <c r="N127" s="66">
        <f>K127*(1-Скидка_SATA)</f>
        <v>129</v>
      </c>
      <c r="O127" s="67">
        <f t="shared" si="4"/>
        <v>0</v>
      </c>
      <c r="P127" s="66">
        <f>L127*(1-Скидка_SATA)</f>
        <v>12255</v>
      </c>
      <c r="Q127" s="67">
        <f t="shared" si="5"/>
        <v>0</v>
      </c>
    </row>
    <row r="128" spans="1:17">
      <c r="A128" s="409"/>
      <c r="B128" s="251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96"/>
      <c r="L128" s="378"/>
      <c r="M128" s="66"/>
      <c r="N128" s="66"/>
      <c r="O128" s="67"/>
      <c r="P128" s="66"/>
      <c r="Q128" s="67"/>
    </row>
    <row r="129" spans="1:17" ht="12" thickBot="1">
      <c r="A129" s="409"/>
      <c r="B129" s="245">
        <v>74930</v>
      </c>
      <c r="C129" s="246">
        <v>73742</v>
      </c>
      <c r="D129" s="246">
        <v>13797</v>
      </c>
      <c r="E129" s="246">
        <v>7344</v>
      </c>
      <c r="F129" s="246">
        <v>74948</v>
      </c>
      <c r="G129" s="246">
        <v>19307</v>
      </c>
      <c r="H129" s="246">
        <v>74955</v>
      </c>
      <c r="I129" s="246">
        <v>17004</v>
      </c>
      <c r="J129" s="246"/>
      <c r="K129" s="397"/>
      <c r="L129" s="379"/>
      <c r="M129" s="66"/>
      <c r="N129" s="66"/>
      <c r="O129" s="67"/>
      <c r="P129" s="66"/>
      <c r="Q129" s="67"/>
    </row>
    <row r="130" spans="1:17">
      <c r="A130" s="406">
        <v>0</v>
      </c>
      <c r="B130" s="263" t="s">
        <v>4877</v>
      </c>
      <c r="C130" s="264"/>
      <c r="D130" s="264"/>
      <c r="E130" s="264"/>
      <c r="F130" s="264"/>
      <c r="G130" s="264"/>
      <c r="H130" s="264"/>
      <c r="I130" s="264"/>
      <c r="J130" s="264"/>
      <c r="K130" s="395">
        <v>272</v>
      </c>
      <c r="L130" s="377">
        <f>ROUND(K130*Курс_EUR,0)</f>
        <v>25840</v>
      </c>
      <c r="M130" s="66"/>
      <c r="N130" s="66">
        <f>K130*(1-Скидка_SATA)</f>
        <v>272</v>
      </c>
      <c r="O130" s="67">
        <f t="shared" si="4"/>
        <v>0</v>
      </c>
      <c r="P130" s="66">
        <f>L130*(1-Скидка_SATA)</f>
        <v>25840</v>
      </c>
      <c r="Q130" s="67">
        <f t="shared" si="5"/>
        <v>0</v>
      </c>
    </row>
    <row r="131" spans="1:17">
      <c r="A131" s="407"/>
      <c r="B131" s="259">
        <v>0.25</v>
      </c>
      <c r="C131" s="260">
        <v>0.3</v>
      </c>
      <c r="D131" s="260">
        <v>0.35</v>
      </c>
      <c r="E131" s="260">
        <v>0.4</v>
      </c>
      <c r="F131" s="260"/>
      <c r="G131" s="260"/>
      <c r="H131" s="260"/>
      <c r="I131" s="260"/>
      <c r="J131" s="260"/>
      <c r="K131" s="396"/>
      <c r="L131" s="378"/>
      <c r="M131" s="66"/>
      <c r="N131" s="66"/>
      <c r="O131" s="67"/>
      <c r="P131" s="66"/>
      <c r="Q131" s="67"/>
    </row>
    <row r="132" spans="1:17">
      <c r="A132" s="407"/>
      <c r="B132" s="251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96"/>
      <c r="L132" s="378"/>
      <c r="M132" s="66"/>
      <c r="N132" s="66"/>
      <c r="O132" s="67"/>
      <c r="P132" s="66"/>
      <c r="Q132" s="67"/>
    </row>
    <row r="133" spans="1:17" ht="12" thickBot="1">
      <c r="A133" s="408"/>
      <c r="B133" s="253">
        <v>207548</v>
      </c>
      <c r="C133" s="255">
        <v>207555</v>
      </c>
      <c r="D133" s="246">
        <v>207563</v>
      </c>
      <c r="E133" s="246">
        <v>207571</v>
      </c>
      <c r="F133" s="246"/>
      <c r="G133" s="246"/>
      <c r="H133" s="246"/>
      <c r="I133" s="246"/>
      <c r="J133" s="246"/>
      <c r="K133" s="397"/>
      <c r="L133" s="379"/>
      <c r="M133" s="66"/>
      <c r="N133" s="66"/>
      <c r="O133" s="67"/>
      <c r="P133" s="66"/>
      <c r="Q133" s="67"/>
    </row>
    <row r="134" spans="1:17" ht="12" thickBot="1">
      <c r="A134" s="208"/>
      <c r="B134" s="247"/>
      <c r="C134" s="248"/>
      <c r="D134" s="249"/>
      <c r="E134" s="249"/>
      <c r="F134" s="249"/>
      <c r="G134" s="249"/>
      <c r="H134" s="249"/>
      <c r="I134" s="249"/>
      <c r="J134" s="250"/>
      <c r="K134" s="315"/>
      <c r="L134" s="242"/>
      <c r="M134" s="66"/>
      <c r="N134" s="66"/>
      <c r="O134" s="67"/>
      <c r="P134" s="66"/>
      <c r="Q134" s="67"/>
    </row>
    <row r="135" spans="1:17" ht="12" customHeight="1">
      <c r="A135" s="409">
        <v>0</v>
      </c>
      <c r="B135" s="391" t="s">
        <v>676</v>
      </c>
      <c r="C135" s="392"/>
      <c r="D135" s="392"/>
      <c r="E135" s="392"/>
      <c r="F135" s="392"/>
      <c r="G135" s="392"/>
      <c r="H135" s="392"/>
      <c r="I135" s="392"/>
      <c r="J135" s="392"/>
      <c r="K135" s="395">
        <v>274</v>
      </c>
      <c r="L135" s="377">
        <f>ROUND(K135*Курс_EUR,0)</f>
        <v>26030</v>
      </c>
      <c r="M135" s="66"/>
      <c r="N135" s="66">
        <f>K135*(1-Скидка_SATA)</f>
        <v>274</v>
      </c>
      <c r="O135" s="67">
        <f t="shared" si="4"/>
        <v>0</v>
      </c>
      <c r="P135" s="66">
        <f>L135*(1-Скидка_SATA)</f>
        <v>26030</v>
      </c>
      <c r="Q135" s="67">
        <f t="shared" si="5"/>
        <v>0</v>
      </c>
    </row>
    <row r="136" spans="1:17">
      <c r="A136" s="409"/>
      <c r="B136" s="252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96"/>
      <c r="L136" s="378"/>
      <c r="M136" s="66"/>
      <c r="N136" s="66"/>
      <c r="O136" s="67"/>
      <c r="P136" s="66"/>
      <c r="Q136" s="67"/>
    </row>
    <row r="137" spans="1:17" ht="12" thickBot="1">
      <c r="A137" s="409"/>
      <c r="B137" s="253">
        <v>132357</v>
      </c>
      <c r="C137" s="255">
        <v>132365</v>
      </c>
      <c r="D137" s="246"/>
      <c r="E137" s="246">
        <v>132373</v>
      </c>
      <c r="F137" s="246">
        <v>132381</v>
      </c>
      <c r="G137" s="246">
        <v>132399</v>
      </c>
      <c r="H137" s="246">
        <v>132407</v>
      </c>
      <c r="I137" s="246">
        <v>132415</v>
      </c>
      <c r="J137" s="246">
        <v>132423</v>
      </c>
      <c r="K137" s="397"/>
      <c r="L137" s="379"/>
      <c r="M137" s="66"/>
      <c r="N137" s="66"/>
      <c r="O137" s="67"/>
      <c r="P137" s="66"/>
      <c r="Q137" s="67"/>
    </row>
    <row r="138" spans="1:17" ht="12" customHeight="1">
      <c r="A138" s="409">
        <v>0</v>
      </c>
      <c r="B138" s="391" t="s">
        <v>665</v>
      </c>
      <c r="C138" s="392"/>
      <c r="D138" s="392"/>
      <c r="E138" s="392"/>
      <c r="F138" s="392"/>
      <c r="G138" s="392"/>
      <c r="H138" s="392"/>
      <c r="I138" s="392"/>
      <c r="J138" s="392"/>
      <c r="K138" s="395">
        <v>279</v>
      </c>
      <c r="L138" s="377">
        <f>ROUND(K138*Курс_EUR,0)</f>
        <v>26505</v>
      </c>
      <c r="M138" s="66"/>
      <c r="N138" s="66">
        <f>K138*(1-Скидка_SATA)</f>
        <v>279</v>
      </c>
      <c r="O138" s="67">
        <f t="shared" si="4"/>
        <v>0</v>
      </c>
      <c r="P138" s="66">
        <f>L138*(1-Скидка_SATA)</f>
        <v>26505</v>
      </c>
      <c r="Q138" s="67">
        <f t="shared" si="5"/>
        <v>0</v>
      </c>
    </row>
    <row r="139" spans="1:17">
      <c r="A139" s="409"/>
      <c r="B139" s="252">
        <v>1</v>
      </c>
      <c r="C139" s="20">
        <v>1.2</v>
      </c>
      <c r="D139" s="21" t="s">
        <v>3854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96"/>
      <c r="L139" s="378"/>
      <c r="M139" s="66"/>
      <c r="N139" s="66"/>
      <c r="O139" s="67"/>
      <c r="P139" s="66"/>
      <c r="Q139" s="67"/>
    </row>
    <row r="140" spans="1:17" ht="12" customHeight="1" thickBot="1">
      <c r="A140" s="409"/>
      <c r="B140" s="253">
        <v>132910</v>
      </c>
      <c r="C140" s="255">
        <v>132928</v>
      </c>
      <c r="D140" s="246">
        <v>132993</v>
      </c>
      <c r="E140" s="246">
        <v>132936</v>
      </c>
      <c r="F140" s="246">
        <v>132944</v>
      </c>
      <c r="G140" s="246">
        <v>132951</v>
      </c>
      <c r="H140" s="246">
        <v>132969</v>
      </c>
      <c r="I140" s="246">
        <v>132977</v>
      </c>
      <c r="J140" s="246">
        <v>132985</v>
      </c>
      <c r="K140" s="397"/>
      <c r="L140" s="379"/>
      <c r="M140" s="66"/>
      <c r="N140" s="66"/>
      <c r="O140" s="67"/>
      <c r="P140" s="66"/>
      <c r="Q140" s="67"/>
    </row>
    <row r="141" spans="1:17" ht="12" thickBot="1">
      <c r="A141" s="208"/>
      <c r="B141" s="247"/>
      <c r="C141" s="248"/>
      <c r="D141" s="249"/>
      <c r="E141" s="249"/>
      <c r="F141" s="249"/>
      <c r="G141" s="249"/>
      <c r="H141" s="249"/>
      <c r="I141" s="249"/>
      <c r="J141" s="250"/>
      <c r="K141" s="315"/>
      <c r="L141" s="242"/>
      <c r="M141" s="66"/>
      <c r="N141" s="66"/>
      <c r="O141" s="67"/>
      <c r="P141" s="66"/>
      <c r="Q141" s="67"/>
    </row>
    <row r="142" spans="1:17" ht="12" customHeight="1">
      <c r="A142" s="409">
        <v>0</v>
      </c>
      <c r="B142" s="391" t="s">
        <v>3558</v>
      </c>
      <c r="C142" s="392"/>
      <c r="D142" s="392"/>
      <c r="E142" s="392"/>
      <c r="F142" s="392"/>
      <c r="G142" s="392"/>
      <c r="H142" s="392"/>
      <c r="I142" s="392"/>
      <c r="J142" s="392"/>
      <c r="K142" s="395">
        <v>591</v>
      </c>
      <c r="L142" s="377">
        <f>ROUND(K142*Курс_EUR,0)</f>
        <v>56145</v>
      </c>
      <c r="M142" s="66"/>
      <c r="N142" s="66">
        <f>K142*(1-Скидка_SATA)</f>
        <v>591</v>
      </c>
      <c r="O142" s="67">
        <f t="shared" si="4"/>
        <v>0</v>
      </c>
      <c r="P142" s="66">
        <f>L142*(1-Скидка_SATA)</f>
        <v>56145</v>
      </c>
      <c r="Q142" s="67">
        <f t="shared" si="5"/>
        <v>0</v>
      </c>
    </row>
    <row r="143" spans="1:17">
      <c r="A143" s="409"/>
      <c r="B143" s="252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96"/>
      <c r="L143" s="378"/>
      <c r="M143" s="66"/>
      <c r="N143" s="66"/>
      <c r="O143" s="67"/>
      <c r="P143" s="66"/>
      <c r="Q143" s="67"/>
    </row>
    <row r="144" spans="1:17" ht="12" thickBot="1">
      <c r="A144" s="409"/>
      <c r="B144" s="253">
        <v>1029562</v>
      </c>
      <c r="C144" s="246">
        <v>1029702</v>
      </c>
      <c r="D144" s="246"/>
      <c r="E144" s="246"/>
      <c r="F144" s="246"/>
      <c r="G144" s="246"/>
      <c r="H144" s="246"/>
      <c r="I144" s="246"/>
      <c r="J144" s="246"/>
      <c r="K144" s="397"/>
      <c r="L144" s="379"/>
      <c r="M144" s="66"/>
      <c r="N144" s="66"/>
      <c r="O144" s="67"/>
      <c r="P144" s="66"/>
      <c r="Q144" s="67"/>
    </row>
    <row r="145" spans="1:17" ht="12" customHeight="1">
      <c r="A145" s="409">
        <v>0</v>
      </c>
      <c r="B145" s="403" t="s">
        <v>3560</v>
      </c>
      <c r="C145" s="404"/>
      <c r="D145" s="404"/>
      <c r="E145" s="404"/>
      <c r="F145" s="404"/>
      <c r="G145" s="404"/>
      <c r="H145" s="404"/>
      <c r="I145" s="404"/>
      <c r="J145" s="405"/>
      <c r="K145" s="395">
        <v>186</v>
      </c>
      <c r="L145" s="377">
        <f>ROUND(K145*Курс_EUR,0)</f>
        <v>17670</v>
      </c>
      <c r="M145" s="66"/>
      <c r="N145" s="66">
        <f>K145*(1-Скидка_SATA)</f>
        <v>186</v>
      </c>
      <c r="O145" s="67">
        <f t="shared" ref="O145:O207" si="6">N145*M145</f>
        <v>0</v>
      </c>
      <c r="P145" s="66">
        <f>L145*(1-Скидка_SATA)</f>
        <v>17670</v>
      </c>
      <c r="Q145" s="67">
        <f t="shared" ref="Q145:Q207" si="7">M145*P145</f>
        <v>0</v>
      </c>
    </row>
    <row r="146" spans="1:17">
      <c r="A146" s="409"/>
      <c r="B146" s="252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96"/>
      <c r="L146" s="378"/>
      <c r="M146" s="66"/>
      <c r="N146" s="66"/>
      <c r="O146" s="67"/>
      <c r="P146" s="66"/>
      <c r="Q146" s="67"/>
    </row>
    <row r="147" spans="1:17" ht="12" thickBot="1">
      <c r="A147" s="409"/>
      <c r="B147" s="253">
        <v>1066423</v>
      </c>
      <c r="C147" s="246">
        <v>1066431</v>
      </c>
      <c r="D147" s="246"/>
      <c r="E147" s="246"/>
      <c r="F147" s="246"/>
      <c r="G147" s="246"/>
      <c r="H147" s="246"/>
      <c r="I147" s="246"/>
      <c r="J147" s="246"/>
      <c r="K147" s="397"/>
      <c r="L147" s="379"/>
      <c r="M147" s="66"/>
      <c r="N147" s="66"/>
      <c r="O147" s="67"/>
      <c r="P147" s="66"/>
      <c r="Q147" s="67"/>
    </row>
    <row r="148" spans="1:17" ht="12" customHeight="1">
      <c r="A148" s="409">
        <v>0</v>
      </c>
      <c r="B148" s="391" t="s">
        <v>3557</v>
      </c>
      <c r="C148" s="392"/>
      <c r="D148" s="392"/>
      <c r="E148" s="392"/>
      <c r="F148" s="392"/>
      <c r="G148" s="392"/>
      <c r="H148" s="392"/>
      <c r="I148" s="392"/>
      <c r="J148" s="392"/>
      <c r="K148" s="395">
        <v>603</v>
      </c>
      <c r="L148" s="377">
        <f>ROUND(K148*Курс_EUR,0)</f>
        <v>57285</v>
      </c>
      <c r="M148" s="66"/>
      <c r="N148" s="66">
        <f>K148*(1-Скидка_SATA)</f>
        <v>603</v>
      </c>
      <c r="O148" s="67">
        <f t="shared" si="6"/>
        <v>0</v>
      </c>
      <c r="P148" s="66">
        <f>L148*(1-Скидка_SATA)</f>
        <v>57285</v>
      </c>
      <c r="Q148" s="67">
        <f t="shared" si="7"/>
        <v>0</v>
      </c>
    </row>
    <row r="149" spans="1:17">
      <c r="A149" s="409"/>
      <c r="B149" s="252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96"/>
      <c r="L149" s="378"/>
      <c r="M149" s="66"/>
      <c r="N149" s="66"/>
      <c r="O149" s="67"/>
      <c r="P149" s="66"/>
      <c r="Q149" s="67"/>
    </row>
    <row r="150" spans="1:17" ht="12" thickBot="1">
      <c r="A150" s="409"/>
      <c r="B150" s="253">
        <v>1029710</v>
      </c>
      <c r="C150" s="246">
        <v>1093575</v>
      </c>
      <c r="D150" s="246"/>
      <c r="E150" s="246"/>
      <c r="F150" s="246"/>
      <c r="G150" s="246"/>
      <c r="H150" s="246"/>
      <c r="I150" s="246"/>
      <c r="J150" s="246"/>
      <c r="K150" s="397"/>
      <c r="L150" s="379"/>
      <c r="M150" s="66"/>
      <c r="N150" s="66"/>
      <c r="O150" s="67"/>
      <c r="P150" s="66"/>
      <c r="Q150" s="67"/>
    </row>
    <row r="151" spans="1:17" ht="12" customHeight="1">
      <c r="A151" s="409">
        <v>0</v>
      </c>
      <c r="B151" s="391" t="s">
        <v>3559</v>
      </c>
      <c r="C151" s="392"/>
      <c r="D151" s="392"/>
      <c r="E151" s="392"/>
      <c r="F151" s="392"/>
      <c r="G151" s="392"/>
      <c r="H151" s="392"/>
      <c r="I151" s="392"/>
      <c r="J151" s="392"/>
      <c r="K151" s="395">
        <v>190</v>
      </c>
      <c r="L151" s="377">
        <f>ROUND(K151*Курс_EUR,0)</f>
        <v>18050</v>
      </c>
      <c r="M151" s="66"/>
      <c r="N151" s="66">
        <f>K151*(1-Скидка_SATA)</f>
        <v>190</v>
      </c>
      <c r="O151" s="67">
        <f t="shared" si="6"/>
        <v>0</v>
      </c>
      <c r="P151" s="66">
        <f>L151*(1-Скидка_SATA)</f>
        <v>18050</v>
      </c>
      <c r="Q151" s="67">
        <f t="shared" si="7"/>
        <v>0</v>
      </c>
    </row>
    <row r="152" spans="1:17">
      <c r="A152" s="409"/>
      <c r="B152" s="252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96"/>
      <c r="L152" s="378"/>
      <c r="M152" s="66"/>
      <c r="N152" s="66"/>
      <c r="O152" s="67"/>
      <c r="P152" s="66"/>
      <c r="Q152" s="67"/>
    </row>
    <row r="153" spans="1:17" ht="12" thickBot="1">
      <c r="A153" s="409"/>
      <c r="B153" s="253">
        <v>1066449</v>
      </c>
      <c r="C153" s="246">
        <v>1066457</v>
      </c>
      <c r="D153" s="246"/>
      <c r="E153" s="246"/>
      <c r="F153" s="246"/>
      <c r="G153" s="246"/>
      <c r="H153" s="246"/>
      <c r="I153" s="246"/>
      <c r="J153" s="246"/>
      <c r="K153" s="397"/>
      <c r="L153" s="379"/>
      <c r="M153" s="66"/>
      <c r="N153" s="66"/>
      <c r="O153" s="67"/>
      <c r="P153" s="66"/>
      <c r="Q153" s="67"/>
    </row>
    <row r="154" spans="1:17" ht="12" thickBot="1">
      <c r="A154" s="208"/>
      <c r="B154" s="247"/>
      <c r="C154" s="248"/>
      <c r="D154" s="249"/>
      <c r="E154" s="249"/>
      <c r="F154" s="249"/>
      <c r="G154" s="249"/>
      <c r="H154" s="249"/>
      <c r="I154" s="249"/>
      <c r="J154" s="250"/>
      <c r="K154" s="315"/>
      <c r="L154" s="242"/>
      <c r="M154" s="66"/>
      <c r="N154" s="66"/>
      <c r="O154" s="67"/>
      <c r="P154" s="66"/>
      <c r="Q154" s="67"/>
    </row>
    <row r="155" spans="1:17" ht="12" customHeight="1">
      <c r="A155" s="409">
        <v>0</v>
      </c>
      <c r="B155" s="391" t="s">
        <v>638</v>
      </c>
      <c r="C155" s="392"/>
      <c r="D155" s="392"/>
      <c r="E155" s="392"/>
      <c r="F155" s="392"/>
      <c r="G155" s="392"/>
      <c r="H155" s="392"/>
      <c r="I155" s="392"/>
      <c r="J155" s="392"/>
      <c r="K155" s="395">
        <v>425</v>
      </c>
      <c r="L155" s="377">
        <f>ROUND(K155*Курс_EUR,0)</f>
        <v>40375</v>
      </c>
      <c r="M155" s="66"/>
      <c r="N155" s="66">
        <f>K155*(1-Скидка_SATA)</f>
        <v>425</v>
      </c>
      <c r="O155" s="67">
        <f t="shared" si="6"/>
        <v>0</v>
      </c>
      <c r="P155" s="66">
        <f>L155*(1-Скидка_SATA)</f>
        <v>40375</v>
      </c>
      <c r="Q155" s="67">
        <f t="shared" si="7"/>
        <v>0</v>
      </c>
    </row>
    <row r="156" spans="1:17">
      <c r="A156" s="409"/>
      <c r="B156" s="252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96"/>
      <c r="L156" s="378"/>
      <c r="M156" s="66"/>
      <c r="N156" s="66"/>
      <c r="O156" s="67"/>
      <c r="P156" s="66"/>
      <c r="Q156" s="67"/>
    </row>
    <row r="157" spans="1:17" ht="12" thickBot="1">
      <c r="A157" s="409"/>
      <c r="B157" s="253">
        <v>151183</v>
      </c>
      <c r="C157" s="255">
        <v>151191</v>
      </c>
      <c r="D157" s="246">
        <v>149302</v>
      </c>
      <c r="E157" s="246">
        <v>149310</v>
      </c>
      <c r="F157" s="246">
        <v>150391</v>
      </c>
      <c r="G157" s="246">
        <v>149328</v>
      </c>
      <c r="H157" s="246">
        <v>151209</v>
      </c>
      <c r="I157" s="246">
        <v>151217</v>
      </c>
      <c r="J157" s="246"/>
      <c r="K157" s="397"/>
      <c r="L157" s="379"/>
      <c r="M157" s="66"/>
      <c r="N157" s="66"/>
      <c r="O157" s="67"/>
      <c r="P157" s="66"/>
      <c r="Q157" s="67"/>
    </row>
    <row r="158" spans="1:17" ht="12" customHeight="1">
      <c r="A158" s="409">
        <v>0</v>
      </c>
      <c r="B158" s="391" t="s">
        <v>638</v>
      </c>
      <c r="C158" s="392"/>
      <c r="D158" s="392"/>
      <c r="E158" s="392"/>
      <c r="F158" s="392"/>
      <c r="G158" s="392"/>
      <c r="H158" s="392"/>
      <c r="I158" s="392"/>
      <c r="J158" s="392"/>
      <c r="K158" s="395">
        <v>452</v>
      </c>
      <c r="L158" s="377">
        <f>ROUND(K158*Курс_EUR,0)</f>
        <v>42940</v>
      </c>
      <c r="M158" s="66"/>
      <c r="N158" s="66">
        <f>K158*(1-Скидка_SATA)</f>
        <v>452</v>
      </c>
      <c r="O158" s="67">
        <f t="shared" si="6"/>
        <v>0</v>
      </c>
      <c r="P158" s="66">
        <f>L158*(1-Скидка_SATA)</f>
        <v>42940</v>
      </c>
      <c r="Q158" s="67">
        <f t="shared" si="7"/>
        <v>0</v>
      </c>
    </row>
    <row r="159" spans="1:17">
      <c r="A159" s="409"/>
      <c r="B159" s="252">
        <v>4</v>
      </c>
      <c r="C159" s="20"/>
      <c r="D159" s="21"/>
      <c r="E159" s="21"/>
      <c r="F159" s="21"/>
      <c r="G159" s="21"/>
      <c r="H159" s="21"/>
      <c r="I159" s="21"/>
      <c r="J159" s="21"/>
      <c r="K159" s="396"/>
      <c r="L159" s="378"/>
      <c r="M159" s="66"/>
      <c r="N159" s="66"/>
      <c r="O159" s="67"/>
      <c r="P159" s="66"/>
      <c r="Q159" s="67"/>
    </row>
    <row r="160" spans="1:17" ht="12" thickBot="1">
      <c r="A160" s="409"/>
      <c r="B160" s="253">
        <v>154161</v>
      </c>
      <c r="C160" s="255"/>
      <c r="D160" s="246"/>
      <c r="E160" s="246"/>
      <c r="F160" s="246"/>
      <c r="G160" s="246"/>
      <c r="H160" s="246"/>
      <c r="I160" s="246"/>
      <c r="J160" s="246"/>
      <c r="K160" s="397"/>
      <c r="L160" s="379"/>
      <c r="M160" s="66"/>
      <c r="N160" s="66"/>
      <c r="O160" s="67"/>
      <c r="P160" s="66"/>
      <c r="Q160" s="67"/>
    </row>
    <row r="161" spans="1:17">
      <c r="A161" s="409">
        <v>0</v>
      </c>
      <c r="B161" s="391" t="s">
        <v>2165</v>
      </c>
      <c r="C161" s="392"/>
      <c r="D161" s="392"/>
      <c r="E161" s="392"/>
      <c r="F161" s="392"/>
      <c r="G161" s="392"/>
      <c r="H161" s="392"/>
      <c r="I161" s="392"/>
      <c r="J161" s="392"/>
      <c r="K161" s="395">
        <v>439</v>
      </c>
      <c r="L161" s="377">
        <f>ROUND(K161*Курс_EUR,0)</f>
        <v>41705</v>
      </c>
      <c r="M161" s="66"/>
      <c r="N161" s="66">
        <f>K161*(1-Скидка_SATA)</f>
        <v>439</v>
      </c>
      <c r="O161" s="67">
        <f t="shared" si="6"/>
        <v>0</v>
      </c>
      <c r="P161" s="66">
        <f>L161*(1-Скидка_SATA)</f>
        <v>41705</v>
      </c>
      <c r="Q161" s="67">
        <f t="shared" si="7"/>
        <v>0</v>
      </c>
    </row>
    <row r="162" spans="1:17">
      <c r="A162" s="409"/>
      <c r="B162" s="252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96"/>
      <c r="L162" s="378"/>
      <c r="M162" s="66"/>
      <c r="N162" s="66"/>
      <c r="O162" s="67"/>
      <c r="P162" s="66"/>
      <c r="Q162" s="67"/>
    </row>
    <row r="163" spans="1:17" ht="12" thickBot="1">
      <c r="A163" s="409"/>
      <c r="B163" s="253">
        <v>157875</v>
      </c>
      <c r="C163" s="255">
        <v>157883</v>
      </c>
      <c r="D163" s="246">
        <v>157891</v>
      </c>
      <c r="E163" s="246">
        <v>157909</v>
      </c>
      <c r="F163" s="246">
        <v>157917</v>
      </c>
      <c r="G163" s="246">
        <v>157925</v>
      </c>
      <c r="H163" s="246">
        <v>157933</v>
      </c>
      <c r="I163" s="246">
        <v>157941</v>
      </c>
      <c r="J163" s="246"/>
      <c r="K163" s="397"/>
      <c r="L163" s="379"/>
      <c r="M163" s="66"/>
      <c r="N163" s="66"/>
      <c r="O163" s="67"/>
      <c r="P163" s="66"/>
      <c r="Q163" s="67"/>
    </row>
    <row r="164" spans="1:17">
      <c r="A164" s="409">
        <v>0</v>
      </c>
      <c r="B164" s="391" t="s">
        <v>2165</v>
      </c>
      <c r="C164" s="392"/>
      <c r="D164" s="392"/>
      <c r="E164" s="392"/>
      <c r="F164" s="392"/>
      <c r="G164" s="392"/>
      <c r="H164" s="392"/>
      <c r="I164" s="392"/>
      <c r="J164" s="392"/>
      <c r="K164" s="395">
        <v>468</v>
      </c>
      <c r="L164" s="377">
        <f>ROUND(K164*Курс_EUR,0)</f>
        <v>44460</v>
      </c>
      <c r="M164" s="66"/>
      <c r="N164" s="66">
        <f>K164*(1-Скидка_SATA)</f>
        <v>468</v>
      </c>
      <c r="O164" s="67">
        <f t="shared" si="6"/>
        <v>0</v>
      </c>
      <c r="P164" s="66">
        <f>L164*(1-Скидка_SATA)</f>
        <v>44460</v>
      </c>
      <c r="Q164" s="67">
        <f t="shared" si="7"/>
        <v>0</v>
      </c>
    </row>
    <row r="165" spans="1:17">
      <c r="A165" s="409"/>
      <c r="B165" s="252">
        <v>4</v>
      </c>
      <c r="C165" s="20"/>
      <c r="D165" s="21"/>
      <c r="E165" s="21"/>
      <c r="F165" s="21"/>
      <c r="G165" s="21"/>
      <c r="H165" s="21"/>
      <c r="I165" s="21"/>
      <c r="J165" s="21"/>
      <c r="K165" s="396"/>
      <c r="L165" s="378"/>
      <c r="M165" s="66"/>
      <c r="N165" s="66"/>
      <c r="O165" s="67"/>
      <c r="P165" s="66"/>
      <c r="Q165" s="67"/>
    </row>
    <row r="166" spans="1:17" ht="12" thickBot="1">
      <c r="A166" s="409"/>
      <c r="B166" s="253">
        <v>157958</v>
      </c>
      <c r="C166" s="255"/>
      <c r="D166" s="246"/>
      <c r="E166" s="246"/>
      <c r="F166" s="246"/>
      <c r="G166" s="246"/>
      <c r="H166" s="246"/>
      <c r="I166" s="246"/>
      <c r="J166" s="246"/>
      <c r="K166" s="397"/>
      <c r="L166" s="379"/>
      <c r="M166" s="66"/>
      <c r="N166" s="66"/>
      <c r="O166" s="67"/>
      <c r="P166" s="66"/>
      <c r="Q166" s="67"/>
    </row>
    <row r="167" spans="1:17" ht="12" customHeight="1">
      <c r="A167" s="409">
        <v>0</v>
      </c>
      <c r="B167" s="391" t="s">
        <v>639</v>
      </c>
      <c r="C167" s="392"/>
      <c r="D167" s="392"/>
      <c r="E167" s="392"/>
      <c r="F167" s="392"/>
      <c r="G167" s="392"/>
      <c r="H167" s="392"/>
      <c r="I167" s="392"/>
      <c r="J167" s="392"/>
      <c r="K167" s="395">
        <v>427</v>
      </c>
      <c r="L167" s="377">
        <f>ROUND(K167*Курс_EUR,0)</f>
        <v>40565</v>
      </c>
      <c r="M167" s="66"/>
      <c r="N167" s="66">
        <f>K167*(1-Скидка_SATA)</f>
        <v>427</v>
      </c>
      <c r="O167" s="67">
        <f t="shared" si="6"/>
        <v>0</v>
      </c>
      <c r="P167" s="66">
        <f>L167*(1-Скидка_SATA)</f>
        <v>40565</v>
      </c>
      <c r="Q167" s="67">
        <f t="shared" si="7"/>
        <v>0</v>
      </c>
    </row>
    <row r="168" spans="1:17">
      <c r="A168" s="409"/>
      <c r="B168" s="252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96"/>
      <c r="L168" s="378"/>
      <c r="M168" s="66"/>
      <c r="N168" s="66"/>
      <c r="O168" s="67"/>
      <c r="P168" s="66"/>
      <c r="Q168" s="67"/>
    </row>
    <row r="169" spans="1:17" ht="12" thickBot="1">
      <c r="A169" s="409"/>
      <c r="B169" s="253">
        <v>151225</v>
      </c>
      <c r="C169" s="255">
        <v>151233</v>
      </c>
      <c r="D169" s="246">
        <v>150342</v>
      </c>
      <c r="E169" s="246">
        <v>149344</v>
      </c>
      <c r="F169" s="246">
        <v>150409</v>
      </c>
      <c r="G169" s="246">
        <v>149351</v>
      </c>
      <c r="H169" s="246">
        <v>151241</v>
      </c>
      <c r="I169" s="246">
        <v>151258</v>
      </c>
      <c r="J169" s="246"/>
      <c r="K169" s="397"/>
      <c r="L169" s="379"/>
      <c r="M169" s="66"/>
      <c r="N169" s="66"/>
      <c r="O169" s="67"/>
      <c r="P169" s="66"/>
      <c r="Q169" s="67"/>
    </row>
    <row r="170" spans="1:17" ht="12" customHeight="1">
      <c r="A170" s="409">
        <v>0</v>
      </c>
      <c r="B170" s="391" t="s">
        <v>639</v>
      </c>
      <c r="C170" s="392"/>
      <c r="D170" s="392"/>
      <c r="E170" s="392"/>
      <c r="F170" s="392"/>
      <c r="G170" s="392"/>
      <c r="H170" s="392"/>
      <c r="I170" s="392"/>
      <c r="J170" s="392"/>
      <c r="K170" s="395">
        <v>458</v>
      </c>
      <c r="L170" s="377">
        <f>ROUND(K170*Курс_EUR,0)</f>
        <v>43510</v>
      </c>
      <c r="M170" s="66"/>
      <c r="N170" s="66">
        <f>K170*(1-Скидка_SATA)</f>
        <v>458</v>
      </c>
      <c r="O170" s="67">
        <f t="shared" si="6"/>
        <v>0</v>
      </c>
      <c r="P170" s="66">
        <f>L170*(1-Скидка_SATA)</f>
        <v>43510</v>
      </c>
      <c r="Q170" s="67">
        <f t="shared" si="7"/>
        <v>0</v>
      </c>
    </row>
    <row r="171" spans="1:17">
      <c r="A171" s="409"/>
      <c r="B171" s="252">
        <v>4</v>
      </c>
      <c r="C171" s="20"/>
      <c r="D171" s="21"/>
      <c r="E171" s="21"/>
      <c r="F171" s="21"/>
      <c r="G171" s="21"/>
      <c r="H171" s="21"/>
      <c r="I171" s="21"/>
      <c r="J171" s="21"/>
      <c r="K171" s="396"/>
      <c r="L171" s="378"/>
      <c r="M171" s="66"/>
      <c r="N171" s="66"/>
      <c r="O171" s="67"/>
      <c r="P171" s="66"/>
      <c r="Q171" s="67"/>
    </row>
    <row r="172" spans="1:17" ht="12" thickBot="1">
      <c r="A172" s="409"/>
      <c r="B172" s="253">
        <v>154179</v>
      </c>
      <c r="C172" s="255"/>
      <c r="D172" s="246"/>
      <c r="E172" s="246"/>
      <c r="F172" s="246"/>
      <c r="G172" s="246"/>
      <c r="H172" s="246"/>
      <c r="I172" s="246"/>
      <c r="J172" s="246"/>
      <c r="K172" s="397"/>
      <c r="L172" s="379"/>
      <c r="M172" s="66"/>
      <c r="N172" s="66"/>
      <c r="O172" s="67"/>
      <c r="P172" s="66"/>
      <c r="Q172" s="67"/>
    </row>
    <row r="173" spans="1:17">
      <c r="A173" s="409">
        <v>0</v>
      </c>
      <c r="B173" s="391" t="s">
        <v>640</v>
      </c>
      <c r="C173" s="392"/>
      <c r="D173" s="392"/>
      <c r="E173" s="392"/>
      <c r="F173" s="392"/>
      <c r="G173" s="392"/>
      <c r="H173" s="392"/>
      <c r="I173" s="392"/>
      <c r="J173" s="392"/>
      <c r="K173" s="395">
        <v>563</v>
      </c>
      <c r="L173" s="377">
        <f>ROUND(K173*Курс_EUR,0)</f>
        <v>53485</v>
      </c>
      <c r="M173" s="66"/>
      <c r="N173" s="66">
        <f>K173*(1-Скидка_SATA)</f>
        <v>563</v>
      </c>
      <c r="O173" s="67">
        <f t="shared" si="6"/>
        <v>0</v>
      </c>
      <c r="P173" s="66">
        <f>L173*(1-Скидка_SATA)</f>
        <v>53485</v>
      </c>
      <c r="Q173" s="67">
        <f t="shared" si="7"/>
        <v>0</v>
      </c>
    </row>
    <row r="174" spans="1:17">
      <c r="A174" s="409"/>
      <c r="B174" s="252">
        <v>1.6</v>
      </c>
      <c r="C174" s="20"/>
      <c r="D174" s="21"/>
      <c r="E174" s="21"/>
      <c r="F174" s="21"/>
      <c r="G174" s="21"/>
      <c r="H174" s="21"/>
      <c r="I174" s="21"/>
      <c r="J174" s="21"/>
      <c r="K174" s="396"/>
      <c r="L174" s="378"/>
      <c r="M174" s="66"/>
      <c r="N174" s="66"/>
      <c r="O174" s="67"/>
      <c r="P174" s="66"/>
      <c r="Q174" s="67"/>
    </row>
    <row r="175" spans="1:17" ht="12" thickBot="1">
      <c r="A175" s="409"/>
      <c r="B175" s="253">
        <v>164962</v>
      </c>
      <c r="C175" s="255"/>
      <c r="D175" s="246"/>
      <c r="E175" s="246"/>
      <c r="F175" s="246"/>
      <c r="G175" s="246"/>
      <c r="H175" s="246"/>
      <c r="I175" s="246"/>
      <c r="J175" s="246"/>
      <c r="K175" s="397"/>
      <c r="L175" s="379"/>
      <c r="M175" s="66"/>
      <c r="N175" s="66"/>
      <c r="O175" s="67"/>
      <c r="P175" s="66"/>
      <c r="Q175" s="67"/>
    </row>
    <row r="176" spans="1:17" ht="12" customHeight="1">
      <c r="A176" s="409">
        <v>0</v>
      </c>
      <c r="B176" s="391" t="s">
        <v>678</v>
      </c>
      <c r="C176" s="392"/>
      <c r="D176" s="392"/>
      <c r="E176" s="392"/>
      <c r="F176" s="392"/>
      <c r="G176" s="392"/>
      <c r="H176" s="392"/>
      <c r="I176" s="392"/>
      <c r="J176" s="392"/>
      <c r="K176" s="395">
        <v>186</v>
      </c>
      <c r="L176" s="377">
        <f>ROUND(K176*Курс_EUR,0)</f>
        <v>17670</v>
      </c>
      <c r="M176" s="66"/>
      <c r="N176" s="66">
        <f>K176*(1-Скидка_SATA)</f>
        <v>186</v>
      </c>
      <c r="O176" s="67">
        <f t="shared" si="6"/>
        <v>0</v>
      </c>
      <c r="P176" s="66">
        <f>L176*(1-Скидка_SATA)</f>
        <v>17670</v>
      </c>
      <c r="Q176" s="67">
        <f t="shared" si="7"/>
        <v>0</v>
      </c>
    </row>
    <row r="177" spans="1:17">
      <c r="A177" s="409"/>
      <c r="B177" s="252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96"/>
      <c r="L177" s="378"/>
      <c r="M177" s="66"/>
      <c r="N177" s="66"/>
      <c r="O177" s="67"/>
      <c r="P177" s="66"/>
      <c r="Q177" s="67"/>
    </row>
    <row r="178" spans="1:17" ht="12" thickBot="1">
      <c r="A178" s="409"/>
      <c r="B178" s="253">
        <v>151316</v>
      </c>
      <c r="C178" s="255">
        <v>151324</v>
      </c>
      <c r="D178" s="246">
        <v>149161</v>
      </c>
      <c r="E178" s="246">
        <v>149179</v>
      </c>
      <c r="F178" s="246">
        <v>150417</v>
      </c>
      <c r="G178" s="246">
        <v>149187</v>
      </c>
      <c r="H178" s="246">
        <v>151332</v>
      </c>
      <c r="I178" s="246">
        <v>151340</v>
      </c>
      <c r="J178" s="246"/>
      <c r="K178" s="397"/>
      <c r="L178" s="379"/>
      <c r="M178" s="66"/>
      <c r="N178" s="66"/>
      <c r="O178" s="67"/>
      <c r="P178" s="66"/>
      <c r="Q178" s="67"/>
    </row>
    <row r="179" spans="1:17" ht="12" customHeight="1">
      <c r="A179" s="409">
        <v>0</v>
      </c>
      <c r="B179" s="391" t="s">
        <v>678</v>
      </c>
      <c r="C179" s="392"/>
      <c r="D179" s="392"/>
      <c r="E179" s="392"/>
      <c r="F179" s="392"/>
      <c r="G179" s="392"/>
      <c r="H179" s="392"/>
      <c r="I179" s="392"/>
      <c r="J179" s="392"/>
      <c r="K179" s="395">
        <v>216</v>
      </c>
      <c r="L179" s="377">
        <f>ROUND(K179*Курс_EUR,0)</f>
        <v>20520</v>
      </c>
      <c r="M179" s="66"/>
      <c r="N179" s="66">
        <f>K179*(1-Скидка_SATA)</f>
        <v>216</v>
      </c>
      <c r="O179" s="67">
        <f t="shared" si="6"/>
        <v>0</v>
      </c>
      <c r="P179" s="66">
        <f>L179*(1-Скидка_SATA)</f>
        <v>20520</v>
      </c>
      <c r="Q179" s="67">
        <f t="shared" si="7"/>
        <v>0</v>
      </c>
    </row>
    <row r="180" spans="1:17">
      <c r="A180" s="409"/>
      <c r="B180" s="252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96"/>
      <c r="L180" s="378"/>
      <c r="M180" s="66"/>
      <c r="N180" s="66"/>
      <c r="O180" s="67"/>
      <c r="P180" s="66"/>
      <c r="Q180" s="67"/>
    </row>
    <row r="181" spans="1:17" ht="12" thickBot="1">
      <c r="A181" s="409"/>
      <c r="B181" s="253">
        <v>154187</v>
      </c>
      <c r="C181" s="255">
        <v>154195</v>
      </c>
      <c r="D181" s="246"/>
      <c r="E181" s="246"/>
      <c r="F181" s="246"/>
      <c r="G181" s="246"/>
      <c r="H181" s="246"/>
      <c r="I181" s="246"/>
      <c r="J181" s="246"/>
      <c r="K181" s="397"/>
      <c r="L181" s="379"/>
      <c r="M181" s="66"/>
      <c r="N181" s="66"/>
      <c r="O181" s="67"/>
      <c r="P181" s="66"/>
      <c r="Q181" s="67"/>
    </row>
    <row r="182" spans="1:17" ht="12" customHeight="1">
      <c r="A182" s="409">
        <v>0</v>
      </c>
      <c r="B182" s="391" t="s">
        <v>624</v>
      </c>
      <c r="C182" s="392"/>
      <c r="D182" s="392"/>
      <c r="E182" s="392"/>
      <c r="F182" s="392"/>
      <c r="G182" s="392"/>
      <c r="H182" s="392"/>
      <c r="I182" s="392"/>
      <c r="J182" s="392"/>
      <c r="K182" s="395">
        <v>485</v>
      </c>
      <c r="L182" s="377">
        <f>ROUND(K182*Курс_EUR,0)</f>
        <v>46075</v>
      </c>
      <c r="M182" s="66"/>
      <c r="N182" s="66">
        <f>K182*(1-Скидка_SATA)</f>
        <v>485</v>
      </c>
      <c r="O182" s="67">
        <f t="shared" si="6"/>
        <v>0</v>
      </c>
      <c r="P182" s="66">
        <f>L182*(1-Скидка_SATA)</f>
        <v>46075</v>
      </c>
      <c r="Q182" s="67">
        <f t="shared" si="7"/>
        <v>0</v>
      </c>
    </row>
    <row r="183" spans="1:17" ht="12" customHeight="1">
      <c r="A183" s="409"/>
      <c r="B183" s="252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96"/>
      <c r="L183" s="378"/>
      <c r="M183" s="66"/>
      <c r="N183" s="66"/>
      <c r="O183" s="67"/>
      <c r="P183" s="66"/>
      <c r="Q183" s="67"/>
    </row>
    <row r="184" spans="1:17" ht="12" thickBot="1">
      <c r="A184" s="409"/>
      <c r="B184" s="253">
        <v>149377</v>
      </c>
      <c r="C184" s="255">
        <v>149385</v>
      </c>
      <c r="D184" s="246">
        <v>149393</v>
      </c>
      <c r="E184" s="246">
        <v>149401</v>
      </c>
      <c r="F184" s="246"/>
      <c r="G184" s="246"/>
      <c r="H184" s="246"/>
      <c r="I184" s="246"/>
      <c r="J184" s="246"/>
      <c r="K184" s="397"/>
      <c r="L184" s="379"/>
      <c r="M184" s="66"/>
      <c r="N184" s="66"/>
      <c r="O184" s="67"/>
      <c r="P184" s="66"/>
      <c r="Q184" s="67"/>
    </row>
    <row r="185" spans="1:17">
      <c r="A185" s="409">
        <v>0</v>
      </c>
      <c r="B185" s="391" t="s">
        <v>4661</v>
      </c>
      <c r="C185" s="392"/>
      <c r="D185" s="392"/>
      <c r="E185" s="392"/>
      <c r="F185" s="392"/>
      <c r="G185" s="392"/>
      <c r="H185" s="392"/>
      <c r="I185" s="392"/>
      <c r="J185" s="392"/>
      <c r="K185" s="395">
        <v>499</v>
      </c>
      <c r="L185" s="377">
        <f>ROUND(K185*Курс_EUR,0)</f>
        <v>47405</v>
      </c>
      <c r="M185" s="66"/>
      <c r="N185" s="66">
        <f>K185*(1-Скидка_SATA)</f>
        <v>499</v>
      </c>
      <c r="O185" s="67">
        <f t="shared" si="6"/>
        <v>0</v>
      </c>
      <c r="P185" s="66">
        <f>L185*(1-Скидка_SATA)</f>
        <v>47405</v>
      </c>
      <c r="Q185" s="67">
        <f t="shared" si="7"/>
        <v>0</v>
      </c>
    </row>
    <row r="186" spans="1:17">
      <c r="A186" s="409"/>
      <c r="B186" s="252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96"/>
      <c r="L186" s="378"/>
      <c r="M186" s="66"/>
      <c r="N186" s="66"/>
      <c r="O186" s="67"/>
      <c r="P186" s="66"/>
      <c r="Q186" s="67"/>
    </row>
    <row r="187" spans="1:17" ht="12" thickBot="1">
      <c r="A187" s="409"/>
      <c r="B187" s="253">
        <v>157966</v>
      </c>
      <c r="C187" s="255">
        <v>157974</v>
      </c>
      <c r="D187" s="246">
        <v>157982</v>
      </c>
      <c r="E187" s="246">
        <v>157990</v>
      </c>
      <c r="F187" s="246"/>
      <c r="G187" s="246"/>
      <c r="H187" s="246"/>
      <c r="I187" s="246"/>
      <c r="J187" s="246"/>
      <c r="K187" s="397"/>
      <c r="L187" s="379"/>
      <c r="M187" s="66"/>
      <c r="N187" s="66"/>
      <c r="O187" s="67"/>
      <c r="P187" s="66"/>
      <c r="Q187" s="67"/>
    </row>
    <row r="188" spans="1:17" ht="12" customHeight="1">
      <c r="A188" s="409">
        <v>0</v>
      </c>
      <c r="B188" s="391" t="s">
        <v>625</v>
      </c>
      <c r="C188" s="392"/>
      <c r="D188" s="392"/>
      <c r="E188" s="392"/>
      <c r="F188" s="392"/>
      <c r="G188" s="392"/>
      <c r="H188" s="392"/>
      <c r="I188" s="392"/>
      <c r="J188" s="392"/>
      <c r="K188" s="395">
        <v>487</v>
      </c>
      <c r="L188" s="377">
        <f>ROUND(K188*Курс_EUR,0)</f>
        <v>46265</v>
      </c>
      <c r="M188" s="66"/>
      <c r="N188" s="66">
        <f>K188*(1-Скидка_SATA)</f>
        <v>487</v>
      </c>
      <c r="O188" s="67">
        <f t="shared" si="6"/>
        <v>0</v>
      </c>
      <c r="P188" s="66">
        <f>L188*(1-Скидка_SATA)</f>
        <v>46265</v>
      </c>
      <c r="Q188" s="67">
        <f t="shared" si="7"/>
        <v>0</v>
      </c>
    </row>
    <row r="189" spans="1:17" ht="12" customHeight="1">
      <c r="A189" s="409"/>
      <c r="B189" s="252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96"/>
      <c r="L189" s="378"/>
      <c r="M189" s="66"/>
      <c r="N189" s="66"/>
      <c r="O189" s="67"/>
      <c r="P189" s="66"/>
      <c r="Q189" s="67"/>
    </row>
    <row r="190" spans="1:17" ht="12" thickBot="1">
      <c r="A190" s="409"/>
      <c r="B190" s="253">
        <v>149419</v>
      </c>
      <c r="C190" s="255">
        <v>149427</v>
      </c>
      <c r="D190" s="246">
        <v>149435</v>
      </c>
      <c r="E190" s="246">
        <v>149443</v>
      </c>
      <c r="F190" s="246"/>
      <c r="G190" s="246"/>
      <c r="H190" s="246"/>
      <c r="I190" s="246"/>
      <c r="J190" s="246"/>
      <c r="K190" s="397"/>
      <c r="L190" s="379"/>
      <c r="M190" s="66"/>
      <c r="N190" s="66"/>
      <c r="O190" s="67"/>
      <c r="P190" s="66"/>
      <c r="Q190" s="67"/>
    </row>
    <row r="191" spans="1:17" ht="12" customHeight="1">
      <c r="A191" s="409">
        <v>0</v>
      </c>
      <c r="B191" s="391" t="s">
        <v>667</v>
      </c>
      <c r="C191" s="392"/>
      <c r="D191" s="392"/>
      <c r="E191" s="392"/>
      <c r="F191" s="392"/>
      <c r="G191" s="392"/>
      <c r="H191" s="392"/>
      <c r="I191" s="392"/>
      <c r="J191" s="392"/>
      <c r="K191" s="395">
        <v>190</v>
      </c>
      <c r="L191" s="377">
        <f>ROUND(K191*Курс_EUR,0)</f>
        <v>18050</v>
      </c>
      <c r="M191" s="66"/>
      <c r="N191" s="66">
        <f>K191*(1-Скидка_SATA)</f>
        <v>190</v>
      </c>
      <c r="O191" s="67">
        <f t="shared" si="6"/>
        <v>0</v>
      </c>
      <c r="P191" s="66">
        <f>L191*(1-Скидка_SATA)</f>
        <v>18050</v>
      </c>
      <c r="Q191" s="67">
        <f t="shared" si="7"/>
        <v>0</v>
      </c>
    </row>
    <row r="192" spans="1:17">
      <c r="A192" s="409"/>
      <c r="B192" s="252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96"/>
      <c r="L192" s="378"/>
      <c r="M192" s="66"/>
      <c r="N192" s="66"/>
      <c r="O192" s="67"/>
      <c r="P192" s="66"/>
      <c r="Q192" s="67"/>
    </row>
    <row r="193" spans="1:17" ht="12" thickBot="1">
      <c r="A193" s="409"/>
      <c r="B193" s="253">
        <v>149195</v>
      </c>
      <c r="C193" s="255">
        <v>149203</v>
      </c>
      <c r="D193" s="246">
        <v>149211</v>
      </c>
      <c r="E193" s="246">
        <v>149229</v>
      </c>
      <c r="F193" s="246"/>
      <c r="G193" s="246"/>
      <c r="H193" s="246"/>
      <c r="I193" s="246"/>
      <c r="J193" s="246"/>
      <c r="K193" s="397"/>
      <c r="L193" s="379"/>
      <c r="M193" s="66"/>
      <c r="N193" s="66"/>
      <c r="O193" s="67"/>
      <c r="P193" s="66"/>
      <c r="Q193" s="67"/>
    </row>
    <row r="194" spans="1:17" ht="12" thickBot="1">
      <c r="A194" s="208"/>
      <c r="B194" s="247"/>
      <c r="C194" s="248"/>
      <c r="D194" s="249"/>
      <c r="E194" s="249"/>
      <c r="F194" s="249"/>
      <c r="G194" s="249"/>
      <c r="H194" s="249"/>
      <c r="I194" s="249"/>
      <c r="J194" s="250"/>
      <c r="K194" s="315"/>
      <c r="L194" s="242"/>
      <c r="M194" s="66"/>
      <c r="N194" s="66"/>
      <c r="O194" s="67"/>
      <c r="P194" s="66"/>
      <c r="Q194" s="67"/>
    </row>
    <row r="195" spans="1:17" ht="12" customHeight="1">
      <c r="A195" s="409">
        <v>0</v>
      </c>
      <c r="B195" s="391" t="s">
        <v>642</v>
      </c>
      <c r="C195" s="392"/>
      <c r="D195" s="392"/>
      <c r="E195" s="392"/>
      <c r="F195" s="392"/>
      <c r="G195" s="392"/>
      <c r="H195" s="392"/>
      <c r="I195" s="392"/>
      <c r="J195" s="392"/>
      <c r="K195" s="395">
        <v>546</v>
      </c>
      <c r="L195" s="377">
        <f>ROUND(K195*Курс_EUR,0)</f>
        <v>51870</v>
      </c>
      <c r="M195" s="66"/>
      <c r="N195" s="66">
        <f>K195*(1-Скидка_SATA)</f>
        <v>546</v>
      </c>
      <c r="O195" s="67">
        <f t="shared" si="6"/>
        <v>0</v>
      </c>
      <c r="P195" s="66">
        <f>L195*(1-Скидка_SATA)</f>
        <v>51870</v>
      </c>
      <c r="Q195" s="67">
        <f t="shared" si="7"/>
        <v>0</v>
      </c>
    </row>
    <row r="196" spans="1:17">
      <c r="A196" s="409"/>
      <c r="B196" s="252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96"/>
      <c r="L196" s="378"/>
      <c r="M196" s="66"/>
      <c r="N196" s="66"/>
      <c r="O196" s="67"/>
      <c r="P196" s="66"/>
      <c r="Q196" s="67"/>
    </row>
    <row r="197" spans="1:17" ht="12" thickBot="1">
      <c r="A197" s="409"/>
      <c r="B197" s="253">
        <v>132092</v>
      </c>
      <c r="C197" s="255">
        <v>132100</v>
      </c>
      <c r="D197" s="246">
        <v>132118</v>
      </c>
      <c r="E197" s="246">
        <v>132126</v>
      </c>
      <c r="F197" s="246">
        <v>132134</v>
      </c>
      <c r="G197" s="246">
        <v>132142</v>
      </c>
      <c r="H197" s="246">
        <v>153486</v>
      </c>
      <c r="I197" s="246">
        <v>153494</v>
      </c>
      <c r="J197" s="246"/>
      <c r="K197" s="397"/>
      <c r="L197" s="379"/>
      <c r="M197" s="66"/>
      <c r="N197" s="66"/>
      <c r="O197" s="67"/>
      <c r="P197" s="66"/>
      <c r="Q197" s="67"/>
    </row>
    <row r="198" spans="1:17" ht="12" customHeight="1">
      <c r="A198" s="409">
        <v>0</v>
      </c>
      <c r="B198" s="391" t="s">
        <v>680</v>
      </c>
      <c r="C198" s="392"/>
      <c r="D198" s="392"/>
      <c r="E198" s="392"/>
      <c r="F198" s="392"/>
      <c r="G198" s="392"/>
      <c r="H198" s="392"/>
      <c r="I198" s="392"/>
      <c r="J198" s="392"/>
      <c r="K198" s="395">
        <v>194</v>
      </c>
      <c r="L198" s="377">
        <f>ROUND(K198*Курс_EUR,0)</f>
        <v>18430</v>
      </c>
      <c r="M198" s="66"/>
      <c r="N198" s="66">
        <f>K198*(1-Скидка_SATA)</f>
        <v>194</v>
      </c>
      <c r="O198" s="67">
        <f t="shared" si="6"/>
        <v>0</v>
      </c>
      <c r="P198" s="66">
        <f>L198*(1-Скидка_SATA)</f>
        <v>18430</v>
      </c>
      <c r="Q198" s="67">
        <f t="shared" si="7"/>
        <v>0</v>
      </c>
    </row>
    <row r="199" spans="1:17">
      <c r="A199" s="409"/>
      <c r="B199" s="252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96"/>
      <c r="L199" s="378"/>
      <c r="M199" s="66"/>
      <c r="N199" s="66"/>
      <c r="O199" s="67"/>
      <c r="P199" s="66"/>
      <c r="Q199" s="67"/>
    </row>
    <row r="200" spans="1:17" ht="12" thickBot="1">
      <c r="A200" s="409"/>
      <c r="B200" s="253">
        <v>132159</v>
      </c>
      <c r="C200" s="255">
        <v>132167</v>
      </c>
      <c r="D200" s="246">
        <v>132175</v>
      </c>
      <c r="E200" s="246">
        <v>132183</v>
      </c>
      <c r="F200" s="246">
        <v>132191</v>
      </c>
      <c r="G200" s="246">
        <v>132209</v>
      </c>
      <c r="H200" s="246">
        <v>153528</v>
      </c>
      <c r="I200" s="246">
        <v>153536</v>
      </c>
      <c r="J200" s="246"/>
      <c r="K200" s="397"/>
      <c r="L200" s="379"/>
      <c r="M200" s="66"/>
      <c r="N200" s="66"/>
      <c r="O200" s="67"/>
      <c r="P200" s="66"/>
      <c r="Q200" s="67"/>
    </row>
    <row r="201" spans="1:17" ht="12" customHeight="1">
      <c r="A201" s="409">
        <v>0</v>
      </c>
      <c r="B201" s="391" t="s">
        <v>680</v>
      </c>
      <c r="C201" s="392"/>
      <c r="D201" s="392"/>
      <c r="E201" s="392"/>
      <c r="F201" s="392"/>
      <c r="G201" s="392"/>
      <c r="H201" s="392"/>
      <c r="I201" s="392"/>
      <c r="J201" s="392"/>
      <c r="K201" s="395">
        <v>224</v>
      </c>
      <c r="L201" s="377">
        <f>ROUND(K201*Курс_EUR,0)</f>
        <v>21280</v>
      </c>
      <c r="M201" s="66"/>
      <c r="N201" s="66">
        <f>K201*(1-Скидка_SATA)</f>
        <v>224</v>
      </c>
      <c r="O201" s="67">
        <f t="shared" si="6"/>
        <v>0</v>
      </c>
      <c r="P201" s="66">
        <f>L201*(1-Скидка_SATA)</f>
        <v>21280</v>
      </c>
      <c r="Q201" s="67">
        <f t="shared" si="7"/>
        <v>0</v>
      </c>
    </row>
    <row r="202" spans="1:17">
      <c r="A202" s="409"/>
      <c r="B202" s="252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96"/>
      <c r="L202" s="378"/>
      <c r="M202" s="66"/>
      <c r="N202" s="66"/>
      <c r="O202" s="67"/>
      <c r="P202" s="66"/>
      <c r="Q202" s="67"/>
    </row>
    <row r="203" spans="1:17" ht="12" thickBot="1">
      <c r="A203" s="409"/>
      <c r="B203" s="253">
        <v>154377</v>
      </c>
      <c r="C203" s="255">
        <v>154385</v>
      </c>
      <c r="D203" s="246"/>
      <c r="E203" s="246"/>
      <c r="F203" s="246"/>
      <c r="G203" s="246"/>
      <c r="H203" s="246"/>
      <c r="I203" s="246"/>
      <c r="J203" s="246"/>
      <c r="K203" s="397"/>
      <c r="L203" s="379"/>
      <c r="M203" s="66"/>
      <c r="N203" s="66"/>
      <c r="O203" s="67"/>
      <c r="P203" s="66"/>
      <c r="Q203" s="67"/>
    </row>
    <row r="204" spans="1:17" ht="12" customHeight="1">
      <c r="A204" s="409">
        <v>0</v>
      </c>
      <c r="B204" s="391" t="s">
        <v>643</v>
      </c>
      <c r="C204" s="392"/>
      <c r="D204" s="392"/>
      <c r="E204" s="392"/>
      <c r="F204" s="392"/>
      <c r="G204" s="392"/>
      <c r="H204" s="392"/>
      <c r="I204" s="392"/>
      <c r="J204" s="392"/>
      <c r="K204" s="395">
        <v>651</v>
      </c>
      <c r="L204" s="377">
        <f>ROUND(K204*Курс_EUR,0)</f>
        <v>61845</v>
      </c>
      <c r="M204" s="66"/>
      <c r="N204" s="66">
        <f>K204*(1-Скидка_SATA)</f>
        <v>651</v>
      </c>
      <c r="O204" s="67">
        <f t="shared" si="6"/>
        <v>0</v>
      </c>
      <c r="P204" s="66">
        <f>L204*(1-Скидка_SATA)</f>
        <v>61845</v>
      </c>
      <c r="Q204" s="67">
        <f t="shared" si="7"/>
        <v>0</v>
      </c>
    </row>
    <row r="205" spans="1:17">
      <c r="A205" s="409"/>
      <c r="B205" s="252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96"/>
      <c r="L205" s="378"/>
      <c r="M205" s="66"/>
      <c r="N205" s="66"/>
      <c r="O205" s="67"/>
      <c r="P205" s="66"/>
      <c r="Q205" s="67"/>
    </row>
    <row r="206" spans="1:17" ht="12" thickBot="1">
      <c r="A206" s="409"/>
      <c r="B206" s="253">
        <v>141903</v>
      </c>
      <c r="C206" s="255">
        <v>141911</v>
      </c>
      <c r="D206" s="246">
        <v>141929</v>
      </c>
      <c r="E206" s="246">
        <v>141937</v>
      </c>
      <c r="F206" s="246">
        <v>141945</v>
      </c>
      <c r="G206" s="246">
        <v>141952</v>
      </c>
      <c r="H206" s="246"/>
      <c r="I206" s="246"/>
      <c r="J206" s="246"/>
      <c r="K206" s="397"/>
      <c r="L206" s="379"/>
      <c r="M206" s="66"/>
      <c r="N206" s="66"/>
      <c r="O206" s="67"/>
      <c r="P206" s="66"/>
      <c r="Q206" s="67"/>
    </row>
    <row r="207" spans="1:17" ht="12" customHeight="1">
      <c r="A207" s="409">
        <v>0</v>
      </c>
      <c r="B207" s="391" t="s">
        <v>681</v>
      </c>
      <c r="C207" s="392"/>
      <c r="D207" s="392"/>
      <c r="E207" s="392"/>
      <c r="F207" s="392"/>
      <c r="G207" s="392"/>
      <c r="H207" s="392"/>
      <c r="I207" s="392"/>
      <c r="J207" s="392"/>
      <c r="K207" s="395">
        <v>327</v>
      </c>
      <c r="L207" s="377">
        <f>ROUND(K207*Курс_EUR,0)</f>
        <v>31065</v>
      </c>
      <c r="M207" s="66"/>
      <c r="N207" s="66">
        <f>K207*(1-Скидка_SATA)</f>
        <v>327</v>
      </c>
      <c r="O207" s="67">
        <f t="shared" si="6"/>
        <v>0</v>
      </c>
      <c r="P207" s="66">
        <f>L207*(1-Скидка_SATA)</f>
        <v>31065</v>
      </c>
      <c r="Q207" s="67">
        <f t="shared" si="7"/>
        <v>0</v>
      </c>
    </row>
    <row r="208" spans="1:17">
      <c r="A208" s="409"/>
      <c r="B208" s="252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96"/>
      <c r="L208" s="378"/>
      <c r="M208" s="66"/>
      <c r="N208" s="66"/>
      <c r="O208" s="67"/>
      <c r="P208" s="66"/>
      <c r="Q208" s="67"/>
    </row>
    <row r="209" spans="1:17" ht="12" thickBot="1">
      <c r="A209" s="409"/>
      <c r="B209" s="253">
        <v>141648</v>
      </c>
      <c r="C209" s="255">
        <v>141655</v>
      </c>
      <c r="D209" s="246">
        <v>141663</v>
      </c>
      <c r="E209" s="246">
        <v>141689</v>
      </c>
      <c r="F209" s="246">
        <v>141697</v>
      </c>
      <c r="G209" s="246">
        <v>141705</v>
      </c>
      <c r="H209" s="246"/>
      <c r="I209" s="246"/>
      <c r="J209" s="246"/>
      <c r="K209" s="397"/>
      <c r="L209" s="379"/>
      <c r="M209" s="66"/>
      <c r="N209" s="66"/>
      <c r="O209" s="67"/>
      <c r="P209" s="66"/>
      <c r="Q209" s="67"/>
    </row>
    <row r="210" spans="1:17" ht="12" customHeight="1">
      <c r="A210" s="409">
        <v>0</v>
      </c>
      <c r="B210" s="391" t="s">
        <v>644</v>
      </c>
      <c r="C210" s="392"/>
      <c r="D210" s="392"/>
      <c r="E210" s="392"/>
      <c r="F210" s="392"/>
      <c r="G210" s="392"/>
      <c r="H210" s="392"/>
      <c r="I210" s="392"/>
      <c r="J210" s="392"/>
      <c r="K210" s="395">
        <v>598</v>
      </c>
      <c r="L210" s="377">
        <f>ROUND(K210*Курс_EUR,0)</f>
        <v>56810</v>
      </c>
      <c r="M210" s="66"/>
      <c r="N210" s="66">
        <f>K210*(1-Скидка_SATA)</f>
        <v>598</v>
      </c>
      <c r="O210" s="67">
        <f t="shared" ref="O210:O270" si="8">N210*M210</f>
        <v>0</v>
      </c>
      <c r="P210" s="66">
        <f>L210*(1-Скидка_SATA)</f>
        <v>56810</v>
      </c>
      <c r="Q210" s="67">
        <f t="shared" ref="Q210:Q270" si="9">M210*P210</f>
        <v>0</v>
      </c>
    </row>
    <row r="211" spans="1:17">
      <c r="A211" s="409"/>
      <c r="B211" s="252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96"/>
      <c r="L211" s="378"/>
      <c r="M211" s="66"/>
      <c r="N211" s="66"/>
      <c r="O211" s="67"/>
      <c r="P211" s="66"/>
      <c r="Q211" s="67"/>
    </row>
    <row r="212" spans="1:17" ht="12" thickBot="1">
      <c r="A212" s="409"/>
      <c r="B212" s="253">
        <v>154344</v>
      </c>
      <c r="C212" s="255">
        <v>154351</v>
      </c>
      <c r="D212" s="246">
        <v>154369</v>
      </c>
      <c r="E212" s="246"/>
      <c r="F212" s="246"/>
      <c r="G212" s="246"/>
      <c r="H212" s="246"/>
      <c r="I212" s="246"/>
      <c r="J212" s="246"/>
      <c r="K212" s="397"/>
      <c r="L212" s="379"/>
      <c r="M212" s="66"/>
      <c r="N212" s="66"/>
      <c r="O212" s="67"/>
      <c r="P212" s="66"/>
      <c r="Q212" s="67"/>
    </row>
    <row r="213" spans="1:17" ht="12" customHeight="1">
      <c r="A213" s="409">
        <v>0</v>
      </c>
      <c r="B213" s="391" t="s">
        <v>682</v>
      </c>
      <c r="C213" s="392"/>
      <c r="D213" s="392"/>
      <c r="E213" s="392"/>
      <c r="F213" s="392"/>
      <c r="G213" s="392"/>
      <c r="H213" s="392"/>
      <c r="I213" s="392"/>
      <c r="J213" s="392"/>
      <c r="K213" s="395">
        <v>286</v>
      </c>
      <c r="L213" s="377">
        <f>ROUND(K213*Курс_EUR,0)</f>
        <v>27170</v>
      </c>
      <c r="M213" s="66"/>
      <c r="N213" s="66">
        <f>K213*(1-Скидка_SATA)</f>
        <v>286</v>
      </c>
      <c r="O213" s="67">
        <f t="shared" si="8"/>
        <v>0</v>
      </c>
      <c r="P213" s="66">
        <f>L213*(1-Скидка_SATA)</f>
        <v>27170</v>
      </c>
      <c r="Q213" s="67">
        <f t="shared" si="9"/>
        <v>0</v>
      </c>
    </row>
    <row r="214" spans="1:17">
      <c r="A214" s="409"/>
      <c r="B214" s="252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96"/>
      <c r="L214" s="378"/>
      <c r="M214" s="66"/>
      <c r="N214" s="66"/>
      <c r="O214" s="67"/>
      <c r="P214" s="66"/>
      <c r="Q214" s="67"/>
    </row>
    <row r="215" spans="1:17" ht="12" thickBot="1">
      <c r="A215" s="409"/>
      <c r="B215" s="253">
        <v>154393</v>
      </c>
      <c r="C215" s="255">
        <v>154401</v>
      </c>
      <c r="D215" s="246">
        <v>154419</v>
      </c>
      <c r="E215" s="246"/>
      <c r="F215" s="246"/>
      <c r="G215" s="246"/>
      <c r="H215" s="246"/>
      <c r="I215" s="246"/>
      <c r="J215" s="246"/>
      <c r="K215" s="397"/>
      <c r="L215" s="379"/>
      <c r="M215" s="66"/>
      <c r="N215" s="66"/>
      <c r="O215" s="67"/>
      <c r="P215" s="66"/>
      <c r="Q215" s="67"/>
    </row>
    <row r="216" spans="1:17">
      <c r="A216" s="409">
        <v>0</v>
      </c>
      <c r="B216" s="391" t="s">
        <v>645</v>
      </c>
      <c r="C216" s="392"/>
      <c r="D216" s="392"/>
      <c r="E216" s="392"/>
      <c r="F216" s="392"/>
      <c r="G216" s="392"/>
      <c r="H216" s="392"/>
      <c r="I216" s="392"/>
      <c r="J216" s="392"/>
      <c r="K216" s="395">
        <v>715</v>
      </c>
      <c r="L216" s="377">
        <f>ROUND(K216*Курс_EUR,0)</f>
        <v>67925</v>
      </c>
      <c r="M216" s="66"/>
      <c r="N216" s="66">
        <f>K216*(1-Скидка_SATA)</f>
        <v>715</v>
      </c>
      <c r="O216" s="67">
        <f t="shared" si="8"/>
        <v>0</v>
      </c>
      <c r="P216" s="66">
        <f>L216*(1-Скидка_SATA)</f>
        <v>67925</v>
      </c>
      <c r="Q216" s="67">
        <f t="shared" si="9"/>
        <v>0</v>
      </c>
    </row>
    <row r="217" spans="1:17">
      <c r="A217" s="409"/>
      <c r="B217" s="252">
        <v>1.6</v>
      </c>
      <c r="C217" s="20"/>
      <c r="D217" s="21"/>
      <c r="E217" s="21"/>
      <c r="F217" s="21"/>
      <c r="G217" s="21"/>
      <c r="H217" s="21"/>
      <c r="I217" s="21"/>
      <c r="J217" s="21"/>
      <c r="K217" s="396"/>
      <c r="L217" s="378"/>
      <c r="M217" s="66"/>
      <c r="N217" s="66"/>
      <c r="O217" s="67"/>
      <c r="P217" s="66"/>
      <c r="Q217" s="67"/>
    </row>
    <row r="218" spans="1:17" ht="12" thickBot="1">
      <c r="A218" s="409"/>
      <c r="B218" s="253">
        <v>161232</v>
      </c>
      <c r="C218" s="255"/>
      <c r="D218" s="246"/>
      <c r="E218" s="246"/>
      <c r="F218" s="246"/>
      <c r="G218" s="246"/>
      <c r="H218" s="246"/>
      <c r="I218" s="246"/>
      <c r="J218" s="246"/>
      <c r="K218" s="397"/>
      <c r="L218" s="379"/>
      <c r="M218" s="66"/>
      <c r="N218" s="66"/>
      <c r="O218" s="67"/>
      <c r="P218" s="66"/>
      <c r="Q218" s="67"/>
    </row>
    <row r="219" spans="1:17" ht="12" customHeight="1">
      <c r="A219" s="409">
        <v>0</v>
      </c>
      <c r="B219" s="391" t="s">
        <v>626</v>
      </c>
      <c r="C219" s="392"/>
      <c r="D219" s="392"/>
      <c r="E219" s="392"/>
      <c r="F219" s="392"/>
      <c r="G219" s="392"/>
      <c r="H219" s="392"/>
      <c r="I219" s="392"/>
      <c r="J219" s="392"/>
      <c r="K219" s="395">
        <v>556</v>
      </c>
      <c r="L219" s="377">
        <f>ROUND(K219*Курс_EUR,0)</f>
        <v>52820</v>
      </c>
      <c r="M219" s="66"/>
      <c r="N219" s="66">
        <f>K219*(1-Скидка_SATA)</f>
        <v>556</v>
      </c>
      <c r="O219" s="67">
        <f t="shared" si="8"/>
        <v>0</v>
      </c>
      <c r="P219" s="66">
        <f>L219*(1-Скидка_SATA)</f>
        <v>52820</v>
      </c>
      <c r="Q219" s="67">
        <f t="shared" si="9"/>
        <v>0</v>
      </c>
    </row>
    <row r="220" spans="1:17" ht="12" customHeight="1">
      <c r="A220" s="409"/>
      <c r="B220" s="252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96"/>
      <c r="L220" s="378"/>
      <c r="M220" s="66"/>
      <c r="N220" s="66"/>
      <c r="O220" s="67"/>
      <c r="P220" s="66"/>
      <c r="Q220" s="67"/>
    </row>
    <row r="221" spans="1:17" ht="12" thickBot="1">
      <c r="A221" s="409"/>
      <c r="B221" s="253">
        <v>139196</v>
      </c>
      <c r="C221" s="255">
        <v>139204</v>
      </c>
      <c r="D221" s="246">
        <v>139212</v>
      </c>
      <c r="E221" s="246">
        <v>193664</v>
      </c>
      <c r="F221" s="246">
        <v>139220</v>
      </c>
      <c r="G221" s="246">
        <v>139238</v>
      </c>
      <c r="H221" s="246"/>
      <c r="I221" s="246"/>
      <c r="J221" s="246"/>
      <c r="K221" s="397"/>
      <c r="L221" s="379"/>
      <c r="M221" s="66"/>
      <c r="N221" s="66"/>
      <c r="O221" s="67"/>
      <c r="P221" s="66"/>
      <c r="Q221" s="67"/>
    </row>
    <row r="222" spans="1:17" ht="12" customHeight="1">
      <c r="A222" s="409">
        <v>0</v>
      </c>
      <c r="B222" s="391" t="s">
        <v>668</v>
      </c>
      <c r="C222" s="392"/>
      <c r="D222" s="392"/>
      <c r="E222" s="392"/>
      <c r="F222" s="392"/>
      <c r="G222" s="392"/>
      <c r="H222" s="392"/>
      <c r="I222" s="392"/>
      <c r="J222" s="392"/>
      <c r="K222" s="395">
        <v>204</v>
      </c>
      <c r="L222" s="377">
        <f>ROUND(K222*Курс_EUR,0)</f>
        <v>19380</v>
      </c>
      <c r="M222" s="66"/>
      <c r="N222" s="66">
        <f>K222*(1-Скидка_SATA)</f>
        <v>204</v>
      </c>
      <c r="O222" s="67">
        <f t="shared" si="8"/>
        <v>0</v>
      </c>
      <c r="P222" s="66">
        <f>L222*(1-Скидка_SATA)</f>
        <v>19380</v>
      </c>
      <c r="Q222" s="67">
        <f t="shared" si="9"/>
        <v>0</v>
      </c>
    </row>
    <row r="223" spans="1:17">
      <c r="A223" s="409"/>
      <c r="B223" s="252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96"/>
      <c r="L223" s="378"/>
      <c r="M223" s="66"/>
      <c r="N223" s="66"/>
      <c r="O223" s="67"/>
      <c r="P223" s="66"/>
      <c r="Q223" s="67"/>
    </row>
    <row r="224" spans="1:17" ht="12" thickBot="1">
      <c r="A224" s="409"/>
      <c r="B224" s="253">
        <v>139253</v>
      </c>
      <c r="C224" s="255">
        <v>139261</v>
      </c>
      <c r="D224" s="246">
        <v>139279</v>
      </c>
      <c r="E224" s="246">
        <v>139287</v>
      </c>
      <c r="F224" s="246">
        <v>139295</v>
      </c>
      <c r="G224" s="246"/>
      <c r="H224" s="246"/>
      <c r="I224" s="246"/>
      <c r="J224" s="246"/>
      <c r="K224" s="397"/>
      <c r="L224" s="379"/>
      <c r="M224" s="66"/>
      <c r="N224" s="66"/>
      <c r="O224" s="67"/>
      <c r="P224" s="66"/>
      <c r="Q224" s="67"/>
    </row>
    <row r="225" spans="1:17" ht="12" customHeight="1">
      <c r="A225" s="409">
        <v>0</v>
      </c>
      <c r="B225" s="391" t="s">
        <v>627</v>
      </c>
      <c r="C225" s="392"/>
      <c r="D225" s="392"/>
      <c r="E225" s="392"/>
      <c r="F225" s="392"/>
      <c r="G225" s="392"/>
      <c r="H225" s="392"/>
      <c r="I225" s="392"/>
      <c r="J225" s="392"/>
      <c r="K225" s="395">
        <v>661</v>
      </c>
      <c r="L225" s="377">
        <f>ROUND(K225*Курс_EUR,0)</f>
        <v>62795</v>
      </c>
      <c r="M225" s="66"/>
      <c r="N225" s="66">
        <f>K225*(1-Скидка_SATA)</f>
        <v>661</v>
      </c>
      <c r="O225" s="67">
        <f t="shared" si="8"/>
        <v>0</v>
      </c>
      <c r="P225" s="66">
        <f>L225*(1-Скидка_SATA)</f>
        <v>62795</v>
      </c>
      <c r="Q225" s="67">
        <f t="shared" si="9"/>
        <v>0</v>
      </c>
    </row>
    <row r="226" spans="1:17" ht="12" customHeight="1">
      <c r="A226" s="409"/>
      <c r="B226" s="252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96"/>
      <c r="L226" s="378"/>
      <c r="M226" s="66"/>
      <c r="N226" s="66"/>
      <c r="O226" s="67"/>
      <c r="P226" s="66"/>
      <c r="Q226" s="67"/>
    </row>
    <row r="227" spans="1:17" ht="12" thickBot="1">
      <c r="A227" s="409"/>
      <c r="B227" s="253">
        <v>141960</v>
      </c>
      <c r="C227" s="255">
        <v>141978</v>
      </c>
      <c r="D227" s="246">
        <v>141986</v>
      </c>
      <c r="E227" s="246">
        <v>142000</v>
      </c>
      <c r="F227" s="246">
        <v>142018</v>
      </c>
      <c r="G227" s="246"/>
      <c r="H227" s="246"/>
      <c r="I227" s="246"/>
      <c r="J227" s="246"/>
      <c r="K227" s="397"/>
      <c r="L227" s="379"/>
      <c r="M227" s="66"/>
      <c r="N227" s="66"/>
      <c r="O227" s="67"/>
      <c r="P227" s="66"/>
      <c r="Q227" s="67"/>
    </row>
    <row r="228" spans="1:17" ht="12" customHeight="1">
      <c r="A228" s="409">
        <v>0</v>
      </c>
      <c r="B228" s="391" t="s">
        <v>669</v>
      </c>
      <c r="C228" s="392"/>
      <c r="D228" s="392"/>
      <c r="E228" s="392"/>
      <c r="F228" s="392"/>
      <c r="G228" s="392"/>
      <c r="H228" s="392"/>
      <c r="I228" s="392"/>
      <c r="J228" s="392"/>
      <c r="K228" s="395">
        <v>334</v>
      </c>
      <c r="L228" s="377">
        <f>ROUND(K228*Курс_EUR,0)</f>
        <v>31730</v>
      </c>
      <c r="M228" s="66"/>
      <c r="N228" s="66">
        <f>K228*(1-Скидка_SATA)</f>
        <v>334</v>
      </c>
      <c r="O228" s="67">
        <f t="shared" si="8"/>
        <v>0</v>
      </c>
      <c r="P228" s="66">
        <f>L228*(1-Скидка_SATA)</f>
        <v>31730</v>
      </c>
      <c r="Q228" s="67">
        <f t="shared" si="9"/>
        <v>0</v>
      </c>
    </row>
    <row r="229" spans="1:17" ht="12" customHeight="1">
      <c r="A229" s="409"/>
      <c r="B229" s="252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96"/>
      <c r="L229" s="378"/>
      <c r="M229" s="66"/>
      <c r="N229" s="66"/>
      <c r="O229" s="67"/>
      <c r="P229" s="66"/>
      <c r="Q229" s="67"/>
    </row>
    <row r="230" spans="1:17" ht="12" customHeight="1" thickBot="1">
      <c r="A230" s="409"/>
      <c r="B230" s="253">
        <v>141762</v>
      </c>
      <c r="C230" s="255">
        <v>141770</v>
      </c>
      <c r="D230" s="246">
        <v>141804</v>
      </c>
      <c r="E230" s="246">
        <v>141812</v>
      </c>
      <c r="F230" s="246">
        <v>141838</v>
      </c>
      <c r="G230" s="246"/>
      <c r="H230" s="246"/>
      <c r="I230" s="246"/>
      <c r="J230" s="246"/>
      <c r="K230" s="397"/>
      <c r="L230" s="379"/>
      <c r="M230" s="66"/>
      <c r="N230" s="66"/>
      <c r="O230" s="67"/>
      <c r="P230" s="66"/>
      <c r="Q230" s="67"/>
    </row>
    <row r="231" spans="1:17" ht="12" customHeight="1" thickBot="1">
      <c r="A231" s="208"/>
      <c r="B231" s="247"/>
      <c r="C231" s="248"/>
      <c r="D231" s="249"/>
      <c r="E231" s="249"/>
      <c r="F231" s="249"/>
      <c r="G231" s="249"/>
      <c r="H231" s="249"/>
      <c r="I231" s="249"/>
      <c r="J231" s="250"/>
      <c r="K231" s="315"/>
      <c r="L231" s="242"/>
      <c r="M231" s="66"/>
      <c r="N231" s="66"/>
      <c r="O231" s="67"/>
      <c r="P231" s="66"/>
      <c r="Q231" s="67"/>
    </row>
    <row r="232" spans="1:17" ht="12" customHeight="1">
      <c r="A232" s="409">
        <v>0</v>
      </c>
      <c r="B232" s="391" t="s">
        <v>641</v>
      </c>
      <c r="C232" s="392"/>
      <c r="D232" s="392"/>
      <c r="E232" s="392"/>
      <c r="F232" s="392"/>
      <c r="G232" s="392"/>
      <c r="H232" s="392"/>
      <c r="I232" s="392"/>
      <c r="J232" s="392"/>
      <c r="K232" s="395">
        <v>563</v>
      </c>
      <c r="L232" s="377">
        <f>ROUND(K232*Курс_EUR,0)</f>
        <v>53485</v>
      </c>
      <c r="M232" s="66"/>
      <c r="N232" s="66">
        <f>K232*(1-Скидка_SATA)</f>
        <v>563</v>
      </c>
      <c r="O232" s="67">
        <f t="shared" si="8"/>
        <v>0</v>
      </c>
      <c r="P232" s="66">
        <f>L232*(1-Скидка_SATA)</f>
        <v>53485</v>
      </c>
      <c r="Q232" s="67">
        <f t="shared" si="9"/>
        <v>0</v>
      </c>
    </row>
    <row r="233" spans="1:17" ht="12" customHeight="1">
      <c r="A233" s="409"/>
      <c r="B233" s="252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96"/>
      <c r="L233" s="378"/>
      <c r="M233" s="66"/>
      <c r="N233" s="66"/>
      <c r="O233" s="67"/>
      <c r="P233" s="66"/>
      <c r="Q233" s="67"/>
    </row>
    <row r="234" spans="1:17" ht="12" customHeight="1" thickBot="1">
      <c r="A234" s="409"/>
      <c r="B234" s="253">
        <v>161034</v>
      </c>
      <c r="C234" s="255">
        <v>151266</v>
      </c>
      <c r="D234" s="246">
        <v>151274</v>
      </c>
      <c r="E234" s="246">
        <v>153353</v>
      </c>
      <c r="F234" s="246"/>
      <c r="G234" s="246"/>
      <c r="H234" s="246"/>
      <c r="I234" s="246"/>
      <c r="J234" s="246"/>
      <c r="K234" s="397"/>
      <c r="L234" s="379"/>
      <c r="M234" s="66"/>
      <c r="N234" s="66"/>
      <c r="O234" s="67"/>
      <c r="P234" s="66"/>
      <c r="Q234" s="67"/>
    </row>
    <row r="235" spans="1:17" ht="12" customHeight="1">
      <c r="A235" s="409">
        <v>0</v>
      </c>
      <c r="B235" s="391" t="s">
        <v>679</v>
      </c>
      <c r="C235" s="392"/>
      <c r="D235" s="392"/>
      <c r="E235" s="392"/>
      <c r="F235" s="392"/>
      <c r="G235" s="392"/>
      <c r="H235" s="392"/>
      <c r="I235" s="392"/>
      <c r="J235" s="392"/>
      <c r="K235" s="395">
        <v>183</v>
      </c>
      <c r="L235" s="377">
        <f>ROUND(K235*Курс_EUR,0)</f>
        <v>17385</v>
      </c>
      <c r="M235" s="66"/>
      <c r="N235" s="66">
        <f>K235*(1-Скидка_SATA)</f>
        <v>183</v>
      </c>
      <c r="O235" s="67">
        <f t="shared" si="8"/>
        <v>0</v>
      </c>
      <c r="P235" s="66">
        <f>L235*(1-Скидка_SATA)</f>
        <v>17385</v>
      </c>
      <c r="Q235" s="67">
        <f t="shared" si="9"/>
        <v>0</v>
      </c>
    </row>
    <row r="236" spans="1:17" ht="12" customHeight="1">
      <c r="A236" s="409"/>
      <c r="B236" s="252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96"/>
      <c r="L236" s="378"/>
      <c r="M236" s="66"/>
      <c r="N236" s="66"/>
      <c r="O236" s="67"/>
      <c r="P236" s="66"/>
      <c r="Q236" s="67"/>
    </row>
    <row r="237" spans="1:17" ht="12" customHeight="1" thickBot="1">
      <c r="A237" s="409"/>
      <c r="B237" s="253">
        <v>151613</v>
      </c>
      <c r="C237" s="255">
        <v>151621</v>
      </c>
      <c r="D237" s="246">
        <v>153379</v>
      </c>
      <c r="E237" s="246"/>
      <c r="F237" s="246"/>
      <c r="G237" s="246"/>
      <c r="H237" s="246"/>
      <c r="I237" s="246"/>
      <c r="J237" s="246"/>
      <c r="K237" s="397"/>
      <c r="L237" s="379"/>
      <c r="M237" s="66"/>
      <c r="N237" s="66"/>
      <c r="O237" s="67"/>
      <c r="P237" s="66"/>
      <c r="Q237" s="67"/>
    </row>
    <row r="238" spans="1:17" ht="12" customHeight="1" thickBot="1">
      <c r="A238" s="208"/>
      <c r="B238" s="247"/>
      <c r="C238" s="248"/>
      <c r="D238" s="249"/>
      <c r="E238" s="249"/>
      <c r="F238" s="249"/>
      <c r="G238" s="249"/>
      <c r="H238" s="249"/>
      <c r="I238" s="249"/>
      <c r="J238" s="250"/>
      <c r="K238" s="315"/>
      <c r="L238" s="242"/>
      <c r="M238" s="66"/>
      <c r="N238" s="66"/>
      <c r="O238" s="67"/>
      <c r="P238" s="66"/>
      <c r="Q238" s="67"/>
    </row>
    <row r="239" spans="1:17" ht="12" customHeight="1">
      <c r="A239" s="409">
        <v>0</v>
      </c>
      <c r="B239" s="391" t="s">
        <v>646</v>
      </c>
      <c r="C239" s="392"/>
      <c r="D239" s="392"/>
      <c r="E239" s="392"/>
      <c r="F239" s="392"/>
      <c r="G239" s="392"/>
      <c r="H239" s="392"/>
      <c r="I239" s="392"/>
      <c r="J239" s="392"/>
      <c r="K239" s="395">
        <v>347</v>
      </c>
      <c r="L239" s="377">
        <f>ROUND(K239*Курс_EUR,0)</f>
        <v>32965</v>
      </c>
      <c r="M239" s="66"/>
      <c r="N239" s="66">
        <f>K239*(1-Скидка_SATA)</f>
        <v>347</v>
      </c>
      <c r="O239" s="67">
        <f t="shared" si="8"/>
        <v>0</v>
      </c>
      <c r="P239" s="66">
        <f>L239*(1-Скидка_SATA)</f>
        <v>32965</v>
      </c>
      <c r="Q239" s="67">
        <f t="shared" si="9"/>
        <v>0</v>
      </c>
    </row>
    <row r="240" spans="1:17" ht="12" customHeight="1">
      <c r="A240" s="409"/>
      <c r="B240" s="252" t="s">
        <v>3862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3863</v>
      </c>
      <c r="H240" s="21"/>
      <c r="I240" s="21"/>
      <c r="J240" s="21"/>
      <c r="K240" s="396"/>
      <c r="L240" s="378"/>
      <c r="M240" s="66"/>
      <c r="N240" s="66"/>
      <c r="O240" s="67"/>
      <c r="P240" s="66"/>
      <c r="Q240" s="67"/>
    </row>
    <row r="241" spans="1:17" ht="12" customHeight="1" thickBot="1">
      <c r="A241" s="409"/>
      <c r="B241" s="253">
        <v>182592</v>
      </c>
      <c r="C241" s="255">
        <v>146969</v>
      </c>
      <c r="D241" s="246">
        <v>145193</v>
      </c>
      <c r="E241" s="246">
        <v>145201</v>
      </c>
      <c r="F241" s="246">
        <v>145219</v>
      </c>
      <c r="G241" s="246">
        <v>145185</v>
      </c>
      <c r="H241" s="246"/>
      <c r="I241" s="246"/>
      <c r="J241" s="246"/>
      <c r="K241" s="397"/>
      <c r="L241" s="379"/>
      <c r="M241" s="66"/>
      <c r="N241" s="66"/>
      <c r="O241" s="67"/>
      <c r="P241" s="66"/>
      <c r="Q241" s="67"/>
    </row>
    <row r="242" spans="1:17" ht="12" customHeight="1">
      <c r="A242" s="409">
        <v>0</v>
      </c>
      <c r="B242" s="391" t="s">
        <v>647</v>
      </c>
      <c r="C242" s="392"/>
      <c r="D242" s="392"/>
      <c r="E242" s="392"/>
      <c r="F242" s="392"/>
      <c r="G242" s="392"/>
      <c r="H242" s="392"/>
      <c r="I242" s="392"/>
      <c r="J242" s="392"/>
      <c r="K242" s="395">
        <v>347</v>
      </c>
      <c r="L242" s="377">
        <f>ROUND(K242*Курс_EUR,0)</f>
        <v>32965</v>
      </c>
      <c r="M242" s="66"/>
      <c r="N242" s="66">
        <f>K242*(1-Скидка_SATA)</f>
        <v>347</v>
      </c>
      <c r="O242" s="67">
        <f t="shared" si="8"/>
        <v>0</v>
      </c>
      <c r="P242" s="66">
        <f>L242*(1-Скидка_SATA)</f>
        <v>32965</v>
      </c>
      <c r="Q242" s="67">
        <f t="shared" si="9"/>
        <v>0</v>
      </c>
    </row>
    <row r="243" spans="1:17" ht="12" customHeight="1">
      <c r="A243" s="409"/>
      <c r="B243" s="252">
        <v>1.4</v>
      </c>
      <c r="C243" s="20">
        <v>1.6</v>
      </c>
      <c r="D243" s="21">
        <v>1.8</v>
      </c>
      <c r="E243" s="21">
        <v>2</v>
      </c>
      <c r="F243" s="21" t="s">
        <v>3863</v>
      </c>
      <c r="G243" s="21"/>
      <c r="H243" s="21"/>
      <c r="I243" s="21"/>
      <c r="J243" s="21"/>
      <c r="K243" s="396"/>
      <c r="L243" s="378"/>
      <c r="M243" s="66"/>
      <c r="N243" s="66"/>
      <c r="O243" s="67"/>
      <c r="P243" s="66"/>
      <c r="Q243" s="67"/>
    </row>
    <row r="244" spans="1:17" ht="12" customHeight="1" thickBot="1">
      <c r="A244" s="409"/>
      <c r="B244" s="253">
        <v>153023</v>
      </c>
      <c r="C244" s="255">
        <v>146134</v>
      </c>
      <c r="D244" s="246">
        <v>146142</v>
      </c>
      <c r="E244" s="246">
        <v>147421</v>
      </c>
      <c r="F244" s="246">
        <v>146217</v>
      </c>
      <c r="G244" s="246"/>
      <c r="H244" s="246"/>
      <c r="I244" s="246"/>
      <c r="J244" s="246"/>
      <c r="K244" s="397"/>
      <c r="L244" s="379"/>
      <c r="M244" s="66"/>
      <c r="N244" s="66"/>
      <c r="O244" s="67"/>
      <c r="P244" s="66"/>
      <c r="Q244" s="67"/>
    </row>
    <row r="245" spans="1:17" ht="12" customHeight="1">
      <c r="A245" s="409">
        <v>0</v>
      </c>
      <c r="B245" s="391" t="s">
        <v>1890</v>
      </c>
      <c r="C245" s="392"/>
      <c r="D245" s="392"/>
      <c r="E245" s="392"/>
      <c r="F245" s="392"/>
      <c r="G245" s="392"/>
      <c r="H245" s="392"/>
      <c r="I245" s="392"/>
      <c r="J245" s="392"/>
      <c r="K245" s="395">
        <v>312</v>
      </c>
      <c r="L245" s="377">
        <f>ROUND(K245*Курс_EUR,0)</f>
        <v>29640</v>
      </c>
      <c r="M245" s="66"/>
      <c r="N245" s="66">
        <f>K245*(1-Скидка_SATA)</f>
        <v>312</v>
      </c>
      <c r="O245" s="67">
        <f t="shared" si="8"/>
        <v>0</v>
      </c>
      <c r="P245" s="66">
        <f>L245*(1-Скидка_SATA)</f>
        <v>29640</v>
      </c>
      <c r="Q245" s="67">
        <f t="shared" si="9"/>
        <v>0</v>
      </c>
    </row>
    <row r="246" spans="1:17" ht="12" customHeight="1">
      <c r="A246" s="409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96"/>
      <c r="L246" s="378"/>
      <c r="M246" s="66"/>
      <c r="N246" s="66"/>
      <c r="O246" s="67"/>
      <c r="P246" s="66"/>
      <c r="Q246" s="67"/>
    </row>
    <row r="247" spans="1:17" ht="12" customHeight="1" thickBot="1">
      <c r="A247" s="409"/>
      <c r="B247" s="246">
        <v>175182</v>
      </c>
      <c r="C247" s="255"/>
      <c r="D247" s="255"/>
      <c r="E247" s="246"/>
      <c r="F247" s="246"/>
      <c r="G247" s="246"/>
      <c r="H247" s="246"/>
      <c r="I247" s="246"/>
      <c r="J247" s="246"/>
      <c r="K247" s="397"/>
      <c r="L247" s="379"/>
      <c r="M247" s="66"/>
      <c r="N247" s="66"/>
      <c r="O247" s="67"/>
      <c r="P247" s="66"/>
      <c r="Q247" s="67"/>
    </row>
    <row r="248" spans="1:17" ht="12" customHeight="1">
      <c r="A248" s="409">
        <v>0</v>
      </c>
      <c r="B248" s="391" t="s">
        <v>683</v>
      </c>
      <c r="C248" s="392"/>
      <c r="D248" s="392"/>
      <c r="E248" s="392"/>
      <c r="F248" s="392"/>
      <c r="G248" s="392"/>
      <c r="H248" s="392"/>
      <c r="I248" s="392"/>
      <c r="J248" s="392"/>
      <c r="K248" s="395">
        <v>144</v>
      </c>
      <c r="L248" s="377">
        <f>ROUND(K248*Курс_EUR,0)</f>
        <v>13680</v>
      </c>
      <c r="M248" s="66"/>
      <c r="N248" s="66">
        <f>K248*(1-Скидка_SATA)</f>
        <v>144</v>
      </c>
      <c r="O248" s="67">
        <f t="shared" si="8"/>
        <v>0</v>
      </c>
      <c r="P248" s="66">
        <f>L248*(1-Скидка_SATA)</f>
        <v>13680</v>
      </c>
      <c r="Q248" s="67">
        <f t="shared" si="9"/>
        <v>0</v>
      </c>
    </row>
    <row r="249" spans="1:17" ht="12" customHeight="1">
      <c r="A249" s="409"/>
      <c r="B249" s="252">
        <v>1.4</v>
      </c>
      <c r="C249" s="20">
        <v>1.6</v>
      </c>
      <c r="D249" s="21">
        <v>1.8</v>
      </c>
      <c r="E249" s="21">
        <v>2</v>
      </c>
      <c r="F249" s="21" t="s">
        <v>3865</v>
      </c>
      <c r="G249" s="21"/>
      <c r="H249" s="21"/>
      <c r="I249" s="21"/>
      <c r="J249" s="21"/>
      <c r="K249" s="396"/>
      <c r="L249" s="378"/>
      <c r="M249" s="66"/>
      <c r="N249" s="66"/>
      <c r="O249" s="67"/>
      <c r="P249" s="66"/>
      <c r="Q249" s="67"/>
    </row>
    <row r="250" spans="1:17" ht="12" customHeight="1" thickBot="1">
      <c r="A250" s="409"/>
      <c r="B250" s="253">
        <v>146977</v>
      </c>
      <c r="C250" s="255">
        <v>145250</v>
      </c>
      <c r="D250" s="246">
        <v>145268</v>
      </c>
      <c r="E250" s="246">
        <v>145276</v>
      </c>
      <c r="F250" s="246">
        <v>145284</v>
      </c>
      <c r="G250" s="246"/>
      <c r="H250" s="246"/>
      <c r="I250" s="246"/>
      <c r="J250" s="246"/>
      <c r="K250" s="397"/>
      <c r="L250" s="379"/>
      <c r="M250" s="66"/>
      <c r="N250" s="66"/>
      <c r="O250" s="67"/>
      <c r="P250" s="66"/>
      <c r="Q250" s="67"/>
    </row>
    <row r="251" spans="1:17" ht="12" customHeight="1">
      <c r="A251" s="409">
        <v>0</v>
      </c>
      <c r="B251" s="391" t="s">
        <v>628</v>
      </c>
      <c r="C251" s="392"/>
      <c r="D251" s="392"/>
      <c r="E251" s="392"/>
      <c r="F251" s="392"/>
      <c r="G251" s="392"/>
      <c r="H251" s="392"/>
      <c r="I251" s="392"/>
      <c r="J251" s="392"/>
      <c r="K251" s="395">
        <v>417</v>
      </c>
      <c r="L251" s="377">
        <f>ROUND(K251*Курс_EUR,0)</f>
        <v>39615</v>
      </c>
      <c r="M251" s="66"/>
      <c r="N251" s="66">
        <f>K251*(1-Скидка_SATA)</f>
        <v>417</v>
      </c>
      <c r="O251" s="67">
        <f t="shared" si="8"/>
        <v>0</v>
      </c>
      <c r="P251" s="66">
        <f>L251*(1-Скидка_SATA)</f>
        <v>39615</v>
      </c>
      <c r="Q251" s="67">
        <f t="shared" si="9"/>
        <v>0</v>
      </c>
    </row>
    <row r="252" spans="1:17" ht="12" customHeight="1">
      <c r="A252" s="409"/>
      <c r="B252" s="252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96"/>
      <c r="L252" s="378"/>
      <c r="M252" s="66"/>
      <c r="N252" s="66"/>
      <c r="O252" s="67"/>
      <c r="P252" s="66"/>
      <c r="Q252" s="67"/>
    </row>
    <row r="253" spans="1:17" ht="12" thickBot="1">
      <c r="A253" s="409"/>
      <c r="B253" s="253">
        <v>146373</v>
      </c>
      <c r="C253" s="255">
        <v>145722</v>
      </c>
      <c r="D253" s="246">
        <v>145730</v>
      </c>
      <c r="E253" s="246">
        <v>145748</v>
      </c>
      <c r="F253" s="246"/>
      <c r="G253" s="246"/>
      <c r="H253" s="246"/>
      <c r="I253" s="246"/>
      <c r="J253" s="246"/>
      <c r="K253" s="397"/>
      <c r="L253" s="379"/>
      <c r="M253" s="66"/>
      <c r="N253" s="66"/>
      <c r="O253" s="67"/>
      <c r="P253" s="66"/>
      <c r="Q253" s="67"/>
    </row>
    <row r="254" spans="1:17" ht="12" customHeight="1">
      <c r="A254" s="409">
        <v>0</v>
      </c>
      <c r="B254" s="391" t="s">
        <v>629</v>
      </c>
      <c r="C254" s="392"/>
      <c r="D254" s="392"/>
      <c r="E254" s="392"/>
      <c r="F254" s="392"/>
      <c r="G254" s="392"/>
      <c r="H254" s="392"/>
      <c r="I254" s="392"/>
      <c r="J254" s="392"/>
      <c r="K254" s="395">
        <v>419</v>
      </c>
      <c r="L254" s="377">
        <f>ROUND(K254*Курс_EUR,0)</f>
        <v>39805</v>
      </c>
      <c r="M254" s="66"/>
      <c r="N254" s="66">
        <f>K254*(1-Скидка_SATA)</f>
        <v>419</v>
      </c>
      <c r="O254" s="67">
        <f t="shared" si="8"/>
        <v>0</v>
      </c>
      <c r="P254" s="66">
        <f>L254*(1-Скидка_SATA)</f>
        <v>39805</v>
      </c>
      <c r="Q254" s="67">
        <f t="shared" si="9"/>
        <v>0</v>
      </c>
    </row>
    <row r="255" spans="1:17" ht="12" customHeight="1">
      <c r="A255" s="409"/>
      <c r="B255" s="252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96"/>
      <c r="L255" s="378"/>
      <c r="M255" s="66"/>
      <c r="N255" s="66"/>
      <c r="O255" s="67"/>
      <c r="P255" s="66"/>
      <c r="Q255" s="67"/>
    </row>
    <row r="256" spans="1:17" ht="12" thickBot="1">
      <c r="A256" s="409"/>
      <c r="B256" s="253">
        <v>147447</v>
      </c>
      <c r="C256" s="255">
        <v>146175</v>
      </c>
      <c r="D256" s="246">
        <v>146183</v>
      </c>
      <c r="E256" s="246">
        <v>147454</v>
      </c>
      <c r="F256" s="246"/>
      <c r="G256" s="246"/>
      <c r="H256" s="246"/>
      <c r="I256" s="246"/>
      <c r="J256" s="246"/>
      <c r="K256" s="397"/>
      <c r="L256" s="379"/>
      <c r="M256" s="66"/>
      <c r="N256" s="66"/>
      <c r="O256" s="67"/>
      <c r="P256" s="66"/>
      <c r="Q256" s="67"/>
    </row>
    <row r="257" spans="1:17" ht="12" customHeight="1">
      <c r="A257" s="409">
        <v>0</v>
      </c>
      <c r="B257" s="391" t="s">
        <v>670</v>
      </c>
      <c r="C257" s="392"/>
      <c r="D257" s="392"/>
      <c r="E257" s="392"/>
      <c r="F257" s="392"/>
      <c r="G257" s="392"/>
      <c r="H257" s="392"/>
      <c r="I257" s="392"/>
      <c r="J257" s="392"/>
      <c r="K257" s="395">
        <v>149</v>
      </c>
      <c r="L257" s="377">
        <f>ROUND(K257*Курс_EUR,0)</f>
        <v>14155</v>
      </c>
      <c r="M257" s="66"/>
      <c r="N257" s="66">
        <f>K257*(1-Скидка_SATA)</f>
        <v>149</v>
      </c>
      <c r="O257" s="67">
        <f t="shared" si="8"/>
        <v>0</v>
      </c>
      <c r="P257" s="66">
        <f>L257*(1-Скидка_SATA)</f>
        <v>14155</v>
      </c>
      <c r="Q257" s="67">
        <f t="shared" si="9"/>
        <v>0</v>
      </c>
    </row>
    <row r="258" spans="1:17">
      <c r="A258" s="409"/>
      <c r="B258" s="252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96"/>
      <c r="L258" s="378"/>
      <c r="M258" s="66"/>
      <c r="N258" s="66"/>
      <c r="O258" s="67"/>
      <c r="P258" s="66"/>
      <c r="Q258" s="67"/>
    </row>
    <row r="259" spans="1:17" ht="12" thickBot="1">
      <c r="A259" s="409"/>
      <c r="B259" s="253">
        <v>146381</v>
      </c>
      <c r="C259" s="255">
        <v>145417</v>
      </c>
      <c r="D259" s="246">
        <v>145425</v>
      </c>
      <c r="E259" s="246">
        <v>145433</v>
      </c>
      <c r="F259" s="246"/>
      <c r="G259" s="246"/>
      <c r="H259" s="246"/>
      <c r="I259" s="246"/>
      <c r="J259" s="246"/>
      <c r="K259" s="397"/>
      <c r="L259" s="379"/>
      <c r="M259" s="66"/>
      <c r="N259" s="66"/>
      <c r="O259" s="67"/>
      <c r="P259" s="66"/>
      <c r="Q259" s="67"/>
    </row>
    <row r="260" spans="1:17" ht="12" thickBot="1">
      <c r="A260" s="208"/>
      <c r="B260" s="247"/>
      <c r="C260" s="248"/>
      <c r="D260" s="249"/>
      <c r="E260" s="249"/>
      <c r="F260" s="249"/>
      <c r="G260" s="249"/>
      <c r="H260" s="249"/>
      <c r="I260" s="249"/>
      <c r="J260" s="250"/>
      <c r="K260" s="315"/>
      <c r="L260" s="242"/>
      <c r="M260" s="66"/>
      <c r="N260" s="66"/>
      <c r="O260" s="67"/>
      <c r="P260" s="66"/>
      <c r="Q260" s="67"/>
    </row>
    <row r="261" spans="1:17" ht="12" customHeight="1">
      <c r="A261" s="409">
        <v>0</v>
      </c>
      <c r="B261" s="391" t="s">
        <v>648</v>
      </c>
      <c r="C261" s="392"/>
      <c r="D261" s="392"/>
      <c r="E261" s="392"/>
      <c r="F261" s="392"/>
      <c r="G261" s="392"/>
      <c r="H261" s="392"/>
      <c r="I261" s="392"/>
      <c r="J261" s="392"/>
      <c r="K261" s="395">
        <v>413</v>
      </c>
      <c r="L261" s="377">
        <f>ROUND(K261*Курс_EUR,0)</f>
        <v>39235</v>
      </c>
      <c r="M261" s="66"/>
      <c r="N261" s="66">
        <f>K261*(1-Скидка_SATA)</f>
        <v>413</v>
      </c>
      <c r="O261" s="67">
        <f t="shared" si="8"/>
        <v>0</v>
      </c>
      <c r="P261" s="66">
        <f>L261*(1-Скидка_SATA)</f>
        <v>39235</v>
      </c>
      <c r="Q261" s="67">
        <f t="shared" si="9"/>
        <v>0</v>
      </c>
    </row>
    <row r="262" spans="1:17">
      <c r="A262" s="409"/>
      <c r="B262" s="252">
        <v>0.5</v>
      </c>
      <c r="C262" s="20">
        <v>1.4</v>
      </c>
      <c r="D262" s="21">
        <v>1.6</v>
      </c>
      <c r="E262" s="21" t="s">
        <v>3856</v>
      </c>
      <c r="F262" s="21" t="s">
        <v>3857</v>
      </c>
      <c r="G262" s="21" t="s">
        <v>3858</v>
      </c>
      <c r="H262" s="21"/>
      <c r="I262" s="21"/>
      <c r="J262" s="21"/>
      <c r="K262" s="396"/>
      <c r="L262" s="378"/>
      <c r="M262" s="66"/>
      <c r="N262" s="66"/>
      <c r="O262" s="67"/>
      <c r="P262" s="66"/>
      <c r="Q262" s="67"/>
    </row>
    <row r="263" spans="1:17" ht="12" thickBot="1">
      <c r="A263" s="409"/>
      <c r="B263" s="253">
        <v>202416</v>
      </c>
      <c r="C263" s="255">
        <v>198234</v>
      </c>
      <c r="D263" s="246">
        <v>198242</v>
      </c>
      <c r="E263" s="246">
        <v>198200</v>
      </c>
      <c r="F263" s="246">
        <v>198218</v>
      </c>
      <c r="G263" s="246">
        <v>198226</v>
      </c>
      <c r="H263" s="246"/>
      <c r="I263" s="246"/>
      <c r="J263" s="246"/>
      <c r="K263" s="397"/>
      <c r="L263" s="379"/>
      <c r="M263" s="66"/>
      <c r="N263" s="66"/>
      <c r="O263" s="67"/>
      <c r="P263" s="66"/>
      <c r="Q263" s="67"/>
    </row>
    <row r="264" spans="1:17" ht="12" customHeight="1">
      <c r="A264" s="409">
        <v>0</v>
      </c>
      <c r="B264" s="391" t="s">
        <v>649</v>
      </c>
      <c r="C264" s="392"/>
      <c r="D264" s="392"/>
      <c r="E264" s="392"/>
      <c r="F264" s="392"/>
      <c r="G264" s="392"/>
      <c r="H264" s="392"/>
      <c r="I264" s="392"/>
      <c r="J264" s="392"/>
      <c r="K264" s="395">
        <v>392</v>
      </c>
      <c r="L264" s="377">
        <f>ROUND(K264*Курс_EUR,0)</f>
        <v>37240</v>
      </c>
      <c r="M264" s="66"/>
      <c r="N264" s="66">
        <f>K264*(1-Скидка_SATA)</f>
        <v>392</v>
      </c>
      <c r="O264" s="67">
        <f t="shared" si="8"/>
        <v>0</v>
      </c>
      <c r="P264" s="66">
        <f>L264*(1-Скидка_SATA)</f>
        <v>37240</v>
      </c>
      <c r="Q264" s="67">
        <f t="shared" si="9"/>
        <v>0</v>
      </c>
    </row>
    <row r="265" spans="1:17">
      <c r="A265" s="409"/>
      <c r="B265" s="252" t="s">
        <v>3856</v>
      </c>
      <c r="C265" s="20" t="s">
        <v>3857</v>
      </c>
      <c r="D265" s="21" t="s">
        <v>3858</v>
      </c>
      <c r="E265" s="21"/>
      <c r="F265" s="21"/>
      <c r="G265" s="21"/>
      <c r="H265" s="21"/>
      <c r="I265" s="21"/>
      <c r="J265" s="21"/>
      <c r="K265" s="396"/>
      <c r="L265" s="378"/>
      <c r="M265" s="66"/>
      <c r="N265" s="66"/>
      <c r="O265" s="67"/>
      <c r="P265" s="66"/>
      <c r="Q265" s="67"/>
    </row>
    <row r="266" spans="1:17" ht="12" thickBot="1">
      <c r="A266" s="409"/>
      <c r="B266" s="253">
        <v>202390</v>
      </c>
      <c r="C266" s="255">
        <v>198358</v>
      </c>
      <c r="D266" s="246">
        <v>198366</v>
      </c>
      <c r="E266" s="246"/>
      <c r="F266" s="246"/>
      <c r="G266" s="246"/>
      <c r="H266" s="246"/>
      <c r="I266" s="246"/>
      <c r="J266" s="246"/>
      <c r="K266" s="397"/>
      <c r="L266" s="379"/>
      <c r="M266" s="66"/>
      <c r="N266" s="66"/>
      <c r="O266" s="67"/>
      <c r="P266" s="66"/>
      <c r="Q266" s="67"/>
    </row>
    <row r="267" spans="1:17" ht="12" customHeight="1">
      <c r="A267" s="409">
        <v>0</v>
      </c>
      <c r="B267" s="391" t="s">
        <v>684</v>
      </c>
      <c r="C267" s="392"/>
      <c r="D267" s="392"/>
      <c r="E267" s="392"/>
      <c r="F267" s="392"/>
      <c r="G267" s="392"/>
      <c r="H267" s="392"/>
      <c r="I267" s="392"/>
      <c r="J267" s="392"/>
      <c r="K267" s="395">
        <v>164</v>
      </c>
      <c r="L267" s="377">
        <f>ROUND(K267*Курс_EUR,0)</f>
        <v>15580</v>
      </c>
      <c r="M267" s="66"/>
      <c r="N267" s="66">
        <f>K267*(1-Скидка_SATA)</f>
        <v>164</v>
      </c>
      <c r="O267" s="67">
        <f t="shared" si="8"/>
        <v>0</v>
      </c>
      <c r="P267" s="66">
        <f>L267*(1-Скидка_SATA)</f>
        <v>15580</v>
      </c>
      <c r="Q267" s="67">
        <f t="shared" si="9"/>
        <v>0</v>
      </c>
    </row>
    <row r="268" spans="1:17">
      <c r="A268" s="409"/>
      <c r="B268" s="252">
        <v>0.5</v>
      </c>
      <c r="C268" s="20">
        <v>1.4</v>
      </c>
      <c r="D268" s="21">
        <v>1.6</v>
      </c>
      <c r="E268" s="21" t="s">
        <v>3856</v>
      </c>
      <c r="F268" s="21" t="s">
        <v>3857</v>
      </c>
      <c r="G268" s="21" t="s">
        <v>3858</v>
      </c>
      <c r="H268" s="21"/>
      <c r="I268" s="21"/>
      <c r="J268" s="21"/>
      <c r="K268" s="396"/>
      <c r="L268" s="378"/>
      <c r="M268" s="66"/>
      <c r="N268" s="66"/>
      <c r="O268" s="67"/>
      <c r="P268" s="66"/>
      <c r="Q268" s="67"/>
    </row>
    <row r="269" spans="1:17" ht="12" thickBot="1">
      <c r="A269" s="409"/>
      <c r="B269" s="253">
        <v>202408</v>
      </c>
      <c r="C269" s="255">
        <v>201319</v>
      </c>
      <c r="D269" s="246">
        <v>201327</v>
      </c>
      <c r="E269" s="246">
        <v>201285</v>
      </c>
      <c r="F269" s="246">
        <v>201293</v>
      </c>
      <c r="G269" s="246">
        <v>201301</v>
      </c>
      <c r="H269" s="246"/>
      <c r="I269" s="246"/>
      <c r="J269" s="246"/>
      <c r="K269" s="397"/>
      <c r="L269" s="379"/>
      <c r="M269" s="66"/>
      <c r="N269" s="66"/>
      <c r="O269" s="67"/>
      <c r="P269" s="66"/>
      <c r="Q269" s="67"/>
    </row>
    <row r="270" spans="1:17" ht="12" customHeight="1">
      <c r="A270" s="409">
        <v>0</v>
      </c>
      <c r="B270" s="391" t="s">
        <v>630</v>
      </c>
      <c r="C270" s="392"/>
      <c r="D270" s="392"/>
      <c r="E270" s="392"/>
      <c r="F270" s="392"/>
      <c r="G270" s="392"/>
      <c r="H270" s="392"/>
      <c r="I270" s="392"/>
      <c r="J270" s="392"/>
      <c r="K270" s="395">
        <v>418</v>
      </c>
      <c r="L270" s="377">
        <f>ROUND(K270*Курс_EUR,0)</f>
        <v>39710</v>
      </c>
      <c r="M270" s="66"/>
      <c r="N270" s="66">
        <f>K270*(1-Скидка_SATA)</f>
        <v>418</v>
      </c>
      <c r="O270" s="67">
        <f t="shared" si="8"/>
        <v>0</v>
      </c>
      <c r="P270" s="66">
        <f>L270*(1-Скидка_SATA)</f>
        <v>39710</v>
      </c>
      <c r="Q270" s="67">
        <f t="shared" si="9"/>
        <v>0</v>
      </c>
    </row>
    <row r="271" spans="1:17" ht="12" customHeight="1">
      <c r="A271" s="409"/>
      <c r="B271" s="252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3856</v>
      </c>
      <c r="H271" s="21" t="s">
        <v>3857</v>
      </c>
      <c r="I271" s="21" t="s">
        <v>3858</v>
      </c>
      <c r="J271" s="21" t="s">
        <v>3859</v>
      </c>
      <c r="K271" s="396"/>
      <c r="L271" s="378"/>
      <c r="M271" s="66"/>
      <c r="N271" s="66"/>
      <c r="O271" s="67"/>
      <c r="P271" s="66"/>
      <c r="Q271" s="67"/>
    </row>
    <row r="272" spans="1:17" ht="12" thickBot="1">
      <c r="A272" s="409"/>
      <c r="B272" s="253">
        <v>197970</v>
      </c>
      <c r="C272" s="255">
        <v>197988</v>
      </c>
      <c r="D272" s="246">
        <v>197996</v>
      </c>
      <c r="E272" s="246">
        <v>198002</v>
      </c>
      <c r="F272" s="246">
        <v>198010</v>
      </c>
      <c r="G272" s="246">
        <v>198069</v>
      </c>
      <c r="H272" s="246">
        <v>198077</v>
      </c>
      <c r="I272" s="246">
        <v>198085</v>
      </c>
      <c r="J272" s="246">
        <v>198093</v>
      </c>
      <c r="K272" s="397"/>
      <c r="L272" s="379"/>
      <c r="M272" s="66"/>
      <c r="N272" s="66"/>
      <c r="O272" s="67"/>
      <c r="P272" s="66"/>
      <c r="Q272" s="67"/>
    </row>
    <row r="273" spans="1:17" ht="12" customHeight="1">
      <c r="A273" s="409">
        <v>0</v>
      </c>
      <c r="B273" s="391" t="s">
        <v>631</v>
      </c>
      <c r="C273" s="392"/>
      <c r="D273" s="392"/>
      <c r="E273" s="392"/>
      <c r="F273" s="392"/>
      <c r="G273" s="392"/>
      <c r="H273" s="392"/>
      <c r="I273" s="392"/>
      <c r="J273" s="392"/>
      <c r="K273" s="395">
        <v>397</v>
      </c>
      <c r="L273" s="377">
        <f>ROUND(K273*Курс_EUR,0)</f>
        <v>37715</v>
      </c>
      <c r="M273" s="66"/>
      <c r="N273" s="66">
        <f>K273*(1-Скидка_SATA)</f>
        <v>397</v>
      </c>
      <c r="O273" s="67">
        <f t="shared" ref="O273:O334" si="10">N273*M273</f>
        <v>0</v>
      </c>
      <c r="P273" s="66">
        <f>L273*(1-Скидка_SATA)</f>
        <v>37715</v>
      </c>
      <c r="Q273" s="67">
        <f t="shared" ref="Q273:Q334" si="11">M273*P273</f>
        <v>0</v>
      </c>
    </row>
    <row r="274" spans="1:17" ht="12" customHeight="1">
      <c r="A274" s="409"/>
      <c r="B274" s="252" t="s">
        <v>3856</v>
      </c>
      <c r="C274" s="20" t="s">
        <v>3857</v>
      </c>
      <c r="D274" s="21" t="s">
        <v>3858</v>
      </c>
      <c r="E274" s="21" t="s">
        <v>3859</v>
      </c>
      <c r="F274" s="21"/>
      <c r="G274" s="21"/>
      <c r="H274" s="21"/>
      <c r="I274" s="21"/>
      <c r="J274" s="21"/>
      <c r="K274" s="396"/>
      <c r="L274" s="378"/>
      <c r="M274" s="66"/>
      <c r="N274" s="66"/>
      <c r="O274" s="67"/>
      <c r="P274" s="66"/>
      <c r="Q274" s="67"/>
    </row>
    <row r="275" spans="1:17" ht="12" thickBot="1">
      <c r="A275" s="409"/>
      <c r="B275" s="253">
        <v>198168</v>
      </c>
      <c r="C275" s="255">
        <v>198176</v>
      </c>
      <c r="D275" s="246">
        <v>198184</v>
      </c>
      <c r="E275" s="246">
        <v>198192</v>
      </c>
      <c r="F275" s="246"/>
      <c r="G275" s="246"/>
      <c r="H275" s="246"/>
      <c r="I275" s="246"/>
      <c r="J275" s="246"/>
      <c r="K275" s="397"/>
      <c r="L275" s="379"/>
      <c r="M275" s="66"/>
      <c r="N275" s="66"/>
      <c r="O275" s="67"/>
      <c r="P275" s="66"/>
      <c r="Q275" s="67"/>
    </row>
    <row r="276" spans="1:17" ht="12" customHeight="1">
      <c r="A276" s="409">
        <v>0</v>
      </c>
      <c r="B276" s="391" t="s">
        <v>671</v>
      </c>
      <c r="C276" s="392"/>
      <c r="D276" s="392"/>
      <c r="E276" s="392"/>
      <c r="F276" s="392"/>
      <c r="G276" s="392"/>
      <c r="H276" s="392"/>
      <c r="I276" s="392"/>
      <c r="J276" s="392"/>
      <c r="K276" s="395">
        <v>171</v>
      </c>
      <c r="L276" s="377">
        <f>ROUND(K276*Курс_EUR,0)</f>
        <v>16245</v>
      </c>
      <c r="M276" s="66"/>
      <c r="N276" s="66">
        <f>K276*(1-Скидка_SATA)</f>
        <v>171</v>
      </c>
      <c r="O276" s="67">
        <f t="shared" si="10"/>
        <v>0</v>
      </c>
      <c r="P276" s="66">
        <f>L276*(1-Скидка_SATA)</f>
        <v>16245</v>
      </c>
      <c r="Q276" s="67">
        <f t="shared" si="11"/>
        <v>0</v>
      </c>
    </row>
    <row r="277" spans="1:17">
      <c r="A277" s="409"/>
      <c r="B277" s="252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3856</v>
      </c>
      <c r="H277" s="21" t="s">
        <v>3857</v>
      </c>
      <c r="I277" s="21" t="s">
        <v>3858</v>
      </c>
      <c r="J277" s="21" t="s">
        <v>3859</v>
      </c>
      <c r="K277" s="396"/>
      <c r="L277" s="378"/>
      <c r="M277" s="66"/>
      <c r="N277" s="66"/>
      <c r="O277" s="67"/>
      <c r="P277" s="66"/>
      <c r="Q277" s="67"/>
    </row>
    <row r="278" spans="1:17" ht="12" thickBot="1">
      <c r="A278" s="409"/>
      <c r="B278" s="253">
        <v>201194</v>
      </c>
      <c r="C278" s="255">
        <v>201202</v>
      </c>
      <c r="D278" s="246">
        <v>201210</v>
      </c>
      <c r="E278" s="246">
        <v>201228</v>
      </c>
      <c r="F278" s="246">
        <v>201236</v>
      </c>
      <c r="G278" s="246">
        <v>201244</v>
      </c>
      <c r="H278" s="246">
        <v>201251</v>
      </c>
      <c r="I278" s="246">
        <v>201269</v>
      </c>
      <c r="J278" s="246">
        <v>201277</v>
      </c>
      <c r="K278" s="397"/>
      <c r="L278" s="379"/>
      <c r="M278" s="66"/>
      <c r="N278" s="66"/>
      <c r="O278" s="67"/>
      <c r="P278" s="66"/>
      <c r="Q278" s="67"/>
    </row>
    <row r="279" spans="1:17" ht="12" thickBot="1">
      <c r="A279" s="208"/>
      <c r="B279" s="247"/>
      <c r="C279" s="248"/>
      <c r="D279" s="249"/>
      <c r="E279" s="249"/>
      <c r="F279" s="249"/>
      <c r="G279" s="249"/>
      <c r="H279" s="249"/>
      <c r="I279" s="249"/>
      <c r="J279" s="250"/>
      <c r="K279" s="315"/>
      <c r="L279" s="242"/>
      <c r="M279" s="66"/>
      <c r="N279" s="66"/>
      <c r="O279" s="67"/>
      <c r="P279" s="66"/>
      <c r="Q279" s="67"/>
    </row>
    <row r="280" spans="1:17" ht="12" customHeight="1">
      <c r="A280" s="409">
        <v>0</v>
      </c>
      <c r="B280" s="391" t="s">
        <v>632</v>
      </c>
      <c r="C280" s="392"/>
      <c r="D280" s="392"/>
      <c r="E280" s="392"/>
      <c r="F280" s="392"/>
      <c r="G280" s="392"/>
      <c r="H280" s="392"/>
      <c r="I280" s="392"/>
      <c r="J280" s="392"/>
      <c r="K280" s="395">
        <v>415</v>
      </c>
      <c r="L280" s="377">
        <f>ROUND(K280*Курс_EUR,0)</f>
        <v>39425</v>
      </c>
      <c r="M280" s="66"/>
      <c r="N280" s="66">
        <f>K280*(1-Скидка_SATA)</f>
        <v>415</v>
      </c>
      <c r="O280" s="67">
        <f t="shared" si="10"/>
        <v>0</v>
      </c>
      <c r="P280" s="66">
        <f>L280*(1-Скидка_SATA)</f>
        <v>39425</v>
      </c>
      <c r="Q280" s="67">
        <f t="shared" si="11"/>
        <v>0</v>
      </c>
    </row>
    <row r="281" spans="1:17" ht="12" customHeight="1">
      <c r="A281" s="409"/>
      <c r="B281" s="252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3856</v>
      </c>
      <c r="H281" s="21" t="s">
        <v>3857</v>
      </c>
      <c r="I281" s="21" t="s">
        <v>3858</v>
      </c>
      <c r="J281" s="21" t="s">
        <v>3859</v>
      </c>
      <c r="K281" s="396"/>
      <c r="L281" s="378"/>
      <c r="M281" s="66"/>
      <c r="N281" s="66"/>
      <c r="O281" s="67"/>
      <c r="P281" s="66"/>
      <c r="Q281" s="67"/>
    </row>
    <row r="282" spans="1:17" ht="12" thickBot="1">
      <c r="A282" s="409"/>
      <c r="B282" s="253">
        <v>125633</v>
      </c>
      <c r="C282" s="255">
        <v>125641</v>
      </c>
      <c r="D282" s="246">
        <v>125658</v>
      </c>
      <c r="E282" s="246">
        <v>125666</v>
      </c>
      <c r="F282" s="246">
        <v>125674</v>
      </c>
      <c r="G282" s="246">
        <v>125724</v>
      </c>
      <c r="H282" s="246">
        <v>125732</v>
      </c>
      <c r="I282" s="246">
        <v>125740</v>
      </c>
      <c r="J282" s="246">
        <v>125757</v>
      </c>
      <c r="K282" s="397"/>
      <c r="L282" s="379"/>
      <c r="M282" s="66"/>
      <c r="N282" s="66"/>
      <c r="O282" s="67"/>
      <c r="P282" s="66"/>
      <c r="Q282" s="67"/>
    </row>
    <row r="283" spans="1:17" ht="12" customHeight="1">
      <c r="A283" s="409">
        <v>0</v>
      </c>
      <c r="B283" s="391" t="s">
        <v>672</v>
      </c>
      <c r="C283" s="392"/>
      <c r="D283" s="392"/>
      <c r="E283" s="392"/>
      <c r="F283" s="392"/>
      <c r="G283" s="392"/>
      <c r="H283" s="392"/>
      <c r="I283" s="392"/>
      <c r="J283" s="392"/>
      <c r="K283" s="395">
        <v>139</v>
      </c>
      <c r="L283" s="377">
        <f>ROUND(K283*Курс_EUR,0)</f>
        <v>13205</v>
      </c>
      <c r="M283" s="66"/>
      <c r="N283" s="66">
        <f>K283*(1-Скидка_SATA)</f>
        <v>139</v>
      </c>
      <c r="O283" s="67">
        <f t="shared" si="10"/>
        <v>0</v>
      </c>
      <c r="P283" s="66">
        <f>L283*(1-Скидка_SATA)</f>
        <v>13205</v>
      </c>
      <c r="Q283" s="67">
        <f t="shared" si="11"/>
        <v>0</v>
      </c>
    </row>
    <row r="284" spans="1:17" ht="12" customHeight="1">
      <c r="A284" s="409"/>
      <c r="B284" s="252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96"/>
      <c r="L284" s="378"/>
      <c r="M284" s="66"/>
      <c r="N284" s="66"/>
      <c r="O284" s="67"/>
      <c r="P284" s="66"/>
      <c r="Q284" s="67"/>
    </row>
    <row r="285" spans="1:17" ht="12" thickBot="1">
      <c r="A285" s="409"/>
      <c r="B285" s="253">
        <v>125583</v>
      </c>
      <c r="C285" s="255">
        <v>125591</v>
      </c>
      <c r="D285" s="246">
        <v>125609</v>
      </c>
      <c r="E285" s="246">
        <v>125617</v>
      </c>
      <c r="F285" s="246">
        <v>125625</v>
      </c>
      <c r="G285" s="246"/>
      <c r="H285" s="246"/>
      <c r="I285" s="246"/>
      <c r="J285" s="246"/>
      <c r="K285" s="397"/>
      <c r="L285" s="379"/>
      <c r="M285" s="66"/>
      <c r="N285" s="66"/>
      <c r="O285" s="67"/>
      <c r="P285" s="66"/>
      <c r="Q285" s="67"/>
    </row>
    <row r="286" spans="1:17" ht="12" customHeight="1">
      <c r="A286" s="409">
        <v>0</v>
      </c>
      <c r="B286" s="391" t="s">
        <v>673</v>
      </c>
      <c r="C286" s="392"/>
      <c r="D286" s="392"/>
      <c r="E286" s="392"/>
      <c r="F286" s="392"/>
      <c r="G286" s="392"/>
      <c r="H286" s="392"/>
      <c r="I286" s="392"/>
      <c r="J286" s="392"/>
      <c r="K286" s="395">
        <v>150</v>
      </c>
      <c r="L286" s="377">
        <f>ROUND(K286*Курс_EUR,0)</f>
        <v>14250</v>
      </c>
      <c r="M286" s="66"/>
      <c r="N286" s="66">
        <f>K286*(1-Скидка_SATA)</f>
        <v>150</v>
      </c>
      <c r="O286" s="67">
        <f t="shared" si="10"/>
        <v>0</v>
      </c>
      <c r="P286" s="66">
        <f>L286*(1-Скидка_SATA)</f>
        <v>14250</v>
      </c>
      <c r="Q286" s="67">
        <f t="shared" si="11"/>
        <v>0</v>
      </c>
    </row>
    <row r="287" spans="1:17">
      <c r="A287" s="409"/>
      <c r="B287" s="252" t="s">
        <v>3856</v>
      </c>
      <c r="C287" s="20" t="s">
        <v>3857</v>
      </c>
      <c r="D287" s="21" t="s">
        <v>3858</v>
      </c>
      <c r="E287" s="21" t="s">
        <v>3859</v>
      </c>
      <c r="F287" s="21"/>
      <c r="G287" s="21"/>
      <c r="H287" s="21"/>
      <c r="I287" s="21"/>
      <c r="J287" s="21"/>
      <c r="K287" s="396"/>
      <c r="L287" s="378"/>
      <c r="M287" s="66"/>
      <c r="N287" s="66"/>
      <c r="O287" s="67"/>
      <c r="P287" s="66"/>
      <c r="Q287" s="67"/>
    </row>
    <row r="288" spans="1:17" ht="12" thickBot="1">
      <c r="A288" s="409"/>
      <c r="B288" s="253">
        <v>125682</v>
      </c>
      <c r="C288" s="255">
        <v>125690</v>
      </c>
      <c r="D288" s="246">
        <v>125708</v>
      </c>
      <c r="E288" s="246">
        <v>125716</v>
      </c>
      <c r="F288" s="246"/>
      <c r="G288" s="246"/>
      <c r="H288" s="246"/>
      <c r="I288" s="246"/>
      <c r="J288" s="246"/>
      <c r="K288" s="397"/>
      <c r="L288" s="379"/>
      <c r="M288" s="66"/>
      <c r="N288" s="66"/>
      <c r="O288" s="67"/>
      <c r="P288" s="66"/>
      <c r="Q288" s="67"/>
    </row>
    <row r="289" spans="1:17" ht="12" thickBot="1">
      <c r="A289" s="208"/>
      <c r="B289" s="247"/>
      <c r="C289" s="248"/>
      <c r="D289" s="249"/>
      <c r="E289" s="249"/>
      <c r="F289" s="249"/>
      <c r="G289" s="249"/>
      <c r="H289" s="249"/>
      <c r="I289" s="249"/>
      <c r="J289" s="250"/>
      <c r="K289" s="315"/>
      <c r="L289" s="242"/>
      <c r="M289" s="66"/>
      <c r="N289" s="66"/>
      <c r="O289" s="67"/>
      <c r="P289" s="66"/>
      <c r="Q289" s="67"/>
    </row>
    <row r="290" spans="1:17" ht="12" customHeight="1">
      <c r="A290" s="409">
        <v>0</v>
      </c>
      <c r="B290" s="391" t="s">
        <v>650</v>
      </c>
      <c r="C290" s="392"/>
      <c r="D290" s="392"/>
      <c r="E290" s="392"/>
      <c r="F290" s="392"/>
      <c r="G290" s="392"/>
      <c r="H290" s="392"/>
      <c r="I290" s="392"/>
      <c r="J290" s="392"/>
      <c r="K290" s="395">
        <v>480</v>
      </c>
      <c r="L290" s="377">
        <f>ROUND(K290*Курс_EUR,0)</f>
        <v>45600</v>
      </c>
      <c r="M290" s="66"/>
      <c r="N290" s="66">
        <f>K290*(1-Скидка_SATA)</f>
        <v>480</v>
      </c>
      <c r="O290" s="67">
        <f t="shared" si="10"/>
        <v>0</v>
      </c>
      <c r="P290" s="66">
        <f>L290*(1-Скидка_SATA)</f>
        <v>45600</v>
      </c>
      <c r="Q290" s="67">
        <f t="shared" si="11"/>
        <v>0</v>
      </c>
    </row>
    <row r="291" spans="1:17">
      <c r="A291" s="409"/>
      <c r="B291" s="252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96"/>
      <c r="L291" s="378"/>
      <c r="M291" s="66"/>
      <c r="N291" s="66"/>
      <c r="O291" s="67"/>
      <c r="P291" s="66"/>
      <c r="Q291" s="67"/>
    </row>
    <row r="292" spans="1:17" ht="12" thickBot="1">
      <c r="A292" s="409"/>
      <c r="B292" s="253">
        <v>187450</v>
      </c>
      <c r="C292" s="255">
        <v>187468</v>
      </c>
      <c r="D292" s="246">
        <v>187476</v>
      </c>
      <c r="E292" s="246">
        <v>187484</v>
      </c>
      <c r="F292" s="246">
        <v>187492</v>
      </c>
      <c r="G292" s="246">
        <v>197152</v>
      </c>
      <c r="H292" s="246"/>
      <c r="I292" s="246"/>
      <c r="J292" s="246"/>
      <c r="K292" s="397"/>
      <c r="L292" s="379"/>
      <c r="M292" s="66"/>
      <c r="N292" s="66"/>
      <c r="O292" s="67"/>
      <c r="P292" s="66"/>
      <c r="Q292" s="67"/>
    </row>
    <row r="293" spans="1:17" ht="12" customHeight="1">
      <c r="A293" s="409">
        <v>0</v>
      </c>
      <c r="B293" s="391" t="s">
        <v>685</v>
      </c>
      <c r="C293" s="392"/>
      <c r="D293" s="392"/>
      <c r="E293" s="392"/>
      <c r="F293" s="392"/>
      <c r="G293" s="392"/>
      <c r="H293" s="392"/>
      <c r="I293" s="392"/>
      <c r="J293" s="392"/>
      <c r="K293" s="395">
        <v>160</v>
      </c>
      <c r="L293" s="377">
        <f>ROUND(K293*Курс_EUR,0)</f>
        <v>15200</v>
      </c>
      <c r="M293" s="66"/>
      <c r="N293" s="66">
        <f>K293*(1-Скидка_SATA)</f>
        <v>160</v>
      </c>
      <c r="O293" s="67">
        <f t="shared" si="10"/>
        <v>0</v>
      </c>
      <c r="P293" s="66">
        <f>L293*(1-Скидка_SATA)</f>
        <v>15200</v>
      </c>
      <c r="Q293" s="67">
        <f t="shared" si="11"/>
        <v>0</v>
      </c>
    </row>
    <row r="294" spans="1:17">
      <c r="A294" s="409"/>
      <c r="B294" s="252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96"/>
      <c r="L294" s="378"/>
      <c r="M294" s="66"/>
      <c r="N294" s="66"/>
      <c r="O294" s="67"/>
      <c r="P294" s="66"/>
      <c r="Q294" s="67"/>
    </row>
    <row r="295" spans="1:17" ht="12" thickBot="1">
      <c r="A295" s="409"/>
      <c r="B295" s="253">
        <v>187625</v>
      </c>
      <c r="C295" s="255">
        <v>187633</v>
      </c>
      <c r="D295" s="246">
        <v>187641</v>
      </c>
      <c r="E295" s="246">
        <v>187658</v>
      </c>
      <c r="F295" s="246">
        <v>187666</v>
      </c>
      <c r="G295" s="246">
        <v>197160</v>
      </c>
      <c r="H295" s="246"/>
      <c r="I295" s="246"/>
      <c r="J295" s="246"/>
      <c r="K295" s="397"/>
      <c r="L295" s="379"/>
      <c r="M295" s="66"/>
      <c r="N295" s="66"/>
      <c r="O295" s="67"/>
      <c r="P295" s="66"/>
      <c r="Q295" s="67"/>
    </row>
    <row r="296" spans="1:17">
      <c r="A296" s="409">
        <v>0</v>
      </c>
      <c r="B296" s="391" t="s">
        <v>3192</v>
      </c>
      <c r="C296" s="392"/>
      <c r="D296" s="392"/>
      <c r="E296" s="392"/>
      <c r="F296" s="392"/>
      <c r="G296" s="392"/>
      <c r="H296" s="392"/>
      <c r="I296" s="392"/>
      <c r="J296" s="392"/>
      <c r="K296" s="395">
        <v>486</v>
      </c>
      <c r="L296" s="377">
        <f>ROUND(K296*Курс_EUR,0)</f>
        <v>46170</v>
      </c>
      <c r="M296" s="66"/>
      <c r="N296" s="66">
        <f>K296*(1-Скидка_SATA)</f>
        <v>486</v>
      </c>
      <c r="O296" s="67">
        <f t="shared" si="10"/>
        <v>0</v>
      </c>
      <c r="P296" s="66">
        <f>L296*(1-Скидка_SATA)</f>
        <v>46170</v>
      </c>
      <c r="Q296" s="67">
        <f t="shared" si="11"/>
        <v>0</v>
      </c>
    </row>
    <row r="297" spans="1:17">
      <c r="A297" s="409"/>
      <c r="B297" s="252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96"/>
      <c r="L297" s="378"/>
      <c r="M297" s="66"/>
      <c r="N297" s="66"/>
      <c r="O297" s="67"/>
      <c r="P297" s="66"/>
      <c r="Q297" s="67"/>
    </row>
    <row r="298" spans="1:17" ht="12" thickBot="1">
      <c r="A298" s="409"/>
      <c r="B298" s="253">
        <v>190280</v>
      </c>
      <c r="C298" s="255">
        <v>190298</v>
      </c>
      <c r="D298" s="246">
        <v>190306</v>
      </c>
      <c r="E298" s="246">
        <v>190314</v>
      </c>
      <c r="F298" s="246">
        <v>190322</v>
      </c>
      <c r="G298" s="246"/>
      <c r="H298" s="246"/>
      <c r="I298" s="246"/>
      <c r="J298" s="246"/>
      <c r="K298" s="397"/>
      <c r="L298" s="379"/>
      <c r="M298" s="66"/>
      <c r="N298" s="66"/>
      <c r="O298" s="67"/>
      <c r="P298" s="66"/>
      <c r="Q298" s="67"/>
    </row>
    <row r="299" spans="1:17" ht="12" thickBot="1">
      <c r="A299" s="208"/>
      <c r="B299" s="247"/>
      <c r="C299" s="248"/>
      <c r="D299" s="249"/>
      <c r="E299" s="249"/>
      <c r="F299" s="249"/>
      <c r="G299" s="249"/>
      <c r="H299" s="249"/>
      <c r="I299" s="249"/>
      <c r="J299" s="250"/>
      <c r="K299" s="315"/>
      <c r="L299" s="242"/>
      <c r="M299" s="66"/>
      <c r="N299" s="66"/>
      <c r="O299" s="67"/>
      <c r="P299" s="66"/>
      <c r="Q299" s="67"/>
    </row>
    <row r="300" spans="1:17" ht="12" customHeight="1">
      <c r="A300" s="409">
        <v>0</v>
      </c>
      <c r="B300" s="391" t="s">
        <v>651</v>
      </c>
      <c r="C300" s="392"/>
      <c r="D300" s="392"/>
      <c r="E300" s="392"/>
      <c r="F300" s="392"/>
      <c r="G300" s="392"/>
      <c r="H300" s="392"/>
      <c r="I300" s="392"/>
      <c r="J300" s="392"/>
      <c r="K300" s="395">
        <v>480</v>
      </c>
      <c r="L300" s="377">
        <f>ROUND(K300*Курс_EUR,0)</f>
        <v>45600</v>
      </c>
      <c r="M300" s="66"/>
      <c r="N300" s="66">
        <f>K300*(1-Скидка_SATA)</f>
        <v>480</v>
      </c>
      <c r="O300" s="67">
        <f t="shared" si="10"/>
        <v>0</v>
      </c>
      <c r="P300" s="66">
        <f>L300*(1-Скидка_SATA)</f>
        <v>45600</v>
      </c>
      <c r="Q300" s="67">
        <f t="shared" si="11"/>
        <v>0</v>
      </c>
    </row>
    <row r="301" spans="1:17">
      <c r="A301" s="409"/>
      <c r="B301" s="252">
        <v>1.4</v>
      </c>
      <c r="C301" s="20"/>
      <c r="D301" s="21"/>
      <c r="E301" s="21"/>
      <c r="F301" s="21"/>
      <c r="G301" s="21"/>
      <c r="H301" s="21"/>
      <c r="I301" s="21"/>
      <c r="J301" s="21"/>
      <c r="K301" s="396"/>
      <c r="L301" s="378"/>
      <c r="M301" s="66"/>
      <c r="N301" s="66"/>
      <c r="O301" s="67"/>
      <c r="P301" s="66"/>
      <c r="Q301" s="67"/>
    </row>
    <row r="302" spans="1:17" ht="12" thickBot="1">
      <c r="A302" s="409"/>
      <c r="B302" s="253">
        <v>187682</v>
      </c>
      <c r="C302" s="255"/>
      <c r="D302" s="246"/>
      <c r="E302" s="246"/>
      <c r="F302" s="246"/>
      <c r="G302" s="246"/>
      <c r="H302" s="246"/>
      <c r="I302" s="246"/>
      <c r="J302" s="246"/>
      <c r="K302" s="397"/>
      <c r="L302" s="379"/>
      <c r="M302" s="66"/>
      <c r="N302" s="66"/>
      <c r="O302" s="67"/>
      <c r="P302" s="66"/>
      <c r="Q302" s="67"/>
    </row>
    <row r="303" spans="1:17" ht="12" customHeight="1">
      <c r="A303" s="409">
        <v>0</v>
      </c>
      <c r="B303" s="391" t="s">
        <v>686</v>
      </c>
      <c r="C303" s="392"/>
      <c r="D303" s="392"/>
      <c r="E303" s="392"/>
      <c r="F303" s="392"/>
      <c r="G303" s="392"/>
      <c r="H303" s="392"/>
      <c r="I303" s="392"/>
      <c r="J303" s="392"/>
      <c r="K303" s="395">
        <v>160</v>
      </c>
      <c r="L303" s="377">
        <f>ROUND(K303*Курс_EUR,0)</f>
        <v>15200</v>
      </c>
      <c r="M303" s="66"/>
      <c r="N303" s="66">
        <f>K303*(1-Скидка_SATA)</f>
        <v>160</v>
      </c>
      <c r="O303" s="67">
        <f t="shared" si="10"/>
        <v>0</v>
      </c>
      <c r="P303" s="66">
        <f>L303*(1-Скидка_SATA)</f>
        <v>15200</v>
      </c>
      <c r="Q303" s="67">
        <f t="shared" si="11"/>
        <v>0</v>
      </c>
    </row>
    <row r="304" spans="1:17">
      <c r="A304" s="409"/>
      <c r="B304" s="252">
        <v>1.4</v>
      </c>
      <c r="C304" s="20"/>
      <c r="D304" s="21"/>
      <c r="E304" s="21"/>
      <c r="F304" s="21"/>
      <c r="G304" s="21"/>
      <c r="H304" s="21"/>
      <c r="I304" s="21"/>
      <c r="J304" s="21"/>
      <c r="K304" s="396"/>
      <c r="L304" s="378"/>
      <c r="M304" s="66"/>
      <c r="N304" s="66"/>
      <c r="O304" s="67"/>
      <c r="P304" s="66"/>
      <c r="Q304" s="67"/>
    </row>
    <row r="305" spans="1:17" ht="12" thickBot="1">
      <c r="A305" s="409"/>
      <c r="B305" s="253">
        <v>187674</v>
      </c>
      <c r="C305" s="255"/>
      <c r="D305" s="246"/>
      <c r="E305" s="246"/>
      <c r="F305" s="246"/>
      <c r="G305" s="246"/>
      <c r="H305" s="246"/>
      <c r="I305" s="246"/>
      <c r="J305" s="246"/>
      <c r="K305" s="397"/>
      <c r="L305" s="379"/>
      <c r="M305" s="66"/>
      <c r="N305" s="66"/>
      <c r="O305" s="67"/>
      <c r="P305" s="66"/>
      <c r="Q305" s="67"/>
    </row>
    <row r="306" spans="1:17" ht="12" thickBot="1">
      <c r="A306" s="208"/>
      <c r="B306" s="247"/>
      <c r="C306" s="248"/>
      <c r="D306" s="249"/>
      <c r="E306" s="249"/>
      <c r="F306" s="249"/>
      <c r="G306" s="249"/>
      <c r="H306" s="249"/>
      <c r="I306" s="249"/>
      <c r="J306" s="250"/>
      <c r="K306" s="315"/>
      <c r="L306" s="242"/>
      <c r="M306" s="66"/>
      <c r="N306" s="66"/>
      <c r="O306" s="67"/>
      <c r="P306" s="66"/>
      <c r="Q306" s="67"/>
    </row>
    <row r="307" spans="1:17" ht="12" customHeight="1">
      <c r="A307" s="409">
        <v>0</v>
      </c>
      <c r="B307" s="391" t="s">
        <v>652</v>
      </c>
      <c r="C307" s="392"/>
      <c r="D307" s="392"/>
      <c r="E307" s="392"/>
      <c r="F307" s="392"/>
      <c r="G307" s="392"/>
      <c r="H307" s="392"/>
      <c r="I307" s="392"/>
      <c r="J307" s="392"/>
      <c r="K307" s="395">
        <v>1188</v>
      </c>
      <c r="L307" s="377">
        <f>ROUND(K307*Курс_EUR,0)</f>
        <v>112860</v>
      </c>
      <c r="M307" s="66"/>
      <c r="N307" s="66">
        <f>K307*(1-Скидка_SATA)</f>
        <v>1188</v>
      </c>
      <c r="O307" s="67">
        <f t="shared" si="10"/>
        <v>0</v>
      </c>
      <c r="P307" s="66">
        <f>L307*(1-Скидка_SATA)</f>
        <v>112860</v>
      </c>
      <c r="Q307" s="67">
        <f t="shared" si="11"/>
        <v>0</v>
      </c>
    </row>
    <row r="308" spans="1:17" ht="12" customHeight="1">
      <c r="A308" s="409"/>
      <c r="B308" s="252" t="s">
        <v>3864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96"/>
      <c r="L308" s="378"/>
      <c r="M308" s="66"/>
      <c r="N308" s="66"/>
      <c r="O308" s="67"/>
      <c r="P308" s="66"/>
      <c r="Q308" s="67"/>
    </row>
    <row r="309" spans="1:17" ht="12" thickBot="1">
      <c r="A309" s="409"/>
      <c r="B309" s="253">
        <v>72900</v>
      </c>
      <c r="C309" s="255">
        <v>73734</v>
      </c>
      <c r="D309" s="246">
        <v>74120</v>
      </c>
      <c r="E309" s="246"/>
      <c r="F309" s="246"/>
      <c r="G309" s="246"/>
      <c r="H309" s="246"/>
      <c r="I309" s="246"/>
      <c r="J309" s="246"/>
      <c r="K309" s="397"/>
      <c r="L309" s="379"/>
      <c r="M309" s="66"/>
      <c r="N309" s="66"/>
      <c r="O309" s="67"/>
      <c r="P309" s="66"/>
      <c r="Q309" s="67"/>
    </row>
    <row r="310" spans="1:17" ht="12" customHeight="1">
      <c r="A310" s="409">
        <v>0</v>
      </c>
      <c r="B310" s="391" t="s">
        <v>690</v>
      </c>
      <c r="C310" s="392"/>
      <c r="D310" s="392"/>
      <c r="E310" s="392"/>
      <c r="F310" s="392"/>
      <c r="G310" s="392"/>
      <c r="H310" s="392"/>
      <c r="I310" s="392"/>
      <c r="J310" s="392"/>
      <c r="K310" s="395">
        <v>301</v>
      </c>
      <c r="L310" s="377">
        <f>ROUND(K310*Курс_EUR,0)</f>
        <v>28595</v>
      </c>
      <c r="M310" s="66"/>
      <c r="N310" s="66">
        <f>K310*(1-Скидка_SATA)</f>
        <v>301</v>
      </c>
      <c r="O310" s="67">
        <f t="shared" si="10"/>
        <v>0</v>
      </c>
      <c r="P310" s="66">
        <f>L310*(1-Скидка_SATA)</f>
        <v>28595</v>
      </c>
      <c r="Q310" s="67">
        <f t="shared" si="11"/>
        <v>0</v>
      </c>
    </row>
    <row r="311" spans="1:17">
      <c r="A311" s="409"/>
      <c r="B311" s="252" t="s">
        <v>3864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96"/>
      <c r="L311" s="378"/>
      <c r="M311" s="66"/>
      <c r="N311" s="66"/>
      <c r="O311" s="67"/>
      <c r="P311" s="66"/>
      <c r="Q311" s="67"/>
    </row>
    <row r="312" spans="1:17" ht="12" thickBot="1">
      <c r="A312" s="409"/>
      <c r="B312" s="253">
        <v>77982</v>
      </c>
      <c r="C312" s="255">
        <v>73791</v>
      </c>
      <c r="D312" s="246">
        <v>78279</v>
      </c>
      <c r="E312" s="246"/>
      <c r="F312" s="246"/>
      <c r="G312" s="246"/>
      <c r="H312" s="246"/>
      <c r="I312" s="246"/>
      <c r="J312" s="246"/>
      <c r="K312" s="397"/>
      <c r="L312" s="379"/>
      <c r="M312" s="66"/>
      <c r="N312" s="66"/>
      <c r="O312" s="67"/>
      <c r="P312" s="66"/>
      <c r="Q312" s="67"/>
    </row>
    <row r="313" spans="1:17" ht="12" thickBot="1">
      <c r="A313" s="208"/>
      <c r="B313" s="247"/>
      <c r="C313" s="248"/>
      <c r="D313" s="249"/>
      <c r="E313" s="249"/>
      <c r="F313" s="249"/>
      <c r="G313" s="249"/>
      <c r="H313" s="249"/>
      <c r="I313" s="249"/>
      <c r="J313" s="250"/>
      <c r="K313" s="315"/>
      <c r="L313" s="242"/>
      <c r="M313" s="66"/>
      <c r="N313" s="66"/>
      <c r="O313" s="67"/>
      <c r="P313" s="66"/>
      <c r="Q313" s="67"/>
    </row>
    <row r="314" spans="1:17" ht="10.5" customHeight="1">
      <c r="A314" s="409">
        <v>0</v>
      </c>
      <c r="B314" s="391" t="s">
        <v>653</v>
      </c>
      <c r="C314" s="392"/>
      <c r="D314" s="392"/>
      <c r="E314" s="392"/>
      <c r="F314" s="392"/>
      <c r="G314" s="392"/>
      <c r="H314" s="392"/>
      <c r="I314" s="392"/>
      <c r="J314" s="392"/>
      <c r="K314" s="395">
        <v>448</v>
      </c>
      <c r="L314" s="377">
        <f>ROUND(K314*Курс_EUR,0)</f>
        <v>42560</v>
      </c>
      <c r="M314" s="66"/>
      <c r="N314" s="66">
        <f>K314*(1-Скидка_SATA)</f>
        <v>448</v>
      </c>
      <c r="O314" s="67">
        <f t="shared" si="10"/>
        <v>0</v>
      </c>
      <c r="P314" s="66">
        <f>L314*(1-Скидка_SATA)</f>
        <v>42560</v>
      </c>
      <c r="Q314" s="67">
        <f t="shared" si="11"/>
        <v>0</v>
      </c>
    </row>
    <row r="315" spans="1:17" ht="10.5" customHeight="1">
      <c r="A315" s="409"/>
      <c r="B315" s="252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96"/>
      <c r="L315" s="378"/>
      <c r="M315" s="66"/>
      <c r="N315" s="66"/>
      <c r="O315" s="67"/>
      <c r="P315" s="66"/>
      <c r="Q315" s="67"/>
    </row>
    <row r="316" spans="1:17" ht="12" thickBot="1">
      <c r="A316" s="409"/>
      <c r="B316" s="253">
        <v>86181</v>
      </c>
      <c r="C316" s="255">
        <v>86199</v>
      </c>
      <c r="D316" s="246">
        <v>86207</v>
      </c>
      <c r="E316" s="246">
        <v>86215</v>
      </c>
      <c r="F316" s="246">
        <v>86223</v>
      </c>
      <c r="G316" s="246"/>
      <c r="H316" s="246"/>
      <c r="I316" s="246"/>
      <c r="J316" s="246"/>
      <c r="K316" s="397"/>
      <c r="L316" s="379"/>
      <c r="M316" s="66"/>
      <c r="N316" s="66"/>
      <c r="O316" s="67"/>
      <c r="P316" s="66"/>
      <c r="Q316" s="67"/>
    </row>
    <row r="317" spans="1:17" ht="12" customHeight="1">
      <c r="A317" s="409">
        <v>0</v>
      </c>
      <c r="B317" s="391" t="s">
        <v>654</v>
      </c>
      <c r="C317" s="392"/>
      <c r="D317" s="392"/>
      <c r="E317" s="392"/>
      <c r="F317" s="392"/>
      <c r="G317" s="392"/>
      <c r="H317" s="392"/>
      <c r="I317" s="392"/>
      <c r="J317" s="392"/>
      <c r="K317" s="395">
        <v>363</v>
      </c>
      <c r="L317" s="377">
        <f>ROUND(K317*Курс_EUR,0)</f>
        <v>34485</v>
      </c>
      <c r="M317" s="66"/>
      <c r="N317" s="66">
        <f>K317*(1-Скидка_SATA)</f>
        <v>363</v>
      </c>
      <c r="O317" s="67">
        <f t="shared" si="10"/>
        <v>0</v>
      </c>
      <c r="P317" s="66">
        <f>L317*(1-Скидка_SATA)</f>
        <v>34485</v>
      </c>
      <c r="Q317" s="67">
        <f t="shared" si="11"/>
        <v>0</v>
      </c>
    </row>
    <row r="318" spans="1:17" ht="12" customHeight="1">
      <c r="A318" s="409"/>
      <c r="B318" s="252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96"/>
      <c r="L318" s="378"/>
      <c r="M318" s="66"/>
      <c r="N318" s="66"/>
      <c r="O318" s="67"/>
      <c r="P318" s="66"/>
      <c r="Q318" s="67"/>
    </row>
    <row r="319" spans="1:17" ht="12" thickBot="1">
      <c r="A319" s="409"/>
      <c r="B319" s="253">
        <v>65078</v>
      </c>
      <c r="C319" s="255">
        <v>65581</v>
      </c>
      <c r="D319" s="246">
        <v>65649</v>
      </c>
      <c r="E319" s="246">
        <v>66316</v>
      </c>
      <c r="F319" s="246">
        <v>69229</v>
      </c>
      <c r="G319" s="246"/>
      <c r="H319" s="246"/>
      <c r="I319" s="246"/>
      <c r="J319" s="246"/>
      <c r="K319" s="397"/>
      <c r="L319" s="379"/>
      <c r="M319" s="66"/>
      <c r="N319" s="66"/>
      <c r="O319" s="67"/>
      <c r="P319" s="66"/>
      <c r="Q319" s="67"/>
    </row>
    <row r="320" spans="1:17" ht="12" customHeight="1">
      <c r="A320" s="409">
        <v>0</v>
      </c>
      <c r="B320" s="391" t="s">
        <v>691</v>
      </c>
      <c r="C320" s="392"/>
      <c r="D320" s="392"/>
      <c r="E320" s="392"/>
      <c r="F320" s="392"/>
      <c r="G320" s="392"/>
      <c r="H320" s="392"/>
      <c r="I320" s="392"/>
      <c r="J320" s="392"/>
      <c r="K320" s="395">
        <v>110</v>
      </c>
      <c r="L320" s="377">
        <f>ROUND(K320*Курс_EUR,0)</f>
        <v>10450</v>
      </c>
      <c r="M320" s="66"/>
      <c r="N320" s="66">
        <f>K320*(1-Скидка_SATA)</f>
        <v>110</v>
      </c>
      <c r="O320" s="67">
        <f t="shared" si="10"/>
        <v>0</v>
      </c>
      <c r="P320" s="66">
        <f>L320*(1-Скидка_SATA)</f>
        <v>10450</v>
      </c>
      <c r="Q320" s="67">
        <f t="shared" si="11"/>
        <v>0</v>
      </c>
    </row>
    <row r="321" spans="1:17">
      <c r="A321" s="409"/>
      <c r="B321" s="252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96"/>
      <c r="L321" s="378"/>
      <c r="M321" s="66"/>
      <c r="N321" s="66"/>
      <c r="O321" s="67"/>
      <c r="P321" s="66"/>
      <c r="Q321" s="67"/>
    </row>
    <row r="322" spans="1:17" ht="12" thickBot="1">
      <c r="A322" s="409"/>
      <c r="B322" s="253">
        <v>60459</v>
      </c>
      <c r="C322" s="255">
        <v>60640</v>
      </c>
      <c r="D322" s="246">
        <v>61200</v>
      </c>
      <c r="E322" s="246">
        <v>61341</v>
      </c>
      <c r="F322" s="246">
        <v>61523</v>
      </c>
      <c r="G322" s="246"/>
      <c r="H322" s="246"/>
      <c r="I322" s="246"/>
      <c r="J322" s="246"/>
      <c r="K322" s="397"/>
      <c r="L322" s="379"/>
      <c r="M322" s="66"/>
      <c r="N322" s="66"/>
      <c r="O322" s="67"/>
      <c r="P322" s="66"/>
      <c r="Q322" s="67"/>
    </row>
    <row r="323" spans="1:17" ht="12" thickBot="1">
      <c r="A323" s="208"/>
      <c r="B323" s="247"/>
      <c r="C323" s="248"/>
      <c r="D323" s="249"/>
      <c r="E323" s="249"/>
      <c r="F323" s="249"/>
      <c r="G323" s="249"/>
      <c r="H323" s="249"/>
      <c r="I323" s="249"/>
      <c r="J323" s="250"/>
      <c r="K323" s="315"/>
      <c r="L323" s="242"/>
      <c r="M323" s="66"/>
      <c r="N323" s="66"/>
      <c r="O323" s="67"/>
      <c r="P323" s="66"/>
      <c r="Q323" s="67"/>
    </row>
    <row r="324" spans="1:17" ht="12" customHeight="1">
      <c r="A324" s="409">
        <v>0</v>
      </c>
      <c r="B324" s="391" t="s">
        <v>687</v>
      </c>
      <c r="C324" s="392"/>
      <c r="D324" s="392"/>
      <c r="E324" s="392"/>
      <c r="F324" s="392"/>
      <c r="G324" s="392"/>
      <c r="H324" s="392"/>
      <c r="I324" s="392"/>
      <c r="J324" s="392"/>
      <c r="K324" s="395">
        <v>179</v>
      </c>
      <c r="L324" s="377">
        <f>ROUND(K324*Курс_EUR,0)</f>
        <v>17005</v>
      </c>
      <c r="M324" s="66"/>
      <c r="N324" s="66">
        <f>K324*(1-Скидка_SATA)</f>
        <v>179</v>
      </c>
      <c r="O324" s="67">
        <f t="shared" si="10"/>
        <v>0</v>
      </c>
      <c r="P324" s="66">
        <f>L324*(1-Скидка_SATA)</f>
        <v>17005</v>
      </c>
      <c r="Q324" s="67">
        <f t="shared" si="11"/>
        <v>0</v>
      </c>
    </row>
    <row r="325" spans="1:17">
      <c r="A325" s="409"/>
      <c r="B325" s="252">
        <v>1</v>
      </c>
      <c r="C325" s="20" t="s">
        <v>3866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96"/>
      <c r="L325" s="378"/>
      <c r="M325" s="66"/>
      <c r="N325" s="66"/>
      <c r="O325" s="67"/>
      <c r="P325" s="66"/>
      <c r="Q325" s="67"/>
    </row>
    <row r="326" spans="1:17" ht="12" thickBot="1">
      <c r="A326" s="409"/>
      <c r="B326" s="253">
        <v>4143</v>
      </c>
      <c r="C326" s="255">
        <v>4127</v>
      </c>
      <c r="D326" s="246">
        <v>3848</v>
      </c>
      <c r="E326" s="246">
        <v>4119</v>
      </c>
      <c r="F326" s="246">
        <v>4101</v>
      </c>
      <c r="G326" s="246"/>
      <c r="H326" s="246"/>
      <c r="I326" s="246"/>
      <c r="J326" s="246"/>
      <c r="K326" s="397"/>
      <c r="L326" s="379"/>
      <c r="M326" s="66"/>
      <c r="N326" s="66"/>
      <c r="O326" s="67"/>
      <c r="P326" s="66"/>
      <c r="Q326" s="67"/>
    </row>
    <row r="327" spans="1:17" ht="12" customHeight="1">
      <c r="A327" s="409">
        <v>0</v>
      </c>
      <c r="B327" s="391" t="s">
        <v>688</v>
      </c>
      <c r="C327" s="392"/>
      <c r="D327" s="392"/>
      <c r="E327" s="392"/>
      <c r="F327" s="392"/>
      <c r="G327" s="392"/>
      <c r="H327" s="392"/>
      <c r="I327" s="392"/>
      <c r="J327" s="392"/>
      <c r="K327" s="395">
        <v>179</v>
      </c>
      <c r="L327" s="377">
        <f>ROUND(K327*Курс_EUR,0)</f>
        <v>17005</v>
      </c>
      <c r="M327" s="66"/>
      <c r="N327" s="66">
        <f>K327*(1-Скидка_SATA)</f>
        <v>179</v>
      </c>
      <c r="O327" s="67">
        <f t="shared" si="10"/>
        <v>0</v>
      </c>
      <c r="P327" s="66">
        <f>L327*(1-Скидка_SATA)</f>
        <v>17005</v>
      </c>
      <c r="Q327" s="67">
        <f t="shared" si="11"/>
        <v>0</v>
      </c>
    </row>
    <row r="328" spans="1:17">
      <c r="A328" s="409"/>
      <c r="B328" s="252" t="s">
        <v>3867</v>
      </c>
      <c r="C328" s="20" t="s">
        <v>3868</v>
      </c>
      <c r="D328" s="21" t="s">
        <v>3869</v>
      </c>
      <c r="E328" s="21" t="s">
        <v>3870</v>
      </c>
      <c r="F328" s="21" t="s">
        <v>3871</v>
      </c>
      <c r="G328" s="21" t="s">
        <v>3872</v>
      </c>
      <c r="H328" s="21"/>
      <c r="I328" s="21"/>
      <c r="J328" s="21"/>
      <c r="K328" s="396"/>
      <c r="L328" s="378"/>
      <c r="M328" s="66"/>
      <c r="N328" s="66"/>
      <c r="O328" s="67"/>
      <c r="P328" s="66"/>
      <c r="Q328" s="67"/>
    </row>
    <row r="329" spans="1:17" ht="12" thickBot="1">
      <c r="A329" s="409"/>
      <c r="B329" s="253">
        <v>31252</v>
      </c>
      <c r="C329" s="255">
        <v>31898</v>
      </c>
      <c r="D329" s="246">
        <v>31997</v>
      </c>
      <c r="E329" s="246">
        <v>4093</v>
      </c>
      <c r="F329" s="246">
        <v>13003</v>
      </c>
      <c r="G329" s="246">
        <v>13011</v>
      </c>
      <c r="H329" s="246"/>
      <c r="I329" s="246"/>
      <c r="J329" s="246"/>
      <c r="K329" s="397"/>
      <c r="L329" s="379"/>
      <c r="M329" s="66"/>
      <c r="N329" s="66"/>
      <c r="O329" s="67"/>
      <c r="P329" s="66"/>
      <c r="Q329" s="67"/>
    </row>
    <row r="330" spans="1:17" ht="12" customHeight="1">
      <c r="A330" s="409">
        <v>0</v>
      </c>
      <c r="B330" s="391" t="s">
        <v>689</v>
      </c>
      <c r="C330" s="392"/>
      <c r="D330" s="392"/>
      <c r="E330" s="392"/>
      <c r="F330" s="392"/>
      <c r="G330" s="392"/>
      <c r="H330" s="392"/>
      <c r="I330" s="392"/>
      <c r="J330" s="392"/>
      <c r="K330" s="395">
        <v>179</v>
      </c>
      <c r="L330" s="377">
        <f>ROUND(K330*Курс_EUR,0)</f>
        <v>17005</v>
      </c>
      <c r="M330" s="66"/>
      <c r="N330" s="66">
        <f>K330*(1-Скидка_SATA)</f>
        <v>179</v>
      </c>
      <c r="O330" s="67">
        <f t="shared" si="10"/>
        <v>0</v>
      </c>
      <c r="P330" s="66">
        <f>L330*(1-Скидка_SATA)</f>
        <v>17005</v>
      </c>
      <c r="Q330" s="67">
        <f t="shared" si="11"/>
        <v>0</v>
      </c>
    </row>
    <row r="331" spans="1:17">
      <c r="A331" s="409"/>
      <c r="B331" s="252">
        <v>1.5</v>
      </c>
      <c r="C331" s="20" t="s">
        <v>3873</v>
      </c>
      <c r="D331" s="21">
        <v>2</v>
      </c>
      <c r="E331" s="21"/>
      <c r="F331" s="21"/>
      <c r="G331" s="21"/>
      <c r="H331" s="21"/>
      <c r="I331" s="21"/>
      <c r="J331" s="21"/>
      <c r="K331" s="396"/>
      <c r="L331" s="378"/>
      <c r="M331" s="66"/>
      <c r="N331" s="66"/>
      <c r="O331" s="67"/>
      <c r="P331" s="66"/>
      <c r="Q331" s="67"/>
    </row>
    <row r="332" spans="1:17" ht="12" thickBot="1">
      <c r="A332" s="409"/>
      <c r="B332" s="253">
        <v>23663</v>
      </c>
      <c r="C332" s="255">
        <v>23697</v>
      </c>
      <c r="D332" s="246">
        <v>23689</v>
      </c>
      <c r="E332" s="246"/>
      <c r="F332" s="246"/>
      <c r="G332" s="246"/>
      <c r="H332" s="246"/>
      <c r="I332" s="246"/>
      <c r="J332" s="246"/>
      <c r="K332" s="397"/>
      <c r="L332" s="379"/>
      <c r="M332" s="66"/>
      <c r="N332" s="66"/>
      <c r="O332" s="67"/>
      <c r="P332" s="66"/>
      <c r="Q332" s="67"/>
    </row>
    <row r="333" spans="1:17" ht="12" thickBot="1">
      <c r="A333" s="208"/>
      <c r="B333" s="247"/>
      <c r="C333" s="248"/>
      <c r="D333" s="249"/>
      <c r="E333" s="249"/>
      <c r="F333" s="249"/>
      <c r="G333" s="249"/>
      <c r="H333" s="249"/>
      <c r="I333" s="249"/>
      <c r="J333" s="250"/>
      <c r="K333" s="315"/>
      <c r="L333" s="242"/>
      <c r="M333" s="66"/>
      <c r="N333" s="66"/>
      <c r="O333" s="67"/>
      <c r="P333" s="66"/>
      <c r="Q333" s="67"/>
    </row>
    <row r="334" spans="1:17" ht="12" customHeight="1">
      <c r="A334" s="409">
        <v>0</v>
      </c>
      <c r="B334" s="391" t="s">
        <v>655</v>
      </c>
      <c r="C334" s="392"/>
      <c r="D334" s="392"/>
      <c r="E334" s="392"/>
      <c r="F334" s="392"/>
      <c r="G334" s="392"/>
      <c r="H334" s="392"/>
      <c r="I334" s="392"/>
      <c r="J334" s="392"/>
      <c r="K334" s="395">
        <v>267</v>
      </c>
      <c r="L334" s="377">
        <f>ROUND(K334*Курс_EUR,0)</f>
        <v>25365</v>
      </c>
      <c r="M334" s="66"/>
      <c r="N334" s="66">
        <f>K334*(1-Скидка_SATA)</f>
        <v>267</v>
      </c>
      <c r="O334" s="67">
        <f t="shared" si="10"/>
        <v>0</v>
      </c>
      <c r="P334" s="66">
        <f>L334*(1-Скидка_SATA)</f>
        <v>25365</v>
      </c>
      <c r="Q334" s="67">
        <f t="shared" si="11"/>
        <v>0</v>
      </c>
    </row>
    <row r="335" spans="1:17" ht="12" customHeight="1">
      <c r="A335" s="409"/>
      <c r="B335" s="265">
        <v>0.25</v>
      </c>
      <c r="C335" s="20"/>
      <c r="D335" s="21"/>
      <c r="E335" s="21"/>
      <c r="F335" s="21"/>
      <c r="G335" s="21"/>
      <c r="H335" s="21"/>
      <c r="I335" s="21"/>
      <c r="J335" s="21"/>
      <c r="K335" s="396"/>
      <c r="L335" s="378"/>
      <c r="M335" s="66"/>
      <c r="N335" s="66"/>
      <c r="O335" s="67"/>
      <c r="P335" s="66"/>
      <c r="Q335" s="67"/>
    </row>
    <row r="336" spans="1:17" ht="12" thickBot="1">
      <c r="A336" s="409"/>
      <c r="B336" s="253">
        <v>134544</v>
      </c>
      <c r="C336" s="255"/>
      <c r="D336" s="246"/>
      <c r="E336" s="246"/>
      <c r="F336" s="246"/>
      <c r="G336" s="246"/>
      <c r="H336" s="246"/>
      <c r="I336" s="246"/>
      <c r="J336" s="246"/>
      <c r="K336" s="397"/>
      <c r="L336" s="379"/>
      <c r="M336" s="66"/>
      <c r="N336" s="66"/>
      <c r="O336" s="67"/>
      <c r="P336" s="66"/>
      <c r="Q336" s="67"/>
    </row>
    <row r="337" spans="1:17" ht="12" customHeight="1">
      <c r="A337" s="409">
        <v>0</v>
      </c>
      <c r="B337" s="391" t="s">
        <v>656</v>
      </c>
      <c r="C337" s="392"/>
      <c r="D337" s="392"/>
      <c r="E337" s="392"/>
      <c r="F337" s="392"/>
      <c r="G337" s="392"/>
      <c r="H337" s="392"/>
      <c r="I337" s="392"/>
      <c r="J337" s="392"/>
      <c r="K337" s="395">
        <v>294</v>
      </c>
      <c r="L337" s="377">
        <f>ROUND(K337*Курс_EUR,0)</f>
        <v>27930</v>
      </c>
      <c r="M337" s="66"/>
      <c r="N337" s="66">
        <f>K337*(1-Скидка_SATA)</f>
        <v>294</v>
      </c>
      <c r="O337" s="67">
        <f t="shared" ref="O337:O400" si="12">N337*M337</f>
        <v>0</v>
      </c>
      <c r="P337" s="66">
        <f>L337*(1-Скидка_SATA)</f>
        <v>27930</v>
      </c>
      <c r="Q337" s="67">
        <f t="shared" ref="Q337:Q400" si="13">M337*P337</f>
        <v>0</v>
      </c>
    </row>
    <row r="338" spans="1:17" ht="12" customHeight="1">
      <c r="A338" s="409"/>
      <c r="B338" s="265">
        <v>0.25</v>
      </c>
      <c r="C338" s="20"/>
      <c r="D338" s="21"/>
      <c r="E338" s="21"/>
      <c r="F338" s="21"/>
      <c r="G338" s="21"/>
      <c r="H338" s="21"/>
      <c r="I338" s="21"/>
      <c r="J338" s="21"/>
      <c r="K338" s="396"/>
      <c r="L338" s="378"/>
      <c r="M338" s="66"/>
      <c r="N338" s="66"/>
      <c r="O338" s="67"/>
      <c r="P338" s="66"/>
      <c r="Q338" s="67"/>
    </row>
    <row r="339" spans="1:17" ht="12" thickBot="1">
      <c r="A339" s="409"/>
      <c r="B339" s="253">
        <v>139568</v>
      </c>
      <c r="C339" s="255"/>
      <c r="D339" s="246"/>
      <c r="E339" s="246"/>
      <c r="F339" s="246"/>
      <c r="G339" s="246"/>
      <c r="H339" s="246"/>
      <c r="I339" s="246"/>
      <c r="J339" s="246"/>
      <c r="K339" s="397"/>
      <c r="L339" s="379"/>
      <c r="M339" s="66"/>
      <c r="N339" s="66"/>
      <c r="O339" s="67"/>
      <c r="P339" s="66"/>
      <c r="Q339" s="67"/>
    </row>
    <row r="340" spans="1:17" ht="12" customHeight="1">
      <c r="A340" s="409">
        <v>0</v>
      </c>
      <c r="B340" s="391" t="s">
        <v>657</v>
      </c>
      <c r="C340" s="392"/>
      <c r="D340" s="392"/>
      <c r="E340" s="392"/>
      <c r="F340" s="392"/>
      <c r="G340" s="392"/>
      <c r="H340" s="392"/>
      <c r="I340" s="392"/>
      <c r="J340" s="392"/>
      <c r="K340" s="395">
        <v>294</v>
      </c>
      <c r="L340" s="377">
        <f>ROUND(K340*Курс_EUR,0)</f>
        <v>27930</v>
      </c>
      <c r="M340" s="66"/>
      <c r="N340" s="66">
        <f>K340*(1-Скидка_SATA)</f>
        <v>294</v>
      </c>
      <c r="O340" s="67">
        <f t="shared" si="12"/>
        <v>0</v>
      </c>
      <c r="P340" s="66">
        <f>L340*(1-Скидка_SATA)</f>
        <v>27930</v>
      </c>
      <c r="Q340" s="67">
        <f t="shared" si="13"/>
        <v>0</v>
      </c>
    </row>
    <row r="341" spans="1:17" ht="12" customHeight="1">
      <c r="A341" s="409"/>
      <c r="B341" s="265">
        <v>0.45</v>
      </c>
      <c r="C341" s="20"/>
      <c r="D341" s="21"/>
      <c r="E341" s="21"/>
      <c r="F341" s="21"/>
      <c r="G341" s="21"/>
      <c r="H341" s="21"/>
      <c r="I341" s="21"/>
      <c r="J341" s="21"/>
      <c r="K341" s="396"/>
      <c r="L341" s="378"/>
      <c r="M341" s="66"/>
      <c r="N341" s="66"/>
      <c r="O341" s="67"/>
      <c r="P341" s="66"/>
      <c r="Q341" s="67"/>
    </row>
    <row r="342" spans="1:17" ht="12" thickBot="1">
      <c r="A342" s="409"/>
      <c r="B342" s="253">
        <v>141408</v>
      </c>
      <c r="C342" s="255"/>
      <c r="D342" s="246"/>
      <c r="E342" s="246"/>
      <c r="F342" s="246"/>
      <c r="G342" s="246"/>
      <c r="H342" s="246"/>
      <c r="I342" s="246"/>
      <c r="J342" s="246"/>
      <c r="K342" s="397"/>
      <c r="L342" s="379"/>
      <c r="M342" s="66"/>
      <c r="N342" s="66"/>
      <c r="O342" s="67"/>
      <c r="P342" s="66"/>
      <c r="Q342" s="67"/>
    </row>
    <row r="343" spans="1:17" ht="12" customHeight="1">
      <c r="A343" s="409">
        <v>0</v>
      </c>
      <c r="B343" s="391" t="s">
        <v>692</v>
      </c>
      <c r="C343" s="392"/>
      <c r="D343" s="392"/>
      <c r="E343" s="392"/>
      <c r="F343" s="392"/>
      <c r="G343" s="392"/>
      <c r="H343" s="392"/>
      <c r="I343" s="392"/>
      <c r="J343" s="392"/>
      <c r="K343" s="395">
        <v>107</v>
      </c>
      <c r="L343" s="377">
        <f>ROUND(K343*Курс_EUR,0)</f>
        <v>10165</v>
      </c>
      <c r="M343" s="66"/>
      <c r="N343" s="66">
        <f>K343*(1-Скидка_SATA)</f>
        <v>107</v>
      </c>
      <c r="O343" s="67">
        <f t="shared" si="12"/>
        <v>0</v>
      </c>
      <c r="P343" s="66">
        <f>L343*(1-Скидка_SATA)</f>
        <v>10165</v>
      </c>
      <c r="Q343" s="67">
        <f t="shared" si="13"/>
        <v>0</v>
      </c>
    </row>
    <row r="344" spans="1:17">
      <c r="A344" s="409"/>
      <c r="B344" s="265">
        <v>0.25</v>
      </c>
      <c r="C344" s="266">
        <v>0.45</v>
      </c>
      <c r="D344" s="21"/>
      <c r="E344" s="21"/>
      <c r="F344" s="21"/>
      <c r="G344" s="21"/>
      <c r="H344" s="21"/>
      <c r="I344" s="21"/>
      <c r="J344" s="21"/>
      <c r="K344" s="396"/>
      <c r="L344" s="378"/>
      <c r="M344" s="66"/>
      <c r="N344" s="66"/>
      <c r="O344" s="67"/>
      <c r="P344" s="66"/>
      <c r="Q344" s="67"/>
    </row>
    <row r="345" spans="1:17" ht="12" thickBot="1">
      <c r="A345" s="409"/>
      <c r="B345" s="253">
        <v>134619</v>
      </c>
      <c r="C345" s="255">
        <v>134635</v>
      </c>
      <c r="D345" s="246"/>
      <c r="E345" s="246"/>
      <c r="F345" s="246"/>
      <c r="G345" s="246"/>
      <c r="H345" s="246"/>
      <c r="I345" s="246"/>
      <c r="J345" s="246"/>
      <c r="K345" s="397"/>
      <c r="L345" s="379"/>
      <c r="M345" s="66"/>
      <c r="N345" s="66"/>
      <c r="O345" s="67"/>
      <c r="P345" s="66"/>
      <c r="Q345" s="67"/>
    </row>
    <row r="346" spans="1:17" ht="12" customHeight="1">
      <c r="A346" s="409">
        <v>0</v>
      </c>
      <c r="B346" s="391" t="s">
        <v>693</v>
      </c>
      <c r="C346" s="392"/>
      <c r="D346" s="392"/>
      <c r="E346" s="392"/>
      <c r="F346" s="392"/>
      <c r="G346" s="392"/>
      <c r="H346" s="392"/>
      <c r="I346" s="392"/>
      <c r="J346" s="392"/>
      <c r="K346" s="395">
        <v>124</v>
      </c>
      <c r="L346" s="377">
        <f>ROUND(K346*Курс_EUR,0)</f>
        <v>11780</v>
      </c>
      <c r="M346" s="66"/>
      <c r="N346" s="66">
        <f>K346*(1-Скидка_SATA)</f>
        <v>124</v>
      </c>
      <c r="O346" s="67">
        <f t="shared" si="12"/>
        <v>0</v>
      </c>
      <c r="P346" s="66">
        <f>L346*(1-Скидка_SATA)</f>
        <v>11780</v>
      </c>
      <c r="Q346" s="67">
        <f t="shared" si="13"/>
        <v>0</v>
      </c>
    </row>
    <row r="347" spans="1:17">
      <c r="A347" s="409"/>
      <c r="B347" s="265">
        <v>0.2</v>
      </c>
      <c r="C347" s="266">
        <v>0.25</v>
      </c>
      <c r="D347" s="21"/>
      <c r="E347" s="21"/>
      <c r="F347" s="21"/>
      <c r="G347" s="21"/>
      <c r="H347" s="21"/>
      <c r="I347" s="21"/>
      <c r="J347" s="21"/>
      <c r="K347" s="396"/>
      <c r="L347" s="378"/>
      <c r="M347" s="66"/>
      <c r="N347" s="66"/>
      <c r="O347" s="67"/>
      <c r="P347" s="66"/>
      <c r="Q347" s="67"/>
    </row>
    <row r="348" spans="1:17" ht="12" thickBot="1">
      <c r="A348" s="409"/>
      <c r="B348" s="253">
        <v>123448</v>
      </c>
      <c r="C348" s="255">
        <v>31476</v>
      </c>
      <c r="D348" s="246"/>
      <c r="E348" s="246"/>
      <c r="F348" s="246"/>
      <c r="G348" s="246"/>
      <c r="H348" s="246"/>
      <c r="I348" s="246"/>
      <c r="J348" s="246"/>
      <c r="K348" s="397"/>
      <c r="L348" s="379"/>
      <c r="M348" s="66"/>
      <c r="N348" s="66"/>
      <c r="O348" s="67"/>
      <c r="P348" s="66"/>
      <c r="Q348" s="67"/>
    </row>
    <row r="349" spans="1:17">
      <c r="A349" s="409">
        <v>0</v>
      </c>
      <c r="B349" s="391" t="s">
        <v>661</v>
      </c>
      <c r="C349" s="392"/>
      <c r="D349" s="392"/>
      <c r="E349" s="392"/>
      <c r="F349" s="392"/>
      <c r="G349" s="392"/>
      <c r="H349" s="392"/>
      <c r="I349" s="392"/>
      <c r="J349" s="392"/>
      <c r="K349" s="395">
        <v>496</v>
      </c>
      <c r="L349" s="377">
        <f>ROUND(K349*Курс_EUR,0)</f>
        <v>47120</v>
      </c>
      <c r="M349" s="66"/>
      <c r="N349" s="66">
        <f>K349*(1-Скидка_SATA)</f>
        <v>496</v>
      </c>
      <c r="O349" s="67">
        <f t="shared" si="12"/>
        <v>0</v>
      </c>
      <c r="P349" s="66">
        <f>L349*(1-Скидка_SATA)</f>
        <v>47120</v>
      </c>
      <c r="Q349" s="67">
        <f t="shared" si="13"/>
        <v>0</v>
      </c>
    </row>
    <row r="350" spans="1:17">
      <c r="A350" s="409"/>
      <c r="B350" s="265">
        <v>0.25</v>
      </c>
      <c r="C350" s="20"/>
      <c r="D350" s="21"/>
      <c r="E350" s="21"/>
      <c r="F350" s="21"/>
      <c r="G350" s="21"/>
      <c r="H350" s="21"/>
      <c r="I350" s="21"/>
      <c r="J350" s="21"/>
      <c r="K350" s="396"/>
      <c r="L350" s="378"/>
      <c r="M350" s="66"/>
      <c r="N350" s="66"/>
      <c r="O350" s="67"/>
      <c r="P350" s="66"/>
      <c r="Q350" s="67"/>
    </row>
    <row r="351" spans="1:17" ht="12" thickBot="1">
      <c r="A351" s="409"/>
      <c r="B351" s="253">
        <v>134577</v>
      </c>
      <c r="C351" s="255"/>
      <c r="D351" s="246"/>
      <c r="E351" s="246"/>
      <c r="F351" s="246"/>
      <c r="G351" s="246"/>
      <c r="H351" s="246"/>
      <c r="I351" s="246"/>
      <c r="J351" s="246"/>
      <c r="K351" s="397"/>
      <c r="L351" s="379"/>
      <c r="M351" s="66"/>
      <c r="N351" s="66"/>
      <c r="O351" s="67"/>
      <c r="P351" s="66"/>
      <c r="Q351" s="67"/>
    </row>
    <row r="352" spans="1:17">
      <c r="A352" s="409">
        <v>0</v>
      </c>
      <c r="B352" s="391" t="s">
        <v>659</v>
      </c>
      <c r="C352" s="392"/>
      <c r="D352" s="392"/>
      <c r="E352" s="392"/>
      <c r="F352" s="392"/>
      <c r="G352" s="392"/>
      <c r="H352" s="392"/>
      <c r="I352" s="392"/>
      <c r="J352" s="392"/>
      <c r="K352" s="395">
        <v>451</v>
      </c>
      <c r="L352" s="377">
        <f>ROUND(K352*Курс_EUR,0)</f>
        <v>42845</v>
      </c>
      <c r="M352" s="66"/>
      <c r="N352" s="66">
        <f>K352*(1-Скидка_SATA)</f>
        <v>451</v>
      </c>
      <c r="O352" s="67">
        <f t="shared" si="12"/>
        <v>0</v>
      </c>
      <c r="P352" s="66">
        <f>L352*(1-Скидка_SATA)</f>
        <v>42845</v>
      </c>
      <c r="Q352" s="67">
        <f t="shared" si="13"/>
        <v>0</v>
      </c>
    </row>
    <row r="353" spans="1:17">
      <c r="A353" s="409"/>
      <c r="B353" s="265">
        <v>0.25</v>
      </c>
      <c r="C353" s="20"/>
      <c r="D353" s="21"/>
      <c r="E353" s="21"/>
      <c r="F353" s="21"/>
      <c r="G353" s="21"/>
      <c r="H353" s="21"/>
      <c r="I353" s="21"/>
      <c r="J353" s="21"/>
      <c r="K353" s="396"/>
      <c r="L353" s="378"/>
      <c r="M353" s="66"/>
      <c r="N353" s="66"/>
      <c r="O353" s="67"/>
      <c r="P353" s="66"/>
      <c r="Q353" s="67"/>
    </row>
    <row r="354" spans="1:17" ht="12" thickBot="1">
      <c r="A354" s="409"/>
      <c r="B354" s="253">
        <v>134585</v>
      </c>
      <c r="C354" s="255"/>
      <c r="D354" s="246"/>
      <c r="E354" s="246"/>
      <c r="F354" s="246"/>
      <c r="G354" s="246"/>
      <c r="H354" s="246"/>
      <c r="I354" s="246"/>
      <c r="J354" s="246"/>
      <c r="K354" s="397"/>
      <c r="L354" s="379"/>
      <c r="M354" s="66"/>
      <c r="N354" s="66"/>
      <c r="O354" s="67"/>
      <c r="P354" s="66"/>
      <c r="Q354" s="67"/>
    </row>
    <row r="355" spans="1:17">
      <c r="A355" s="409">
        <v>0</v>
      </c>
      <c r="B355" s="391" t="s">
        <v>660</v>
      </c>
      <c r="C355" s="392"/>
      <c r="D355" s="392"/>
      <c r="E355" s="392"/>
      <c r="F355" s="392"/>
      <c r="G355" s="392"/>
      <c r="H355" s="392"/>
      <c r="I355" s="392"/>
      <c r="J355" s="392"/>
      <c r="K355" s="395">
        <v>496</v>
      </c>
      <c r="L355" s="377">
        <f>ROUND(K355*Курс_EUR,0)</f>
        <v>47120</v>
      </c>
      <c r="M355" s="66"/>
      <c r="N355" s="66">
        <f>K355*(1-Скидка_SATA)</f>
        <v>496</v>
      </c>
      <c r="O355" s="67">
        <f t="shared" si="12"/>
        <v>0</v>
      </c>
      <c r="P355" s="66">
        <f>L355*(1-Скидка_SATA)</f>
        <v>47120</v>
      </c>
      <c r="Q355" s="67">
        <f t="shared" si="13"/>
        <v>0</v>
      </c>
    </row>
    <row r="356" spans="1:17">
      <c r="A356" s="409"/>
      <c r="B356" s="265">
        <v>0.25</v>
      </c>
      <c r="C356" s="20"/>
      <c r="D356" s="21"/>
      <c r="E356" s="21"/>
      <c r="F356" s="21"/>
      <c r="G356" s="21"/>
      <c r="H356" s="21"/>
      <c r="I356" s="21"/>
      <c r="J356" s="21"/>
      <c r="K356" s="396"/>
      <c r="L356" s="378"/>
      <c r="M356" s="66"/>
      <c r="N356" s="66"/>
      <c r="O356" s="67"/>
      <c r="P356" s="66"/>
      <c r="Q356" s="67"/>
    </row>
    <row r="357" spans="1:17" ht="12" thickBot="1">
      <c r="A357" s="409"/>
      <c r="B357" s="253">
        <v>134551</v>
      </c>
      <c r="C357" s="255"/>
      <c r="D357" s="246"/>
      <c r="E357" s="246"/>
      <c r="F357" s="246"/>
      <c r="G357" s="246"/>
      <c r="H357" s="246"/>
      <c r="I357" s="246"/>
      <c r="J357" s="246"/>
      <c r="K357" s="397"/>
      <c r="L357" s="379"/>
      <c r="M357" s="66"/>
      <c r="N357" s="66"/>
      <c r="O357" s="67"/>
      <c r="P357" s="66"/>
      <c r="Q357" s="67"/>
    </row>
    <row r="358" spans="1:17">
      <c r="A358" s="409">
        <v>0</v>
      </c>
      <c r="B358" s="391" t="s">
        <v>658</v>
      </c>
      <c r="C358" s="392"/>
      <c r="D358" s="392"/>
      <c r="E358" s="392"/>
      <c r="F358" s="392"/>
      <c r="G358" s="392"/>
      <c r="H358" s="392"/>
      <c r="I358" s="392"/>
      <c r="J358" s="392"/>
      <c r="K358" s="395">
        <v>451</v>
      </c>
      <c r="L358" s="377">
        <f>ROUND(K358*Курс_EUR,0)</f>
        <v>42845</v>
      </c>
      <c r="M358" s="66"/>
      <c r="N358" s="66">
        <f>K358*(1-Скидка_SATA)</f>
        <v>451</v>
      </c>
      <c r="O358" s="67">
        <f t="shared" si="12"/>
        <v>0</v>
      </c>
      <c r="P358" s="66">
        <f>L358*(1-Скидка_SATA)</f>
        <v>42845</v>
      </c>
      <c r="Q358" s="67">
        <f t="shared" si="13"/>
        <v>0</v>
      </c>
    </row>
    <row r="359" spans="1:17">
      <c r="A359" s="409"/>
      <c r="B359" s="265">
        <v>0.15</v>
      </c>
      <c r="C359" s="266">
        <v>0.25</v>
      </c>
      <c r="D359" s="21"/>
      <c r="E359" s="21"/>
      <c r="F359" s="21"/>
      <c r="G359" s="21"/>
      <c r="H359" s="21"/>
      <c r="I359" s="21"/>
      <c r="J359" s="21"/>
      <c r="K359" s="396"/>
      <c r="L359" s="378"/>
      <c r="M359" s="66"/>
      <c r="N359" s="66"/>
      <c r="O359" s="67"/>
      <c r="P359" s="66"/>
      <c r="Q359" s="67"/>
    </row>
    <row r="360" spans="1:17" ht="12" thickBot="1">
      <c r="A360" s="409"/>
      <c r="B360" s="253">
        <v>136077</v>
      </c>
      <c r="C360" s="255">
        <v>134569</v>
      </c>
      <c r="D360" s="246"/>
      <c r="E360" s="246"/>
      <c r="F360" s="246"/>
      <c r="G360" s="246"/>
      <c r="H360" s="246"/>
      <c r="I360" s="246"/>
      <c r="J360" s="246"/>
      <c r="K360" s="397"/>
      <c r="L360" s="379"/>
      <c r="M360" s="66"/>
      <c r="N360" s="66"/>
      <c r="O360" s="67"/>
      <c r="P360" s="66"/>
      <c r="Q360" s="67"/>
    </row>
    <row r="361" spans="1:17" ht="12" customHeight="1">
      <c r="A361" s="409">
        <v>0</v>
      </c>
      <c r="B361" s="391" t="s">
        <v>694</v>
      </c>
      <c r="C361" s="392"/>
      <c r="D361" s="392"/>
      <c r="E361" s="392"/>
      <c r="F361" s="392"/>
      <c r="G361" s="392"/>
      <c r="H361" s="392"/>
      <c r="I361" s="392"/>
      <c r="J361" s="392"/>
      <c r="K361" s="395">
        <v>158</v>
      </c>
      <c r="L361" s="377">
        <f>ROUND(K361*Курс_EUR,0)</f>
        <v>15010</v>
      </c>
      <c r="M361" s="66"/>
      <c r="N361" s="66">
        <f>K361*(1-Скидка_SATA)</f>
        <v>158</v>
      </c>
      <c r="O361" s="67">
        <f t="shared" si="12"/>
        <v>0</v>
      </c>
      <c r="P361" s="66">
        <f>L361*(1-Скидка_SATA)</f>
        <v>15010</v>
      </c>
      <c r="Q361" s="67">
        <f t="shared" si="13"/>
        <v>0</v>
      </c>
    </row>
    <row r="362" spans="1:17">
      <c r="A362" s="409"/>
      <c r="B362" s="265">
        <v>0.15</v>
      </c>
      <c r="C362" s="266">
        <v>0.25</v>
      </c>
      <c r="D362" s="266">
        <v>0.45</v>
      </c>
      <c r="E362" s="266">
        <v>0.65</v>
      </c>
      <c r="F362" s="21"/>
      <c r="G362" s="21"/>
      <c r="H362" s="21"/>
      <c r="I362" s="21"/>
      <c r="J362" s="21"/>
      <c r="K362" s="396"/>
      <c r="L362" s="378"/>
      <c r="M362" s="66"/>
      <c r="N362" s="66"/>
      <c r="O362" s="67"/>
      <c r="P362" s="66"/>
      <c r="Q362" s="67"/>
    </row>
    <row r="363" spans="1:17" ht="12" thickBot="1">
      <c r="A363" s="409"/>
      <c r="B363" s="253">
        <v>134643</v>
      </c>
      <c r="C363" s="255">
        <v>134650</v>
      </c>
      <c r="D363" s="246">
        <v>134668</v>
      </c>
      <c r="E363" s="246">
        <v>134676</v>
      </c>
      <c r="F363" s="246"/>
      <c r="G363" s="246"/>
      <c r="H363" s="246"/>
      <c r="I363" s="246"/>
      <c r="J363" s="246"/>
      <c r="K363" s="397"/>
      <c r="L363" s="379"/>
      <c r="M363" s="66"/>
      <c r="N363" s="66"/>
      <c r="O363" s="67"/>
      <c r="P363" s="66"/>
      <c r="Q363" s="67"/>
    </row>
    <row r="364" spans="1:17" ht="12" customHeight="1">
      <c r="A364" s="409">
        <v>0</v>
      </c>
      <c r="B364" s="391" t="s">
        <v>3812</v>
      </c>
      <c r="C364" s="392"/>
      <c r="D364" s="392"/>
      <c r="E364" s="392"/>
      <c r="F364" s="392"/>
      <c r="G364" s="392"/>
      <c r="H364" s="392"/>
      <c r="I364" s="392"/>
      <c r="J364" s="392"/>
      <c r="K364" s="395">
        <v>390</v>
      </c>
      <c r="L364" s="377">
        <f>ROUND(K364*Курс_EUR,0)</f>
        <v>37050</v>
      </c>
      <c r="M364" s="66"/>
      <c r="N364" s="66">
        <f>K364*(1-Скидка_SATA)</f>
        <v>390</v>
      </c>
      <c r="O364" s="67">
        <f t="shared" si="12"/>
        <v>0</v>
      </c>
      <c r="P364" s="66">
        <f>L364*(1-Скидка_SATA)</f>
        <v>37050</v>
      </c>
      <c r="Q364" s="67">
        <f t="shared" si="13"/>
        <v>0</v>
      </c>
    </row>
    <row r="365" spans="1:17">
      <c r="A365" s="409"/>
      <c r="B365" s="252">
        <v>0.5</v>
      </c>
      <c r="C365" s="20"/>
      <c r="D365" s="21"/>
      <c r="E365" s="21"/>
      <c r="F365" s="21"/>
      <c r="G365" s="21"/>
      <c r="H365" s="21"/>
      <c r="I365" s="21"/>
      <c r="J365" s="21"/>
      <c r="K365" s="396"/>
      <c r="L365" s="378"/>
      <c r="M365" s="66"/>
      <c r="N365" s="66"/>
      <c r="O365" s="67"/>
      <c r="P365" s="66"/>
      <c r="Q365" s="67"/>
    </row>
    <row r="366" spans="1:17" ht="12" thickBot="1">
      <c r="A366" s="409"/>
      <c r="B366" s="253">
        <v>227629</v>
      </c>
      <c r="C366" s="255"/>
      <c r="D366" s="246"/>
      <c r="E366" s="246"/>
      <c r="F366" s="246"/>
      <c r="G366" s="246"/>
      <c r="H366" s="246"/>
      <c r="I366" s="246"/>
      <c r="J366" s="246"/>
      <c r="K366" s="397"/>
      <c r="L366" s="379"/>
      <c r="M366" s="66"/>
      <c r="N366" s="66"/>
      <c r="O366" s="67"/>
      <c r="P366" s="66"/>
      <c r="Q366" s="67"/>
    </row>
    <row r="367" spans="1:17" ht="12" customHeight="1">
      <c r="A367" s="409">
        <v>0</v>
      </c>
      <c r="B367" s="391" t="s">
        <v>3813</v>
      </c>
      <c r="C367" s="392"/>
      <c r="D367" s="392"/>
      <c r="E367" s="392"/>
      <c r="F367" s="392"/>
      <c r="G367" s="392"/>
      <c r="H367" s="392"/>
      <c r="I367" s="392"/>
      <c r="J367" s="392"/>
      <c r="K367" s="395">
        <v>403</v>
      </c>
      <c r="L367" s="377">
        <f>ROUND(K367*Курс_EUR,0)</f>
        <v>38285</v>
      </c>
      <c r="M367" s="66"/>
      <c r="N367" s="66">
        <f>K367*(1-Скидка_SATA)</f>
        <v>403</v>
      </c>
      <c r="O367" s="67">
        <f t="shared" si="12"/>
        <v>0</v>
      </c>
      <c r="P367" s="66">
        <f>L367*(1-Скидка_SATA)</f>
        <v>38285</v>
      </c>
      <c r="Q367" s="67">
        <f t="shared" si="13"/>
        <v>0</v>
      </c>
    </row>
    <row r="368" spans="1:17">
      <c r="A368" s="409"/>
      <c r="B368" s="252">
        <v>0.5</v>
      </c>
      <c r="C368" s="20"/>
      <c r="D368" s="21"/>
      <c r="E368" s="21"/>
      <c r="F368" s="21"/>
      <c r="G368" s="21"/>
      <c r="H368" s="21"/>
      <c r="I368" s="21"/>
      <c r="J368" s="21"/>
      <c r="K368" s="396"/>
      <c r="L368" s="378"/>
      <c r="M368" s="66"/>
      <c r="N368" s="66"/>
      <c r="O368" s="67"/>
      <c r="P368" s="66"/>
      <c r="Q368" s="67"/>
    </row>
    <row r="369" spans="1:17" ht="12" thickBot="1">
      <c r="A369" s="409"/>
      <c r="B369" s="253">
        <v>227637</v>
      </c>
      <c r="C369" s="255"/>
      <c r="D369" s="246"/>
      <c r="E369" s="246"/>
      <c r="F369" s="246"/>
      <c r="G369" s="246"/>
      <c r="H369" s="246"/>
      <c r="I369" s="246"/>
      <c r="J369" s="246"/>
      <c r="K369" s="397"/>
      <c r="L369" s="379"/>
      <c r="M369" s="66"/>
      <c r="N369" s="66"/>
      <c r="O369" s="67"/>
      <c r="P369" s="66"/>
      <c r="Q369" s="67"/>
    </row>
    <row r="370" spans="1:17" ht="12" customHeight="1">
      <c r="A370" s="409">
        <v>0</v>
      </c>
      <c r="B370" s="391" t="s">
        <v>662</v>
      </c>
      <c r="C370" s="392"/>
      <c r="D370" s="392"/>
      <c r="E370" s="392"/>
      <c r="F370" s="392"/>
      <c r="G370" s="392"/>
      <c r="H370" s="392"/>
      <c r="I370" s="392"/>
      <c r="J370" s="392"/>
      <c r="K370" s="395">
        <v>251</v>
      </c>
      <c r="L370" s="377">
        <f>ROUND(K370*Курс_EUR,0)</f>
        <v>23845</v>
      </c>
      <c r="M370" s="66"/>
      <c r="N370" s="66">
        <f>K370*(1-Скидка_SATA)</f>
        <v>251</v>
      </c>
      <c r="O370" s="67">
        <f t="shared" si="12"/>
        <v>0</v>
      </c>
      <c r="P370" s="66">
        <f>L370*(1-Скидка_SATA)</f>
        <v>23845</v>
      </c>
      <c r="Q370" s="67">
        <f t="shared" si="13"/>
        <v>0</v>
      </c>
    </row>
    <row r="371" spans="1:17" ht="12" customHeight="1">
      <c r="A371" s="409"/>
      <c r="B371" s="252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96"/>
      <c r="L371" s="378"/>
      <c r="M371" s="66"/>
      <c r="N371" s="66"/>
      <c r="O371" s="67"/>
      <c r="P371" s="66"/>
      <c r="Q371" s="67"/>
    </row>
    <row r="372" spans="1:17" ht="12" thickBot="1">
      <c r="A372" s="409"/>
      <c r="B372" s="253">
        <v>126532</v>
      </c>
      <c r="C372" s="255">
        <v>126540</v>
      </c>
      <c r="D372" s="246">
        <v>126557</v>
      </c>
      <c r="E372" s="246"/>
      <c r="F372" s="246"/>
      <c r="G372" s="246"/>
      <c r="H372" s="246"/>
      <c r="I372" s="246"/>
      <c r="J372" s="246"/>
      <c r="K372" s="397"/>
      <c r="L372" s="379"/>
      <c r="M372" s="66"/>
      <c r="N372" s="66"/>
      <c r="O372" s="67"/>
      <c r="P372" s="66"/>
      <c r="Q372" s="67"/>
    </row>
    <row r="373" spans="1:17" ht="12" customHeight="1">
      <c r="A373" s="409">
        <v>0</v>
      </c>
      <c r="B373" s="391" t="s">
        <v>695</v>
      </c>
      <c r="C373" s="392"/>
      <c r="D373" s="392"/>
      <c r="E373" s="392"/>
      <c r="F373" s="392"/>
      <c r="G373" s="392"/>
      <c r="H373" s="392"/>
      <c r="I373" s="392"/>
      <c r="J373" s="392"/>
      <c r="K373" s="395">
        <v>98</v>
      </c>
      <c r="L373" s="377">
        <f>ROUND(K373*Курс_EUR,0)</f>
        <v>9310</v>
      </c>
      <c r="M373" s="66"/>
      <c r="N373" s="66">
        <f>K373*(1-Скидка_SATA)</f>
        <v>98</v>
      </c>
      <c r="O373" s="67">
        <f t="shared" si="12"/>
        <v>0</v>
      </c>
      <c r="P373" s="66">
        <f>L373*(1-Скидка_SATA)</f>
        <v>9310</v>
      </c>
      <c r="Q373" s="67">
        <f t="shared" si="13"/>
        <v>0</v>
      </c>
    </row>
    <row r="374" spans="1:17">
      <c r="A374" s="409"/>
      <c r="B374" s="252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96"/>
      <c r="L374" s="378"/>
      <c r="M374" s="66"/>
      <c r="N374" s="66"/>
      <c r="O374" s="67"/>
      <c r="P374" s="66"/>
      <c r="Q374" s="67"/>
    </row>
    <row r="375" spans="1:17" ht="12" customHeight="1" thickBot="1">
      <c r="A375" s="409"/>
      <c r="B375" s="253">
        <v>126441</v>
      </c>
      <c r="C375" s="255">
        <v>126458</v>
      </c>
      <c r="D375" s="246">
        <v>126466</v>
      </c>
      <c r="E375" s="246"/>
      <c r="F375" s="246"/>
      <c r="G375" s="246"/>
      <c r="H375" s="246"/>
      <c r="I375" s="246"/>
      <c r="J375" s="246"/>
      <c r="K375" s="397"/>
      <c r="L375" s="379"/>
      <c r="M375" s="66"/>
      <c r="N375" s="66"/>
      <c r="O375" s="67"/>
      <c r="P375" s="66"/>
      <c r="Q375" s="67"/>
    </row>
    <row r="376" spans="1:17">
      <c r="A376" s="208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6"/>
      <c r="N376" s="66"/>
      <c r="O376" s="67"/>
      <c r="P376" s="66"/>
      <c r="Q376" s="67"/>
    </row>
    <row r="377" spans="1:17">
      <c r="A377" s="208">
        <v>0</v>
      </c>
      <c r="B377" s="26">
        <v>154211</v>
      </c>
      <c r="C377" s="380" t="s">
        <v>4089</v>
      </c>
      <c r="D377" s="381"/>
      <c r="E377" s="381"/>
      <c r="F377" s="381"/>
      <c r="G377" s="381"/>
      <c r="H377" s="381"/>
      <c r="I377" s="381"/>
      <c r="J377" s="382"/>
      <c r="K377" s="17">
        <v>498</v>
      </c>
      <c r="L377" s="17">
        <f t="shared" ref="L377:L391" si="14">ROUND(K377*Курс_EUR,0)</f>
        <v>47310</v>
      </c>
      <c r="M377" s="66"/>
      <c r="N377" s="66">
        <f t="shared" ref="N377:N391" si="15">K377*(1-Скидка_SATA)</f>
        <v>498</v>
      </c>
      <c r="O377" s="67">
        <f t="shared" si="12"/>
        <v>0</v>
      </c>
      <c r="P377" s="66">
        <f t="shared" ref="P377:P391" si="16">L377*(1-Скидка_SATA)</f>
        <v>47310</v>
      </c>
      <c r="Q377" s="67">
        <f t="shared" si="13"/>
        <v>0</v>
      </c>
    </row>
    <row r="378" spans="1:17">
      <c r="A378" s="208">
        <v>0</v>
      </c>
      <c r="B378" s="26">
        <v>154229</v>
      </c>
      <c r="C378" s="380" t="s">
        <v>4090</v>
      </c>
      <c r="D378" s="381"/>
      <c r="E378" s="381"/>
      <c r="F378" s="381"/>
      <c r="G378" s="381"/>
      <c r="H378" s="381"/>
      <c r="I378" s="381"/>
      <c r="J378" s="382"/>
      <c r="K378" s="17">
        <v>569</v>
      </c>
      <c r="L378" s="17">
        <f t="shared" si="14"/>
        <v>54055</v>
      </c>
      <c r="M378" s="66"/>
      <c r="N378" s="66">
        <f t="shared" si="15"/>
        <v>569</v>
      </c>
      <c r="O378" s="67">
        <f t="shared" si="12"/>
        <v>0</v>
      </c>
      <c r="P378" s="66">
        <f t="shared" si="16"/>
        <v>54055</v>
      </c>
      <c r="Q378" s="67">
        <f t="shared" si="13"/>
        <v>0</v>
      </c>
    </row>
    <row r="379" spans="1:17">
      <c r="A379" s="208">
        <v>0</v>
      </c>
      <c r="B379" s="26">
        <v>154237</v>
      </c>
      <c r="C379" s="380" t="s">
        <v>4091</v>
      </c>
      <c r="D379" s="381"/>
      <c r="E379" s="381"/>
      <c r="F379" s="381"/>
      <c r="G379" s="381"/>
      <c r="H379" s="381"/>
      <c r="I379" s="381"/>
      <c r="J379" s="382"/>
      <c r="K379" s="17">
        <v>636</v>
      </c>
      <c r="L379" s="17">
        <f t="shared" si="14"/>
        <v>60420</v>
      </c>
      <c r="M379" s="66"/>
      <c r="N379" s="66">
        <f t="shared" si="15"/>
        <v>636</v>
      </c>
      <c r="O379" s="67">
        <f t="shared" si="12"/>
        <v>0</v>
      </c>
      <c r="P379" s="66">
        <f t="shared" si="16"/>
        <v>60420</v>
      </c>
      <c r="Q379" s="67">
        <f t="shared" si="13"/>
        <v>0</v>
      </c>
    </row>
    <row r="380" spans="1:17">
      <c r="A380" s="208">
        <v>0</v>
      </c>
      <c r="B380" s="26">
        <v>154252</v>
      </c>
      <c r="C380" s="380" t="s">
        <v>4092</v>
      </c>
      <c r="D380" s="381"/>
      <c r="E380" s="381"/>
      <c r="F380" s="381"/>
      <c r="G380" s="381"/>
      <c r="H380" s="381"/>
      <c r="I380" s="381"/>
      <c r="J380" s="382"/>
      <c r="K380" s="17">
        <v>449</v>
      </c>
      <c r="L380" s="17">
        <f t="shared" si="14"/>
        <v>42655</v>
      </c>
      <c r="M380" s="66"/>
      <c r="N380" s="66">
        <f t="shared" si="15"/>
        <v>449</v>
      </c>
      <c r="O380" s="67">
        <f t="shared" si="12"/>
        <v>0</v>
      </c>
      <c r="P380" s="66">
        <f t="shared" si="16"/>
        <v>42655</v>
      </c>
      <c r="Q380" s="67">
        <f t="shared" si="13"/>
        <v>0</v>
      </c>
    </row>
    <row r="381" spans="1:17">
      <c r="A381" s="208">
        <v>0</v>
      </c>
      <c r="B381" s="26">
        <v>154260</v>
      </c>
      <c r="C381" s="380" t="s">
        <v>4093</v>
      </c>
      <c r="D381" s="381"/>
      <c r="E381" s="381"/>
      <c r="F381" s="381"/>
      <c r="G381" s="381"/>
      <c r="H381" s="381"/>
      <c r="I381" s="381"/>
      <c r="J381" s="382"/>
      <c r="K381" s="17">
        <v>579</v>
      </c>
      <c r="L381" s="17">
        <f t="shared" si="14"/>
        <v>55005</v>
      </c>
      <c r="M381" s="66"/>
      <c r="N381" s="66">
        <f t="shared" si="15"/>
        <v>579</v>
      </c>
      <c r="O381" s="67">
        <f t="shared" si="12"/>
        <v>0</v>
      </c>
      <c r="P381" s="66">
        <f t="shared" si="16"/>
        <v>55005</v>
      </c>
      <c r="Q381" s="67">
        <f t="shared" si="13"/>
        <v>0</v>
      </c>
    </row>
    <row r="382" spans="1:17">
      <c r="A382" s="208">
        <v>0</v>
      </c>
      <c r="B382" s="26">
        <v>154278</v>
      </c>
      <c r="C382" s="380" t="s">
        <v>4094</v>
      </c>
      <c r="D382" s="381"/>
      <c r="E382" s="381"/>
      <c r="F382" s="381"/>
      <c r="G382" s="381"/>
      <c r="H382" s="381"/>
      <c r="I382" s="381"/>
      <c r="J382" s="382"/>
      <c r="K382" s="17">
        <v>650</v>
      </c>
      <c r="L382" s="17">
        <f t="shared" si="14"/>
        <v>61750</v>
      </c>
      <c r="M382" s="66"/>
      <c r="N382" s="66">
        <f t="shared" si="15"/>
        <v>650</v>
      </c>
      <c r="O382" s="67">
        <f t="shared" si="12"/>
        <v>0</v>
      </c>
      <c r="P382" s="66">
        <f t="shared" si="16"/>
        <v>61750</v>
      </c>
      <c r="Q382" s="67">
        <f t="shared" si="13"/>
        <v>0</v>
      </c>
    </row>
    <row r="383" spans="1:17">
      <c r="A383" s="208">
        <v>0</v>
      </c>
      <c r="B383" s="26">
        <v>154294</v>
      </c>
      <c r="C383" s="380" t="s">
        <v>4095</v>
      </c>
      <c r="D383" s="381"/>
      <c r="E383" s="381"/>
      <c r="F383" s="381"/>
      <c r="G383" s="381"/>
      <c r="H383" s="381"/>
      <c r="I383" s="381"/>
      <c r="J383" s="382"/>
      <c r="K383" s="17">
        <v>766</v>
      </c>
      <c r="L383" s="17">
        <f t="shared" si="14"/>
        <v>72770</v>
      </c>
      <c r="M383" s="66"/>
      <c r="N383" s="66">
        <f t="shared" si="15"/>
        <v>766</v>
      </c>
      <c r="O383" s="67">
        <f t="shared" si="12"/>
        <v>0</v>
      </c>
      <c r="P383" s="66">
        <f t="shared" si="16"/>
        <v>72770</v>
      </c>
      <c r="Q383" s="67">
        <f t="shared" si="13"/>
        <v>0</v>
      </c>
    </row>
    <row r="384" spans="1:17">
      <c r="A384" s="208">
        <v>0</v>
      </c>
      <c r="B384" s="26">
        <v>154302</v>
      </c>
      <c r="C384" s="380" t="s">
        <v>4096</v>
      </c>
      <c r="D384" s="381"/>
      <c r="E384" s="381"/>
      <c r="F384" s="381"/>
      <c r="G384" s="381"/>
      <c r="H384" s="381"/>
      <c r="I384" s="381"/>
      <c r="J384" s="382"/>
      <c r="K384" s="17">
        <v>822</v>
      </c>
      <c r="L384" s="17">
        <f t="shared" si="14"/>
        <v>78090</v>
      </c>
      <c r="M384" s="66"/>
      <c r="N384" s="66">
        <f t="shared" si="15"/>
        <v>822</v>
      </c>
      <c r="O384" s="67">
        <f t="shared" si="12"/>
        <v>0</v>
      </c>
      <c r="P384" s="66">
        <f t="shared" si="16"/>
        <v>78090</v>
      </c>
      <c r="Q384" s="67">
        <f t="shared" si="13"/>
        <v>0</v>
      </c>
    </row>
    <row r="385" spans="1:17">
      <c r="A385" s="208">
        <v>0</v>
      </c>
      <c r="B385" s="26">
        <v>154310</v>
      </c>
      <c r="C385" s="380" t="s">
        <v>4097</v>
      </c>
      <c r="D385" s="381"/>
      <c r="E385" s="381"/>
      <c r="F385" s="381"/>
      <c r="G385" s="381"/>
      <c r="H385" s="381"/>
      <c r="I385" s="381"/>
      <c r="J385" s="382"/>
      <c r="K385" s="17">
        <v>900</v>
      </c>
      <c r="L385" s="17">
        <f t="shared" si="14"/>
        <v>85500</v>
      </c>
      <c r="M385" s="66"/>
      <c r="N385" s="66">
        <f t="shared" si="15"/>
        <v>900</v>
      </c>
      <c r="O385" s="67">
        <f t="shared" si="12"/>
        <v>0</v>
      </c>
      <c r="P385" s="66">
        <f t="shared" si="16"/>
        <v>85500</v>
      </c>
      <c r="Q385" s="67">
        <f t="shared" si="13"/>
        <v>0</v>
      </c>
    </row>
    <row r="386" spans="1:17">
      <c r="A386" s="208">
        <v>0</v>
      </c>
      <c r="B386" s="26">
        <v>154286</v>
      </c>
      <c r="C386" s="380" t="s">
        <v>4098</v>
      </c>
      <c r="D386" s="381"/>
      <c r="E386" s="381"/>
      <c r="F386" s="381"/>
      <c r="G386" s="381"/>
      <c r="H386" s="381"/>
      <c r="I386" s="381"/>
      <c r="J386" s="382"/>
      <c r="K386" s="17">
        <v>822</v>
      </c>
      <c r="L386" s="17">
        <f t="shared" si="14"/>
        <v>78090</v>
      </c>
      <c r="M386" s="66"/>
      <c r="N386" s="66">
        <f t="shared" si="15"/>
        <v>822</v>
      </c>
      <c r="O386" s="67">
        <f t="shared" si="12"/>
        <v>0</v>
      </c>
      <c r="P386" s="66">
        <f t="shared" si="16"/>
        <v>78090</v>
      </c>
      <c r="Q386" s="67">
        <f t="shared" si="13"/>
        <v>0</v>
      </c>
    </row>
    <row r="387" spans="1:17">
      <c r="A387" s="208">
        <v>0</v>
      </c>
      <c r="B387" s="26">
        <v>178533</v>
      </c>
      <c r="C387" s="380" t="s">
        <v>4111</v>
      </c>
      <c r="D387" s="381"/>
      <c r="E387" s="381"/>
      <c r="F387" s="381"/>
      <c r="G387" s="381"/>
      <c r="H387" s="381"/>
      <c r="I387" s="381"/>
      <c r="J387" s="382"/>
      <c r="K387" s="17">
        <v>691</v>
      </c>
      <c r="L387" s="17">
        <f t="shared" si="14"/>
        <v>65645</v>
      </c>
      <c r="M387" s="66"/>
      <c r="N387" s="66">
        <f t="shared" si="15"/>
        <v>691</v>
      </c>
      <c r="O387" s="67">
        <f t="shared" si="12"/>
        <v>0</v>
      </c>
      <c r="P387" s="66">
        <f t="shared" si="16"/>
        <v>65645</v>
      </c>
      <c r="Q387" s="67">
        <f t="shared" si="13"/>
        <v>0</v>
      </c>
    </row>
    <row r="388" spans="1:17">
      <c r="A388" s="208">
        <v>0</v>
      </c>
      <c r="B388" s="26">
        <v>185520</v>
      </c>
      <c r="C388" s="380" t="s">
        <v>4112</v>
      </c>
      <c r="D388" s="381"/>
      <c r="E388" s="381"/>
      <c r="F388" s="381"/>
      <c r="G388" s="381"/>
      <c r="H388" s="381"/>
      <c r="I388" s="381"/>
      <c r="J388" s="382"/>
      <c r="K388" s="17">
        <v>663</v>
      </c>
      <c r="L388" s="17">
        <f t="shared" si="14"/>
        <v>62985</v>
      </c>
      <c r="M388" s="66"/>
      <c r="N388" s="66">
        <f t="shared" si="15"/>
        <v>663</v>
      </c>
      <c r="O388" s="67">
        <f t="shared" si="12"/>
        <v>0</v>
      </c>
      <c r="P388" s="66">
        <f t="shared" si="16"/>
        <v>62985</v>
      </c>
      <c r="Q388" s="67">
        <f t="shared" si="13"/>
        <v>0</v>
      </c>
    </row>
    <row r="389" spans="1:17">
      <c r="A389" s="208">
        <v>0</v>
      </c>
      <c r="B389" s="26">
        <v>196162</v>
      </c>
      <c r="C389" s="380" t="s">
        <v>4628</v>
      </c>
      <c r="D389" s="381"/>
      <c r="E389" s="381"/>
      <c r="F389" s="381"/>
      <c r="G389" s="381"/>
      <c r="H389" s="381"/>
      <c r="I389" s="381"/>
      <c r="J389" s="382"/>
      <c r="K389" s="17">
        <v>592</v>
      </c>
      <c r="L389" s="17">
        <f t="shared" si="14"/>
        <v>56240</v>
      </c>
      <c r="M389" s="66"/>
      <c r="N389" s="66">
        <f t="shared" si="15"/>
        <v>592</v>
      </c>
      <c r="O389" s="67">
        <f t="shared" si="12"/>
        <v>0</v>
      </c>
      <c r="P389" s="66">
        <f t="shared" si="16"/>
        <v>56240</v>
      </c>
      <c r="Q389" s="67">
        <f t="shared" si="13"/>
        <v>0</v>
      </c>
    </row>
    <row r="390" spans="1:17">
      <c r="A390" s="208">
        <v>0</v>
      </c>
      <c r="B390" s="26">
        <v>196170</v>
      </c>
      <c r="C390" s="380" t="s">
        <v>4629</v>
      </c>
      <c r="D390" s="381"/>
      <c r="E390" s="381"/>
      <c r="F390" s="381"/>
      <c r="G390" s="381"/>
      <c r="H390" s="381"/>
      <c r="I390" s="381"/>
      <c r="J390" s="382"/>
      <c r="K390" s="17">
        <v>597</v>
      </c>
      <c r="L390" s="17">
        <f t="shared" si="14"/>
        <v>56715</v>
      </c>
      <c r="M390" s="66"/>
      <c r="N390" s="66">
        <f t="shared" si="15"/>
        <v>597</v>
      </c>
      <c r="O390" s="67">
        <f t="shared" si="12"/>
        <v>0</v>
      </c>
      <c r="P390" s="66">
        <f t="shared" si="16"/>
        <v>56715</v>
      </c>
      <c r="Q390" s="67">
        <f t="shared" si="13"/>
        <v>0</v>
      </c>
    </row>
    <row r="391" spans="1:17">
      <c r="A391" s="208">
        <v>0</v>
      </c>
      <c r="B391" s="26">
        <v>196188</v>
      </c>
      <c r="C391" s="380" t="s">
        <v>4630</v>
      </c>
      <c r="D391" s="381"/>
      <c r="E391" s="381"/>
      <c r="F391" s="381"/>
      <c r="G391" s="381"/>
      <c r="H391" s="381"/>
      <c r="I391" s="381"/>
      <c r="J391" s="382"/>
      <c r="K391" s="17">
        <v>671</v>
      </c>
      <c r="L391" s="17">
        <f t="shared" si="14"/>
        <v>63745</v>
      </c>
      <c r="M391" s="66"/>
      <c r="N391" s="66">
        <f t="shared" si="15"/>
        <v>671</v>
      </c>
      <c r="O391" s="67">
        <f t="shared" si="12"/>
        <v>0</v>
      </c>
      <c r="P391" s="66">
        <f t="shared" si="16"/>
        <v>63745</v>
      </c>
      <c r="Q391" s="67">
        <f t="shared" si="13"/>
        <v>0</v>
      </c>
    </row>
    <row r="392" spans="1:17">
      <c r="A392" s="208"/>
      <c r="B392" s="26"/>
      <c r="C392" s="380"/>
      <c r="D392" s="381"/>
      <c r="E392" s="381"/>
      <c r="F392" s="381"/>
      <c r="G392" s="381"/>
      <c r="H392" s="381"/>
      <c r="I392" s="381"/>
      <c r="J392" s="382"/>
      <c r="K392" s="17"/>
      <c r="L392" s="17"/>
      <c r="M392" s="66"/>
      <c r="N392" s="66"/>
      <c r="O392" s="67"/>
      <c r="P392" s="66"/>
      <c r="Q392" s="67"/>
    </row>
    <row r="393" spans="1:17" ht="12" customHeight="1">
      <c r="A393" s="208">
        <v>0</v>
      </c>
      <c r="B393" s="26">
        <v>154435</v>
      </c>
      <c r="C393" s="380" t="s">
        <v>4099</v>
      </c>
      <c r="D393" s="381"/>
      <c r="E393" s="381"/>
      <c r="F393" s="381"/>
      <c r="G393" s="381"/>
      <c r="H393" s="381"/>
      <c r="I393" s="381"/>
      <c r="J393" s="382"/>
      <c r="K393" s="17">
        <v>491</v>
      </c>
      <c r="L393" s="17">
        <f t="shared" ref="L393:L404" si="17">ROUND(K393*Курс_EUR,0)</f>
        <v>46645</v>
      </c>
      <c r="M393" s="66"/>
      <c r="N393" s="66">
        <f t="shared" ref="N393:N404" si="18">K393*(1-Скидка_SATA)</f>
        <v>491</v>
      </c>
      <c r="O393" s="67">
        <f t="shared" si="12"/>
        <v>0</v>
      </c>
      <c r="P393" s="66">
        <f t="shared" ref="P393:P404" si="19">L393*(1-Скидка_SATA)</f>
        <v>46645</v>
      </c>
      <c r="Q393" s="67">
        <f t="shared" si="13"/>
        <v>0</v>
      </c>
    </row>
    <row r="394" spans="1:17" ht="12" customHeight="1">
      <c r="A394" s="208">
        <v>0</v>
      </c>
      <c r="B394" s="26">
        <v>154443</v>
      </c>
      <c r="C394" s="380" t="s">
        <v>4100</v>
      </c>
      <c r="D394" s="381"/>
      <c r="E394" s="381"/>
      <c r="F394" s="381"/>
      <c r="G394" s="381"/>
      <c r="H394" s="381"/>
      <c r="I394" s="381"/>
      <c r="J394" s="382"/>
      <c r="K394" s="17">
        <v>561</v>
      </c>
      <c r="L394" s="17">
        <f t="shared" si="17"/>
        <v>53295</v>
      </c>
      <c r="M394" s="66"/>
      <c r="N394" s="66">
        <f t="shared" si="18"/>
        <v>561</v>
      </c>
      <c r="O394" s="67">
        <f t="shared" si="12"/>
        <v>0</v>
      </c>
      <c r="P394" s="66">
        <f t="shared" si="19"/>
        <v>53295</v>
      </c>
      <c r="Q394" s="67">
        <f t="shared" si="13"/>
        <v>0</v>
      </c>
    </row>
    <row r="395" spans="1:17" ht="12" customHeight="1">
      <c r="A395" s="208">
        <v>0</v>
      </c>
      <c r="B395" s="26">
        <v>154450</v>
      </c>
      <c r="C395" s="380" t="s">
        <v>4101</v>
      </c>
      <c r="D395" s="381"/>
      <c r="E395" s="381"/>
      <c r="F395" s="381"/>
      <c r="G395" s="381"/>
      <c r="H395" s="381"/>
      <c r="I395" s="381"/>
      <c r="J395" s="382"/>
      <c r="K395" s="17">
        <v>639</v>
      </c>
      <c r="L395" s="17">
        <f t="shared" si="17"/>
        <v>60705</v>
      </c>
      <c r="M395" s="66"/>
      <c r="N395" s="66">
        <f t="shared" si="18"/>
        <v>639</v>
      </c>
      <c r="O395" s="67">
        <f t="shared" si="12"/>
        <v>0</v>
      </c>
      <c r="P395" s="66">
        <f t="shared" si="19"/>
        <v>60705</v>
      </c>
      <c r="Q395" s="67">
        <f t="shared" si="13"/>
        <v>0</v>
      </c>
    </row>
    <row r="396" spans="1:17" ht="12" customHeight="1">
      <c r="A396" s="208">
        <v>0</v>
      </c>
      <c r="B396" s="26">
        <v>154476</v>
      </c>
      <c r="C396" s="380" t="s">
        <v>4102</v>
      </c>
      <c r="D396" s="381"/>
      <c r="E396" s="381"/>
      <c r="F396" s="381"/>
      <c r="G396" s="381"/>
      <c r="H396" s="381"/>
      <c r="I396" s="381"/>
      <c r="J396" s="382"/>
      <c r="K396" s="17">
        <v>449</v>
      </c>
      <c r="L396" s="17">
        <f t="shared" si="17"/>
        <v>42655</v>
      </c>
      <c r="M396" s="66"/>
      <c r="N396" s="66">
        <f t="shared" si="18"/>
        <v>449</v>
      </c>
      <c r="O396" s="67">
        <f t="shared" si="12"/>
        <v>0</v>
      </c>
      <c r="P396" s="66">
        <f t="shared" si="19"/>
        <v>42655</v>
      </c>
      <c r="Q396" s="67">
        <f t="shared" si="13"/>
        <v>0</v>
      </c>
    </row>
    <row r="397" spans="1:17" ht="12" customHeight="1">
      <c r="A397" s="208">
        <v>0</v>
      </c>
      <c r="B397" s="26">
        <v>154484</v>
      </c>
      <c r="C397" s="380" t="s">
        <v>4103</v>
      </c>
      <c r="D397" s="381"/>
      <c r="E397" s="381"/>
      <c r="F397" s="381"/>
      <c r="G397" s="381"/>
      <c r="H397" s="381"/>
      <c r="I397" s="381"/>
      <c r="J397" s="382"/>
      <c r="K397" s="17">
        <v>499</v>
      </c>
      <c r="L397" s="17">
        <f t="shared" si="17"/>
        <v>47405</v>
      </c>
      <c r="M397" s="66"/>
      <c r="N397" s="66">
        <f t="shared" si="18"/>
        <v>499</v>
      </c>
      <c r="O397" s="67">
        <f t="shared" si="12"/>
        <v>0</v>
      </c>
      <c r="P397" s="66">
        <f t="shared" si="19"/>
        <v>47405</v>
      </c>
      <c r="Q397" s="67">
        <f t="shared" si="13"/>
        <v>0</v>
      </c>
    </row>
    <row r="398" spans="1:17" ht="12" customHeight="1">
      <c r="A398" s="208">
        <v>0</v>
      </c>
      <c r="B398" s="26">
        <v>154492</v>
      </c>
      <c r="C398" s="380" t="s">
        <v>4104</v>
      </c>
      <c r="D398" s="381"/>
      <c r="E398" s="381"/>
      <c r="F398" s="381"/>
      <c r="G398" s="381"/>
      <c r="H398" s="381"/>
      <c r="I398" s="381"/>
      <c r="J398" s="382"/>
      <c r="K398" s="17">
        <v>655</v>
      </c>
      <c r="L398" s="17">
        <f t="shared" si="17"/>
        <v>62225</v>
      </c>
      <c r="M398" s="66"/>
      <c r="N398" s="66">
        <f t="shared" si="18"/>
        <v>655</v>
      </c>
      <c r="O398" s="67">
        <f t="shared" si="12"/>
        <v>0</v>
      </c>
      <c r="P398" s="66">
        <f t="shared" si="19"/>
        <v>62225</v>
      </c>
      <c r="Q398" s="67">
        <f t="shared" si="13"/>
        <v>0</v>
      </c>
    </row>
    <row r="399" spans="1:17" ht="12" customHeight="1">
      <c r="A399" s="208">
        <v>0</v>
      </c>
      <c r="B399" s="26">
        <v>154518</v>
      </c>
      <c r="C399" s="380" t="s">
        <v>4105</v>
      </c>
      <c r="D399" s="381"/>
      <c r="E399" s="381"/>
      <c r="F399" s="381"/>
      <c r="G399" s="381"/>
      <c r="H399" s="381"/>
      <c r="I399" s="381"/>
      <c r="J399" s="382"/>
      <c r="K399" s="17">
        <v>475</v>
      </c>
      <c r="L399" s="17">
        <f t="shared" si="17"/>
        <v>45125</v>
      </c>
      <c r="M399" s="66"/>
      <c r="N399" s="66">
        <f t="shared" si="18"/>
        <v>475</v>
      </c>
      <c r="O399" s="67">
        <f t="shared" si="12"/>
        <v>0</v>
      </c>
      <c r="P399" s="66">
        <f t="shared" si="19"/>
        <v>45125</v>
      </c>
      <c r="Q399" s="67">
        <f t="shared" si="13"/>
        <v>0</v>
      </c>
    </row>
    <row r="400" spans="1:17" ht="12" customHeight="1">
      <c r="A400" s="208">
        <v>0</v>
      </c>
      <c r="B400" s="26">
        <v>154526</v>
      </c>
      <c r="C400" s="380" t="s">
        <v>4106</v>
      </c>
      <c r="D400" s="381"/>
      <c r="E400" s="381"/>
      <c r="F400" s="381"/>
      <c r="G400" s="381"/>
      <c r="H400" s="381"/>
      <c r="I400" s="381"/>
      <c r="J400" s="382"/>
      <c r="K400" s="17">
        <v>644</v>
      </c>
      <c r="L400" s="17">
        <f t="shared" si="17"/>
        <v>61180</v>
      </c>
      <c r="M400" s="66"/>
      <c r="N400" s="66">
        <f t="shared" si="18"/>
        <v>644</v>
      </c>
      <c r="O400" s="67">
        <f t="shared" si="12"/>
        <v>0</v>
      </c>
      <c r="P400" s="66">
        <f t="shared" si="19"/>
        <v>61180</v>
      </c>
      <c r="Q400" s="67">
        <f t="shared" si="13"/>
        <v>0</v>
      </c>
    </row>
    <row r="401" spans="1:17" ht="12" customHeight="1">
      <c r="A401" s="208">
        <v>0</v>
      </c>
      <c r="B401" s="26">
        <v>154534</v>
      </c>
      <c r="C401" s="380" t="s">
        <v>4107</v>
      </c>
      <c r="D401" s="381"/>
      <c r="E401" s="381"/>
      <c r="F401" s="381"/>
      <c r="G401" s="381"/>
      <c r="H401" s="381"/>
      <c r="I401" s="381"/>
      <c r="J401" s="382"/>
      <c r="K401" s="17">
        <v>616</v>
      </c>
      <c r="L401" s="17">
        <f t="shared" si="17"/>
        <v>58520</v>
      </c>
      <c r="M401" s="66"/>
      <c r="N401" s="66">
        <f t="shared" si="18"/>
        <v>616</v>
      </c>
      <c r="O401" s="67">
        <f t="shared" ref="O401:O464" si="20">N401*M401</f>
        <v>0</v>
      </c>
      <c r="P401" s="66">
        <f t="shared" si="19"/>
        <v>58520</v>
      </c>
      <c r="Q401" s="67">
        <f t="shared" ref="Q401:Q464" si="21">M401*P401</f>
        <v>0</v>
      </c>
    </row>
    <row r="402" spans="1:17" ht="12" customHeight="1">
      <c r="A402" s="208">
        <v>0</v>
      </c>
      <c r="B402" s="26">
        <v>154559</v>
      </c>
      <c r="C402" s="380" t="s">
        <v>4108</v>
      </c>
      <c r="D402" s="381"/>
      <c r="E402" s="381"/>
      <c r="F402" s="381"/>
      <c r="G402" s="381"/>
      <c r="H402" s="381"/>
      <c r="I402" s="381"/>
      <c r="J402" s="382"/>
      <c r="K402" s="17">
        <v>755</v>
      </c>
      <c r="L402" s="17">
        <f t="shared" si="17"/>
        <v>71725</v>
      </c>
      <c r="M402" s="66"/>
      <c r="N402" s="66">
        <f t="shared" si="18"/>
        <v>755</v>
      </c>
      <c r="O402" s="67">
        <f t="shared" si="20"/>
        <v>0</v>
      </c>
      <c r="P402" s="66">
        <f t="shared" si="19"/>
        <v>71725</v>
      </c>
      <c r="Q402" s="67">
        <f t="shared" si="21"/>
        <v>0</v>
      </c>
    </row>
    <row r="403" spans="1:17" ht="12" customHeight="1">
      <c r="A403" s="208">
        <v>0</v>
      </c>
      <c r="B403" s="26">
        <v>154567</v>
      </c>
      <c r="C403" s="380" t="s">
        <v>4109</v>
      </c>
      <c r="D403" s="381"/>
      <c r="E403" s="381"/>
      <c r="F403" s="381"/>
      <c r="G403" s="381"/>
      <c r="H403" s="381"/>
      <c r="I403" s="381"/>
      <c r="J403" s="382"/>
      <c r="K403" s="17">
        <v>834</v>
      </c>
      <c r="L403" s="17">
        <f t="shared" si="17"/>
        <v>79230</v>
      </c>
      <c r="M403" s="66"/>
      <c r="N403" s="66">
        <f t="shared" si="18"/>
        <v>834</v>
      </c>
      <c r="O403" s="67">
        <f t="shared" si="20"/>
        <v>0</v>
      </c>
      <c r="P403" s="66">
        <f t="shared" si="19"/>
        <v>79230</v>
      </c>
      <c r="Q403" s="67">
        <f t="shared" si="21"/>
        <v>0</v>
      </c>
    </row>
    <row r="404" spans="1:17" ht="12" customHeight="1" thickBot="1">
      <c r="A404" s="208">
        <v>0</v>
      </c>
      <c r="B404" s="26">
        <v>154575</v>
      </c>
      <c r="C404" s="380" t="s">
        <v>4110</v>
      </c>
      <c r="D404" s="381"/>
      <c r="E404" s="381"/>
      <c r="F404" s="381"/>
      <c r="G404" s="381"/>
      <c r="H404" s="381"/>
      <c r="I404" s="381"/>
      <c r="J404" s="382"/>
      <c r="K404" s="17">
        <v>900</v>
      </c>
      <c r="L404" s="17">
        <f t="shared" si="17"/>
        <v>85500</v>
      </c>
      <c r="M404" s="66"/>
      <c r="N404" s="66">
        <f t="shared" si="18"/>
        <v>900</v>
      </c>
      <c r="O404" s="67">
        <f t="shared" si="20"/>
        <v>0</v>
      </c>
      <c r="P404" s="66">
        <f t="shared" si="19"/>
        <v>85500</v>
      </c>
      <c r="Q404" s="67">
        <f t="shared" si="21"/>
        <v>0</v>
      </c>
    </row>
    <row r="405" spans="1:17" ht="12" customHeight="1">
      <c r="A405" s="208"/>
      <c r="B405" s="410" t="s">
        <v>3952</v>
      </c>
      <c r="C405" s="410"/>
      <c r="D405" s="410"/>
      <c r="E405" s="410"/>
      <c r="F405" s="410"/>
      <c r="G405" s="410"/>
      <c r="H405" s="410"/>
      <c r="I405" s="410"/>
      <c r="J405" s="410"/>
      <c r="K405" s="411"/>
      <c r="L405" s="314"/>
      <c r="M405" s="66"/>
      <c r="N405" s="66"/>
      <c r="O405" s="67"/>
      <c r="P405" s="66"/>
      <c r="Q405" s="67"/>
    </row>
    <row r="406" spans="1:17" ht="12" customHeight="1">
      <c r="A406" s="208">
        <v>0</v>
      </c>
      <c r="B406" s="26">
        <v>4002</v>
      </c>
      <c r="C406" s="380" t="s">
        <v>3953</v>
      </c>
      <c r="D406" s="381"/>
      <c r="E406" s="381"/>
      <c r="F406" s="381"/>
      <c r="G406" s="381"/>
      <c r="H406" s="381"/>
      <c r="I406" s="381"/>
      <c r="J406" s="382"/>
      <c r="K406" s="17">
        <v>76</v>
      </c>
      <c r="L406" s="17">
        <f t="shared" ref="L406:L430" si="22">ROUND(K406*Курс_EUR,0)</f>
        <v>7220</v>
      </c>
      <c r="M406" s="66"/>
      <c r="N406" s="66">
        <f t="shared" ref="N406:N430" si="23">K406*(1-Скидка_SATA)</f>
        <v>76</v>
      </c>
      <c r="O406" s="67">
        <f t="shared" si="20"/>
        <v>0</v>
      </c>
      <c r="P406" s="66">
        <f t="shared" ref="P406:P430" si="24">L406*(1-Скидка_SATA)</f>
        <v>7220</v>
      </c>
      <c r="Q406" s="67">
        <f t="shared" si="21"/>
        <v>0</v>
      </c>
    </row>
    <row r="407" spans="1:17" ht="12" customHeight="1">
      <c r="A407" s="208">
        <v>0</v>
      </c>
      <c r="B407" s="26">
        <v>27771</v>
      </c>
      <c r="C407" s="380" t="s">
        <v>3954</v>
      </c>
      <c r="D407" s="381"/>
      <c r="E407" s="381"/>
      <c r="F407" s="381"/>
      <c r="G407" s="381"/>
      <c r="H407" s="381"/>
      <c r="I407" s="381"/>
      <c r="J407" s="382"/>
      <c r="K407" s="17">
        <v>107</v>
      </c>
      <c r="L407" s="17">
        <f t="shared" si="22"/>
        <v>10165</v>
      </c>
      <c r="M407" s="66"/>
      <c r="N407" s="66">
        <f t="shared" si="23"/>
        <v>107</v>
      </c>
      <c r="O407" s="67">
        <f t="shared" si="20"/>
        <v>0</v>
      </c>
      <c r="P407" s="66">
        <f t="shared" si="24"/>
        <v>10165</v>
      </c>
      <c r="Q407" s="67">
        <f t="shared" si="21"/>
        <v>0</v>
      </c>
    </row>
    <row r="408" spans="1:17" ht="12" customHeight="1">
      <c r="A408" s="208">
        <v>0</v>
      </c>
      <c r="B408" s="26">
        <v>123513</v>
      </c>
      <c r="C408" s="380" t="s">
        <v>3955</v>
      </c>
      <c r="D408" s="381"/>
      <c r="E408" s="381"/>
      <c r="F408" s="381"/>
      <c r="G408" s="381"/>
      <c r="H408" s="381"/>
      <c r="I408" s="381"/>
      <c r="J408" s="382"/>
      <c r="K408" s="313">
        <v>45</v>
      </c>
      <c r="L408" s="17">
        <f t="shared" si="22"/>
        <v>4275</v>
      </c>
      <c r="M408" s="66"/>
      <c r="N408" s="66">
        <f t="shared" si="23"/>
        <v>45</v>
      </c>
      <c r="O408" s="67">
        <f t="shared" si="20"/>
        <v>0</v>
      </c>
      <c r="P408" s="66">
        <f t="shared" si="24"/>
        <v>4275</v>
      </c>
      <c r="Q408" s="67">
        <f t="shared" si="21"/>
        <v>0</v>
      </c>
    </row>
    <row r="409" spans="1:17" ht="12" customHeight="1">
      <c r="A409" s="208">
        <v>0</v>
      </c>
      <c r="B409" s="26">
        <v>133967</v>
      </c>
      <c r="C409" s="380" t="s">
        <v>3956</v>
      </c>
      <c r="D409" s="381"/>
      <c r="E409" s="381"/>
      <c r="F409" s="381"/>
      <c r="G409" s="381"/>
      <c r="H409" s="381"/>
      <c r="I409" s="381"/>
      <c r="J409" s="382"/>
      <c r="K409" s="122">
        <v>10.49</v>
      </c>
      <c r="L409" s="17">
        <f t="shared" si="22"/>
        <v>997</v>
      </c>
      <c r="M409" s="66"/>
      <c r="N409" s="66">
        <f t="shared" si="23"/>
        <v>10.49</v>
      </c>
      <c r="O409" s="67">
        <f t="shared" si="20"/>
        <v>0</v>
      </c>
      <c r="P409" s="66">
        <f t="shared" si="24"/>
        <v>997</v>
      </c>
      <c r="Q409" s="67">
        <f t="shared" si="21"/>
        <v>0</v>
      </c>
    </row>
    <row r="410" spans="1:17" ht="12" customHeight="1">
      <c r="A410" s="208">
        <v>0</v>
      </c>
      <c r="B410" s="26">
        <v>160846</v>
      </c>
      <c r="C410" s="380" t="s">
        <v>3957</v>
      </c>
      <c r="D410" s="381"/>
      <c r="E410" s="381"/>
      <c r="F410" s="381"/>
      <c r="G410" s="381"/>
      <c r="H410" s="381"/>
      <c r="I410" s="381"/>
      <c r="J410" s="382"/>
      <c r="K410" s="17">
        <v>293</v>
      </c>
      <c r="L410" s="17">
        <f t="shared" si="22"/>
        <v>27835</v>
      </c>
      <c r="M410" s="66"/>
      <c r="N410" s="66">
        <f t="shared" si="23"/>
        <v>293</v>
      </c>
      <c r="O410" s="67">
        <f t="shared" si="20"/>
        <v>0</v>
      </c>
      <c r="P410" s="66">
        <f t="shared" si="24"/>
        <v>27835</v>
      </c>
      <c r="Q410" s="67">
        <f t="shared" si="21"/>
        <v>0</v>
      </c>
    </row>
    <row r="411" spans="1:17" ht="12" customHeight="1">
      <c r="A411" s="208">
        <v>0</v>
      </c>
      <c r="B411" s="26">
        <v>160879</v>
      </c>
      <c r="C411" s="380" t="s">
        <v>3958</v>
      </c>
      <c r="D411" s="381"/>
      <c r="E411" s="381"/>
      <c r="F411" s="381"/>
      <c r="G411" s="381"/>
      <c r="H411" s="381"/>
      <c r="I411" s="381"/>
      <c r="J411" s="382"/>
      <c r="K411" s="17">
        <v>293</v>
      </c>
      <c r="L411" s="17">
        <f t="shared" si="22"/>
        <v>27835</v>
      </c>
      <c r="M411" s="66"/>
      <c r="N411" s="66">
        <f t="shared" si="23"/>
        <v>293</v>
      </c>
      <c r="O411" s="67">
        <f t="shared" si="20"/>
        <v>0</v>
      </c>
      <c r="P411" s="66">
        <f t="shared" si="24"/>
        <v>27835</v>
      </c>
      <c r="Q411" s="67">
        <f t="shared" si="21"/>
        <v>0</v>
      </c>
    </row>
    <row r="412" spans="1:17" ht="12" customHeight="1">
      <c r="A412" s="208">
        <v>0</v>
      </c>
      <c r="B412" s="26">
        <v>160689</v>
      </c>
      <c r="C412" s="380" t="s">
        <v>698</v>
      </c>
      <c r="D412" s="381"/>
      <c r="E412" s="381"/>
      <c r="F412" s="381"/>
      <c r="G412" s="381"/>
      <c r="H412" s="381"/>
      <c r="I412" s="381"/>
      <c r="J412" s="382"/>
      <c r="K412" s="17">
        <v>235</v>
      </c>
      <c r="L412" s="17">
        <f t="shared" si="22"/>
        <v>22325</v>
      </c>
      <c r="M412" s="66"/>
      <c r="N412" s="66">
        <f t="shared" si="23"/>
        <v>235</v>
      </c>
      <c r="O412" s="67">
        <f t="shared" si="20"/>
        <v>0</v>
      </c>
      <c r="P412" s="66">
        <f t="shared" si="24"/>
        <v>22325</v>
      </c>
      <c r="Q412" s="67">
        <f t="shared" si="21"/>
        <v>0</v>
      </c>
    </row>
    <row r="413" spans="1:17" ht="12" customHeight="1">
      <c r="A413" s="208">
        <v>0</v>
      </c>
      <c r="B413" s="26">
        <v>160788</v>
      </c>
      <c r="C413" s="380" t="s">
        <v>3959</v>
      </c>
      <c r="D413" s="381"/>
      <c r="E413" s="381"/>
      <c r="F413" s="381"/>
      <c r="G413" s="381"/>
      <c r="H413" s="381"/>
      <c r="I413" s="381"/>
      <c r="J413" s="382"/>
      <c r="K413" s="17">
        <v>92</v>
      </c>
      <c r="L413" s="17">
        <f t="shared" si="22"/>
        <v>8740</v>
      </c>
      <c r="M413" s="66"/>
      <c r="N413" s="66">
        <f t="shared" si="23"/>
        <v>92</v>
      </c>
      <c r="O413" s="67">
        <f t="shared" si="20"/>
        <v>0</v>
      </c>
      <c r="P413" s="66">
        <f t="shared" si="24"/>
        <v>8740</v>
      </c>
      <c r="Q413" s="67">
        <f t="shared" si="21"/>
        <v>0</v>
      </c>
    </row>
    <row r="414" spans="1:17" ht="12" customHeight="1">
      <c r="A414" s="208">
        <v>0</v>
      </c>
      <c r="B414" s="26">
        <v>160796</v>
      </c>
      <c r="C414" s="380" t="s">
        <v>3960</v>
      </c>
      <c r="D414" s="381"/>
      <c r="E414" s="381"/>
      <c r="F414" s="381"/>
      <c r="G414" s="381"/>
      <c r="H414" s="381"/>
      <c r="I414" s="381"/>
      <c r="J414" s="382"/>
      <c r="K414" s="17">
        <v>181</v>
      </c>
      <c r="L414" s="17">
        <f t="shared" si="22"/>
        <v>17195</v>
      </c>
      <c r="M414" s="66"/>
      <c r="N414" s="66">
        <f t="shared" si="23"/>
        <v>181</v>
      </c>
      <c r="O414" s="67">
        <f t="shared" si="20"/>
        <v>0</v>
      </c>
      <c r="P414" s="66">
        <f t="shared" si="24"/>
        <v>17195</v>
      </c>
      <c r="Q414" s="67">
        <f t="shared" si="21"/>
        <v>0</v>
      </c>
    </row>
    <row r="415" spans="1:17" ht="12" customHeight="1">
      <c r="A415" s="208">
        <v>0</v>
      </c>
      <c r="B415" s="26">
        <v>160861</v>
      </c>
      <c r="C415" s="380" t="s">
        <v>3961</v>
      </c>
      <c r="D415" s="381"/>
      <c r="E415" s="381"/>
      <c r="F415" s="381"/>
      <c r="G415" s="381"/>
      <c r="H415" s="381"/>
      <c r="I415" s="381"/>
      <c r="J415" s="382"/>
      <c r="K415" s="17">
        <v>92</v>
      </c>
      <c r="L415" s="17">
        <f t="shared" si="22"/>
        <v>8740</v>
      </c>
      <c r="M415" s="66"/>
      <c r="N415" s="66">
        <f t="shared" si="23"/>
        <v>92</v>
      </c>
      <c r="O415" s="67">
        <f t="shared" si="20"/>
        <v>0</v>
      </c>
      <c r="P415" s="66">
        <f t="shared" si="24"/>
        <v>8740</v>
      </c>
      <c r="Q415" s="67">
        <f t="shared" si="21"/>
        <v>0</v>
      </c>
    </row>
    <row r="416" spans="1:17" ht="12" customHeight="1">
      <c r="A416" s="208">
        <v>0</v>
      </c>
      <c r="B416" s="26">
        <v>160739</v>
      </c>
      <c r="C416" s="380" t="s">
        <v>3962</v>
      </c>
      <c r="D416" s="381"/>
      <c r="E416" s="381"/>
      <c r="F416" s="381"/>
      <c r="G416" s="381"/>
      <c r="H416" s="381"/>
      <c r="I416" s="381"/>
      <c r="J416" s="382"/>
      <c r="K416" s="313">
        <v>39.4</v>
      </c>
      <c r="L416" s="17">
        <f t="shared" si="22"/>
        <v>3743</v>
      </c>
      <c r="M416" s="66"/>
      <c r="N416" s="66">
        <f t="shared" si="23"/>
        <v>39.4</v>
      </c>
      <c r="O416" s="67">
        <f t="shared" si="20"/>
        <v>0</v>
      </c>
      <c r="P416" s="66">
        <f t="shared" si="24"/>
        <v>3743</v>
      </c>
      <c r="Q416" s="67">
        <f t="shared" si="21"/>
        <v>0</v>
      </c>
    </row>
    <row r="417" spans="1:17" ht="12" customHeight="1">
      <c r="A417" s="208">
        <v>0</v>
      </c>
      <c r="B417" s="26">
        <v>195214</v>
      </c>
      <c r="C417" s="380" t="s">
        <v>3963</v>
      </c>
      <c r="D417" s="381"/>
      <c r="E417" s="381"/>
      <c r="F417" s="381"/>
      <c r="G417" s="381"/>
      <c r="H417" s="381"/>
      <c r="I417" s="381"/>
      <c r="J417" s="382"/>
      <c r="K417" s="17">
        <v>319</v>
      </c>
      <c r="L417" s="17">
        <f t="shared" si="22"/>
        <v>30305</v>
      </c>
      <c r="M417" s="66"/>
      <c r="N417" s="66">
        <f t="shared" si="23"/>
        <v>319</v>
      </c>
      <c r="O417" s="67">
        <f t="shared" si="20"/>
        <v>0</v>
      </c>
      <c r="P417" s="66">
        <f t="shared" si="24"/>
        <v>30305</v>
      </c>
      <c r="Q417" s="67">
        <f t="shared" si="21"/>
        <v>0</v>
      </c>
    </row>
    <row r="418" spans="1:17" ht="12" customHeight="1">
      <c r="A418" s="208">
        <v>0</v>
      </c>
      <c r="B418" s="26">
        <v>195230</v>
      </c>
      <c r="C418" s="380" t="s">
        <v>3964</v>
      </c>
      <c r="D418" s="381"/>
      <c r="E418" s="381"/>
      <c r="F418" s="381"/>
      <c r="G418" s="381"/>
      <c r="H418" s="381"/>
      <c r="I418" s="381"/>
      <c r="J418" s="382"/>
      <c r="K418" s="17">
        <v>107</v>
      </c>
      <c r="L418" s="17">
        <f t="shared" si="22"/>
        <v>10165</v>
      </c>
      <c r="M418" s="66"/>
      <c r="N418" s="66">
        <f t="shared" si="23"/>
        <v>107</v>
      </c>
      <c r="O418" s="67">
        <f t="shared" si="20"/>
        <v>0</v>
      </c>
      <c r="P418" s="66">
        <f t="shared" si="24"/>
        <v>10165</v>
      </c>
      <c r="Q418" s="67">
        <f t="shared" si="21"/>
        <v>0</v>
      </c>
    </row>
    <row r="419" spans="1:17" ht="12" customHeight="1">
      <c r="A419" s="208">
        <v>0</v>
      </c>
      <c r="B419" s="26">
        <v>195925</v>
      </c>
      <c r="C419" s="380" t="s">
        <v>3965</v>
      </c>
      <c r="D419" s="381"/>
      <c r="E419" s="381"/>
      <c r="F419" s="381"/>
      <c r="G419" s="381"/>
      <c r="H419" s="381"/>
      <c r="I419" s="381"/>
      <c r="J419" s="382"/>
      <c r="K419" s="313">
        <v>16.7</v>
      </c>
      <c r="L419" s="17">
        <f t="shared" si="22"/>
        <v>1587</v>
      </c>
      <c r="M419" s="66"/>
      <c r="N419" s="66">
        <f t="shared" si="23"/>
        <v>16.7</v>
      </c>
      <c r="O419" s="67">
        <f t="shared" si="20"/>
        <v>0</v>
      </c>
      <c r="P419" s="66">
        <f t="shared" si="24"/>
        <v>1587</v>
      </c>
      <c r="Q419" s="67">
        <f t="shared" si="21"/>
        <v>0</v>
      </c>
    </row>
    <row r="420" spans="1:17" ht="12" customHeight="1">
      <c r="A420" s="208">
        <v>0</v>
      </c>
      <c r="B420" s="26">
        <v>211540</v>
      </c>
      <c r="C420" s="380" t="s">
        <v>3966</v>
      </c>
      <c r="D420" s="381"/>
      <c r="E420" s="381"/>
      <c r="F420" s="381"/>
      <c r="G420" s="381"/>
      <c r="H420" s="381"/>
      <c r="I420" s="381"/>
      <c r="J420" s="382"/>
      <c r="K420" s="17">
        <v>304</v>
      </c>
      <c r="L420" s="17">
        <f t="shared" si="22"/>
        <v>28880</v>
      </c>
      <c r="M420" s="66"/>
      <c r="N420" s="66">
        <f t="shared" si="23"/>
        <v>304</v>
      </c>
      <c r="O420" s="67">
        <f t="shared" si="20"/>
        <v>0</v>
      </c>
      <c r="P420" s="66">
        <f t="shared" si="24"/>
        <v>28880</v>
      </c>
      <c r="Q420" s="67">
        <f t="shared" si="21"/>
        <v>0</v>
      </c>
    </row>
    <row r="421" spans="1:17" ht="12" customHeight="1">
      <c r="A421" s="208">
        <v>0</v>
      </c>
      <c r="B421" s="26">
        <v>1031723</v>
      </c>
      <c r="C421" s="380" t="s">
        <v>3967</v>
      </c>
      <c r="D421" s="381"/>
      <c r="E421" s="381"/>
      <c r="F421" s="381"/>
      <c r="G421" s="381"/>
      <c r="H421" s="381"/>
      <c r="I421" s="381"/>
      <c r="J421" s="382"/>
      <c r="K421" s="17">
        <v>304</v>
      </c>
      <c r="L421" s="17">
        <f t="shared" si="22"/>
        <v>28880</v>
      </c>
      <c r="M421" s="66"/>
      <c r="N421" s="66">
        <f t="shared" si="23"/>
        <v>304</v>
      </c>
      <c r="O421" s="67">
        <f t="shared" si="20"/>
        <v>0</v>
      </c>
      <c r="P421" s="66">
        <f t="shared" si="24"/>
        <v>28880</v>
      </c>
      <c r="Q421" s="67">
        <f t="shared" si="21"/>
        <v>0</v>
      </c>
    </row>
    <row r="422" spans="1:17" ht="12" customHeight="1">
      <c r="A422" s="208">
        <v>0</v>
      </c>
      <c r="B422" s="26">
        <v>211565</v>
      </c>
      <c r="C422" s="380" t="s">
        <v>3968</v>
      </c>
      <c r="D422" s="381"/>
      <c r="E422" s="381"/>
      <c r="F422" s="381"/>
      <c r="G422" s="381"/>
      <c r="H422" s="381"/>
      <c r="I422" s="381"/>
      <c r="J422" s="382"/>
      <c r="K422" s="17">
        <v>94</v>
      </c>
      <c r="L422" s="17">
        <f t="shared" si="22"/>
        <v>8930</v>
      </c>
      <c r="M422" s="66"/>
      <c r="N422" s="66">
        <f t="shared" si="23"/>
        <v>94</v>
      </c>
      <c r="O422" s="67">
        <f t="shared" si="20"/>
        <v>0</v>
      </c>
      <c r="P422" s="66">
        <f t="shared" si="24"/>
        <v>8930</v>
      </c>
      <c r="Q422" s="67">
        <f t="shared" si="21"/>
        <v>0</v>
      </c>
    </row>
    <row r="423" spans="1:17" ht="12" customHeight="1">
      <c r="A423" s="208">
        <v>0</v>
      </c>
      <c r="B423" s="26">
        <v>211573</v>
      </c>
      <c r="C423" s="380" t="s">
        <v>3969</v>
      </c>
      <c r="D423" s="381"/>
      <c r="E423" s="381"/>
      <c r="F423" s="381"/>
      <c r="G423" s="381"/>
      <c r="H423" s="381"/>
      <c r="I423" s="381"/>
      <c r="J423" s="382"/>
      <c r="K423" s="17">
        <v>185</v>
      </c>
      <c r="L423" s="17">
        <f t="shared" si="22"/>
        <v>17575</v>
      </c>
      <c r="M423" s="66"/>
      <c r="N423" s="66">
        <f t="shared" si="23"/>
        <v>185</v>
      </c>
      <c r="O423" s="67">
        <f t="shared" si="20"/>
        <v>0</v>
      </c>
      <c r="P423" s="66">
        <f t="shared" si="24"/>
        <v>17575</v>
      </c>
      <c r="Q423" s="67">
        <f t="shared" si="21"/>
        <v>0</v>
      </c>
    </row>
    <row r="424" spans="1:17" ht="12" customHeight="1">
      <c r="A424" s="208">
        <v>0</v>
      </c>
      <c r="B424" s="26">
        <v>7096</v>
      </c>
      <c r="C424" s="380" t="s">
        <v>3970</v>
      </c>
      <c r="D424" s="381"/>
      <c r="E424" s="381"/>
      <c r="F424" s="381"/>
      <c r="G424" s="381"/>
      <c r="H424" s="381"/>
      <c r="I424" s="381"/>
      <c r="J424" s="382"/>
      <c r="K424" s="17">
        <v>602</v>
      </c>
      <c r="L424" s="17">
        <f t="shared" si="22"/>
        <v>57190</v>
      </c>
      <c r="M424" s="66"/>
      <c r="N424" s="66">
        <f t="shared" si="23"/>
        <v>602</v>
      </c>
      <c r="O424" s="67">
        <f t="shared" si="20"/>
        <v>0</v>
      </c>
      <c r="P424" s="66">
        <f t="shared" si="24"/>
        <v>57190</v>
      </c>
      <c r="Q424" s="67">
        <f t="shared" si="21"/>
        <v>0</v>
      </c>
    </row>
    <row r="425" spans="1:17" ht="12" customHeight="1">
      <c r="A425" s="208">
        <v>0</v>
      </c>
      <c r="B425" s="26">
        <v>7666</v>
      </c>
      <c r="C425" s="380" t="s">
        <v>3971</v>
      </c>
      <c r="D425" s="381"/>
      <c r="E425" s="381"/>
      <c r="F425" s="381"/>
      <c r="G425" s="381"/>
      <c r="H425" s="381"/>
      <c r="I425" s="381"/>
      <c r="J425" s="382"/>
      <c r="K425" s="17">
        <v>109</v>
      </c>
      <c r="L425" s="17">
        <f t="shared" si="22"/>
        <v>10355</v>
      </c>
      <c r="M425" s="66"/>
      <c r="N425" s="66">
        <f t="shared" si="23"/>
        <v>109</v>
      </c>
      <c r="O425" s="67">
        <f t="shared" si="20"/>
        <v>0</v>
      </c>
      <c r="P425" s="66">
        <f t="shared" si="24"/>
        <v>10355</v>
      </c>
      <c r="Q425" s="67">
        <f t="shared" si="21"/>
        <v>0</v>
      </c>
    </row>
    <row r="426" spans="1:17" ht="12" customHeight="1">
      <c r="A426" s="208">
        <v>0</v>
      </c>
      <c r="B426" s="26">
        <v>156299</v>
      </c>
      <c r="C426" s="380" t="s">
        <v>3972</v>
      </c>
      <c r="D426" s="381"/>
      <c r="E426" s="381"/>
      <c r="F426" s="381"/>
      <c r="G426" s="381"/>
      <c r="H426" s="381"/>
      <c r="I426" s="381"/>
      <c r="J426" s="382"/>
      <c r="K426" s="17">
        <v>69</v>
      </c>
      <c r="L426" s="17">
        <f t="shared" si="22"/>
        <v>6555</v>
      </c>
      <c r="M426" s="66"/>
      <c r="N426" s="66">
        <f t="shared" si="23"/>
        <v>69</v>
      </c>
      <c r="O426" s="67">
        <f t="shared" si="20"/>
        <v>0</v>
      </c>
      <c r="P426" s="66">
        <f t="shared" si="24"/>
        <v>6555</v>
      </c>
      <c r="Q426" s="67">
        <f t="shared" si="21"/>
        <v>0</v>
      </c>
    </row>
    <row r="427" spans="1:17" ht="12" customHeight="1">
      <c r="A427" s="208">
        <v>0</v>
      </c>
      <c r="B427" s="26">
        <v>161596</v>
      </c>
      <c r="C427" s="380" t="s">
        <v>3973</v>
      </c>
      <c r="D427" s="381"/>
      <c r="E427" s="381"/>
      <c r="F427" s="381"/>
      <c r="G427" s="381"/>
      <c r="H427" s="381"/>
      <c r="I427" s="381"/>
      <c r="J427" s="382"/>
      <c r="K427" s="17">
        <v>212</v>
      </c>
      <c r="L427" s="17">
        <f t="shared" si="22"/>
        <v>20140</v>
      </c>
      <c r="M427" s="66"/>
      <c r="N427" s="66">
        <f t="shared" si="23"/>
        <v>212</v>
      </c>
      <c r="O427" s="67">
        <f t="shared" si="20"/>
        <v>0</v>
      </c>
      <c r="P427" s="66">
        <f t="shared" si="24"/>
        <v>20140</v>
      </c>
      <c r="Q427" s="67">
        <f t="shared" si="21"/>
        <v>0</v>
      </c>
    </row>
    <row r="428" spans="1:17" ht="12" customHeight="1">
      <c r="A428" s="208">
        <v>0</v>
      </c>
      <c r="B428" s="26">
        <v>161646</v>
      </c>
      <c r="C428" s="380" t="s">
        <v>3974</v>
      </c>
      <c r="D428" s="381"/>
      <c r="E428" s="381"/>
      <c r="F428" s="381"/>
      <c r="G428" s="381"/>
      <c r="H428" s="381"/>
      <c r="I428" s="381"/>
      <c r="J428" s="382"/>
      <c r="K428" s="17">
        <v>77</v>
      </c>
      <c r="L428" s="17">
        <f t="shared" si="22"/>
        <v>7315</v>
      </c>
      <c r="M428" s="66"/>
      <c r="N428" s="66">
        <f t="shared" si="23"/>
        <v>77</v>
      </c>
      <c r="O428" s="67">
        <f t="shared" si="20"/>
        <v>0</v>
      </c>
      <c r="P428" s="66">
        <f t="shared" si="24"/>
        <v>7315</v>
      </c>
      <c r="Q428" s="67">
        <f t="shared" si="21"/>
        <v>0</v>
      </c>
    </row>
    <row r="429" spans="1:17" ht="12" customHeight="1">
      <c r="A429" s="208">
        <v>0</v>
      </c>
      <c r="B429" s="26">
        <v>162172</v>
      </c>
      <c r="C429" s="380" t="s">
        <v>3975</v>
      </c>
      <c r="D429" s="381"/>
      <c r="E429" s="381"/>
      <c r="F429" s="381"/>
      <c r="G429" s="381"/>
      <c r="H429" s="381"/>
      <c r="I429" s="381"/>
      <c r="J429" s="382"/>
      <c r="K429" s="313">
        <v>29.3</v>
      </c>
      <c r="L429" s="17">
        <f t="shared" si="22"/>
        <v>2784</v>
      </c>
      <c r="M429" s="66"/>
      <c r="N429" s="66">
        <f t="shared" si="23"/>
        <v>29.3</v>
      </c>
      <c r="O429" s="67">
        <f t="shared" si="20"/>
        <v>0</v>
      </c>
      <c r="P429" s="66">
        <f t="shared" si="24"/>
        <v>2784</v>
      </c>
      <c r="Q429" s="67">
        <f t="shared" si="21"/>
        <v>0</v>
      </c>
    </row>
    <row r="430" spans="1:17" ht="12" customHeight="1">
      <c r="A430" s="208">
        <v>0</v>
      </c>
      <c r="B430" s="26">
        <v>162628</v>
      </c>
      <c r="C430" s="380" t="s">
        <v>3976</v>
      </c>
      <c r="D430" s="381"/>
      <c r="E430" s="381"/>
      <c r="F430" s="381"/>
      <c r="G430" s="381"/>
      <c r="H430" s="381"/>
      <c r="I430" s="381"/>
      <c r="J430" s="382"/>
      <c r="K430" s="17">
        <v>126</v>
      </c>
      <c r="L430" s="17">
        <f t="shared" si="22"/>
        <v>11970</v>
      </c>
      <c r="M430" s="66"/>
      <c r="N430" s="66">
        <f t="shared" si="23"/>
        <v>126</v>
      </c>
      <c r="O430" s="67">
        <f t="shared" si="20"/>
        <v>0</v>
      </c>
      <c r="P430" s="66">
        <f t="shared" si="24"/>
        <v>11970</v>
      </c>
      <c r="Q430" s="67">
        <f t="shared" si="21"/>
        <v>0</v>
      </c>
    </row>
    <row r="431" spans="1:17" ht="12" customHeight="1">
      <c r="A431" s="208"/>
      <c r="B431" s="412" t="s">
        <v>4878</v>
      </c>
      <c r="C431" s="412" t="s">
        <v>4878</v>
      </c>
      <c r="D431" s="412"/>
      <c r="E431" s="412"/>
      <c r="F431" s="412"/>
      <c r="G431" s="412"/>
      <c r="H431" s="412"/>
      <c r="I431" s="412"/>
      <c r="J431" s="412"/>
      <c r="K431" s="413">
        <v>0</v>
      </c>
      <c r="L431" s="314"/>
      <c r="M431" s="66"/>
      <c r="N431" s="66"/>
      <c r="O431" s="67"/>
      <c r="P431" s="66"/>
      <c r="Q431" s="67"/>
    </row>
    <row r="432" spans="1:17" ht="12" customHeight="1">
      <c r="A432" s="208">
        <v>0</v>
      </c>
      <c r="B432" s="26">
        <v>1010389</v>
      </c>
      <c r="C432" s="380" t="s">
        <v>3814</v>
      </c>
      <c r="D432" s="381"/>
      <c r="E432" s="381"/>
      <c r="F432" s="381"/>
      <c r="G432" s="381"/>
      <c r="H432" s="381"/>
      <c r="I432" s="381"/>
      <c r="J432" s="382"/>
      <c r="K432" s="17">
        <v>119</v>
      </c>
      <c r="L432" s="17">
        <f t="shared" ref="L432:L460" si="25">ROUND(K432*Курс_EUR,0)</f>
        <v>11305</v>
      </c>
      <c r="M432" s="66"/>
      <c r="N432" s="66">
        <f t="shared" ref="N432:N460" si="26">K432*(1-Скидка_SATA)</f>
        <v>119</v>
      </c>
      <c r="O432" s="67">
        <f t="shared" si="20"/>
        <v>0</v>
      </c>
      <c r="P432" s="66">
        <f t="shared" ref="P432:P460" si="27">L432*(1-Скидка_SATA)</f>
        <v>11305</v>
      </c>
      <c r="Q432" s="67">
        <f t="shared" si="21"/>
        <v>0</v>
      </c>
    </row>
    <row r="433" spans="1:17" ht="12" customHeight="1">
      <c r="A433" s="208">
        <v>0</v>
      </c>
      <c r="B433" s="26">
        <v>1010397</v>
      </c>
      <c r="C433" s="380" t="s">
        <v>3815</v>
      </c>
      <c r="D433" s="381"/>
      <c r="E433" s="381"/>
      <c r="F433" s="381"/>
      <c r="G433" s="381"/>
      <c r="H433" s="381"/>
      <c r="I433" s="381"/>
      <c r="J433" s="382"/>
      <c r="K433" s="17">
        <v>119</v>
      </c>
      <c r="L433" s="17">
        <f t="shared" si="25"/>
        <v>11305</v>
      </c>
      <c r="M433" s="66"/>
      <c r="N433" s="66">
        <f t="shared" si="26"/>
        <v>119</v>
      </c>
      <c r="O433" s="67">
        <f t="shared" si="20"/>
        <v>0</v>
      </c>
      <c r="P433" s="66">
        <f t="shared" si="27"/>
        <v>11305</v>
      </c>
      <c r="Q433" s="67">
        <f t="shared" si="21"/>
        <v>0</v>
      </c>
    </row>
    <row r="434" spans="1:17" ht="12" customHeight="1">
      <c r="A434" s="208">
        <v>0</v>
      </c>
      <c r="B434" s="26">
        <v>1010404</v>
      </c>
      <c r="C434" s="380" t="s">
        <v>3816</v>
      </c>
      <c r="D434" s="381"/>
      <c r="E434" s="381"/>
      <c r="F434" s="381"/>
      <c r="G434" s="381"/>
      <c r="H434" s="381"/>
      <c r="I434" s="381"/>
      <c r="J434" s="382"/>
      <c r="K434" s="17">
        <v>298</v>
      </c>
      <c r="L434" s="17">
        <f t="shared" si="25"/>
        <v>28310</v>
      </c>
      <c r="M434" s="66"/>
      <c r="N434" s="66">
        <f t="shared" si="26"/>
        <v>298</v>
      </c>
      <c r="O434" s="67">
        <f t="shared" si="20"/>
        <v>0</v>
      </c>
      <c r="P434" s="66">
        <f t="shared" si="27"/>
        <v>28310</v>
      </c>
      <c r="Q434" s="67">
        <f t="shared" si="21"/>
        <v>0</v>
      </c>
    </row>
    <row r="435" spans="1:17" ht="12" customHeight="1">
      <c r="A435" s="208">
        <v>0</v>
      </c>
      <c r="B435" s="26">
        <v>1010420</v>
      </c>
      <c r="C435" s="380" t="s">
        <v>3817</v>
      </c>
      <c r="D435" s="381"/>
      <c r="E435" s="381"/>
      <c r="F435" s="381"/>
      <c r="G435" s="381"/>
      <c r="H435" s="381"/>
      <c r="I435" s="381"/>
      <c r="J435" s="382"/>
      <c r="K435" s="17">
        <v>298</v>
      </c>
      <c r="L435" s="17">
        <f t="shared" si="25"/>
        <v>28310</v>
      </c>
      <c r="M435" s="66"/>
      <c r="N435" s="66">
        <f t="shared" si="26"/>
        <v>298</v>
      </c>
      <c r="O435" s="67">
        <f t="shared" si="20"/>
        <v>0</v>
      </c>
      <c r="P435" s="66">
        <f t="shared" si="27"/>
        <v>28310</v>
      </c>
      <c r="Q435" s="67">
        <f t="shared" si="21"/>
        <v>0</v>
      </c>
    </row>
    <row r="436" spans="1:17" ht="12" customHeight="1">
      <c r="A436" s="208">
        <v>0</v>
      </c>
      <c r="B436" s="26">
        <v>1010553</v>
      </c>
      <c r="C436" s="380" t="s">
        <v>3818</v>
      </c>
      <c r="D436" s="381"/>
      <c r="E436" s="381"/>
      <c r="F436" s="381"/>
      <c r="G436" s="381"/>
      <c r="H436" s="381"/>
      <c r="I436" s="381"/>
      <c r="J436" s="382"/>
      <c r="K436" s="17">
        <v>179</v>
      </c>
      <c r="L436" s="17">
        <f t="shared" si="25"/>
        <v>17005</v>
      </c>
      <c r="M436" s="66"/>
      <c r="N436" s="66">
        <f t="shared" si="26"/>
        <v>179</v>
      </c>
      <c r="O436" s="67">
        <f t="shared" si="20"/>
        <v>0</v>
      </c>
      <c r="P436" s="66">
        <f t="shared" si="27"/>
        <v>17005</v>
      </c>
      <c r="Q436" s="67">
        <f t="shared" si="21"/>
        <v>0</v>
      </c>
    </row>
    <row r="437" spans="1:17" ht="12" customHeight="1">
      <c r="A437" s="208">
        <v>0</v>
      </c>
      <c r="B437" s="26">
        <v>1010561</v>
      </c>
      <c r="C437" s="380" t="s">
        <v>3819</v>
      </c>
      <c r="D437" s="381"/>
      <c r="E437" s="381"/>
      <c r="F437" s="381"/>
      <c r="G437" s="381"/>
      <c r="H437" s="381"/>
      <c r="I437" s="381"/>
      <c r="J437" s="382"/>
      <c r="K437" s="17">
        <v>179</v>
      </c>
      <c r="L437" s="17">
        <f t="shared" si="25"/>
        <v>17005</v>
      </c>
      <c r="M437" s="66"/>
      <c r="N437" s="66">
        <f t="shared" si="26"/>
        <v>179</v>
      </c>
      <c r="O437" s="67">
        <f t="shared" si="20"/>
        <v>0</v>
      </c>
      <c r="P437" s="66">
        <f t="shared" si="27"/>
        <v>17005</v>
      </c>
      <c r="Q437" s="67">
        <f t="shared" si="21"/>
        <v>0</v>
      </c>
    </row>
    <row r="438" spans="1:17" ht="12" customHeight="1">
      <c r="A438" s="208">
        <v>0</v>
      </c>
      <c r="B438" s="26">
        <v>1011973</v>
      </c>
      <c r="C438" s="380" t="s">
        <v>3820</v>
      </c>
      <c r="D438" s="381"/>
      <c r="E438" s="381"/>
      <c r="F438" s="381"/>
      <c r="G438" s="381"/>
      <c r="H438" s="381"/>
      <c r="I438" s="381"/>
      <c r="J438" s="382"/>
      <c r="K438" s="17">
        <v>160</v>
      </c>
      <c r="L438" s="17">
        <f t="shared" si="25"/>
        <v>15200</v>
      </c>
      <c r="M438" s="66"/>
      <c r="N438" s="66">
        <f t="shared" si="26"/>
        <v>160</v>
      </c>
      <c r="O438" s="67">
        <f t="shared" si="20"/>
        <v>0</v>
      </c>
      <c r="P438" s="66">
        <f t="shared" si="27"/>
        <v>15200</v>
      </c>
      <c r="Q438" s="67">
        <f t="shared" si="21"/>
        <v>0</v>
      </c>
    </row>
    <row r="439" spans="1:17" ht="12" customHeight="1">
      <c r="A439" s="208">
        <v>0</v>
      </c>
      <c r="B439" s="26">
        <v>1011981</v>
      </c>
      <c r="C439" s="380" t="s">
        <v>3821</v>
      </c>
      <c r="D439" s="381"/>
      <c r="E439" s="381"/>
      <c r="F439" s="381"/>
      <c r="G439" s="381"/>
      <c r="H439" s="381"/>
      <c r="I439" s="381"/>
      <c r="J439" s="382"/>
      <c r="K439" s="17">
        <v>160</v>
      </c>
      <c r="L439" s="17">
        <f t="shared" si="25"/>
        <v>15200</v>
      </c>
      <c r="M439" s="66"/>
      <c r="N439" s="66">
        <f t="shared" si="26"/>
        <v>160</v>
      </c>
      <c r="O439" s="67">
        <f t="shared" si="20"/>
        <v>0</v>
      </c>
      <c r="P439" s="66">
        <f t="shared" si="27"/>
        <v>15200</v>
      </c>
      <c r="Q439" s="67">
        <f t="shared" si="21"/>
        <v>0</v>
      </c>
    </row>
    <row r="440" spans="1:17" ht="12" customHeight="1">
      <c r="A440" s="208">
        <v>0</v>
      </c>
      <c r="B440" s="26">
        <v>1010438</v>
      </c>
      <c r="C440" s="380" t="s">
        <v>3822</v>
      </c>
      <c r="D440" s="381"/>
      <c r="E440" s="381"/>
      <c r="F440" s="381"/>
      <c r="G440" s="381"/>
      <c r="H440" s="381"/>
      <c r="I440" s="381"/>
      <c r="J440" s="382"/>
      <c r="K440" s="17">
        <v>206</v>
      </c>
      <c r="L440" s="17">
        <f t="shared" si="25"/>
        <v>19570</v>
      </c>
      <c r="M440" s="66"/>
      <c r="N440" s="66">
        <f t="shared" si="26"/>
        <v>206</v>
      </c>
      <c r="O440" s="67">
        <f t="shared" si="20"/>
        <v>0</v>
      </c>
      <c r="P440" s="66">
        <f t="shared" si="27"/>
        <v>19570</v>
      </c>
      <c r="Q440" s="67">
        <f t="shared" si="21"/>
        <v>0</v>
      </c>
    </row>
    <row r="441" spans="1:17" ht="12" customHeight="1">
      <c r="A441" s="208">
        <v>0</v>
      </c>
      <c r="B441" s="26">
        <v>1010488</v>
      </c>
      <c r="C441" s="380" t="s">
        <v>3823</v>
      </c>
      <c r="D441" s="381"/>
      <c r="E441" s="381"/>
      <c r="F441" s="381"/>
      <c r="G441" s="381"/>
      <c r="H441" s="381"/>
      <c r="I441" s="381"/>
      <c r="J441" s="382"/>
      <c r="K441" s="17">
        <v>206</v>
      </c>
      <c r="L441" s="17">
        <f t="shared" si="25"/>
        <v>19570</v>
      </c>
      <c r="M441" s="66"/>
      <c r="N441" s="66">
        <f t="shared" si="26"/>
        <v>206</v>
      </c>
      <c r="O441" s="67">
        <f t="shared" si="20"/>
        <v>0</v>
      </c>
      <c r="P441" s="66">
        <f t="shared" si="27"/>
        <v>19570</v>
      </c>
      <c r="Q441" s="67">
        <f t="shared" si="21"/>
        <v>0</v>
      </c>
    </row>
    <row r="442" spans="1:17" ht="12" customHeight="1">
      <c r="A442" s="208">
        <v>0</v>
      </c>
      <c r="B442" s="26">
        <v>1010496</v>
      </c>
      <c r="C442" s="380" t="s">
        <v>3824</v>
      </c>
      <c r="D442" s="381"/>
      <c r="E442" s="381"/>
      <c r="F442" s="381"/>
      <c r="G442" s="381"/>
      <c r="H442" s="381"/>
      <c r="I442" s="381"/>
      <c r="J442" s="382"/>
      <c r="K442" s="17">
        <v>238</v>
      </c>
      <c r="L442" s="17">
        <f t="shared" si="25"/>
        <v>22610</v>
      </c>
      <c r="M442" s="66"/>
      <c r="N442" s="66">
        <f t="shared" si="26"/>
        <v>238</v>
      </c>
      <c r="O442" s="67">
        <f t="shared" si="20"/>
        <v>0</v>
      </c>
      <c r="P442" s="66">
        <f t="shared" si="27"/>
        <v>22610</v>
      </c>
      <c r="Q442" s="67">
        <f t="shared" si="21"/>
        <v>0</v>
      </c>
    </row>
    <row r="443" spans="1:17" ht="12" customHeight="1">
      <c r="A443" s="208">
        <v>0</v>
      </c>
      <c r="B443" s="26">
        <v>1010503</v>
      </c>
      <c r="C443" s="380" t="s">
        <v>3825</v>
      </c>
      <c r="D443" s="381"/>
      <c r="E443" s="381"/>
      <c r="F443" s="381"/>
      <c r="G443" s="381"/>
      <c r="H443" s="381"/>
      <c r="I443" s="381"/>
      <c r="J443" s="382"/>
      <c r="K443" s="17">
        <v>238</v>
      </c>
      <c r="L443" s="17">
        <f t="shared" si="25"/>
        <v>22610</v>
      </c>
      <c r="M443" s="66"/>
      <c r="N443" s="66">
        <f t="shared" si="26"/>
        <v>238</v>
      </c>
      <c r="O443" s="67">
        <f t="shared" si="20"/>
        <v>0</v>
      </c>
      <c r="P443" s="66">
        <f t="shared" si="27"/>
        <v>22610</v>
      </c>
      <c r="Q443" s="67">
        <f t="shared" si="21"/>
        <v>0</v>
      </c>
    </row>
    <row r="444" spans="1:17" ht="12" customHeight="1">
      <c r="A444" s="208">
        <v>0</v>
      </c>
      <c r="B444" s="26">
        <v>131979</v>
      </c>
      <c r="C444" s="380" t="s">
        <v>3826</v>
      </c>
      <c r="D444" s="381"/>
      <c r="E444" s="381"/>
      <c r="F444" s="381"/>
      <c r="G444" s="381"/>
      <c r="H444" s="381"/>
      <c r="I444" s="381"/>
      <c r="J444" s="382"/>
      <c r="K444" s="17">
        <v>174</v>
      </c>
      <c r="L444" s="17">
        <f t="shared" si="25"/>
        <v>16530</v>
      </c>
      <c r="M444" s="66"/>
      <c r="N444" s="66">
        <f t="shared" si="26"/>
        <v>174</v>
      </c>
      <c r="O444" s="67">
        <f t="shared" si="20"/>
        <v>0</v>
      </c>
      <c r="P444" s="66">
        <f t="shared" si="27"/>
        <v>16530</v>
      </c>
      <c r="Q444" s="67">
        <f t="shared" si="21"/>
        <v>0</v>
      </c>
    </row>
    <row r="445" spans="1:17" ht="12" customHeight="1">
      <c r="A445" s="208">
        <v>0</v>
      </c>
      <c r="B445" s="26">
        <v>131987</v>
      </c>
      <c r="C445" s="380" t="s">
        <v>3827</v>
      </c>
      <c r="D445" s="381"/>
      <c r="E445" s="381"/>
      <c r="F445" s="381"/>
      <c r="G445" s="381"/>
      <c r="H445" s="381"/>
      <c r="I445" s="381"/>
      <c r="J445" s="382"/>
      <c r="K445" s="17">
        <v>149</v>
      </c>
      <c r="L445" s="17">
        <f t="shared" si="25"/>
        <v>14155</v>
      </c>
      <c r="M445" s="66"/>
      <c r="N445" s="66">
        <f t="shared" si="26"/>
        <v>149</v>
      </c>
      <c r="O445" s="67">
        <f t="shared" si="20"/>
        <v>0</v>
      </c>
      <c r="P445" s="66">
        <f t="shared" si="27"/>
        <v>14155</v>
      </c>
      <c r="Q445" s="67">
        <f t="shared" si="21"/>
        <v>0</v>
      </c>
    </row>
    <row r="446" spans="1:17" ht="12" customHeight="1">
      <c r="A446" s="208">
        <v>0</v>
      </c>
      <c r="B446" s="26">
        <v>125211</v>
      </c>
      <c r="C446" s="380" t="s">
        <v>3828</v>
      </c>
      <c r="D446" s="381"/>
      <c r="E446" s="381"/>
      <c r="F446" s="381"/>
      <c r="G446" s="381"/>
      <c r="H446" s="381"/>
      <c r="I446" s="381"/>
      <c r="J446" s="382"/>
      <c r="K446" s="17">
        <v>61</v>
      </c>
      <c r="L446" s="17">
        <f t="shared" si="25"/>
        <v>5795</v>
      </c>
      <c r="M446" s="66"/>
      <c r="N446" s="66">
        <f t="shared" si="26"/>
        <v>61</v>
      </c>
      <c r="O446" s="67">
        <f t="shared" si="20"/>
        <v>0</v>
      </c>
      <c r="P446" s="66">
        <f t="shared" si="27"/>
        <v>5795</v>
      </c>
      <c r="Q446" s="67">
        <f t="shared" si="21"/>
        <v>0</v>
      </c>
    </row>
    <row r="447" spans="1:17" ht="12" customHeight="1">
      <c r="A447" s="208">
        <v>0</v>
      </c>
      <c r="B447" s="26">
        <v>125237</v>
      </c>
      <c r="C447" s="380" t="s">
        <v>3829</v>
      </c>
      <c r="D447" s="381"/>
      <c r="E447" s="381"/>
      <c r="F447" s="381"/>
      <c r="G447" s="381"/>
      <c r="H447" s="381"/>
      <c r="I447" s="381"/>
      <c r="J447" s="382"/>
      <c r="K447" s="17">
        <v>61</v>
      </c>
      <c r="L447" s="17">
        <f t="shared" si="25"/>
        <v>5795</v>
      </c>
      <c r="M447" s="66"/>
      <c r="N447" s="66">
        <f t="shared" si="26"/>
        <v>61</v>
      </c>
      <c r="O447" s="67">
        <f t="shared" si="20"/>
        <v>0</v>
      </c>
      <c r="P447" s="66">
        <f t="shared" si="27"/>
        <v>5795</v>
      </c>
      <c r="Q447" s="67">
        <f t="shared" si="21"/>
        <v>0</v>
      </c>
    </row>
    <row r="448" spans="1:17" ht="12" customHeight="1">
      <c r="A448" s="208">
        <v>0</v>
      </c>
      <c r="B448" s="26">
        <v>125252</v>
      </c>
      <c r="C448" s="380" t="s">
        <v>3830</v>
      </c>
      <c r="D448" s="381"/>
      <c r="E448" s="381"/>
      <c r="F448" s="381"/>
      <c r="G448" s="381"/>
      <c r="H448" s="381"/>
      <c r="I448" s="381"/>
      <c r="J448" s="382"/>
      <c r="K448" s="17">
        <v>61</v>
      </c>
      <c r="L448" s="17">
        <f t="shared" si="25"/>
        <v>5795</v>
      </c>
      <c r="M448" s="66"/>
      <c r="N448" s="66">
        <f t="shared" si="26"/>
        <v>61</v>
      </c>
      <c r="O448" s="67">
        <f t="shared" si="20"/>
        <v>0</v>
      </c>
      <c r="P448" s="66">
        <f t="shared" si="27"/>
        <v>5795</v>
      </c>
      <c r="Q448" s="67">
        <f t="shared" si="21"/>
        <v>0</v>
      </c>
    </row>
    <row r="449" spans="1:17" ht="12" customHeight="1">
      <c r="A449" s="208">
        <v>0</v>
      </c>
      <c r="B449" s="26">
        <v>125278</v>
      </c>
      <c r="C449" s="380" t="s">
        <v>3831</v>
      </c>
      <c r="D449" s="381"/>
      <c r="E449" s="381"/>
      <c r="F449" s="381"/>
      <c r="G449" s="381"/>
      <c r="H449" s="381"/>
      <c r="I449" s="381"/>
      <c r="J449" s="382"/>
      <c r="K449" s="17">
        <v>61</v>
      </c>
      <c r="L449" s="17">
        <f t="shared" si="25"/>
        <v>5795</v>
      </c>
      <c r="M449" s="66"/>
      <c r="N449" s="66">
        <f t="shared" si="26"/>
        <v>61</v>
      </c>
      <c r="O449" s="67">
        <f t="shared" si="20"/>
        <v>0</v>
      </c>
      <c r="P449" s="66">
        <f t="shared" si="27"/>
        <v>5795</v>
      </c>
      <c r="Q449" s="67">
        <f t="shared" si="21"/>
        <v>0</v>
      </c>
    </row>
    <row r="450" spans="1:17" ht="12" customHeight="1">
      <c r="A450" s="208">
        <v>0</v>
      </c>
      <c r="B450" s="26">
        <v>125294</v>
      </c>
      <c r="C450" s="380" t="s">
        <v>3832</v>
      </c>
      <c r="D450" s="381"/>
      <c r="E450" s="381"/>
      <c r="F450" s="381"/>
      <c r="G450" s="381"/>
      <c r="H450" s="381"/>
      <c r="I450" s="381"/>
      <c r="J450" s="382"/>
      <c r="K450" s="17">
        <v>61</v>
      </c>
      <c r="L450" s="17">
        <f t="shared" si="25"/>
        <v>5795</v>
      </c>
      <c r="M450" s="66"/>
      <c r="N450" s="66">
        <f t="shared" si="26"/>
        <v>61</v>
      </c>
      <c r="O450" s="67">
        <f t="shared" si="20"/>
        <v>0</v>
      </c>
      <c r="P450" s="66">
        <f t="shared" si="27"/>
        <v>5795</v>
      </c>
      <c r="Q450" s="67">
        <f t="shared" si="21"/>
        <v>0</v>
      </c>
    </row>
    <row r="451" spans="1:17" ht="12" customHeight="1">
      <c r="A451" s="208">
        <v>0</v>
      </c>
      <c r="B451" s="26">
        <v>126326</v>
      </c>
      <c r="C451" s="380" t="s">
        <v>3833</v>
      </c>
      <c r="D451" s="381"/>
      <c r="E451" s="381"/>
      <c r="F451" s="381"/>
      <c r="G451" s="381"/>
      <c r="H451" s="381"/>
      <c r="I451" s="381"/>
      <c r="J451" s="382"/>
      <c r="K451" s="17">
        <v>61</v>
      </c>
      <c r="L451" s="17">
        <f t="shared" si="25"/>
        <v>5795</v>
      </c>
      <c r="M451" s="66"/>
      <c r="N451" s="66">
        <f t="shared" si="26"/>
        <v>61</v>
      </c>
      <c r="O451" s="67">
        <f t="shared" si="20"/>
        <v>0</v>
      </c>
      <c r="P451" s="66">
        <f t="shared" si="27"/>
        <v>5795</v>
      </c>
      <c r="Q451" s="67">
        <f t="shared" si="21"/>
        <v>0</v>
      </c>
    </row>
    <row r="452" spans="1:17" ht="12" customHeight="1">
      <c r="A452" s="208">
        <v>0</v>
      </c>
      <c r="B452" s="26">
        <v>133827</v>
      </c>
      <c r="C452" s="380" t="s">
        <v>3834</v>
      </c>
      <c r="D452" s="381"/>
      <c r="E452" s="381"/>
      <c r="F452" s="381"/>
      <c r="G452" s="381"/>
      <c r="H452" s="381"/>
      <c r="I452" s="381"/>
      <c r="J452" s="382"/>
      <c r="K452" s="17">
        <v>61</v>
      </c>
      <c r="L452" s="17">
        <f t="shared" si="25"/>
        <v>5795</v>
      </c>
      <c r="M452" s="66"/>
      <c r="N452" s="66">
        <f t="shared" si="26"/>
        <v>61</v>
      </c>
      <c r="O452" s="67">
        <f t="shared" si="20"/>
        <v>0</v>
      </c>
      <c r="P452" s="66">
        <f t="shared" si="27"/>
        <v>5795</v>
      </c>
      <c r="Q452" s="67">
        <f t="shared" si="21"/>
        <v>0</v>
      </c>
    </row>
    <row r="453" spans="1:17" ht="12" customHeight="1">
      <c r="A453" s="208">
        <v>0</v>
      </c>
      <c r="B453" s="26">
        <v>135798</v>
      </c>
      <c r="C453" s="380" t="s">
        <v>3835</v>
      </c>
      <c r="D453" s="381"/>
      <c r="E453" s="381"/>
      <c r="F453" s="381"/>
      <c r="G453" s="381"/>
      <c r="H453" s="381"/>
      <c r="I453" s="381"/>
      <c r="J453" s="382"/>
      <c r="K453" s="17">
        <v>61</v>
      </c>
      <c r="L453" s="17">
        <f t="shared" si="25"/>
        <v>5795</v>
      </c>
      <c r="M453" s="66"/>
      <c r="N453" s="66">
        <f t="shared" si="26"/>
        <v>61</v>
      </c>
      <c r="O453" s="67">
        <f t="shared" si="20"/>
        <v>0</v>
      </c>
      <c r="P453" s="66">
        <f t="shared" si="27"/>
        <v>5795</v>
      </c>
      <c r="Q453" s="67">
        <f t="shared" si="21"/>
        <v>0</v>
      </c>
    </row>
    <row r="454" spans="1:17" ht="12" customHeight="1">
      <c r="A454" s="208">
        <v>0</v>
      </c>
      <c r="B454" s="26">
        <v>164608</v>
      </c>
      <c r="C454" s="380" t="s">
        <v>3836</v>
      </c>
      <c r="D454" s="381"/>
      <c r="E454" s="381"/>
      <c r="F454" s="381"/>
      <c r="G454" s="381"/>
      <c r="H454" s="381"/>
      <c r="I454" s="381"/>
      <c r="J454" s="382"/>
      <c r="K454" s="17">
        <v>61</v>
      </c>
      <c r="L454" s="17">
        <f t="shared" si="25"/>
        <v>5795</v>
      </c>
      <c r="M454" s="66"/>
      <c r="N454" s="66">
        <f t="shared" si="26"/>
        <v>61</v>
      </c>
      <c r="O454" s="67">
        <f t="shared" si="20"/>
        <v>0</v>
      </c>
      <c r="P454" s="66">
        <f t="shared" si="27"/>
        <v>5795</v>
      </c>
      <c r="Q454" s="67">
        <f t="shared" si="21"/>
        <v>0</v>
      </c>
    </row>
    <row r="455" spans="1:17" ht="12" customHeight="1">
      <c r="A455" s="208">
        <v>0</v>
      </c>
      <c r="B455" s="26">
        <v>188664</v>
      </c>
      <c r="C455" s="380" t="s">
        <v>3837</v>
      </c>
      <c r="D455" s="381"/>
      <c r="E455" s="381"/>
      <c r="F455" s="381"/>
      <c r="G455" s="381"/>
      <c r="H455" s="381"/>
      <c r="I455" s="381"/>
      <c r="J455" s="382"/>
      <c r="K455" s="17">
        <v>61</v>
      </c>
      <c r="L455" s="17">
        <f t="shared" si="25"/>
        <v>5795</v>
      </c>
      <c r="M455" s="66"/>
      <c r="N455" s="66">
        <f t="shared" si="26"/>
        <v>61</v>
      </c>
      <c r="O455" s="67">
        <f t="shared" si="20"/>
        <v>0</v>
      </c>
      <c r="P455" s="66">
        <f t="shared" si="27"/>
        <v>5795</v>
      </c>
      <c r="Q455" s="67">
        <f t="shared" si="21"/>
        <v>0</v>
      </c>
    </row>
    <row r="456" spans="1:17" ht="12" customHeight="1">
      <c r="A456" s="208">
        <v>0</v>
      </c>
      <c r="B456" s="26">
        <v>160606</v>
      </c>
      <c r="C456" s="380" t="s">
        <v>3838</v>
      </c>
      <c r="D456" s="381"/>
      <c r="E456" s="381"/>
      <c r="F456" s="381"/>
      <c r="G456" s="381"/>
      <c r="H456" s="381"/>
      <c r="I456" s="381"/>
      <c r="J456" s="382"/>
      <c r="K456" s="17">
        <v>86</v>
      </c>
      <c r="L456" s="17">
        <f t="shared" si="25"/>
        <v>8170</v>
      </c>
      <c r="M456" s="66"/>
      <c r="N456" s="66">
        <f t="shared" si="26"/>
        <v>86</v>
      </c>
      <c r="O456" s="67">
        <f t="shared" si="20"/>
        <v>0</v>
      </c>
      <c r="P456" s="66">
        <f t="shared" si="27"/>
        <v>8170</v>
      </c>
      <c r="Q456" s="67">
        <f t="shared" si="21"/>
        <v>0</v>
      </c>
    </row>
    <row r="457" spans="1:17" ht="12" customHeight="1">
      <c r="A457" s="208">
        <v>0</v>
      </c>
      <c r="B457" s="26">
        <v>1013226</v>
      </c>
      <c r="C457" s="380" t="s">
        <v>3839</v>
      </c>
      <c r="D457" s="381"/>
      <c r="E457" s="381"/>
      <c r="F457" s="381"/>
      <c r="G457" s="381"/>
      <c r="H457" s="381"/>
      <c r="I457" s="381"/>
      <c r="J457" s="382"/>
      <c r="K457" s="17">
        <v>119</v>
      </c>
      <c r="L457" s="17">
        <f t="shared" si="25"/>
        <v>11305</v>
      </c>
      <c r="M457" s="66"/>
      <c r="N457" s="66">
        <f t="shared" si="26"/>
        <v>119</v>
      </c>
      <c r="O457" s="67">
        <f t="shared" si="20"/>
        <v>0</v>
      </c>
      <c r="P457" s="66">
        <f t="shared" si="27"/>
        <v>11305</v>
      </c>
      <c r="Q457" s="67">
        <f t="shared" si="21"/>
        <v>0</v>
      </c>
    </row>
    <row r="458" spans="1:17" ht="12" customHeight="1">
      <c r="A458" s="208">
        <v>0</v>
      </c>
      <c r="B458" s="26">
        <v>195784</v>
      </c>
      <c r="C458" s="380" t="s">
        <v>3840</v>
      </c>
      <c r="D458" s="381"/>
      <c r="E458" s="381"/>
      <c r="F458" s="381"/>
      <c r="G458" s="381"/>
      <c r="H458" s="381"/>
      <c r="I458" s="381"/>
      <c r="J458" s="382"/>
      <c r="K458" s="17">
        <v>433</v>
      </c>
      <c r="L458" s="17">
        <f t="shared" si="25"/>
        <v>41135</v>
      </c>
      <c r="M458" s="66"/>
      <c r="N458" s="66">
        <f t="shared" si="26"/>
        <v>433</v>
      </c>
      <c r="O458" s="67">
        <f t="shared" si="20"/>
        <v>0</v>
      </c>
      <c r="P458" s="66">
        <f t="shared" si="27"/>
        <v>41135</v>
      </c>
      <c r="Q458" s="67">
        <f t="shared" si="21"/>
        <v>0</v>
      </c>
    </row>
    <row r="459" spans="1:17" ht="12" customHeight="1">
      <c r="A459" s="208">
        <v>0</v>
      </c>
      <c r="B459" s="26">
        <v>195776</v>
      </c>
      <c r="C459" s="380" t="s">
        <v>3841</v>
      </c>
      <c r="D459" s="381"/>
      <c r="E459" s="381"/>
      <c r="F459" s="381"/>
      <c r="G459" s="381"/>
      <c r="H459" s="381"/>
      <c r="I459" s="381"/>
      <c r="J459" s="382"/>
      <c r="K459" s="17">
        <v>189</v>
      </c>
      <c r="L459" s="17">
        <f t="shared" si="25"/>
        <v>17955</v>
      </c>
      <c r="M459" s="66"/>
      <c r="N459" s="66">
        <f t="shared" si="26"/>
        <v>189</v>
      </c>
      <c r="O459" s="67">
        <f t="shared" si="20"/>
        <v>0</v>
      </c>
      <c r="P459" s="66">
        <f t="shared" si="27"/>
        <v>17955</v>
      </c>
      <c r="Q459" s="67">
        <f t="shared" si="21"/>
        <v>0</v>
      </c>
    </row>
    <row r="460" spans="1:17" ht="12" customHeight="1" thickBot="1">
      <c r="A460" s="208">
        <v>0</v>
      </c>
      <c r="B460" s="26">
        <v>144840</v>
      </c>
      <c r="C460" s="414" t="s">
        <v>3842</v>
      </c>
      <c r="D460" s="415"/>
      <c r="E460" s="415"/>
      <c r="F460" s="415"/>
      <c r="G460" s="415"/>
      <c r="H460" s="415"/>
      <c r="I460" s="415"/>
      <c r="J460" s="416"/>
      <c r="K460" s="17">
        <v>74</v>
      </c>
      <c r="L460" s="17">
        <f t="shared" si="25"/>
        <v>7030</v>
      </c>
      <c r="M460" s="66"/>
      <c r="N460" s="66">
        <f t="shared" si="26"/>
        <v>74</v>
      </c>
      <c r="O460" s="67">
        <f t="shared" si="20"/>
        <v>0</v>
      </c>
      <c r="P460" s="66">
        <f t="shared" si="27"/>
        <v>7030</v>
      </c>
      <c r="Q460" s="67">
        <f t="shared" si="21"/>
        <v>0</v>
      </c>
    </row>
    <row r="461" spans="1:17" ht="12" customHeight="1">
      <c r="A461" s="208"/>
      <c r="B461" s="412" t="s">
        <v>4879</v>
      </c>
      <c r="C461" s="412"/>
      <c r="D461" s="412"/>
      <c r="E461" s="412"/>
      <c r="F461" s="412"/>
      <c r="G461" s="412"/>
      <c r="H461" s="412"/>
      <c r="I461" s="412"/>
      <c r="J461" s="412"/>
      <c r="K461" s="413"/>
      <c r="L461" s="314"/>
      <c r="M461" s="66"/>
      <c r="N461" s="66"/>
      <c r="O461" s="67"/>
      <c r="P461" s="66"/>
      <c r="Q461" s="67"/>
    </row>
    <row r="462" spans="1:17" ht="12" customHeight="1">
      <c r="A462" s="208">
        <v>0</v>
      </c>
      <c r="B462" s="26">
        <v>197541</v>
      </c>
      <c r="C462" s="380" t="s">
        <v>4461</v>
      </c>
      <c r="D462" s="381"/>
      <c r="E462" s="381"/>
      <c r="F462" s="381"/>
      <c r="G462" s="381"/>
      <c r="H462" s="381"/>
      <c r="I462" s="381"/>
      <c r="J462" s="382"/>
      <c r="K462" s="17">
        <v>65</v>
      </c>
      <c r="L462" s="17">
        <f t="shared" ref="L462:L488" si="28">ROUND(K462*Курс_EUR,0)</f>
        <v>6175</v>
      </c>
      <c r="M462" s="66"/>
      <c r="N462" s="66">
        <f t="shared" ref="N462:N488" si="29">K462*(1-Скидка_SATA)</f>
        <v>65</v>
      </c>
      <c r="O462" s="67">
        <f t="shared" si="20"/>
        <v>0</v>
      </c>
      <c r="P462" s="66">
        <f t="shared" ref="P462:P488" si="30">L462*(1-Скидка_SATA)</f>
        <v>6175</v>
      </c>
      <c r="Q462" s="67">
        <f t="shared" si="21"/>
        <v>0</v>
      </c>
    </row>
    <row r="463" spans="1:17" ht="12" customHeight="1">
      <c r="A463" s="208">
        <v>0</v>
      </c>
      <c r="B463" s="26">
        <v>125443</v>
      </c>
      <c r="C463" s="380" t="s">
        <v>4455</v>
      </c>
      <c r="D463" s="381"/>
      <c r="E463" s="381"/>
      <c r="F463" s="381"/>
      <c r="G463" s="381"/>
      <c r="H463" s="381"/>
      <c r="I463" s="381"/>
      <c r="J463" s="382"/>
      <c r="K463" s="17">
        <v>65</v>
      </c>
      <c r="L463" s="17">
        <f t="shared" si="28"/>
        <v>6175</v>
      </c>
      <c r="M463" s="66"/>
      <c r="N463" s="66">
        <f t="shared" si="29"/>
        <v>65</v>
      </c>
      <c r="O463" s="67">
        <f t="shared" si="20"/>
        <v>0</v>
      </c>
      <c r="P463" s="66">
        <f t="shared" si="30"/>
        <v>6175</v>
      </c>
      <c r="Q463" s="67">
        <f t="shared" si="21"/>
        <v>0</v>
      </c>
    </row>
    <row r="464" spans="1:17" ht="12" customHeight="1">
      <c r="A464" s="208">
        <v>0</v>
      </c>
      <c r="B464" s="26">
        <v>199075</v>
      </c>
      <c r="C464" s="380" t="s">
        <v>4462</v>
      </c>
      <c r="D464" s="381"/>
      <c r="E464" s="381"/>
      <c r="F464" s="381"/>
      <c r="G464" s="381"/>
      <c r="H464" s="381"/>
      <c r="I464" s="381"/>
      <c r="J464" s="382"/>
      <c r="K464" s="313">
        <v>19.5</v>
      </c>
      <c r="L464" s="17">
        <f t="shared" si="28"/>
        <v>1853</v>
      </c>
      <c r="M464" s="66"/>
      <c r="N464" s="66">
        <f t="shared" si="29"/>
        <v>19.5</v>
      </c>
      <c r="O464" s="67">
        <f t="shared" si="20"/>
        <v>0</v>
      </c>
      <c r="P464" s="66">
        <f t="shared" si="30"/>
        <v>1853</v>
      </c>
      <c r="Q464" s="67">
        <f t="shared" si="21"/>
        <v>0</v>
      </c>
    </row>
    <row r="465" spans="1:17" ht="12" customHeight="1">
      <c r="A465" s="208">
        <v>0</v>
      </c>
      <c r="B465" s="26">
        <v>120675</v>
      </c>
      <c r="C465" s="380" t="s">
        <v>4459</v>
      </c>
      <c r="D465" s="381"/>
      <c r="E465" s="381"/>
      <c r="F465" s="381"/>
      <c r="G465" s="381"/>
      <c r="H465" s="381"/>
      <c r="I465" s="381"/>
      <c r="J465" s="382"/>
      <c r="K465" s="17">
        <v>79</v>
      </c>
      <c r="L465" s="17">
        <f t="shared" si="28"/>
        <v>7505</v>
      </c>
      <c r="M465" s="66"/>
      <c r="N465" s="66">
        <f t="shared" si="29"/>
        <v>79</v>
      </c>
      <c r="O465" s="67">
        <f t="shared" ref="O465:O528" si="31">N465*M465</f>
        <v>0</v>
      </c>
      <c r="P465" s="66">
        <f t="shared" si="30"/>
        <v>7505</v>
      </c>
      <c r="Q465" s="67">
        <f t="shared" ref="Q465:Q528" si="32">M465*P465</f>
        <v>0</v>
      </c>
    </row>
    <row r="466" spans="1:17" ht="12" customHeight="1">
      <c r="A466" s="208">
        <v>0</v>
      </c>
      <c r="B466" s="26">
        <v>48587</v>
      </c>
      <c r="C466" s="380" t="s">
        <v>4467</v>
      </c>
      <c r="D466" s="381"/>
      <c r="E466" s="381"/>
      <c r="F466" s="381"/>
      <c r="G466" s="381"/>
      <c r="H466" s="381"/>
      <c r="I466" s="381"/>
      <c r="J466" s="382"/>
      <c r="K466" s="17">
        <v>71</v>
      </c>
      <c r="L466" s="17">
        <f t="shared" si="28"/>
        <v>6745</v>
      </c>
      <c r="M466" s="66"/>
      <c r="N466" s="66">
        <f t="shared" si="29"/>
        <v>71</v>
      </c>
      <c r="O466" s="67">
        <f t="shared" si="31"/>
        <v>0</v>
      </c>
      <c r="P466" s="66">
        <f t="shared" si="30"/>
        <v>6745</v>
      </c>
      <c r="Q466" s="67">
        <f t="shared" si="32"/>
        <v>0</v>
      </c>
    </row>
    <row r="467" spans="1:17" ht="12" customHeight="1">
      <c r="A467" s="208">
        <v>0</v>
      </c>
      <c r="B467" s="26">
        <v>128470</v>
      </c>
      <c r="C467" s="380" t="s">
        <v>4460</v>
      </c>
      <c r="D467" s="381"/>
      <c r="E467" s="381"/>
      <c r="F467" s="381"/>
      <c r="G467" s="381"/>
      <c r="H467" s="381"/>
      <c r="I467" s="381"/>
      <c r="J467" s="382"/>
      <c r="K467" s="17">
        <v>70</v>
      </c>
      <c r="L467" s="17">
        <f t="shared" si="28"/>
        <v>6650</v>
      </c>
      <c r="M467" s="66"/>
      <c r="N467" s="66">
        <f t="shared" si="29"/>
        <v>70</v>
      </c>
      <c r="O467" s="67">
        <f t="shared" si="31"/>
        <v>0</v>
      </c>
      <c r="P467" s="66">
        <f t="shared" si="30"/>
        <v>6650</v>
      </c>
      <c r="Q467" s="67">
        <f t="shared" si="32"/>
        <v>0</v>
      </c>
    </row>
    <row r="468" spans="1:17" ht="12" customHeight="1">
      <c r="A468" s="208">
        <v>0</v>
      </c>
      <c r="B468" s="26">
        <v>60384</v>
      </c>
      <c r="C468" s="380" t="s">
        <v>4458</v>
      </c>
      <c r="D468" s="381"/>
      <c r="E468" s="381"/>
      <c r="F468" s="381"/>
      <c r="G468" s="381"/>
      <c r="H468" s="381"/>
      <c r="I468" s="381"/>
      <c r="J468" s="382"/>
      <c r="K468" s="17">
        <v>63</v>
      </c>
      <c r="L468" s="17">
        <f t="shared" si="28"/>
        <v>5985</v>
      </c>
      <c r="M468" s="66"/>
      <c r="N468" s="66">
        <f t="shared" si="29"/>
        <v>63</v>
      </c>
      <c r="O468" s="67">
        <f t="shared" si="31"/>
        <v>0</v>
      </c>
      <c r="P468" s="66">
        <f t="shared" si="30"/>
        <v>5985</v>
      </c>
      <c r="Q468" s="67">
        <f t="shared" si="32"/>
        <v>0</v>
      </c>
    </row>
    <row r="469" spans="1:17" ht="12" customHeight="1">
      <c r="A469" s="208">
        <v>0</v>
      </c>
      <c r="B469" s="26">
        <v>27243</v>
      </c>
      <c r="C469" s="380" t="s">
        <v>4463</v>
      </c>
      <c r="D469" s="381"/>
      <c r="E469" s="381"/>
      <c r="F469" s="381"/>
      <c r="G469" s="381"/>
      <c r="H469" s="381"/>
      <c r="I469" s="381"/>
      <c r="J469" s="382"/>
      <c r="K469" s="17">
        <v>69</v>
      </c>
      <c r="L469" s="17">
        <f t="shared" si="28"/>
        <v>6555</v>
      </c>
      <c r="M469" s="66"/>
      <c r="N469" s="66">
        <f t="shared" si="29"/>
        <v>69</v>
      </c>
      <c r="O469" s="67">
        <f t="shared" si="31"/>
        <v>0</v>
      </c>
      <c r="P469" s="66">
        <f t="shared" si="30"/>
        <v>6555</v>
      </c>
      <c r="Q469" s="67">
        <f t="shared" si="32"/>
        <v>0</v>
      </c>
    </row>
    <row r="470" spans="1:17" ht="12" customHeight="1">
      <c r="A470" s="208">
        <v>0</v>
      </c>
      <c r="B470" s="26">
        <v>1004960</v>
      </c>
      <c r="C470" s="380" t="s">
        <v>4465</v>
      </c>
      <c r="D470" s="381"/>
      <c r="E470" s="381"/>
      <c r="F470" s="381"/>
      <c r="G470" s="381"/>
      <c r="H470" s="381"/>
      <c r="I470" s="381"/>
      <c r="J470" s="382"/>
      <c r="K470" s="17">
        <v>69</v>
      </c>
      <c r="L470" s="17">
        <f t="shared" si="28"/>
        <v>6555</v>
      </c>
      <c r="M470" s="66"/>
      <c r="N470" s="66">
        <f t="shared" si="29"/>
        <v>69</v>
      </c>
      <c r="O470" s="67">
        <f t="shared" si="31"/>
        <v>0</v>
      </c>
      <c r="P470" s="66">
        <f t="shared" si="30"/>
        <v>6555</v>
      </c>
      <c r="Q470" s="67">
        <f t="shared" si="32"/>
        <v>0</v>
      </c>
    </row>
    <row r="471" spans="1:17" ht="12" customHeight="1">
      <c r="A471" s="208">
        <v>0</v>
      </c>
      <c r="B471" s="26">
        <v>49379</v>
      </c>
      <c r="C471" s="380" t="s">
        <v>4468</v>
      </c>
      <c r="D471" s="381"/>
      <c r="E471" s="381"/>
      <c r="F471" s="381"/>
      <c r="G471" s="381"/>
      <c r="H471" s="381"/>
      <c r="I471" s="381"/>
      <c r="J471" s="382"/>
      <c r="K471" s="17">
        <v>73</v>
      </c>
      <c r="L471" s="17">
        <f t="shared" si="28"/>
        <v>6935</v>
      </c>
      <c r="M471" s="66"/>
      <c r="N471" s="66">
        <f t="shared" si="29"/>
        <v>73</v>
      </c>
      <c r="O471" s="67">
        <f t="shared" si="31"/>
        <v>0</v>
      </c>
      <c r="P471" s="66">
        <f t="shared" si="30"/>
        <v>6935</v>
      </c>
      <c r="Q471" s="67">
        <f t="shared" si="32"/>
        <v>0</v>
      </c>
    </row>
    <row r="472" spans="1:17" ht="12" customHeight="1">
      <c r="A472" s="208">
        <v>0</v>
      </c>
      <c r="B472" s="26">
        <v>1826</v>
      </c>
      <c r="C472" s="380" t="s">
        <v>4469</v>
      </c>
      <c r="D472" s="381"/>
      <c r="E472" s="381"/>
      <c r="F472" s="381"/>
      <c r="G472" s="381"/>
      <c r="H472" s="381"/>
      <c r="I472" s="381"/>
      <c r="J472" s="382"/>
      <c r="K472" s="313">
        <v>24.5</v>
      </c>
      <c r="L472" s="17">
        <f t="shared" si="28"/>
        <v>2328</v>
      </c>
      <c r="M472" s="66"/>
      <c r="N472" s="66">
        <f t="shared" si="29"/>
        <v>24.5</v>
      </c>
      <c r="O472" s="67">
        <f t="shared" si="31"/>
        <v>0</v>
      </c>
      <c r="P472" s="66">
        <f t="shared" si="30"/>
        <v>2328</v>
      </c>
      <c r="Q472" s="67">
        <f t="shared" si="32"/>
        <v>0</v>
      </c>
    </row>
    <row r="473" spans="1:17" ht="12" customHeight="1">
      <c r="A473" s="208">
        <v>0</v>
      </c>
      <c r="B473" s="26">
        <v>49395</v>
      </c>
      <c r="C473" s="380" t="s">
        <v>4470</v>
      </c>
      <c r="D473" s="381"/>
      <c r="E473" s="381"/>
      <c r="F473" s="381"/>
      <c r="G473" s="381"/>
      <c r="H473" s="381"/>
      <c r="I473" s="381"/>
      <c r="J473" s="382"/>
      <c r="K473" s="313">
        <v>28.2</v>
      </c>
      <c r="L473" s="17">
        <f t="shared" si="28"/>
        <v>2679</v>
      </c>
      <c r="M473" s="66"/>
      <c r="N473" s="66">
        <f t="shared" si="29"/>
        <v>28.2</v>
      </c>
      <c r="O473" s="67">
        <f t="shared" si="31"/>
        <v>0</v>
      </c>
      <c r="P473" s="66">
        <f t="shared" si="30"/>
        <v>2679</v>
      </c>
      <c r="Q473" s="67">
        <f t="shared" si="32"/>
        <v>0</v>
      </c>
    </row>
    <row r="474" spans="1:17" ht="12" customHeight="1">
      <c r="A474" s="208">
        <v>0</v>
      </c>
      <c r="B474" s="26">
        <v>15669</v>
      </c>
      <c r="C474" s="380" t="s">
        <v>4478</v>
      </c>
      <c r="D474" s="381"/>
      <c r="E474" s="381"/>
      <c r="F474" s="381"/>
      <c r="G474" s="381"/>
      <c r="H474" s="381"/>
      <c r="I474" s="381"/>
      <c r="J474" s="382"/>
      <c r="K474" s="313">
        <v>45.4</v>
      </c>
      <c r="L474" s="17">
        <f t="shared" si="28"/>
        <v>4313</v>
      </c>
      <c r="M474" s="66"/>
      <c r="N474" s="66">
        <f t="shared" si="29"/>
        <v>45.4</v>
      </c>
      <c r="O474" s="67">
        <f t="shared" si="31"/>
        <v>0</v>
      </c>
      <c r="P474" s="66">
        <f t="shared" si="30"/>
        <v>4313</v>
      </c>
      <c r="Q474" s="67">
        <f t="shared" si="32"/>
        <v>0</v>
      </c>
    </row>
    <row r="475" spans="1:17" ht="12" customHeight="1">
      <c r="A475" s="208">
        <v>0</v>
      </c>
      <c r="B475" s="26">
        <v>15909</v>
      </c>
      <c r="C475" s="380" t="s">
        <v>4479</v>
      </c>
      <c r="D475" s="381"/>
      <c r="E475" s="381"/>
      <c r="F475" s="381"/>
      <c r="G475" s="381"/>
      <c r="H475" s="381"/>
      <c r="I475" s="381"/>
      <c r="J475" s="382"/>
      <c r="K475" s="313">
        <v>13.8</v>
      </c>
      <c r="L475" s="17">
        <f t="shared" si="28"/>
        <v>1311</v>
      </c>
      <c r="M475" s="66"/>
      <c r="N475" s="66">
        <f t="shared" si="29"/>
        <v>13.8</v>
      </c>
      <c r="O475" s="67">
        <f t="shared" si="31"/>
        <v>0</v>
      </c>
      <c r="P475" s="66">
        <f t="shared" si="30"/>
        <v>1311</v>
      </c>
      <c r="Q475" s="67">
        <f t="shared" si="32"/>
        <v>0</v>
      </c>
    </row>
    <row r="476" spans="1:17" ht="12" customHeight="1">
      <c r="A476" s="208">
        <v>0</v>
      </c>
      <c r="B476" s="26">
        <v>198911</v>
      </c>
      <c r="C476" s="380" t="s">
        <v>4457</v>
      </c>
      <c r="D476" s="381"/>
      <c r="E476" s="381"/>
      <c r="F476" s="381"/>
      <c r="G476" s="381"/>
      <c r="H476" s="381"/>
      <c r="I476" s="381"/>
      <c r="J476" s="382"/>
      <c r="K476" s="17">
        <v>66</v>
      </c>
      <c r="L476" s="17">
        <f t="shared" si="28"/>
        <v>6270</v>
      </c>
      <c r="M476" s="66"/>
      <c r="N476" s="66">
        <f t="shared" si="29"/>
        <v>66</v>
      </c>
      <c r="O476" s="67">
        <f t="shared" si="31"/>
        <v>0</v>
      </c>
      <c r="P476" s="66">
        <f t="shared" si="30"/>
        <v>6270</v>
      </c>
      <c r="Q476" s="67">
        <f t="shared" si="32"/>
        <v>0</v>
      </c>
    </row>
    <row r="477" spans="1:17" ht="12" customHeight="1">
      <c r="A477" s="208">
        <v>0</v>
      </c>
      <c r="B477" s="26">
        <v>125948</v>
      </c>
      <c r="C477" s="380" t="s">
        <v>4456</v>
      </c>
      <c r="D477" s="381"/>
      <c r="E477" s="381"/>
      <c r="F477" s="381"/>
      <c r="G477" s="381"/>
      <c r="H477" s="381"/>
      <c r="I477" s="381"/>
      <c r="J477" s="382"/>
      <c r="K477" s="17">
        <v>66</v>
      </c>
      <c r="L477" s="17">
        <f t="shared" si="28"/>
        <v>6270</v>
      </c>
      <c r="M477" s="66"/>
      <c r="N477" s="66">
        <f t="shared" si="29"/>
        <v>66</v>
      </c>
      <c r="O477" s="67">
        <f t="shared" si="31"/>
        <v>0</v>
      </c>
      <c r="P477" s="66">
        <f t="shared" si="30"/>
        <v>6270</v>
      </c>
      <c r="Q477" s="67">
        <f t="shared" si="32"/>
        <v>0</v>
      </c>
    </row>
    <row r="478" spans="1:17" ht="12" customHeight="1">
      <c r="A478" s="208">
        <v>0</v>
      </c>
      <c r="B478" s="26">
        <v>137729</v>
      </c>
      <c r="C478" s="380" t="s">
        <v>4464</v>
      </c>
      <c r="D478" s="381"/>
      <c r="E478" s="381"/>
      <c r="F478" s="381"/>
      <c r="G478" s="381"/>
      <c r="H478" s="381"/>
      <c r="I478" s="381"/>
      <c r="J478" s="382"/>
      <c r="K478" s="17">
        <v>76</v>
      </c>
      <c r="L478" s="17">
        <f t="shared" si="28"/>
        <v>7220</v>
      </c>
      <c r="M478" s="66"/>
      <c r="N478" s="66">
        <f t="shared" si="29"/>
        <v>76</v>
      </c>
      <c r="O478" s="67">
        <f t="shared" si="31"/>
        <v>0</v>
      </c>
      <c r="P478" s="66">
        <f t="shared" si="30"/>
        <v>7220</v>
      </c>
      <c r="Q478" s="67">
        <f t="shared" si="32"/>
        <v>0</v>
      </c>
    </row>
    <row r="479" spans="1:17" ht="12" customHeight="1">
      <c r="A479" s="208">
        <v>0</v>
      </c>
      <c r="B479" s="26">
        <v>96685</v>
      </c>
      <c r="C479" s="380" t="s">
        <v>4475</v>
      </c>
      <c r="D479" s="381"/>
      <c r="E479" s="381"/>
      <c r="F479" s="381"/>
      <c r="G479" s="381"/>
      <c r="H479" s="381"/>
      <c r="I479" s="381"/>
      <c r="J479" s="382"/>
      <c r="K479" s="17">
        <v>76</v>
      </c>
      <c r="L479" s="17">
        <f t="shared" si="28"/>
        <v>7220</v>
      </c>
      <c r="M479" s="66"/>
      <c r="N479" s="66">
        <f t="shared" si="29"/>
        <v>76</v>
      </c>
      <c r="O479" s="67">
        <f t="shared" si="31"/>
        <v>0</v>
      </c>
      <c r="P479" s="66">
        <f t="shared" si="30"/>
        <v>7220</v>
      </c>
      <c r="Q479" s="67">
        <f t="shared" si="32"/>
        <v>0</v>
      </c>
    </row>
    <row r="480" spans="1:17" ht="12" customHeight="1">
      <c r="A480" s="208">
        <v>0</v>
      </c>
      <c r="B480" s="26">
        <v>2691</v>
      </c>
      <c r="C480" s="380" t="s">
        <v>4471</v>
      </c>
      <c r="D480" s="381"/>
      <c r="E480" s="381"/>
      <c r="F480" s="381"/>
      <c r="G480" s="381"/>
      <c r="H480" s="381"/>
      <c r="I480" s="381"/>
      <c r="J480" s="382"/>
      <c r="K480" s="17">
        <v>166</v>
      </c>
      <c r="L480" s="17">
        <f t="shared" si="28"/>
        <v>15770</v>
      </c>
      <c r="M480" s="66"/>
      <c r="N480" s="66">
        <f t="shared" si="29"/>
        <v>166</v>
      </c>
      <c r="O480" s="67">
        <f t="shared" si="31"/>
        <v>0</v>
      </c>
      <c r="P480" s="66">
        <f t="shared" si="30"/>
        <v>15770</v>
      </c>
      <c r="Q480" s="67">
        <f t="shared" si="32"/>
        <v>0</v>
      </c>
    </row>
    <row r="481" spans="1:17" ht="12" customHeight="1">
      <c r="A481" s="208">
        <v>0</v>
      </c>
      <c r="B481" s="26">
        <v>2733</v>
      </c>
      <c r="C481" s="380" t="s">
        <v>4472</v>
      </c>
      <c r="D481" s="381"/>
      <c r="E481" s="381"/>
      <c r="F481" s="381"/>
      <c r="G481" s="381"/>
      <c r="H481" s="381"/>
      <c r="I481" s="381"/>
      <c r="J481" s="382"/>
      <c r="K481" s="17">
        <v>87</v>
      </c>
      <c r="L481" s="17">
        <f t="shared" si="28"/>
        <v>8265</v>
      </c>
      <c r="M481" s="66"/>
      <c r="N481" s="66">
        <f t="shared" si="29"/>
        <v>87</v>
      </c>
      <c r="O481" s="67">
        <f t="shared" si="31"/>
        <v>0</v>
      </c>
      <c r="P481" s="66">
        <f t="shared" si="30"/>
        <v>8265</v>
      </c>
      <c r="Q481" s="67">
        <f t="shared" si="32"/>
        <v>0</v>
      </c>
    </row>
    <row r="482" spans="1:17" ht="12" customHeight="1">
      <c r="A482" s="208">
        <v>0</v>
      </c>
      <c r="B482" s="26">
        <v>26120</v>
      </c>
      <c r="C482" s="380" t="s">
        <v>4473</v>
      </c>
      <c r="D482" s="381"/>
      <c r="E482" s="381"/>
      <c r="F482" s="381"/>
      <c r="G482" s="381"/>
      <c r="H482" s="381"/>
      <c r="I482" s="381"/>
      <c r="J482" s="382"/>
      <c r="K482" s="17">
        <v>83</v>
      </c>
      <c r="L482" s="17">
        <f t="shared" si="28"/>
        <v>7885</v>
      </c>
      <c r="M482" s="66"/>
      <c r="N482" s="66">
        <f t="shared" si="29"/>
        <v>83</v>
      </c>
      <c r="O482" s="67">
        <f t="shared" si="31"/>
        <v>0</v>
      </c>
      <c r="P482" s="66">
        <f t="shared" si="30"/>
        <v>7885</v>
      </c>
      <c r="Q482" s="67">
        <f t="shared" si="32"/>
        <v>0</v>
      </c>
    </row>
    <row r="483" spans="1:17" ht="12" customHeight="1">
      <c r="A483" s="208">
        <v>0</v>
      </c>
      <c r="B483" s="26">
        <v>51680</v>
      </c>
      <c r="C483" s="380" t="s">
        <v>4474</v>
      </c>
      <c r="D483" s="381"/>
      <c r="E483" s="381"/>
      <c r="F483" s="381"/>
      <c r="G483" s="381"/>
      <c r="H483" s="381"/>
      <c r="I483" s="381"/>
      <c r="J483" s="382"/>
      <c r="K483" s="313">
        <v>15.5</v>
      </c>
      <c r="L483" s="17">
        <f t="shared" si="28"/>
        <v>1473</v>
      </c>
      <c r="M483" s="66"/>
      <c r="N483" s="66">
        <f t="shared" si="29"/>
        <v>15.5</v>
      </c>
      <c r="O483" s="67">
        <f t="shared" si="31"/>
        <v>0</v>
      </c>
      <c r="P483" s="66">
        <f t="shared" si="30"/>
        <v>1473</v>
      </c>
      <c r="Q483" s="67">
        <f t="shared" si="32"/>
        <v>0</v>
      </c>
    </row>
    <row r="484" spans="1:17" ht="12" customHeight="1">
      <c r="A484" s="208">
        <v>0</v>
      </c>
      <c r="B484" s="26">
        <v>64022</v>
      </c>
      <c r="C484" s="380" t="s">
        <v>4809</v>
      </c>
      <c r="D484" s="381"/>
      <c r="E484" s="381"/>
      <c r="F484" s="381"/>
      <c r="G484" s="381"/>
      <c r="H484" s="381"/>
      <c r="I484" s="381"/>
      <c r="J484" s="382"/>
      <c r="K484" s="313">
        <v>21.8</v>
      </c>
      <c r="L484" s="17">
        <f t="shared" si="28"/>
        <v>2071</v>
      </c>
      <c r="M484" s="66"/>
      <c r="N484" s="66">
        <f t="shared" si="29"/>
        <v>21.8</v>
      </c>
      <c r="O484" s="67">
        <f t="shared" si="31"/>
        <v>0</v>
      </c>
      <c r="P484" s="66">
        <f t="shared" si="30"/>
        <v>2071</v>
      </c>
      <c r="Q484" s="67">
        <f t="shared" si="32"/>
        <v>0</v>
      </c>
    </row>
    <row r="485" spans="1:17" ht="12" customHeight="1">
      <c r="A485" s="208">
        <v>0</v>
      </c>
      <c r="B485" s="26">
        <v>71555</v>
      </c>
      <c r="C485" s="380" t="s">
        <v>4476</v>
      </c>
      <c r="D485" s="381"/>
      <c r="E485" s="381"/>
      <c r="F485" s="381"/>
      <c r="G485" s="381"/>
      <c r="H485" s="381"/>
      <c r="I485" s="381"/>
      <c r="J485" s="382"/>
      <c r="K485" s="313">
        <v>26.2</v>
      </c>
      <c r="L485" s="17">
        <f t="shared" si="28"/>
        <v>2489</v>
      </c>
      <c r="M485" s="66"/>
      <c r="N485" s="66">
        <f t="shared" si="29"/>
        <v>26.2</v>
      </c>
      <c r="O485" s="67">
        <f t="shared" si="31"/>
        <v>0</v>
      </c>
      <c r="P485" s="66">
        <f t="shared" si="30"/>
        <v>2489</v>
      </c>
      <c r="Q485" s="67">
        <f t="shared" si="32"/>
        <v>0</v>
      </c>
    </row>
    <row r="486" spans="1:17" ht="12" customHeight="1">
      <c r="A486" s="208">
        <v>0</v>
      </c>
      <c r="B486" s="26">
        <v>29926</v>
      </c>
      <c r="C486" s="380" t="s">
        <v>4880</v>
      </c>
      <c r="D486" s="381"/>
      <c r="E486" s="381"/>
      <c r="F486" s="381"/>
      <c r="G486" s="381"/>
      <c r="H486" s="381"/>
      <c r="I486" s="381"/>
      <c r="J486" s="382"/>
      <c r="K486" s="17">
        <v>886</v>
      </c>
      <c r="L486" s="17">
        <f t="shared" si="28"/>
        <v>84170</v>
      </c>
      <c r="M486" s="66"/>
      <c r="N486" s="66">
        <f t="shared" si="29"/>
        <v>886</v>
      </c>
      <c r="O486" s="67">
        <f t="shared" si="31"/>
        <v>0</v>
      </c>
      <c r="P486" s="66">
        <f t="shared" si="30"/>
        <v>84170</v>
      </c>
      <c r="Q486" s="67">
        <f t="shared" si="32"/>
        <v>0</v>
      </c>
    </row>
    <row r="487" spans="1:17" ht="12" customHeight="1">
      <c r="A487" s="208">
        <v>0</v>
      </c>
      <c r="B487" s="26">
        <v>9951</v>
      </c>
      <c r="C487" s="380" t="s">
        <v>4477</v>
      </c>
      <c r="D487" s="381"/>
      <c r="E487" s="381"/>
      <c r="F487" s="381"/>
      <c r="G487" s="381"/>
      <c r="H487" s="381"/>
      <c r="I487" s="381"/>
      <c r="J487" s="382"/>
      <c r="K487" s="17">
        <v>897</v>
      </c>
      <c r="L487" s="17">
        <f t="shared" si="28"/>
        <v>85215</v>
      </c>
      <c r="M487" s="66"/>
      <c r="N487" s="66">
        <f t="shared" si="29"/>
        <v>897</v>
      </c>
      <c r="O487" s="67">
        <f t="shared" si="31"/>
        <v>0</v>
      </c>
      <c r="P487" s="66">
        <f t="shared" si="30"/>
        <v>85215</v>
      </c>
      <c r="Q487" s="67">
        <f t="shared" si="32"/>
        <v>0</v>
      </c>
    </row>
    <row r="488" spans="1:17" ht="12" customHeight="1">
      <c r="A488" s="208">
        <v>0</v>
      </c>
      <c r="B488" s="26">
        <v>25775</v>
      </c>
      <c r="C488" s="380" t="s">
        <v>4881</v>
      </c>
      <c r="D488" s="381"/>
      <c r="E488" s="381"/>
      <c r="F488" s="381"/>
      <c r="G488" s="381"/>
      <c r="H488" s="381"/>
      <c r="I488" s="381"/>
      <c r="J488" s="382"/>
      <c r="K488" s="17">
        <v>498</v>
      </c>
      <c r="L488" s="17">
        <f t="shared" si="28"/>
        <v>47310</v>
      </c>
      <c r="M488" s="66"/>
      <c r="N488" s="66">
        <f t="shared" si="29"/>
        <v>498</v>
      </c>
      <c r="O488" s="67">
        <f t="shared" si="31"/>
        <v>0</v>
      </c>
      <c r="P488" s="66">
        <f t="shared" si="30"/>
        <v>47310</v>
      </c>
      <c r="Q488" s="67">
        <f t="shared" si="32"/>
        <v>0</v>
      </c>
    </row>
    <row r="489" spans="1:17" ht="12" customHeight="1">
      <c r="A489" s="208"/>
      <c r="B489" s="412" t="s">
        <v>3874</v>
      </c>
      <c r="C489" s="412" t="s">
        <v>3874</v>
      </c>
      <c r="D489" s="412"/>
      <c r="E489" s="412"/>
      <c r="F489" s="412"/>
      <c r="G489" s="412"/>
      <c r="H489" s="412"/>
      <c r="I489" s="412"/>
      <c r="J489" s="412"/>
      <c r="K489" s="413">
        <v>0</v>
      </c>
      <c r="L489" s="314"/>
      <c r="M489" s="66"/>
      <c r="N489" s="66"/>
      <c r="O489" s="67"/>
      <c r="P489" s="66"/>
      <c r="Q489" s="67"/>
    </row>
    <row r="490" spans="1:17" ht="12" customHeight="1">
      <c r="A490" s="208">
        <v>0</v>
      </c>
      <c r="B490" s="26">
        <v>213819</v>
      </c>
      <c r="C490" s="380" t="s">
        <v>3875</v>
      </c>
      <c r="D490" s="381"/>
      <c r="E490" s="381"/>
      <c r="F490" s="381"/>
      <c r="G490" s="381"/>
      <c r="H490" s="381"/>
      <c r="I490" s="381"/>
      <c r="J490" s="382"/>
      <c r="K490" s="17">
        <v>866</v>
      </c>
      <c r="L490" s="17">
        <f t="shared" ref="L490:L501" si="33">ROUND(K490*Курс_EUR,0)</f>
        <v>82270</v>
      </c>
      <c r="M490" s="66"/>
      <c r="N490" s="66">
        <f t="shared" ref="N490:N501" si="34">K490*(1-Скидка_SATA)</f>
        <v>866</v>
      </c>
      <c r="O490" s="67">
        <f t="shared" si="31"/>
        <v>0</v>
      </c>
      <c r="P490" s="66">
        <f t="shared" ref="P490:P501" si="35">L490*(1-Скидка_SATA)</f>
        <v>82270</v>
      </c>
      <c r="Q490" s="67">
        <f t="shared" si="32"/>
        <v>0</v>
      </c>
    </row>
    <row r="491" spans="1:17" ht="12" customHeight="1">
      <c r="A491" s="208">
        <v>0</v>
      </c>
      <c r="B491" s="26">
        <v>1000124</v>
      </c>
      <c r="C491" s="380" t="s">
        <v>3876</v>
      </c>
      <c r="D491" s="381"/>
      <c r="E491" s="381"/>
      <c r="F491" s="381"/>
      <c r="G491" s="381"/>
      <c r="H491" s="381"/>
      <c r="I491" s="381"/>
      <c r="J491" s="382"/>
      <c r="K491" s="17">
        <v>1106</v>
      </c>
      <c r="L491" s="17">
        <f t="shared" si="33"/>
        <v>105070</v>
      </c>
      <c r="M491" s="66"/>
      <c r="N491" s="66">
        <f t="shared" si="34"/>
        <v>1106</v>
      </c>
      <c r="O491" s="67">
        <f t="shared" si="31"/>
        <v>0</v>
      </c>
      <c r="P491" s="66">
        <f t="shared" si="35"/>
        <v>105070</v>
      </c>
      <c r="Q491" s="67">
        <f t="shared" si="32"/>
        <v>0</v>
      </c>
    </row>
    <row r="492" spans="1:17" ht="12" customHeight="1">
      <c r="A492" s="208">
        <v>0</v>
      </c>
      <c r="B492" s="26">
        <v>1000249</v>
      </c>
      <c r="C492" s="380" t="s">
        <v>3877</v>
      </c>
      <c r="D492" s="381"/>
      <c r="E492" s="381"/>
      <c r="F492" s="381"/>
      <c r="G492" s="381"/>
      <c r="H492" s="381"/>
      <c r="I492" s="381"/>
      <c r="J492" s="382"/>
      <c r="K492" s="17">
        <v>521</v>
      </c>
      <c r="L492" s="17">
        <f t="shared" si="33"/>
        <v>49495</v>
      </c>
      <c r="M492" s="66"/>
      <c r="N492" s="66">
        <f t="shared" si="34"/>
        <v>521</v>
      </c>
      <c r="O492" s="67">
        <f t="shared" si="31"/>
        <v>0</v>
      </c>
      <c r="P492" s="66">
        <f t="shared" si="35"/>
        <v>49495</v>
      </c>
      <c r="Q492" s="67">
        <f t="shared" si="32"/>
        <v>0</v>
      </c>
    </row>
    <row r="493" spans="1:17" ht="12" customHeight="1">
      <c r="A493" s="208">
        <v>0</v>
      </c>
      <c r="B493" s="26">
        <v>69500</v>
      </c>
      <c r="C493" s="380" t="s">
        <v>3878</v>
      </c>
      <c r="D493" s="381"/>
      <c r="E493" s="381"/>
      <c r="F493" s="381"/>
      <c r="G493" s="381"/>
      <c r="H493" s="381"/>
      <c r="I493" s="381"/>
      <c r="J493" s="382"/>
      <c r="K493" s="17">
        <v>834</v>
      </c>
      <c r="L493" s="17">
        <f t="shared" si="33"/>
        <v>79230</v>
      </c>
      <c r="M493" s="66"/>
      <c r="N493" s="66">
        <f t="shared" si="34"/>
        <v>834</v>
      </c>
      <c r="O493" s="67">
        <f t="shared" si="31"/>
        <v>0</v>
      </c>
      <c r="P493" s="66">
        <f t="shared" si="35"/>
        <v>79230</v>
      </c>
      <c r="Q493" s="67">
        <f t="shared" si="32"/>
        <v>0</v>
      </c>
    </row>
    <row r="494" spans="1:17">
      <c r="A494" s="208">
        <v>0</v>
      </c>
      <c r="B494" s="26">
        <v>52712</v>
      </c>
      <c r="C494" s="380" t="s">
        <v>3879</v>
      </c>
      <c r="D494" s="381"/>
      <c r="E494" s="381"/>
      <c r="F494" s="381"/>
      <c r="G494" s="381"/>
      <c r="H494" s="381"/>
      <c r="I494" s="381"/>
      <c r="J494" s="382"/>
      <c r="K494" s="17">
        <v>392</v>
      </c>
      <c r="L494" s="17">
        <f t="shared" si="33"/>
        <v>37240</v>
      </c>
      <c r="M494" s="66"/>
      <c r="N494" s="66">
        <f t="shared" si="34"/>
        <v>392</v>
      </c>
      <c r="O494" s="67">
        <f t="shared" si="31"/>
        <v>0</v>
      </c>
      <c r="P494" s="66">
        <f t="shared" si="35"/>
        <v>37240</v>
      </c>
      <c r="Q494" s="67">
        <f t="shared" si="32"/>
        <v>0</v>
      </c>
    </row>
    <row r="495" spans="1:17">
      <c r="A495" s="208">
        <v>0</v>
      </c>
      <c r="B495" s="26">
        <v>52803</v>
      </c>
      <c r="C495" s="380" t="s">
        <v>3880</v>
      </c>
      <c r="D495" s="381"/>
      <c r="E495" s="381"/>
      <c r="F495" s="381"/>
      <c r="G495" s="381"/>
      <c r="H495" s="381"/>
      <c r="I495" s="381"/>
      <c r="J495" s="382"/>
      <c r="K495" s="17">
        <v>551</v>
      </c>
      <c r="L495" s="17">
        <f t="shared" si="33"/>
        <v>52345</v>
      </c>
      <c r="M495" s="66"/>
      <c r="N495" s="66">
        <f t="shared" si="34"/>
        <v>551</v>
      </c>
      <c r="O495" s="67">
        <f t="shared" si="31"/>
        <v>0</v>
      </c>
      <c r="P495" s="66">
        <f t="shared" si="35"/>
        <v>52345</v>
      </c>
      <c r="Q495" s="67">
        <f t="shared" si="32"/>
        <v>0</v>
      </c>
    </row>
    <row r="496" spans="1:17" ht="21" customHeight="1">
      <c r="A496" s="208">
        <v>0</v>
      </c>
      <c r="B496" s="26">
        <v>54825</v>
      </c>
      <c r="C496" s="380" t="s">
        <v>3881</v>
      </c>
      <c r="D496" s="381"/>
      <c r="E496" s="381"/>
      <c r="F496" s="381"/>
      <c r="G496" s="381"/>
      <c r="H496" s="381"/>
      <c r="I496" s="381"/>
      <c r="J496" s="382"/>
      <c r="K496" s="17">
        <v>547</v>
      </c>
      <c r="L496" s="17">
        <f t="shared" si="33"/>
        <v>51965</v>
      </c>
      <c r="M496" s="66"/>
      <c r="N496" s="66">
        <f t="shared" si="34"/>
        <v>547</v>
      </c>
      <c r="O496" s="67">
        <f t="shared" si="31"/>
        <v>0</v>
      </c>
      <c r="P496" s="66">
        <f t="shared" si="35"/>
        <v>51965</v>
      </c>
      <c r="Q496" s="67">
        <f t="shared" si="32"/>
        <v>0</v>
      </c>
    </row>
    <row r="497" spans="1:17" ht="21" customHeight="1">
      <c r="A497" s="208">
        <v>0</v>
      </c>
      <c r="B497" s="26">
        <v>154591</v>
      </c>
      <c r="C497" s="380" t="s">
        <v>3882</v>
      </c>
      <c r="D497" s="381"/>
      <c r="E497" s="381"/>
      <c r="F497" s="381"/>
      <c r="G497" s="381"/>
      <c r="H497" s="381"/>
      <c r="I497" s="381"/>
      <c r="J497" s="382"/>
      <c r="K497" s="17">
        <v>651</v>
      </c>
      <c r="L497" s="17">
        <f t="shared" si="33"/>
        <v>61845</v>
      </c>
      <c r="M497" s="66"/>
      <c r="N497" s="66">
        <f t="shared" si="34"/>
        <v>651</v>
      </c>
      <c r="O497" s="67">
        <f t="shared" si="31"/>
        <v>0</v>
      </c>
      <c r="P497" s="66">
        <f t="shared" si="35"/>
        <v>61845</v>
      </c>
      <c r="Q497" s="67">
        <f t="shared" si="32"/>
        <v>0</v>
      </c>
    </row>
    <row r="498" spans="1:17" ht="36" customHeight="1">
      <c r="A498" s="208">
        <v>0</v>
      </c>
      <c r="B498" s="26">
        <v>173880</v>
      </c>
      <c r="C498" s="380" t="s">
        <v>3883</v>
      </c>
      <c r="D498" s="381"/>
      <c r="E498" s="381"/>
      <c r="F498" s="381"/>
      <c r="G498" s="381"/>
      <c r="H498" s="381"/>
      <c r="I498" s="381"/>
      <c r="J498" s="382"/>
      <c r="K498" s="17">
        <v>1470</v>
      </c>
      <c r="L498" s="17">
        <f t="shared" si="33"/>
        <v>139650</v>
      </c>
      <c r="M498" s="66"/>
      <c r="N498" s="66">
        <f t="shared" si="34"/>
        <v>1470</v>
      </c>
      <c r="O498" s="67">
        <f t="shared" si="31"/>
        <v>0</v>
      </c>
      <c r="P498" s="66">
        <f t="shared" si="35"/>
        <v>139650</v>
      </c>
      <c r="Q498" s="67">
        <f t="shared" si="32"/>
        <v>0</v>
      </c>
    </row>
    <row r="499" spans="1:17">
      <c r="A499" s="208">
        <v>0</v>
      </c>
      <c r="B499" s="26">
        <v>83881</v>
      </c>
      <c r="C499" s="380" t="s">
        <v>3884</v>
      </c>
      <c r="D499" s="381"/>
      <c r="E499" s="381"/>
      <c r="F499" s="381"/>
      <c r="G499" s="381"/>
      <c r="H499" s="381"/>
      <c r="I499" s="381"/>
      <c r="J499" s="382"/>
      <c r="K499" s="17">
        <v>159</v>
      </c>
      <c r="L499" s="17">
        <f t="shared" si="33"/>
        <v>15105</v>
      </c>
      <c r="M499" s="66"/>
      <c r="N499" s="66">
        <f t="shared" si="34"/>
        <v>159</v>
      </c>
      <c r="O499" s="67">
        <f t="shared" si="31"/>
        <v>0</v>
      </c>
      <c r="P499" s="66">
        <f t="shared" si="35"/>
        <v>15105</v>
      </c>
      <c r="Q499" s="67">
        <f t="shared" si="32"/>
        <v>0</v>
      </c>
    </row>
    <row r="500" spans="1:17">
      <c r="A500" s="208">
        <v>0</v>
      </c>
      <c r="B500" s="26">
        <v>135020</v>
      </c>
      <c r="C500" s="380" t="s">
        <v>3885</v>
      </c>
      <c r="D500" s="381"/>
      <c r="E500" s="381"/>
      <c r="F500" s="381"/>
      <c r="G500" s="381"/>
      <c r="H500" s="381"/>
      <c r="I500" s="381"/>
      <c r="J500" s="382"/>
      <c r="K500" s="17">
        <v>161</v>
      </c>
      <c r="L500" s="17">
        <f t="shared" si="33"/>
        <v>15295</v>
      </c>
      <c r="M500" s="66"/>
      <c r="N500" s="66">
        <f t="shared" si="34"/>
        <v>161</v>
      </c>
      <c r="O500" s="67">
        <f t="shared" si="31"/>
        <v>0</v>
      </c>
      <c r="P500" s="66">
        <f t="shared" si="35"/>
        <v>15295</v>
      </c>
      <c r="Q500" s="67">
        <f t="shared" si="32"/>
        <v>0</v>
      </c>
    </row>
    <row r="501" spans="1:17" ht="12" thickBot="1">
      <c r="A501" s="208">
        <v>0</v>
      </c>
      <c r="B501" s="26">
        <v>91553</v>
      </c>
      <c r="C501" s="380" t="s">
        <v>3886</v>
      </c>
      <c r="D501" s="381"/>
      <c r="E501" s="381"/>
      <c r="F501" s="381"/>
      <c r="G501" s="381"/>
      <c r="H501" s="381"/>
      <c r="I501" s="381"/>
      <c r="J501" s="382"/>
      <c r="K501" s="313">
        <v>58.7</v>
      </c>
      <c r="L501" s="17">
        <f t="shared" si="33"/>
        <v>5577</v>
      </c>
      <c r="M501" s="66"/>
      <c r="N501" s="66">
        <f t="shared" si="34"/>
        <v>58.7</v>
      </c>
      <c r="O501" s="67">
        <f t="shared" si="31"/>
        <v>0</v>
      </c>
      <c r="P501" s="66">
        <f t="shared" si="35"/>
        <v>5577</v>
      </c>
      <c r="Q501" s="67">
        <f t="shared" si="32"/>
        <v>0</v>
      </c>
    </row>
    <row r="502" spans="1:17" ht="12" customHeight="1">
      <c r="A502" s="208"/>
      <c r="B502" s="410" t="s">
        <v>3887</v>
      </c>
      <c r="C502" s="410" t="s">
        <v>3887</v>
      </c>
      <c r="D502" s="410"/>
      <c r="E502" s="410"/>
      <c r="F502" s="410"/>
      <c r="G502" s="410"/>
      <c r="H502" s="410"/>
      <c r="I502" s="410"/>
      <c r="J502" s="410"/>
      <c r="K502" s="411">
        <v>0</v>
      </c>
      <c r="L502" s="314"/>
      <c r="M502" s="66"/>
      <c r="N502" s="66"/>
      <c r="O502" s="67"/>
      <c r="P502" s="66"/>
      <c r="Q502" s="67"/>
    </row>
    <row r="503" spans="1:17" ht="24" customHeight="1">
      <c r="A503" s="208">
        <v>0</v>
      </c>
      <c r="B503" s="26">
        <v>1099953</v>
      </c>
      <c r="C503" s="380" t="s">
        <v>4546</v>
      </c>
      <c r="D503" s="381"/>
      <c r="E503" s="381"/>
      <c r="F503" s="381"/>
      <c r="G503" s="381"/>
      <c r="H503" s="381"/>
      <c r="I503" s="381"/>
      <c r="J503" s="382"/>
      <c r="K503" s="17">
        <v>1912</v>
      </c>
      <c r="L503" s="17">
        <f t="shared" ref="L503:L529" si="36">ROUND(K503*Курс_EUR,0)</f>
        <v>181640</v>
      </c>
      <c r="M503" s="66"/>
      <c r="N503" s="66">
        <f t="shared" ref="N503:N529" si="37">K503*(1-Скидка_SATA)</f>
        <v>1912</v>
      </c>
      <c r="O503" s="67">
        <f t="shared" si="31"/>
        <v>0</v>
      </c>
      <c r="P503" s="66">
        <f t="shared" ref="P503:P529" si="38">L503*(1-Скидка_SATA)</f>
        <v>181640</v>
      </c>
      <c r="Q503" s="67">
        <f t="shared" si="32"/>
        <v>0</v>
      </c>
    </row>
    <row r="504" spans="1:17" ht="24" customHeight="1">
      <c r="A504" s="208">
        <v>0</v>
      </c>
      <c r="B504" s="26">
        <v>1101675</v>
      </c>
      <c r="C504" s="380" t="s">
        <v>4550</v>
      </c>
      <c r="D504" s="381"/>
      <c r="E504" s="381"/>
      <c r="F504" s="381"/>
      <c r="G504" s="381"/>
      <c r="H504" s="381"/>
      <c r="I504" s="381"/>
      <c r="J504" s="382"/>
      <c r="K504" s="17">
        <v>2147</v>
      </c>
      <c r="L504" s="17">
        <f t="shared" si="36"/>
        <v>203965</v>
      </c>
      <c r="M504" s="66"/>
      <c r="N504" s="66">
        <f t="shared" si="37"/>
        <v>2147</v>
      </c>
      <c r="O504" s="67">
        <f t="shared" si="31"/>
        <v>0</v>
      </c>
      <c r="P504" s="66">
        <f t="shared" si="38"/>
        <v>203965</v>
      </c>
      <c r="Q504" s="67">
        <f t="shared" si="32"/>
        <v>0</v>
      </c>
    </row>
    <row r="505" spans="1:17" ht="24" customHeight="1">
      <c r="A505" s="208">
        <v>0</v>
      </c>
      <c r="B505" s="26">
        <v>1101625</v>
      </c>
      <c r="C505" s="380" t="s">
        <v>4549</v>
      </c>
      <c r="D505" s="381"/>
      <c r="E505" s="381"/>
      <c r="F505" s="381"/>
      <c r="G505" s="381"/>
      <c r="H505" s="381"/>
      <c r="I505" s="381"/>
      <c r="J505" s="382"/>
      <c r="K505" s="17">
        <v>2132</v>
      </c>
      <c r="L505" s="17">
        <f t="shared" si="36"/>
        <v>202540</v>
      </c>
      <c r="M505" s="66"/>
      <c r="N505" s="66">
        <f t="shared" si="37"/>
        <v>2132</v>
      </c>
      <c r="O505" s="67">
        <f t="shared" si="31"/>
        <v>0</v>
      </c>
      <c r="P505" s="66">
        <f t="shared" si="38"/>
        <v>202540</v>
      </c>
      <c r="Q505" s="67">
        <f t="shared" si="32"/>
        <v>0</v>
      </c>
    </row>
    <row r="506" spans="1:17" ht="24" customHeight="1">
      <c r="A506" s="208">
        <v>0</v>
      </c>
      <c r="B506" s="26">
        <v>1101005</v>
      </c>
      <c r="C506" s="380" t="s">
        <v>4548</v>
      </c>
      <c r="D506" s="381"/>
      <c r="E506" s="381"/>
      <c r="F506" s="381"/>
      <c r="G506" s="381"/>
      <c r="H506" s="381"/>
      <c r="I506" s="381"/>
      <c r="J506" s="382"/>
      <c r="K506" s="17">
        <v>921</v>
      </c>
      <c r="L506" s="17">
        <f t="shared" si="36"/>
        <v>87495</v>
      </c>
      <c r="M506" s="66"/>
      <c r="N506" s="66">
        <f t="shared" si="37"/>
        <v>921</v>
      </c>
      <c r="O506" s="67">
        <f t="shared" si="31"/>
        <v>0</v>
      </c>
      <c r="P506" s="66">
        <f t="shared" si="38"/>
        <v>87495</v>
      </c>
      <c r="Q506" s="67">
        <f t="shared" si="32"/>
        <v>0</v>
      </c>
    </row>
    <row r="507" spans="1:17" ht="24" customHeight="1">
      <c r="A507" s="208">
        <v>0</v>
      </c>
      <c r="B507" s="26">
        <v>1100990</v>
      </c>
      <c r="C507" s="380" t="s">
        <v>4547</v>
      </c>
      <c r="D507" s="381"/>
      <c r="E507" s="381"/>
      <c r="F507" s="381"/>
      <c r="G507" s="381"/>
      <c r="H507" s="381"/>
      <c r="I507" s="381"/>
      <c r="J507" s="382"/>
      <c r="K507" s="17">
        <v>1388</v>
      </c>
      <c r="L507" s="17">
        <f t="shared" si="36"/>
        <v>131860</v>
      </c>
      <c r="M507" s="66"/>
      <c r="N507" s="66">
        <f t="shared" si="37"/>
        <v>1388</v>
      </c>
      <c r="O507" s="67">
        <f t="shared" si="31"/>
        <v>0</v>
      </c>
      <c r="P507" s="66">
        <f t="shared" si="38"/>
        <v>131860</v>
      </c>
      <c r="Q507" s="67">
        <f t="shared" si="32"/>
        <v>0</v>
      </c>
    </row>
    <row r="508" spans="1:17">
      <c r="A508" s="208">
        <v>0</v>
      </c>
      <c r="B508" s="26">
        <v>1101659</v>
      </c>
      <c r="C508" s="380" t="s">
        <v>4552</v>
      </c>
      <c r="D508" s="381"/>
      <c r="E508" s="381"/>
      <c r="F508" s="381"/>
      <c r="G508" s="381"/>
      <c r="H508" s="381"/>
      <c r="I508" s="381"/>
      <c r="J508" s="382"/>
      <c r="K508" s="17">
        <v>796</v>
      </c>
      <c r="L508" s="17">
        <f t="shared" si="36"/>
        <v>75620</v>
      </c>
      <c r="M508" s="66"/>
      <c r="N508" s="66">
        <f t="shared" si="37"/>
        <v>796</v>
      </c>
      <c r="O508" s="67">
        <f t="shared" si="31"/>
        <v>0</v>
      </c>
      <c r="P508" s="66">
        <f t="shared" si="38"/>
        <v>75620</v>
      </c>
      <c r="Q508" s="67">
        <f t="shared" si="32"/>
        <v>0</v>
      </c>
    </row>
    <row r="509" spans="1:17" ht="24" customHeight="1">
      <c r="A509" s="208">
        <v>0</v>
      </c>
      <c r="B509" s="26">
        <v>1101641</v>
      </c>
      <c r="C509" s="380" t="s">
        <v>4551</v>
      </c>
      <c r="D509" s="381"/>
      <c r="E509" s="381"/>
      <c r="F509" s="381"/>
      <c r="G509" s="381"/>
      <c r="H509" s="381"/>
      <c r="I509" s="381"/>
      <c r="J509" s="382"/>
      <c r="K509" s="17">
        <v>642</v>
      </c>
      <c r="L509" s="17">
        <f t="shared" si="36"/>
        <v>60990</v>
      </c>
      <c r="M509" s="66"/>
      <c r="N509" s="66">
        <f t="shared" si="37"/>
        <v>642</v>
      </c>
      <c r="O509" s="67">
        <f t="shared" si="31"/>
        <v>0</v>
      </c>
      <c r="P509" s="66">
        <f t="shared" si="38"/>
        <v>60990</v>
      </c>
      <c r="Q509" s="67">
        <f t="shared" si="32"/>
        <v>0</v>
      </c>
    </row>
    <row r="510" spans="1:17">
      <c r="A510" s="208">
        <v>0</v>
      </c>
      <c r="B510" s="26">
        <v>92213</v>
      </c>
      <c r="C510" s="380" t="s">
        <v>3888</v>
      </c>
      <c r="D510" s="381"/>
      <c r="E510" s="381"/>
      <c r="F510" s="381"/>
      <c r="G510" s="381"/>
      <c r="H510" s="381"/>
      <c r="I510" s="381"/>
      <c r="J510" s="382"/>
      <c r="K510" s="17">
        <v>636</v>
      </c>
      <c r="L510" s="17">
        <f t="shared" si="36"/>
        <v>60420</v>
      </c>
      <c r="M510" s="66"/>
      <c r="N510" s="66">
        <f t="shared" si="37"/>
        <v>636</v>
      </c>
      <c r="O510" s="67">
        <f t="shared" si="31"/>
        <v>0</v>
      </c>
      <c r="P510" s="66">
        <f t="shared" si="38"/>
        <v>60420</v>
      </c>
      <c r="Q510" s="67">
        <f t="shared" si="32"/>
        <v>0</v>
      </c>
    </row>
    <row r="511" spans="1:17" ht="21" customHeight="1">
      <c r="A511" s="208">
        <v>0</v>
      </c>
      <c r="B511" s="26">
        <v>92254</v>
      </c>
      <c r="C511" s="380" t="s">
        <v>3889</v>
      </c>
      <c r="D511" s="381"/>
      <c r="E511" s="381"/>
      <c r="F511" s="381"/>
      <c r="G511" s="381"/>
      <c r="H511" s="381"/>
      <c r="I511" s="381"/>
      <c r="J511" s="382"/>
      <c r="K511" s="17">
        <v>490</v>
      </c>
      <c r="L511" s="17">
        <f t="shared" si="36"/>
        <v>46550</v>
      </c>
      <c r="M511" s="66"/>
      <c r="N511" s="66">
        <f t="shared" si="37"/>
        <v>490</v>
      </c>
      <c r="O511" s="67">
        <f t="shared" si="31"/>
        <v>0</v>
      </c>
      <c r="P511" s="66">
        <f t="shared" si="38"/>
        <v>46550</v>
      </c>
      <c r="Q511" s="67">
        <f t="shared" si="32"/>
        <v>0</v>
      </c>
    </row>
    <row r="512" spans="1:17" ht="10.5" customHeight="1">
      <c r="A512" s="208">
        <v>0</v>
      </c>
      <c r="B512" s="26">
        <v>92221</v>
      </c>
      <c r="C512" s="380" t="s">
        <v>3890</v>
      </c>
      <c r="D512" s="381"/>
      <c r="E512" s="381"/>
      <c r="F512" s="381"/>
      <c r="G512" s="381"/>
      <c r="H512" s="381"/>
      <c r="I512" s="381"/>
      <c r="J512" s="382"/>
      <c r="K512" s="17">
        <v>754</v>
      </c>
      <c r="L512" s="17">
        <f t="shared" si="36"/>
        <v>71630</v>
      </c>
      <c r="M512" s="66"/>
      <c r="N512" s="66">
        <f t="shared" si="37"/>
        <v>754</v>
      </c>
      <c r="O512" s="67">
        <f t="shared" si="31"/>
        <v>0</v>
      </c>
      <c r="P512" s="66">
        <f t="shared" si="38"/>
        <v>71630</v>
      </c>
      <c r="Q512" s="67">
        <f t="shared" si="32"/>
        <v>0</v>
      </c>
    </row>
    <row r="513" spans="1:17" ht="10.5" customHeight="1">
      <c r="A513" s="208">
        <v>0</v>
      </c>
      <c r="B513" s="26">
        <v>92262</v>
      </c>
      <c r="C513" s="380" t="s">
        <v>3891</v>
      </c>
      <c r="D513" s="381"/>
      <c r="E513" s="381"/>
      <c r="F513" s="381"/>
      <c r="G513" s="381"/>
      <c r="H513" s="381"/>
      <c r="I513" s="381"/>
      <c r="J513" s="382"/>
      <c r="K513" s="17">
        <v>605</v>
      </c>
      <c r="L513" s="17">
        <f t="shared" si="36"/>
        <v>57475</v>
      </c>
      <c r="M513" s="66"/>
      <c r="N513" s="66">
        <f t="shared" si="37"/>
        <v>605</v>
      </c>
      <c r="O513" s="67">
        <f t="shared" si="31"/>
        <v>0</v>
      </c>
      <c r="P513" s="66">
        <f t="shared" si="38"/>
        <v>57475</v>
      </c>
      <c r="Q513" s="67">
        <f t="shared" si="32"/>
        <v>0</v>
      </c>
    </row>
    <row r="514" spans="1:17" ht="21" customHeight="1">
      <c r="A514" s="208">
        <v>0</v>
      </c>
      <c r="B514" s="26">
        <v>92239</v>
      </c>
      <c r="C514" s="380" t="s">
        <v>3892</v>
      </c>
      <c r="D514" s="381"/>
      <c r="E514" s="381"/>
      <c r="F514" s="381"/>
      <c r="G514" s="381"/>
      <c r="H514" s="381"/>
      <c r="I514" s="381"/>
      <c r="J514" s="382"/>
      <c r="K514" s="17">
        <v>667</v>
      </c>
      <c r="L514" s="17">
        <f t="shared" si="36"/>
        <v>63365</v>
      </c>
      <c r="M514" s="66"/>
      <c r="N514" s="66">
        <f t="shared" si="37"/>
        <v>667</v>
      </c>
      <c r="O514" s="67">
        <f t="shared" si="31"/>
        <v>0</v>
      </c>
      <c r="P514" s="66">
        <f t="shared" si="38"/>
        <v>63365</v>
      </c>
      <c r="Q514" s="67">
        <f t="shared" si="32"/>
        <v>0</v>
      </c>
    </row>
    <row r="515" spans="1:17" ht="21" customHeight="1">
      <c r="A515" s="208">
        <v>0</v>
      </c>
      <c r="B515" s="26">
        <v>92270</v>
      </c>
      <c r="C515" s="380" t="s">
        <v>3893</v>
      </c>
      <c r="D515" s="381"/>
      <c r="E515" s="381"/>
      <c r="F515" s="381"/>
      <c r="G515" s="381"/>
      <c r="H515" s="381"/>
      <c r="I515" s="381"/>
      <c r="J515" s="382"/>
      <c r="K515" s="17">
        <v>525</v>
      </c>
      <c r="L515" s="17">
        <f t="shared" si="36"/>
        <v>49875</v>
      </c>
      <c r="M515" s="66"/>
      <c r="N515" s="66">
        <f t="shared" si="37"/>
        <v>525</v>
      </c>
      <c r="O515" s="67">
        <f t="shared" si="31"/>
        <v>0</v>
      </c>
      <c r="P515" s="66">
        <f t="shared" si="38"/>
        <v>49875</v>
      </c>
      <c r="Q515" s="67">
        <f t="shared" si="32"/>
        <v>0</v>
      </c>
    </row>
    <row r="516" spans="1:17" ht="21" customHeight="1">
      <c r="A516" s="208">
        <v>0</v>
      </c>
      <c r="B516" s="26">
        <v>92247</v>
      </c>
      <c r="C516" s="380" t="s">
        <v>3894</v>
      </c>
      <c r="D516" s="381"/>
      <c r="E516" s="381"/>
      <c r="F516" s="381"/>
      <c r="G516" s="381"/>
      <c r="H516" s="381"/>
      <c r="I516" s="381"/>
      <c r="J516" s="382"/>
      <c r="K516" s="17">
        <v>856</v>
      </c>
      <c r="L516" s="17">
        <f t="shared" si="36"/>
        <v>81320</v>
      </c>
      <c r="M516" s="66"/>
      <c r="N516" s="66">
        <f t="shared" si="37"/>
        <v>856</v>
      </c>
      <c r="O516" s="67">
        <f t="shared" si="31"/>
        <v>0</v>
      </c>
      <c r="P516" s="66">
        <f t="shared" si="38"/>
        <v>81320</v>
      </c>
      <c r="Q516" s="67">
        <f t="shared" si="32"/>
        <v>0</v>
      </c>
    </row>
    <row r="517" spans="1:17" ht="21" customHeight="1">
      <c r="A517" s="208">
        <v>0</v>
      </c>
      <c r="B517" s="26">
        <v>141473</v>
      </c>
      <c r="C517" s="380" t="s">
        <v>3895</v>
      </c>
      <c r="D517" s="381"/>
      <c r="E517" s="381"/>
      <c r="F517" s="381"/>
      <c r="G517" s="381"/>
      <c r="H517" s="381"/>
      <c r="I517" s="381"/>
      <c r="J517" s="382"/>
      <c r="K517" s="17">
        <v>740</v>
      </c>
      <c r="L517" s="17">
        <f t="shared" si="36"/>
        <v>70300</v>
      </c>
      <c r="M517" s="66"/>
      <c r="N517" s="66">
        <f t="shared" si="37"/>
        <v>740</v>
      </c>
      <c r="O517" s="67">
        <f t="shared" si="31"/>
        <v>0</v>
      </c>
      <c r="P517" s="66">
        <f t="shared" si="38"/>
        <v>70300</v>
      </c>
      <c r="Q517" s="67">
        <f t="shared" si="32"/>
        <v>0</v>
      </c>
    </row>
    <row r="518" spans="1:17" ht="21" customHeight="1">
      <c r="A518" s="208">
        <v>0</v>
      </c>
      <c r="B518" s="26">
        <v>92296</v>
      </c>
      <c r="C518" s="380" t="s">
        <v>3896</v>
      </c>
      <c r="D518" s="381"/>
      <c r="E518" s="381"/>
      <c r="F518" s="381"/>
      <c r="G518" s="381"/>
      <c r="H518" s="381"/>
      <c r="I518" s="381"/>
      <c r="J518" s="382"/>
      <c r="K518" s="17">
        <v>1261</v>
      </c>
      <c r="L518" s="17">
        <f t="shared" si="36"/>
        <v>119795</v>
      </c>
      <c r="M518" s="66"/>
      <c r="N518" s="66">
        <f t="shared" si="37"/>
        <v>1261</v>
      </c>
      <c r="O518" s="67">
        <f t="shared" si="31"/>
        <v>0</v>
      </c>
      <c r="P518" s="66">
        <f t="shared" si="38"/>
        <v>119795</v>
      </c>
      <c r="Q518" s="67">
        <f t="shared" si="32"/>
        <v>0</v>
      </c>
    </row>
    <row r="519" spans="1:17" ht="21" customHeight="1">
      <c r="A519" s="208">
        <v>0</v>
      </c>
      <c r="B519" s="26">
        <v>92304</v>
      </c>
      <c r="C519" s="380" t="s">
        <v>3897</v>
      </c>
      <c r="D519" s="381"/>
      <c r="E519" s="381"/>
      <c r="F519" s="381"/>
      <c r="G519" s="381"/>
      <c r="H519" s="381"/>
      <c r="I519" s="381"/>
      <c r="J519" s="382"/>
      <c r="K519" s="17">
        <v>1124</v>
      </c>
      <c r="L519" s="17">
        <f t="shared" si="36"/>
        <v>106780</v>
      </c>
      <c r="M519" s="66"/>
      <c r="N519" s="66">
        <f t="shared" si="37"/>
        <v>1124</v>
      </c>
      <c r="O519" s="67">
        <f t="shared" si="31"/>
        <v>0</v>
      </c>
      <c r="P519" s="66">
        <f t="shared" si="38"/>
        <v>106780</v>
      </c>
      <c r="Q519" s="67">
        <f t="shared" si="32"/>
        <v>0</v>
      </c>
    </row>
    <row r="520" spans="1:17" ht="21" customHeight="1">
      <c r="A520" s="208">
        <v>0</v>
      </c>
      <c r="B520" s="26">
        <v>92833</v>
      </c>
      <c r="C520" s="380" t="s">
        <v>3898</v>
      </c>
      <c r="D520" s="381"/>
      <c r="E520" s="381"/>
      <c r="F520" s="381"/>
      <c r="G520" s="381"/>
      <c r="H520" s="381"/>
      <c r="I520" s="381"/>
      <c r="J520" s="382"/>
      <c r="K520" s="17">
        <v>1528</v>
      </c>
      <c r="L520" s="17">
        <f t="shared" si="36"/>
        <v>145160</v>
      </c>
      <c r="M520" s="66"/>
      <c r="N520" s="66">
        <f t="shared" si="37"/>
        <v>1528</v>
      </c>
      <c r="O520" s="67">
        <f t="shared" si="31"/>
        <v>0</v>
      </c>
      <c r="P520" s="66">
        <f t="shared" si="38"/>
        <v>145160</v>
      </c>
      <c r="Q520" s="67">
        <f t="shared" si="32"/>
        <v>0</v>
      </c>
    </row>
    <row r="521" spans="1:17" ht="21" customHeight="1">
      <c r="A521" s="208">
        <v>0</v>
      </c>
      <c r="B521" s="26">
        <v>92312</v>
      </c>
      <c r="C521" s="380" t="s">
        <v>3899</v>
      </c>
      <c r="D521" s="381"/>
      <c r="E521" s="381"/>
      <c r="F521" s="381"/>
      <c r="G521" s="381"/>
      <c r="H521" s="381"/>
      <c r="I521" s="381"/>
      <c r="J521" s="382"/>
      <c r="K521" s="17">
        <v>1260</v>
      </c>
      <c r="L521" s="17">
        <f t="shared" si="36"/>
        <v>119700</v>
      </c>
      <c r="M521" s="66"/>
      <c r="N521" s="66">
        <f t="shared" si="37"/>
        <v>1260</v>
      </c>
      <c r="O521" s="67">
        <f t="shared" si="31"/>
        <v>0</v>
      </c>
      <c r="P521" s="66">
        <f t="shared" si="38"/>
        <v>119700</v>
      </c>
      <c r="Q521" s="67">
        <f t="shared" si="32"/>
        <v>0</v>
      </c>
    </row>
    <row r="522" spans="1:17" ht="21" customHeight="1">
      <c r="A522" s="208">
        <v>0</v>
      </c>
      <c r="B522" s="26">
        <v>92320</v>
      </c>
      <c r="C522" s="380" t="s">
        <v>3900</v>
      </c>
      <c r="D522" s="381"/>
      <c r="E522" s="381"/>
      <c r="F522" s="381"/>
      <c r="G522" s="381"/>
      <c r="H522" s="381"/>
      <c r="I522" s="381"/>
      <c r="J522" s="382"/>
      <c r="K522" s="17">
        <v>1815</v>
      </c>
      <c r="L522" s="17">
        <f t="shared" si="36"/>
        <v>172425</v>
      </c>
      <c r="M522" s="66"/>
      <c r="N522" s="66">
        <f t="shared" si="37"/>
        <v>1815</v>
      </c>
      <c r="O522" s="67">
        <f t="shared" si="31"/>
        <v>0</v>
      </c>
      <c r="P522" s="66">
        <f t="shared" si="38"/>
        <v>172425</v>
      </c>
      <c r="Q522" s="67">
        <f t="shared" si="32"/>
        <v>0</v>
      </c>
    </row>
    <row r="523" spans="1:17" ht="21" customHeight="1">
      <c r="A523" s="208">
        <v>0</v>
      </c>
      <c r="B523" s="26">
        <v>129619</v>
      </c>
      <c r="C523" s="380" t="s">
        <v>3901</v>
      </c>
      <c r="D523" s="381"/>
      <c r="E523" s="381"/>
      <c r="F523" s="381"/>
      <c r="G523" s="381"/>
      <c r="H523" s="381"/>
      <c r="I523" s="381"/>
      <c r="J523" s="382"/>
      <c r="K523" s="17">
        <v>2174</v>
      </c>
      <c r="L523" s="17">
        <f t="shared" si="36"/>
        <v>206530</v>
      </c>
      <c r="M523" s="66"/>
      <c r="N523" s="66">
        <f t="shared" si="37"/>
        <v>2174</v>
      </c>
      <c r="O523" s="67">
        <f t="shared" si="31"/>
        <v>0</v>
      </c>
      <c r="P523" s="66">
        <f t="shared" si="38"/>
        <v>206530</v>
      </c>
      <c r="Q523" s="67">
        <f t="shared" si="32"/>
        <v>0</v>
      </c>
    </row>
    <row r="524" spans="1:17" ht="21" customHeight="1">
      <c r="A524" s="208">
        <v>0</v>
      </c>
      <c r="B524" s="26">
        <v>44404</v>
      </c>
      <c r="C524" s="380" t="s">
        <v>3902</v>
      </c>
      <c r="D524" s="381"/>
      <c r="E524" s="381"/>
      <c r="F524" s="381"/>
      <c r="G524" s="381"/>
      <c r="H524" s="381"/>
      <c r="I524" s="381"/>
      <c r="J524" s="382"/>
      <c r="K524" s="17">
        <v>960</v>
      </c>
      <c r="L524" s="17">
        <f t="shared" si="36"/>
        <v>91200</v>
      </c>
      <c r="M524" s="66"/>
      <c r="N524" s="66">
        <f t="shared" si="37"/>
        <v>960</v>
      </c>
      <c r="O524" s="67">
        <f t="shared" si="31"/>
        <v>0</v>
      </c>
      <c r="P524" s="66">
        <f t="shared" si="38"/>
        <v>91200</v>
      </c>
      <c r="Q524" s="67">
        <f t="shared" si="32"/>
        <v>0</v>
      </c>
    </row>
    <row r="525" spans="1:17" ht="21" customHeight="1">
      <c r="A525" s="208">
        <v>0</v>
      </c>
      <c r="B525" s="26">
        <v>157420</v>
      </c>
      <c r="C525" s="380" t="s">
        <v>3905</v>
      </c>
      <c r="D525" s="381"/>
      <c r="E525" s="381"/>
      <c r="F525" s="381"/>
      <c r="G525" s="381"/>
      <c r="H525" s="381"/>
      <c r="I525" s="381"/>
      <c r="J525" s="382"/>
      <c r="K525" s="17">
        <v>1175</v>
      </c>
      <c r="L525" s="17">
        <f t="shared" si="36"/>
        <v>111625</v>
      </c>
      <c r="M525" s="66"/>
      <c r="N525" s="66">
        <f t="shared" si="37"/>
        <v>1175</v>
      </c>
      <c r="O525" s="67">
        <f t="shared" si="31"/>
        <v>0</v>
      </c>
      <c r="P525" s="66">
        <f t="shared" si="38"/>
        <v>111625</v>
      </c>
      <c r="Q525" s="67">
        <f t="shared" si="32"/>
        <v>0</v>
      </c>
    </row>
    <row r="526" spans="1:17" ht="21" customHeight="1">
      <c r="A526" s="208">
        <v>0</v>
      </c>
      <c r="B526" s="26">
        <v>157412</v>
      </c>
      <c r="C526" s="380" t="s">
        <v>3904</v>
      </c>
      <c r="D526" s="381"/>
      <c r="E526" s="381"/>
      <c r="F526" s="381"/>
      <c r="G526" s="381"/>
      <c r="H526" s="381"/>
      <c r="I526" s="381"/>
      <c r="J526" s="382"/>
      <c r="K526" s="17">
        <v>467</v>
      </c>
      <c r="L526" s="17">
        <f t="shared" si="36"/>
        <v>44365</v>
      </c>
      <c r="M526" s="66"/>
      <c r="N526" s="66">
        <f t="shared" si="37"/>
        <v>467</v>
      </c>
      <c r="O526" s="67">
        <f t="shared" si="31"/>
        <v>0</v>
      </c>
      <c r="P526" s="66">
        <f t="shared" si="38"/>
        <v>44365</v>
      </c>
      <c r="Q526" s="67">
        <f t="shared" si="32"/>
        <v>0</v>
      </c>
    </row>
    <row r="527" spans="1:17" ht="21" customHeight="1">
      <c r="A527" s="208">
        <v>0</v>
      </c>
      <c r="B527" s="26">
        <v>148247</v>
      </c>
      <c r="C527" s="380" t="s">
        <v>3903</v>
      </c>
      <c r="D527" s="381"/>
      <c r="E527" s="381"/>
      <c r="F527" s="381"/>
      <c r="G527" s="381"/>
      <c r="H527" s="381"/>
      <c r="I527" s="381"/>
      <c r="J527" s="382"/>
      <c r="K527" s="17">
        <v>774</v>
      </c>
      <c r="L527" s="17">
        <f t="shared" si="36"/>
        <v>73530</v>
      </c>
      <c r="M527" s="66"/>
      <c r="N527" s="66">
        <f t="shared" si="37"/>
        <v>774</v>
      </c>
      <c r="O527" s="67">
        <f t="shared" si="31"/>
        <v>0</v>
      </c>
      <c r="P527" s="66">
        <f t="shared" si="38"/>
        <v>73530</v>
      </c>
      <c r="Q527" s="67">
        <f t="shared" si="32"/>
        <v>0</v>
      </c>
    </row>
    <row r="528" spans="1:17" ht="12" customHeight="1">
      <c r="A528" s="208">
        <v>0</v>
      </c>
      <c r="B528" s="26">
        <v>92288</v>
      </c>
      <c r="C528" s="380" t="s">
        <v>3906</v>
      </c>
      <c r="D528" s="381"/>
      <c r="E528" s="381"/>
      <c r="F528" s="381"/>
      <c r="G528" s="381"/>
      <c r="H528" s="381"/>
      <c r="I528" s="381"/>
      <c r="J528" s="382"/>
      <c r="K528" s="17">
        <v>495</v>
      </c>
      <c r="L528" s="17">
        <f t="shared" si="36"/>
        <v>47025</v>
      </c>
      <c r="M528" s="66"/>
      <c r="N528" s="66">
        <f t="shared" si="37"/>
        <v>495</v>
      </c>
      <c r="O528" s="67">
        <f t="shared" si="31"/>
        <v>0</v>
      </c>
      <c r="P528" s="66">
        <f t="shared" si="38"/>
        <v>47025</v>
      </c>
      <c r="Q528" s="67">
        <f t="shared" si="32"/>
        <v>0</v>
      </c>
    </row>
    <row r="529" spans="1:17" ht="12.75" customHeight="1" thickBot="1">
      <c r="A529" s="208">
        <v>0</v>
      </c>
      <c r="B529" s="26">
        <v>9878</v>
      </c>
      <c r="C529" s="414" t="s">
        <v>3907</v>
      </c>
      <c r="D529" s="415"/>
      <c r="E529" s="415"/>
      <c r="F529" s="415"/>
      <c r="G529" s="415"/>
      <c r="H529" s="415"/>
      <c r="I529" s="415"/>
      <c r="J529" s="416"/>
      <c r="K529" s="17">
        <v>106</v>
      </c>
      <c r="L529" s="17">
        <f t="shared" si="36"/>
        <v>10070</v>
      </c>
      <c r="M529" s="66"/>
      <c r="N529" s="66">
        <f t="shared" si="37"/>
        <v>106</v>
      </c>
      <c r="O529" s="67">
        <f t="shared" ref="O529:O592" si="39">N529*M529</f>
        <v>0</v>
      </c>
      <c r="P529" s="66">
        <f t="shared" si="38"/>
        <v>10070</v>
      </c>
      <c r="Q529" s="67">
        <f t="shared" ref="Q529:Q592" si="40">M529*P529</f>
        <v>0</v>
      </c>
    </row>
    <row r="530" spans="1:17" ht="12" customHeight="1">
      <c r="A530" s="208"/>
      <c r="B530" s="410" t="s">
        <v>3908</v>
      </c>
      <c r="C530" s="410" t="s">
        <v>3908</v>
      </c>
      <c r="D530" s="410"/>
      <c r="E530" s="410"/>
      <c r="F530" s="410"/>
      <c r="G530" s="410"/>
      <c r="H530" s="410"/>
      <c r="I530" s="410"/>
      <c r="J530" s="410"/>
      <c r="K530" s="411">
        <v>0</v>
      </c>
      <c r="L530" s="314"/>
      <c r="M530" s="66"/>
      <c r="N530" s="66"/>
      <c r="O530" s="67"/>
      <c r="P530" s="66"/>
      <c r="Q530" s="67"/>
    </row>
    <row r="531" spans="1:17">
      <c r="A531" s="208">
        <v>0</v>
      </c>
      <c r="B531" s="26">
        <v>120840</v>
      </c>
      <c r="C531" s="380" t="s">
        <v>3912</v>
      </c>
      <c r="D531" s="381"/>
      <c r="E531" s="381"/>
      <c r="F531" s="381"/>
      <c r="G531" s="381"/>
      <c r="H531" s="381"/>
      <c r="I531" s="381"/>
      <c r="J531" s="382"/>
      <c r="K531" s="17">
        <v>789</v>
      </c>
      <c r="L531" s="17">
        <f t="shared" ref="L531:L562" si="41">ROUND(K531*Курс_EUR,0)</f>
        <v>74955</v>
      </c>
      <c r="M531" s="66"/>
      <c r="N531" s="66">
        <f t="shared" ref="N531:N562" si="42">K531*(1-Скидка_SATA)</f>
        <v>789</v>
      </c>
      <c r="O531" s="67">
        <f t="shared" si="39"/>
        <v>0</v>
      </c>
      <c r="P531" s="66">
        <f t="shared" ref="P531:P562" si="43">L531*(1-Скидка_SATA)</f>
        <v>74955</v>
      </c>
      <c r="Q531" s="67">
        <f t="shared" si="40"/>
        <v>0</v>
      </c>
    </row>
    <row r="532" spans="1:17" ht="21" customHeight="1">
      <c r="A532" s="208">
        <v>0</v>
      </c>
      <c r="B532" s="26">
        <v>57232</v>
      </c>
      <c r="C532" s="380" t="s">
        <v>3910</v>
      </c>
      <c r="D532" s="381"/>
      <c r="E532" s="381"/>
      <c r="F532" s="381"/>
      <c r="G532" s="381"/>
      <c r="H532" s="381"/>
      <c r="I532" s="381"/>
      <c r="J532" s="382"/>
      <c r="K532" s="17">
        <v>1031</v>
      </c>
      <c r="L532" s="17">
        <f t="shared" si="41"/>
        <v>97945</v>
      </c>
      <c r="M532" s="66"/>
      <c r="N532" s="66">
        <f t="shared" si="42"/>
        <v>1031</v>
      </c>
      <c r="O532" s="67">
        <f t="shared" si="39"/>
        <v>0</v>
      </c>
      <c r="P532" s="66">
        <f t="shared" si="43"/>
        <v>97945</v>
      </c>
      <c r="Q532" s="67">
        <f t="shared" si="40"/>
        <v>0</v>
      </c>
    </row>
    <row r="533" spans="1:17" ht="21" customHeight="1">
      <c r="A533" s="208">
        <v>0</v>
      </c>
      <c r="B533" s="26">
        <v>56408</v>
      </c>
      <c r="C533" s="380" t="s">
        <v>3909</v>
      </c>
      <c r="D533" s="381"/>
      <c r="E533" s="381"/>
      <c r="F533" s="381"/>
      <c r="G533" s="381"/>
      <c r="H533" s="381"/>
      <c r="I533" s="381"/>
      <c r="J533" s="382"/>
      <c r="K533" s="17">
        <v>1710</v>
      </c>
      <c r="L533" s="17">
        <f t="shared" si="41"/>
        <v>162450</v>
      </c>
      <c r="M533" s="66"/>
      <c r="N533" s="66">
        <f t="shared" si="42"/>
        <v>1710</v>
      </c>
      <c r="O533" s="67">
        <f t="shared" si="39"/>
        <v>0</v>
      </c>
      <c r="P533" s="66">
        <f t="shared" si="43"/>
        <v>162450</v>
      </c>
      <c r="Q533" s="67">
        <f t="shared" si="40"/>
        <v>0</v>
      </c>
    </row>
    <row r="534" spans="1:17" ht="21" customHeight="1">
      <c r="A534" s="208">
        <v>0</v>
      </c>
      <c r="B534" s="26">
        <v>83444</v>
      </c>
      <c r="C534" s="380" t="s">
        <v>3911</v>
      </c>
      <c r="D534" s="381"/>
      <c r="E534" s="381"/>
      <c r="F534" s="381"/>
      <c r="G534" s="381"/>
      <c r="H534" s="381"/>
      <c r="I534" s="381"/>
      <c r="J534" s="382"/>
      <c r="K534" s="17">
        <v>1733</v>
      </c>
      <c r="L534" s="17">
        <f t="shared" si="41"/>
        <v>164635</v>
      </c>
      <c r="M534" s="66"/>
      <c r="N534" s="66">
        <f t="shared" si="42"/>
        <v>1733</v>
      </c>
      <c r="O534" s="67">
        <f t="shared" si="39"/>
        <v>0</v>
      </c>
      <c r="P534" s="66">
        <f t="shared" si="43"/>
        <v>164635</v>
      </c>
      <c r="Q534" s="67">
        <f t="shared" si="40"/>
        <v>0</v>
      </c>
    </row>
    <row r="535" spans="1:17">
      <c r="A535" s="208">
        <v>0</v>
      </c>
      <c r="B535" s="26">
        <v>5868</v>
      </c>
      <c r="C535" s="380" t="s">
        <v>4326</v>
      </c>
      <c r="D535" s="381"/>
      <c r="E535" s="381"/>
      <c r="F535" s="381"/>
      <c r="G535" s="381"/>
      <c r="H535" s="381"/>
      <c r="I535" s="381"/>
      <c r="J535" s="382"/>
      <c r="K535" s="17">
        <v>118</v>
      </c>
      <c r="L535" s="17">
        <f t="shared" si="41"/>
        <v>11210</v>
      </c>
      <c r="M535" s="66"/>
      <c r="N535" s="66">
        <f t="shared" si="42"/>
        <v>118</v>
      </c>
      <c r="O535" s="67">
        <f t="shared" si="39"/>
        <v>0</v>
      </c>
      <c r="P535" s="66">
        <f t="shared" si="43"/>
        <v>11210</v>
      </c>
      <c r="Q535" s="67">
        <f t="shared" si="40"/>
        <v>0</v>
      </c>
    </row>
    <row r="536" spans="1:17">
      <c r="A536" s="208">
        <v>0</v>
      </c>
      <c r="B536" s="26">
        <v>19869</v>
      </c>
      <c r="C536" s="380" t="s">
        <v>4329</v>
      </c>
      <c r="D536" s="381"/>
      <c r="E536" s="381"/>
      <c r="F536" s="381"/>
      <c r="G536" s="381"/>
      <c r="H536" s="381"/>
      <c r="I536" s="381"/>
      <c r="J536" s="382"/>
      <c r="K536" s="17">
        <v>114</v>
      </c>
      <c r="L536" s="17">
        <f t="shared" si="41"/>
        <v>10830</v>
      </c>
      <c r="M536" s="66"/>
      <c r="N536" s="66">
        <f t="shared" si="42"/>
        <v>114</v>
      </c>
      <c r="O536" s="67">
        <f t="shared" si="39"/>
        <v>0</v>
      </c>
      <c r="P536" s="66">
        <f t="shared" si="43"/>
        <v>10830</v>
      </c>
      <c r="Q536" s="67">
        <f t="shared" si="40"/>
        <v>0</v>
      </c>
    </row>
    <row r="537" spans="1:17" ht="12" customHeight="1">
      <c r="A537" s="208">
        <v>0</v>
      </c>
      <c r="B537" s="26">
        <v>187740</v>
      </c>
      <c r="C537" s="380" t="s">
        <v>3913</v>
      </c>
      <c r="D537" s="381"/>
      <c r="E537" s="381"/>
      <c r="F537" s="381"/>
      <c r="G537" s="381"/>
      <c r="H537" s="381"/>
      <c r="I537" s="381"/>
      <c r="J537" s="382"/>
      <c r="K537" s="17">
        <v>1839</v>
      </c>
      <c r="L537" s="17">
        <f t="shared" si="41"/>
        <v>174705</v>
      </c>
      <c r="M537" s="66"/>
      <c r="N537" s="66">
        <f t="shared" si="42"/>
        <v>1839</v>
      </c>
      <c r="O537" s="67">
        <f t="shared" si="39"/>
        <v>0</v>
      </c>
      <c r="P537" s="66">
        <f t="shared" si="43"/>
        <v>174705</v>
      </c>
      <c r="Q537" s="67">
        <f t="shared" si="40"/>
        <v>0</v>
      </c>
    </row>
    <row r="538" spans="1:17">
      <c r="A538" s="208">
        <v>0</v>
      </c>
      <c r="B538" s="26">
        <v>14639</v>
      </c>
      <c r="C538" s="380" t="s">
        <v>3914</v>
      </c>
      <c r="D538" s="381"/>
      <c r="E538" s="381"/>
      <c r="F538" s="381"/>
      <c r="G538" s="381"/>
      <c r="H538" s="381"/>
      <c r="I538" s="381"/>
      <c r="J538" s="382"/>
      <c r="K538" s="17">
        <v>2110</v>
      </c>
      <c r="L538" s="17">
        <f t="shared" si="41"/>
        <v>200450</v>
      </c>
      <c r="M538" s="66"/>
      <c r="N538" s="66">
        <f t="shared" si="42"/>
        <v>2110</v>
      </c>
      <c r="O538" s="67">
        <f t="shared" si="39"/>
        <v>0</v>
      </c>
      <c r="P538" s="66">
        <f t="shared" si="43"/>
        <v>200450</v>
      </c>
      <c r="Q538" s="67">
        <f t="shared" si="40"/>
        <v>0</v>
      </c>
    </row>
    <row r="539" spans="1:17">
      <c r="A539" s="208">
        <v>0</v>
      </c>
      <c r="B539" s="26">
        <v>14647</v>
      </c>
      <c r="C539" s="380" t="s">
        <v>3915</v>
      </c>
      <c r="D539" s="381"/>
      <c r="E539" s="381"/>
      <c r="F539" s="381"/>
      <c r="G539" s="381"/>
      <c r="H539" s="381"/>
      <c r="I539" s="381"/>
      <c r="J539" s="382"/>
      <c r="K539" s="17">
        <v>1747</v>
      </c>
      <c r="L539" s="17">
        <f t="shared" si="41"/>
        <v>165965</v>
      </c>
      <c r="M539" s="66"/>
      <c r="N539" s="66">
        <f t="shared" si="42"/>
        <v>1747</v>
      </c>
      <c r="O539" s="67">
        <f t="shared" si="39"/>
        <v>0</v>
      </c>
      <c r="P539" s="66">
        <f t="shared" si="43"/>
        <v>165965</v>
      </c>
      <c r="Q539" s="67">
        <f t="shared" si="40"/>
        <v>0</v>
      </c>
    </row>
    <row r="540" spans="1:17">
      <c r="A540" s="208">
        <v>0</v>
      </c>
      <c r="B540" s="26">
        <v>14654</v>
      </c>
      <c r="C540" s="380" t="s">
        <v>3916</v>
      </c>
      <c r="D540" s="381"/>
      <c r="E540" s="381"/>
      <c r="F540" s="381"/>
      <c r="G540" s="381"/>
      <c r="H540" s="381"/>
      <c r="I540" s="381"/>
      <c r="J540" s="382"/>
      <c r="K540" s="17">
        <v>1944</v>
      </c>
      <c r="L540" s="17">
        <f t="shared" si="41"/>
        <v>184680</v>
      </c>
      <c r="M540" s="66"/>
      <c r="N540" s="66">
        <f t="shared" si="42"/>
        <v>1944</v>
      </c>
      <c r="O540" s="67">
        <f t="shared" si="39"/>
        <v>0</v>
      </c>
      <c r="P540" s="66">
        <f t="shared" si="43"/>
        <v>184680</v>
      </c>
      <c r="Q540" s="67">
        <f t="shared" si="40"/>
        <v>0</v>
      </c>
    </row>
    <row r="541" spans="1:17">
      <c r="A541" s="208">
        <v>0</v>
      </c>
      <c r="B541" s="26">
        <v>16782</v>
      </c>
      <c r="C541" s="380" t="s">
        <v>3917</v>
      </c>
      <c r="D541" s="381"/>
      <c r="E541" s="381"/>
      <c r="F541" s="381"/>
      <c r="G541" s="381"/>
      <c r="H541" s="381"/>
      <c r="I541" s="381"/>
      <c r="J541" s="382"/>
      <c r="K541" s="17">
        <v>3183</v>
      </c>
      <c r="L541" s="17">
        <f t="shared" si="41"/>
        <v>302385</v>
      </c>
      <c r="M541" s="66"/>
      <c r="N541" s="66">
        <f t="shared" si="42"/>
        <v>3183</v>
      </c>
      <c r="O541" s="67">
        <f t="shared" si="39"/>
        <v>0</v>
      </c>
      <c r="P541" s="66">
        <f t="shared" si="43"/>
        <v>302385</v>
      </c>
      <c r="Q541" s="67">
        <f t="shared" si="40"/>
        <v>0</v>
      </c>
    </row>
    <row r="542" spans="1:17">
      <c r="A542" s="208">
        <v>0</v>
      </c>
      <c r="B542" s="26">
        <v>199257</v>
      </c>
      <c r="C542" s="380" t="s">
        <v>3918</v>
      </c>
      <c r="D542" s="381"/>
      <c r="E542" s="381"/>
      <c r="F542" s="381"/>
      <c r="G542" s="381"/>
      <c r="H542" s="381"/>
      <c r="I542" s="381"/>
      <c r="J542" s="382"/>
      <c r="K542" s="17">
        <v>1843</v>
      </c>
      <c r="L542" s="17">
        <f t="shared" si="41"/>
        <v>175085</v>
      </c>
      <c r="M542" s="66"/>
      <c r="N542" s="66">
        <f t="shared" si="42"/>
        <v>1843</v>
      </c>
      <c r="O542" s="67">
        <f t="shared" si="39"/>
        <v>0</v>
      </c>
      <c r="P542" s="66">
        <f t="shared" si="43"/>
        <v>175085</v>
      </c>
      <c r="Q542" s="67">
        <f t="shared" si="40"/>
        <v>0</v>
      </c>
    </row>
    <row r="543" spans="1:17">
      <c r="A543" s="208">
        <v>0</v>
      </c>
      <c r="B543" s="26">
        <v>199273</v>
      </c>
      <c r="C543" s="380" t="s">
        <v>3919</v>
      </c>
      <c r="D543" s="381"/>
      <c r="E543" s="381"/>
      <c r="F543" s="381"/>
      <c r="G543" s="381"/>
      <c r="H543" s="381"/>
      <c r="I543" s="381"/>
      <c r="J543" s="382"/>
      <c r="K543" s="17">
        <v>4640</v>
      </c>
      <c r="L543" s="17">
        <f t="shared" si="41"/>
        <v>440800</v>
      </c>
      <c r="M543" s="66"/>
      <c r="N543" s="66">
        <f t="shared" si="42"/>
        <v>4640</v>
      </c>
      <c r="O543" s="67">
        <f t="shared" si="39"/>
        <v>0</v>
      </c>
      <c r="P543" s="66">
        <f t="shared" si="43"/>
        <v>440800</v>
      </c>
      <c r="Q543" s="67">
        <f t="shared" si="40"/>
        <v>0</v>
      </c>
    </row>
    <row r="544" spans="1:17">
      <c r="A544" s="208">
        <v>0</v>
      </c>
      <c r="B544" s="26">
        <v>177725</v>
      </c>
      <c r="C544" s="380" t="s">
        <v>3920</v>
      </c>
      <c r="D544" s="381"/>
      <c r="E544" s="381"/>
      <c r="F544" s="381"/>
      <c r="G544" s="381"/>
      <c r="H544" s="381"/>
      <c r="I544" s="381"/>
      <c r="J544" s="382"/>
      <c r="K544" s="17">
        <v>3207</v>
      </c>
      <c r="L544" s="17">
        <f t="shared" si="41"/>
        <v>304665</v>
      </c>
      <c r="M544" s="66"/>
      <c r="N544" s="66">
        <f t="shared" si="42"/>
        <v>3207</v>
      </c>
      <c r="O544" s="67">
        <f t="shared" si="39"/>
        <v>0</v>
      </c>
      <c r="P544" s="66">
        <f t="shared" si="43"/>
        <v>304665</v>
      </c>
      <c r="Q544" s="67">
        <f t="shared" si="40"/>
        <v>0</v>
      </c>
    </row>
    <row r="545" spans="1:17">
      <c r="A545" s="208">
        <v>0</v>
      </c>
      <c r="B545" s="26">
        <v>177733</v>
      </c>
      <c r="C545" s="380" t="s">
        <v>3921</v>
      </c>
      <c r="D545" s="381"/>
      <c r="E545" s="381"/>
      <c r="F545" s="381"/>
      <c r="G545" s="381"/>
      <c r="H545" s="381"/>
      <c r="I545" s="381"/>
      <c r="J545" s="382"/>
      <c r="K545" s="17">
        <v>3438</v>
      </c>
      <c r="L545" s="17">
        <f t="shared" si="41"/>
        <v>326610</v>
      </c>
      <c r="M545" s="66"/>
      <c r="N545" s="66">
        <f t="shared" si="42"/>
        <v>3438</v>
      </c>
      <c r="O545" s="67">
        <f t="shared" si="39"/>
        <v>0</v>
      </c>
      <c r="P545" s="66">
        <f t="shared" si="43"/>
        <v>326610</v>
      </c>
      <c r="Q545" s="67">
        <f t="shared" si="40"/>
        <v>0</v>
      </c>
    </row>
    <row r="546" spans="1:17">
      <c r="A546" s="208">
        <v>0</v>
      </c>
      <c r="B546" s="26">
        <v>177766</v>
      </c>
      <c r="C546" s="380" t="s">
        <v>3922</v>
      </c>
      <c r="D546" s="381"/>
      <c r="E546" s="381"/>
      <c r="F546" s="381"/>
      <c r="G546" s="381"/>
      <c r="H546" s="381"/>
      <c r="I546" s="381"/>
      <c r="J546" s="382"/>
      <c r="K546" s="17">
        <v>5461</v>
      </c>
      <c r="L546" s="17">
        <f t="shared" si="41"/>
        <v>518795</v>
      </c>
      <c r="M546" s="66"/>
      <c r="N546" s="66">
        <f t="shared" si="42"/>
        <v>5461</v>
      </c>
      <c r="O546" s="67">
        <f t="shared" si="39"/>
        <v>0</v>
      </c>
      <c r="P546" s="66">
        <f t="shared" si="43"/>
        <v>518795</v>
      </c>
      <c r="Q546" s="67">
        <f t="shared" si="40"/>
        <v>0</v>
      </c>
    </row>
    <row r="547" spans="1:17">
      <c r="A547" s="208">
        <v>0</v>
      </c>
      <c r="B547" s="26">
        <v>177774</v>
      </c>
      <c r="C547" s="380" t="s">
        <v>3923</v>
      </c>
      <c r="D547" s="381"/>
      <c r="E547" s="381"/>
      <c r="F547" s="381"/>
      <c r="G547" s="381"/>
      <c r="H547" s="381"/>
      <c r="I547" s="381"/>
      <c r="J547" s="382"/>
      <c r="K547" s="17">
        <v>3345</v>
      </c>
      <c r="L547" s="17">
        <f t="shared" si="41"/>
        <v>317775</v>
      </c>
      <c r="M547" s="66"/>
      <c r="N547" s="66">
        <f t="shared" si="42"/>
        <v>3345</v>
      </c>
      <c r="O547" s="67">
        <f t="shared" si="39"/>
        <v>0</v>
      </c>
      <c r="P547" s="66">
        <f t="shared" si="43"/>
        <v>317775</v>
      </c>
      <c r="Q547" s="67">
        <f t="shared" si="40"/>
        <v>0</v>
      </c>
    </row>
    <row r="548" spans="1:17">
      <c r="A548" s="208">
        <v>0</v>
      </c>
      <c r="B548" s="26">
        <v>177808</v>
      </c>
      <c r="C548" s="380" t="s">
        <v>4806</v>
      </c>
      <c r="D548" s="381"/>
      <c r="E548" s="381"/>
      <c r="F548" s="381"/>
      <c r="G548" s="381"/>
      <c r="H548" s="381"/>
      <c r="I548" s="381"/>
      <c r="J548" s="382"/>
      <c r="K548" s="17">
        <v>5716</v>
      </c>
      <c r="L548" s="17">
        <f t="shared" si="41"/>
        <v>543020</v>
      </c>
      <c r="M548" s="66"/>
      <c r="N548" s="66">
        <f t="shared" si="42"/>
        <v>5716</v>
      </c>
      <c r="O548" s="67">
        <f t="shared" si="39"/>
        <v>0</v>
      </c>
      <c r="P548" s="66">
        <f t="shared" si="43"/>
        <v>543020</v>
      </c>
      <c r="Q548" s="67">
        <f t="shared" si="40"/>
        <v>0</v>
      </c>
    </row>
    <row r="549" spans="1:17">
      <c r="A549" s="208">
        <v>0</v>
      </c>
      <c r="B549" s="26">
        <v>177857</v>
      </c>
      <c r="C549" s="380" t="s">
        <v>3924</v>
      </c>
      <c r="D549" s="381"/>
      <c r="E549" s="381"/>
      <c r="F549" s="381"/>
      <c r="G549" s="381"/>
      <c r="H549" s="381"/>
      <c r="I549" s="381"/>
      <c r="J549" s="382"/>
      <c r="K549" s="17">
        <v>5887</v>
      </c>
      <c r="L549" s="17">
        <f t="shared" si="41"/>
        <v>559265</v>
      </c>
      <c r="M549" s="66"/>
      <c r="N549" s="66">
        <f t="shared" si="42"/>
        <v>5887</v>
      </c>
      <c r="O549" s="67">
        <f t="shared" si="39"/>
        <v>0</v>
      </c>
      <c r="P549" s="66">
        <f t="shared" si="43"/>
        <v>559265</v>
      </c>
      <c r="Q549" s="67">
        <f t="shared" si="40"/>
        <v>0</v>
      </c>
    </row>
    <row r="550" spans="1:17">
      <c r="A550" s="208">
        <v>0</v>
      </c>
      <c r="B550" s="26">
        <v>177873</v>
      </c>
      <c r="C550" s="380" t="s">
        <v>3925</v>
      </c>
      <c r="D550" s="381"/>
      <c r="E550" s="381"/>
      <c r="F550" s="381"/>
      <c r="G550" s="381"/>
      <c r="H550" s="381"/>
      <c r="I550" s="381"/>
      <c r="J550" s="382"/>
      <c r="K550" s="17">
        <v>3624</v>
      </c>
      <c r="L550" s="17">
        <f t="shared" si="41"/>
        <v>344280</v>
      </c>
      <c r="M550" s="66"/>
      <c r="N550" s="66">
        <f t="shared" si="42"/>
        <v>3624</v>
      </c>
      <c r="O550" s="67">
        <f t="shared" si="39"/>
        <v>0</v>
      </c>
      <c r="P550" s="66">
        <f t="shared" si="43"/>
        <v>344280</v>
      </c>
      <c r="Q550" s="67">
        <f t="shared" si="40"/>
        <v>0</v>
      </c>
    </row>
    <row r="551" spans="1:17">
      <c r="A551" s="208">
        <v>0</v>
      </c>
      <c r="B551" s="26">
        <v>61507</v>
      </c>
      <c r="C551" s="380" t="s">
        <v>3926</v>
      </c>
      <c r="D551" s="381"/>
      <c r="E551" s="381"/>
      <c r="F551" s="381"/>
      <c r="G551" s="381"/>
      <c r="H551" s="381"/>
      <c r="I551" s="381"/>
      <c r="J551" s="382"/>
      <c r="K551" s="17">
        <v>4698</v>
      </c>
      <c r="L551" s="17">
        <f t="shared" si="41"/>
        <v>446310</v>
      </c>
      <c r="M551" s="66"/>
      <c r="N551" s="66">
        <f t="shared" si="42"/>
        <v>4698</v>
      </c>
      <c r="O551" s="67">
        <f t="shared" si="39"/>
        <v>0</v>
      </c>
      <c r="P551" s="66">
        <f t="shared" si="43"/>
        <v>446310</v>
      </c>
      <c r="Q551" s="67">
        <f t="shared" si="40"/>
        <v>0</v>
      </c>
    </row>
    <row r="552" spans="1:17">
      <c r="A552" s="208">
        <v>0</v>
      </c>
      <c r="B552" s="26">
        <v>61515</v>
      </c>
      <c r="C552" s="380" t="s">
        <v>3927</v>
      </c>
      <c r="D552" s="381"/>
      <c r="E552" s="381"/>
      <c r="F552" s="381"/>
      <c r="G552" s="381"/>
      <c r="H552" s="381"/>
      <c r="I552" s="381"/>
      <c r="J552" s="382"/>
      <c r="K552" s="17">
        <v>5235</v>
      </c>
      <c r="L552" s="17">
        <f t="shared" si="41"/>
        <v>497325</v>
      </c>
      <c r="M552" s="66"/>
      <c r="N552" s="66">
        <f t="shared" si="42"/>
        <v>5235</v>
      </c>
      <c r="O552" s="67">
        <f t="shared" si="39"/>
        <v>0</v>
      </c>
      <c r="P552" s="66">
        <f t="shared" si="43"/>
        <v>497325</v>
      </c>
      <c r="Q552" s="67">
        <f t="shared" si="40"/>
        <v>0</v>
      </c>
    </row>
    <row r="553" spans="1:17" ht="21" customHeight="1">
      <c r="A553" s="208">
        <v>0</v>
      </c>
      <c r="B553" s="26">
        <v>63974</v>
      </c>
      <c r="C553" s="380" t="s">
        <v>3928</v>
      </c>
      <c r="D553" s="381"/>
      <c r="E553" s="381"/>
      <c r="F553" s="381"/>
      <c r="G553" s="381"/>
      <c r="H553" s="381"/>
      <c r="I553" s="381"/>
      <c r="J553" s="382"/>
      <c r="K553" s="17">
        <v>5583</v>
      </c>
      <c r="L553" s="17">
        <f t="shared" si="41"/>
        <v>530385</v>
      </c>
      <c r="M553" s="66"/>
      <c r="N553" s="66">
        <f t="shared" si="42"/>
        <v>5583</v>
      </c>
      <c r="O553" s="67">
        <f t="shared" si="39"/>
        <v>0</v>
      </c>
      <c r="P553" s="66">
        <f t="shared" si="43"/>
        <v>530385</v>
      </c>
      <c r="Q553" s="67">
        <f t="shared" si="40"/>
        <v>0</v>
      </c>
    </row>
    <row r="554" spans="1:17" ht="12" customHeight="1">
      <c r="A554" s="208">
        <v>0</v>
      </c>
      <c r="B554" s="26">
        <v>81661</v>
      </c>
      <c r="C554" s="380" t="s">
        <v>697</v>
      </c>
      <c r="D554" s="381"/>
      <c r="E554" s="381"/>
      <c r="F554" s="381"/>
      <c r="G554" s="381"/>
      <c r="H554" s="381"/>
      <c r="I554" s="381"/>
      <c r="J554" s="382"/>
      <c r="K554" s="17">
        <v>4694</v>
      </c>
      <c r="L554" s="17">
        <f t="shared" si="41"/>
        <v>445930</v>
      </c>
      <c r="M554" s="66"/>
      <c r="N554" s="66">
        <f t="shared" si="42"/>
        <v>4694</v>
      </c>
      <c r="O554" s="67">
        <f t="shared" si="39"/>
        <v>0</v>
      </c>
      <c r="P554" s="66">
        <f t="shared" si="43"/>
        <v>445930</v>
      </c>
      <c r="Q554" s="67">
        <f t="shared" si="40"/>
        <v>0</v>
      </c>
    </row>
    <row r="555" spans="1:17">
      <c r="A555" s="208">
        <v>0</v>
      </c>
      <c r="B555" s="26">
        <v>16477</v>
      </c>
      <c r="C555" s="380" t="s">
        <v>3931</v>
      </c>
      <c r="D555" s="381"/>
      <c r="E555" s="381"/>
      <c r="F555" s="381"/>
      <c r="G555" s="381"/>
      <c r="H555" s="381"/>
      <c r="I555" s="381"/>
      <c r="J555" s="382"/>
      <c r="K555" s="17">
        <v>1076</v>
      </c>
      <c r="L555" s="17">
        <f t="shared" si="41"/>
        <v>102220</v>
      </c>
      <c r="M555" s="66"/>
      <c r="N555" s="66">
        <f t="shared" si="42"/>
        <v>1076</v>
      </c>
      <c r="O555" s="67">
        <f t="shared" si="39"/>
        <v>0</v>
      </c>
      <c r="P555" s="66">
        <f t="shared" si="43"/>
        <v>102220</v>
      </c>
      <c r="Q555" s="67">
        <f t="shared" si="40"/>
        <v>0</v>
      </c>
    </row>
    <row r="556" spans="1:17" ht="12" customHeight="1">
      <c r="A556" s="208">
        <v>0</v>
      </c>
      <c r="B556" s="26">
        <v>38166</v>
      </c>
      <c r="C556" s="380" t="s">
        <v>3934</v>
      </c>
      <c r="D556" s="381"/>
      <c r="E556" s="381"/>
      <c r="F556" s="381"/>
      <c r="G556" s="381"/>
      <c r="H556" s="381"/>
      <c r="I556" s="381"/>
      <c r="J556" s="382"/>
      <c r="K556" s="17">
        <v>1066</v>
      </c>
      <c r="L556" s="17">
        <f t="shared" si="41"/>
        <v>101270</v>
      </c>
      <c r="M556" s="66"/>
      <c r="N556" s="66">
        <f t="shared" si="42"/>
        <v>1066</v>
      </c>
      <c r="O556" s="67">
        <f t="shared" si="39"/>
        <v>0</v>
      </c>
      <c r="P556" s="66">
        <f t="shared" si="43"/>
        <v>101270</v>
      </c>
      <c r="Q556" s="67">
        <f t="shared" si="40"/>
        <v>0</v>
      </c>
    </row>
    <row r="557" spans="1:17">
      <c r="A557" s="208">
        <v>0</v>
      </c>
      <c r="B557" s="26">
        <v>17335</v>
      </c>
      <c r="C557" s="380" t="s">
        <v>3932</v>
      </c>
      <c r="D557" s="381"/>
      <c r="E557" s="381"/>
      <c r="F557" s="381"/>
      <c r="G557" s="381"/>
      <c r="H557" s="381"/>
      <c r="I557" s="381"/>
      <c r="J557" s="382"/>
      <c r="K557" s="17">
        <v>300</v>
      </c>
      <c r="L557" s="17">
        <f t="shared" si="41"/>
        <v>28500</v>
      </c>
      <c r="M557" s="66"/>
      <c r="N557" s="66">
        <f t="shared" si="42"/>
        <v>300</v>
      </c>
      <c r="O557" s="67">
        <f t="shared" si="39"/>
        <v>0</v>
      </c>
      <c r="P557" s="66">
        <f t="shared" si="43"/>
        <v>28500</v>
      </c>
      <c r="Q557" s="67">
        <f t="shared" si="40"/>
        <v>0</v>
      </c>
    </row>
    <row r="558" spans="1:17">
      <c r="A558" s="208">
        <v>0</v>
      </c>
      <c r="B558" s="26">
        <v>38141</v>
      </c>
      <c r="C558" s="380" t="s">
        <v>3933</v>
      </c>
      <c r="D558" s="381"/>
      <c r="E558" s="381"/>
      <c r="F558" s="381"/>
      <c r="G558" s="381"/>
      <c r="H558" s="381"/>
      <c r="I558" s="381"/>
      <c r="J558" s="382"/>
      <c r="K558" s="17">
        <v>316</v>
      </c>
      <c r="L558" s="17">
        <f t="shared" si="41"/>
        <v>30020</v>
      </c>
      <c r="M558" s="66"/>
      <c r="N558" s="66">
        <f t="shared" si="42"/>
        <v>316</v>
      </c>
      <c r="O558" s="67">
        <f t="shared" si="39"/>
        <v>0</v>
      </c>
      <c r="P558" s="66">
        <f t="shared" si="43"/>
        <v>30020</v>
      </c>
      <c r="Q558" s="67">
        <f t="shared" si="40"/>
        <v>0</v>
      </c>
    </row>
    <row r="559" spans="1:17">
      <c r="A559" s="208">
        <v>0</v>
      </c>
      <c r="B559" s="26">
        <v>21444</v>
      </c>
      <c r="C559" s="380" t="s">
        <v>4466</v>
      </c>
      <c r="D559" s="381"/>
      <c r="E559" s="381"/>
      <c r="F559" s="381"/>
      <c r="G559" s="381"/>
      <c r="H559" s="381"/>
      <c r="I559" s="381"/>
      <c r="J559" s="382"/>
      <c r="K559" s="313">
        <v>33.6</v>
      </c>
      <c r="L559" s="17">
        <f t="shared" si="41"/>
        <v>3192</v>
      </c>
      <c r="M559" s="66"/>
      <c r="N559" s="66">
        <f t="shared" si="42"/>
        <v>33.6</v>
      </c>
      <c r="O559" s="67">
        <f t="shared" si="39"/>
        <v>0</v>
      </c>
      <c r="P559" s="66">
        <f t="shared" si="43"/>
        <v>3192</v>
      </c>
      <c r="Q559" s="67">
        <f t="shared" si="40"/>
        <v>0</v>
      </c>
    </row>
    <row r="560" spans="1:17">
      <c r="A560" s="208">
        <v>0</v>
      </c>
      <c r="B560" s="26">
        <v>15156</v>
      </c>
      <c r="C560" s="380" t="s">
        <v>3935</v>
      </c>
      <c r="D560" s="381"/>
      <c r="E560" s="381"/>
      <c r="F560" s="381"/>
      <c r="G560" s="381"/>
      <c r="H560" s="381"/>
      <c r="I560" s="381"/>
      <c r="J560" s="382"/>
      <c r="K560" s="17">
        <v>70</v>
      </c>
      <c r="L560" s="17">
        <f t="shared" si="41"/>
        <v>6650</v>
      </c>
      <c r="M560" s="66"/>
      <c r="N560" s="66">
        <f t="shared" si="42"/>
        <v>70</v>
      </c>
      <c r="O560" s="67">
        <f t="shared" si="39"/>
        <v>0</v>
      </c>
      <c r="P560" s="66">
        <f t="shared" si="43"/>
        <v>6650</v>
      </c>
      <c r="Q560" s="67">
        <f t="shared" si="40"/>
        <v>0</v>
      </c>
    </row>
    <row r="561" spans="1:17">
      <c r="A561" s="208">
        <v>0</v>
      </c>
      <c r="B561" s="26">
        <v>133306</v>
      </c>
      <c r="C561" s="380" t="s">
        <v>4407</v>
      </c>
      <c r="D561" s="381"/>
      <c r="E561" s="381"/>
      <c r="F561" s="381"/>
      <c r="G561" s="381"/>
      <c r="H561" s="381"/>
      <c r="I561" s="381"/>
      <c r="J561" s="382"/>
      <c r="K561" s="313">
        <v>32.6</v>
      </c>
      <c r="L561" s="17">
        <f t="shared" si="41"/>
        <v>3097</v>
      </c>
      <c r="M561" s="66"/>
      <c r="N561" s="66">
        <f t="shared" si="42"/>
        <v>32.6</v>
      </c>
      <c r="O561" s="67">
        <f t="shared" si="39"/>
        <v>0</v>
      </c>
      <c r="P561" s="66">
        <f t="shared" si="43"/>
        <v>3097</v>
      </c>
      <c r="Q561" s="67">
        <f t="shared" si="40"/>
        <v>0</v>
      </c>
    </row>
    <row r="562" spans="1:17">
      <c r="A562" s="208">
        <v>0</v>
      </c>
      <c r="B562" s="26">
        <v>15180</v>
      </c>
      <c r="C562" s="380" t="s">
        <v>3936</v>
      </c>
      <c r="D562" s="381"/>
      <c r="E562" s="381"/>
      <c r="F562" s="381"/>
      <c r="G562" s="381"/>
      <c r="H562" s="381"/>
      <c r="I562" s="381"/>
      <c r="J562" s="382"/>
      <c r="K562" s="17">
        <v>84</v>
      </c>
      <c r="L562" s="17">
        <f t="shared" si="41"/>
        <v>7980</v>
      </c>
      <c r="M562" s="66"/>
      <c r="N562" s="66">
        <f t="shared" si="42"/>
        <v>84</v>
      </c>
      <c r="O562" s="67">
        <f t="shared" si="39"/>
        <v>0</v>
      </c>
      <c r="P562" s="66">
        <f t="shared" si="43"/>
        <v>7980</v>
      </c>
      <c r="Q562" s="67">
        <f t="shared" si="40"/>
        <v>0</v>
      </c>
    </row>
    <row r="563" spans="1:17">
      <c r="A563" s="208">
        <v>0</v>
      </c>
      <c r="B563" s="26">
        <v>77586</v>
      </c>
      <c r="C563" s="380" t="s">
        <v>4631</v>
      </c>
      <c r="D563" s="381"/>
      <c r="E563" s="381"/>
      <c r="F563" s="381"/>
      <c r="G563" s="381"/>
      <c r="H563" s="381"/>
      <c r="I563" s="381"/>
      <c r="J563" s="382"/>
      <c r="K563" s="313">
        <v>27.7</v>
      </c>
      <c r="L563" s="17">
        <f t="shared" ref="L563:L581" si="44">ROUND(K563*Курс_EUR,0)</f>
        <v>2632</v>
      </c>
      <c r="M563" s="66"/>
      <c r="N563" s="66">
        <f t="shared" ref="N563:N581" si="45">K563*(1-Скидка_SATA)</f>
        <v>27.7</v>
      </c>
      <c r="O563" s="67">
        <f t="shared" si="39"/>
        <v>0</v>
      </c>
      <c r="P563" s="66">
        <f t="shared" ref="P563:P581" si="46">L563*(1-Скидка_SATA)</f>
        <v>2632</v>
      </c>
      <c r="Q563" s="67">
        <f t="shared" si="40"/>
        <v>0</v>
      </c>
    </row>
    <row r="564" spans="1:17">
      <c r="A564" s="208">
        <v>0</v>
      </c>
      <c r="B564" s="26">
        <v>15214</v>
      </c>
      <c r="C564" s="380" t="s">
        <v>3937</v>
      </c>
      <c r="D564" s="381"/>
      <c r="E564" s="381"/>
      <c r="F564" s="381"/>
      <c r="G564" s="381"/>
      <c r="H564" s="381"/>
      <c r="I564" s="381"/>
      <c r="J564" s="382"/>
      <c r="K564" s="17">
        <v>81</v>
      </c>
      <c r="L564" s="17">
        <f t="shared" si="44"/>
        <v>7695</v>
      </c>
      <c r="M564" s="66"/>
      <c r="N564" s="66">
        <f t="shared" si="45"/>
        <v>81</v>
      </c>
      <c r="O564" s="67">
        <f t="shared" si="39"/>
        <v>0</v>
      </c>
      <c r="P564" s="66">
        <f t="shared" si="46"/>
        <v>7695</v>
      </c>
      <c r="Q564" s="67">
        <f t="shared" si="40"/>
        <v>0</v>
      </c>
    </row>
    <row r="565" spans="1:17">
      <c r="A565" s="208">
        <v>0</v>
      </c>
      <c r="B565" s="26">
        <v>26047</v>
      </c>
      <c r="C565" s="380" t="s">
        <v>4406</v>
      </c>
      <c r="D565" s="381"/>
      <c r="E565" s="381"/>
      <c r="F565" s="381"/>
      <c r="G565" s="381"/>
      <c r="H565" s="381"/>
      <c r="I565" s="381"/>
      <c r="J565" s="382"/>
      <c r="K565" s="313">
        <v>44.5</v>
      </c>
      <c r="L565" s="17">
        <f t="shared" si="44"/>
        <v>4228</v>
      </c>
      <c r="M565" s="66"/>
      <c r="N565" s="66">
        <f t="shared" si="45"/>
        <v>44.5</v>
      </c>
      <c r="O565" s="67">
        <f t="shared" si="39"/>
        <v>0</v>
      </c>
      <c r="P565" s="66">
        <f t="shared" si="46"/>
        <v>4228</v>
      </c>
      <c r="Q565" s="67">
        <f t="shared" si="40"/>
        <v>0</v>
      </c>
    </row>
    <row r="566" spans="1:17">
      <c r="A566" s="208">
        <v>0</v>
      </c>
      <c r="B566" s="26">
        <v>9795</v>
      </c>
      <c r="C566" s="380" t="s">
        <v>3938</v>
      </c>
      <c r="D566" s="381"/>
      <c r="E566" s="381"/>
      <c r="F566" s="381"/>
      <c r="G566" s="381"/>
      <c r="H566" s="381"/>
      <c r="I566" s="381"/>
      <c r="J566" s="382"/>
      <c r="K566" s="17">
        <v>544</v>
      </c>
      <c r="L566" s="17">
        <f t="shared" si="44"/>
        <v>51680</v>
      </c>
      <c r="M566" s="66"/>
      <c r="N566" s="66">
        <f t="shared" si="45"/>
        <v>544</v>
      </c>
      <c r="O566" s="67">
        <f t="shared" si="39"/>
        <v>0</v>
      </c>
      <c r="P566" s="66">
        <f t="shared" si="46"/>
        <v>51680</v>
      </c>
      <c r="Q566" s="67">
        <f t="shared" si="40"/>
        <v>0</v>
      </c>
    </row>
    <row r="567" spans="1:17">
      <c r="A567" s="208">
        <v>0</v>
      </c>
      <c r="B567" s="26">
        <v>12658</v>
      </c>
      <c r="C567" s="380" t="s">
        <v>3940</v>
      </c>
      <c r="D567" s="381"/>
      <c r="E567" s="381"/>
      <c r="F567" s="381"/>
      <c r="G567" s="381"/>
      <c r="H567" s="381"/>
      <c r="I567" s="381"/>
      <c r="J567" s="382"/>
      <c r="K567" s="17">
        <v>358</v>
      </c>
      <c r="L567" s="17">
        <f t="shared" si="44"/>
        <v>34010</v>
      </c>
      <c r="M567" s="66"/>
      <c r="N567" s="66">
        <f t="shared" si="45"/>
        <v>358</v>
      </c>
      <c r="O567" s="67">
        <f t="shared" si="39"/>
        <v>0</v>
      </c>
      <c r="P567" s="66">
        <f t="shared" si="46"/>
        <v>34010</v>
      </c>
      <c r="Q567" s="67">
        <f t="shared" si="40"/>
        <v>0</v>
      </c>
    </row>
    <row r="568" spans="1:17">
      <c r="A568" s="208">
        <v>0</v>
      </c>
      <c r="B568" s="26">
        <v>11072</v>
      </c>
      <c r="C568" s="380" t="s">
        <v>3939</v>
      </c>
      <c r="D568" s="381"/>
      <c r="E568" s="381"/>
      <c r="F568" s="381"/>
      <c r="G568" s="381"/>
      <c r="H568" s="381"/>
      <c r="I568" s="381"/>
      <c r="J568" s="382"/>
      <c r="K568" s="17">
        <v>341</v>
      </c>
      <c r="L568" s="17">
        <f t="shared" si="44"/>
        <v>32395</v>
      </c>
      <c r="M568" s="66"/>
      <c r="N568" s="66">
        <f t="shared" si="45"/>
        <v>341</v>
      </c>
      <c r="O568" s="67">
        <f t="shared" si="39"/>
        <v>0</v>
      </c>
      <c r="P568" s="66">
        <f t="shared" si="46"/>
        <v>32395</v>
      </c>
      <c r="Q568" s="67">
        <f t="shared" si="40"/>
        <v>0</v>
      </c>
    </row>
    <row r="569" spans="1:17">
      <c r="A569" s="208">
        <v>0</v>
      </c>
      <c r="B569" s="26">
        <v>41806</v>
      </c>
      <c r="C569" s="380" t="s">
        <v>4480</v>
      </c>
      <c r="D569" s="381"/>
      <c r="E569" s="381"/>
      <c r="F569" s="381"/>
      <c r="G569" s="381"/>
      <c r="H569" s="381"/>
      <c r="I569" s="381"/>
      <c r="J569" s="382"/>
      <c r="K569" s="17">
        <v>121</v>
      </c>
      <c r="L569" s="17">
        <f t="shared" si="44"/>
        <v>11495</v>
      </c>
      <c r="M569" s="66"/>
      <c r="N569" s="66">
        <f t="shared" si="45"/>
        <v>121</v>
      </c>
      <c r="O569" s="67">
        <f t="shared" si="39"/>
        <v>0</v>
      </c>
      <c r="P569" s="66">
        <f t="shared" si="46"/>
        <v>11495</v>
      </c>
      <c r="Q569" s="67">
        <f t="shared" si="40"/>
        <v>0</v>
      </c>
    </row>
    <row r="570" spans="1:17">
      <c r="A570" s="208">
        <v>0</v>
      </c>
      <c r="B570" s="26">
        <v>12740</v>
      </c>
      <c r="C570" s="380" t="s">
        <v>3941</v>
      </c>
      <c r="D570" s="381"/>
      <c r="E570" s="381"/>
      <c r="F570" s="381"/>
      <c r="G570" s="381"/>
      <c r="H570" s="381"/>
      <c r="I570" s="381"/>
      <c r="J570" s="382"/>
      <c r="K570" s="17">
        <v>149</v>
      </c>
      <c r="L570" s="17">
        <f t="shared" si="44"/>
        <v>14155</v>
      </c>
      <c r="M570" s="66"/>
      <c r="N570" s="66">
        <f t="shared" si="45"/>
        <v>149</v>
      </c>
      <c r="O570" s="67">
        <f t="shared" si="39"/>
        <v>0</v>
      </c>
      <c r="P570" s="66">
        <f t="shared" si="46"/>
        <v>14155</v>
      </c>
      <c r="Q570" s="67">
        <f t="shared" si="40"/>
        <v>0</v>
      </c>
    </row>
    <row r="571" spans="1:17" ht="21" customHeight="1">
      <c r="A571" s="208">
        <v>0</v>
      </c>
      <c r="B571" s="26">
        <v>14555</v>
      </c>
      <c r="C571" s="380" t="s">
        <v>3942</v>
      </c>
      <c r="D571" s="381"/>
      <c r="E571" s="381"/>
      <c r="F571" s="381"/>
      <c r="G571" s="381"/>
      <c r="H571" s="381"/>
      <c r="I571" s="381"/>
      <c r="J571" s="382"/>
      <c r="K571" s="17">
        <v>3612</v>
      </c>
      <c r="L571" s="17">
        <f t="shared" si="44"/>
        <v>343140</v>
      </c>
      <c r="M571" s="66"/>
      <c r="N571" s="66">
        <f t="shared" si="45"/>
        <v>3612</v>
      </c>
      <c r="O571" s="67">
        <f t="shared" si="39"/>
        <v>0</v>
      </c>
      <c r="P571" s="66">
        <f t="shared" si="46"/>
        <v>343140</v>
      </c>
      <c r="Q571" s="67">
        <f t="shared" si="40"/>
        <v>0</v>
      </c>
    </row>
    <row r="572" spans="1:17" ht="21" customHeight="1">
      <c r="A572" s="208">
        <v>0</v>
      </c>
      <c r="B572" s="26">
        <v>34389</v>
      </c>
      <c r="C572" s="380" t="s">
        <v>3943</v>
      </c>
      <c r="D572" s="381"/>
      <c r="E572" s="381"/>
      <c r="F572" s="381"/>
      <c r="G572" s="381"/>
      <c r="H572" s="381"/>
      <c r="I572" s="381"/>
      <c r="J572" s="382"/>
      <c r="K572" s="17">
        <v>3664</v>
      </c>
      <c r="L572" s="17">
        <f t="shared" si="44"/>
        <v>348080</v>
      </c>
      <c r="M572" s="66"/>
      <c r="N572" s="66">
        <f t="shared" si="45"/>
        <v>3664</v>
      </c>
      <c r="O572" s="67">
        <f t="shared" si="39"/>
        <v>0</v>
      </c>
      <c r="P572" s="66">
        <f t="shared" si="46"/>
        <v>348080</v>
      </c>
      <c r="Q572" s="67">
        <f t="shared" si="40"/>
        <v>0</v>
      </c>
    </row>
    <row r="573" spans="1:17">
      <c r="A573" s="208">
        <v>0</v>
      </c>
      <c r="B573" s="26">
        <v>145581</v>
      </c>
      <c r="C573" s="380" t="s">
        <v>3948</v>
      </c>
      <c r="D573" s="381"/>
      <c r="E573" s="381"/>
      <c r="F573" s="381"/>
      <c r="G573" s="381"/>
      <c r="H573" s="381"/>
      <c r="I573" s="381"/>
      <c r="J573" s="382"/>
      <c r="K573" s="17">
        <v>2079</v>
      </c>
      <c r="L573" s="17">
        <f t="shared" si="44"/>
        <v>197505</v>
      </c>
      <c r="M573" s="66"/>
      <c r="N573" s="66">
        <f t="shared" si="45"/>
        <v>2079</v>
      </c>
      <c r="O573" s="67">
        <f t="shared" si="39"/>
        <v>0</v>
      </c>
      <c r="P573" s="66">
        <f t="shared" si="46"/>
        <v>197505</v>
      </c>
      <c r="Q573" s="67">
        <f t="shared" si="40"/>
        <v>0</v>
      </c>
    </row>
    <row r="574" spans="1:17">
      <c r="A574" s="208">
        <v>0</v>
      </c>
      <c r="B574" s="26">
        <v>192518</v>
      </c>
      <c r="C574" s="380" t="s">
        <v>3949</v>
      </c>
      <c r="D574" s="381"/>
      <c r="E574" s="381"/>
      <c r="F574" s="381"/>
      <c r="G574" s="381"/>
      <c r="H574" s="381"/>
      <c r="I574" s="381"/>
      <c r="J574" s="382"/>
      <c r="K574" s="17">
        <v>1453</v>
      </c>
      <c r="L574" s="17">
        <f t="shared" si="44"/>
        <v>138035</v>
      </c>
      <c r="M574" s="66"/>
      <c r="N574" s="66">
        <f t="shared" si="45"/>
        <v>1453</v>
      </c>
      <c r="O574" s="67">
        <f t="shared" si="39"/>
        <v>0</v>
      </c>
      <c r="P574" s="66">
        <f t="shared" si="46"/>
        <v>138035</v>
      </c>
      <c r="Q574" s="67">
        <f t="shared" si="40"/>
        <v>0</v>
      </c>
    </row>
    <row r="575" spans="1:17">
      <c r="A575" s="208">
        <v>0</v>
      </c>
      <c r="B575" s="26">
        <v>202564</v>
      </c>
      <c r="C575" s="380" t="s">
        <v>3950</v>
      </c>
      <c r="D575" s="381"/>
      <c r="E575" s="381"/>
      <c r="F575" s="381"/>
      <c r="G575" s="381"/>
      <c r="H575" s="381"/>
      <c r="I575" s="381"/>
      <c r="J575" s="382"/>
      <c r="K575" s="17">
        <v>970</v>
      </c>
      <c r="L575" s="17">
        <f t="shared" si="44"/>
        <v>92150</v>
      </c>
      <c r="M575" s="66"/>
      <c r="N575" s="66">
        <f t="shared" si="45"/>
        <v>970</v>
      </c>
      <c r="O575" s="67">
        <f t="shared" si="39"/>
        <v>0</v>
      </c>
      <c r="P575" s="66">
        <f t="shared" si="46"/>
        <v>92150</v>
      </c>
      <c r="Q575" s="67">
        <f t="shared" si="40"/>
        <v>0</v>
      </c>
    </row>
    <row r="576" spans="1:17">
      <c r="A576" s="208">
        <v>0</v>
      </c>
      <c r="B576" s="26">
        <v>38257</v>
      </c>
      <c r="C576" s="380" t="s">
        <v>3947</v>
      </c>
      <c r="D576" s="381"/>
      <c r="E576" s="381"/>
      <c r="F576" s="381"/>
      <c r="G576" s="381"/>
      <c r="H576" s="381"/>
      <c r="I576" s="381"/>
      <c r="J576" s="382"/>
      <c r="K576" s="17">
        <v>5282</v>
      </c>
      <c r="L576" s="17">
        <f t="shared" si="44"/>
        <v>501790</v>
      </c>
      <c r="M576" s="66"/>
      <c r="N576" s="66">
        <f t="shared" si="45"/>
        <v>5282</v>
      </c>
      <c r="O576" s="67">
        <f t="shared" si="39"/>
        <v>0</v>
      </c>
      <c r="P576" s="66">
        <f t="shared" si="46"/>
        <v>501790</v>
      </c>
      <c r="Q576" s="67">
        <f t="shared" si="40"/>
        <v>0</v>
      </c>
    </row>
    <row r="577" spans="1:17" ht="12.5" customHeight="1">
      <c r="A577" s="208">
        <v>0</v>
      </c>
      <c r="B577" s="26">
        <v>1006411</v>
      </c>
      <c r="C577" s="380" t="s">
        <v>4450</v>
      </c>
      <c r="D577" s="381"/>
      <c r="E577" s="381"/>
      <c r="F577" s="381"/>
      <c r="G577" s="381"/>
      <c r="H577" s="381"/>
      <c r="I577" s="381"/>
      <c r="J577" s="382"/>
      <c r="K577" s="17">
        <v>1154</v>
      </c>
      <c r="L577" s="17">
        <f t="shared" si="44"/>
        <v>109630</v>
      </c>
      <c r="M577" s="66"/>
      <c r="N577" s="66">
        <f t="shared" si="45"/>
        <v>1154</v>
      </c>
      <c r="O577" s="67">
        <f t="shared" si="39"/>
        <v>0</v>
      </c>
      <c r="P577" s="66">
        <f t="shared" si="46"/>
        <v>109630</v>
      </c>
      <c r="Q577" s="67">
        <f t="shared" si="40"/>
        <v>0</v>
      </c>
    </row>
    <row r="578" spans="1:17" ht="12.5" customHeight="1">
      <c r="A578" s="208">
        <v>0</v>
      </c>
      <c r="B578" s="26">
        <v>217489</v>
      </c>
      <c r="C578" s="380" t="s">
        <v>3945</v>
      </c>
      <c r="D578" s="381"/>
      <c r="E578" s="381"/>
      <c r="F578" s="381"/>
      <c r="G578" s="381"/>
      <c r="H578" s="381"/>
      <c r="I578" s="381"/>
      <c r="J578" s="382"/>
      <c r="K578" s="17">
        <v>288</v>
      </c>
      <c r="L578" s="17">
        <f t="shared" si="44"/>
        <v>27360</v>
      </c>
      <c r="M578" s="66"/>
      <c r="N578" s="66">
        <f t="shared" si="45"/>
        <v>288</v>
      </c>
      <c r="O578" s="67">
        <f t="shared" si="39"/>
        <v>0</v>
      </c>
      <c r="P578" s="66">
        <f t="shared" si="46"/>
        <v>27360</v>
      </c>
      <c r="Q578" s="67">
        <f t="shared" si="40"/>
        <v>0</v>
      </c>
    </row>
    <row r="579" spans="1:17" ht="12.5" customHeight="1">
      <c r="A579" s="208">
        <v>0</v>
      </c>
      <c r="B579" s="26">
        <v>223008</v>
      </c>
      <c r="C579" s="380" t="s">
        <v>3946</v>
      </c>
      <c r="D579" s="381"/>
      <c r="E579" s="381"/>
      <c r="F579" s="381"/>
      <c r="G579" s="381"/>
      <c r="H579" s="381"/>
      <c r="I579" s="381"/>
      <c r="J579" s="382"/>
      <c r="K579" s="17">
        <v>1382</v>
      </c>
      <c r="L579" s="17">
        <f t="shared" si="44"/>
        <v>131290</v>
      </c>
      <c r="M579" s="66"/>
      <c r="N579" s="66">
        <f t="shared" si="45"/>
        <v>1382</v>
      </c>
      <c r="O579" s="67">
        <f t="shared" si="39"/>
        <v>0</v>
      </c>
      <c r="P579" s="66">
        <f t="shared" si="46"/>
        <v>131290</v>
      </c>
      <c r="Q579" s="67">
        <f t="shared" si="40"/>
        <v>0</v>
      </c>
    </row>
    <row r="580" spans="1:17" ht="12.5" customHeight="1">
      <c r="A580" s="208">
        <v>0</v>
      </c>
      <c r="B580" s="26">
        <v>82198</v>
      </c>
      <c r="C580" s="380" t="s">
        <v>3944</v>
      </c>
      <c r="D580" s="381"/>
      <c r="E580" s="381"/>
      <c r="F580" s="381"/>
      <c r="G580" s="381"/>
      <c r="H580" s="381"/>
      <c r="I580" s="381"/>
      <c r="J580" s="382"/>
      <c r="K580" s="17">
        <v>882</v>
      </c>
      <c r="L580" s="17">
        <f t="shared" si="44"/>
        <v>83790</v>
      </c>
      <c r="M580" s="66"/>
      <c r="N580" s="66">
        <f t="shared" si="45"/>
        <v>882</v>
      </c>
      <c r="O580" s="67">
        <f t="shared" si="39"/>
        <v>0</v>
      </c>
      <c r="P580" s="66">
        <f t="shared" si="46"/>
        <v>83790</v>
      </c>
      <c r="Q580" s="67">
        <f t="shared" si="40"/>
        <v>0</v>
      </c>
    </row>
    <row r="581" spans="1:17" ht="12" thickBot="1">
      <c r="A581" s="208">
        <v>0</v>
      </c>
      <c r="B581" s="26">
        <v>60095</v>
      </c>
      <c r="C581" s="380" t="s">
        <v>3951</v>
      </c>
      <c r="D581" s="381"/>
      <c r="E581" s="381"/>
      <c r="F581" s="381"/>
      <c r="G581" s="381"/>
      <c r="H581" s="381"/>
      <c r="I581" s="381"/>
      <c r="J581" s="382"/>
      <c r="K581" s="17">
        <v>398</v>
      </c>
      <c r="L581" s="17">
        <f t="shared" si="44"/>
        <v>37810</v>
      </c>
      <c r="M581" s="66"/>
      <c r="N581" s="66">
        <f t="shared" si="45"/>
        <v>398</v>
      </c>
      <c r="O581" s="67">
        <f t="shared" si="39"/>
        <v>0</v>
      </c>
      <c r="P581" s="66">
        <f t="shared" si="46"/>
        <v>37810</v>
      </c>
      <c r="Q581" s="67">
        <f t="shared" si="40"/>
        <v>0</v>
      </c>
    </row>
    <row r="582" spans="1:17" ht="12" customHeight="1" thickBot="1">
      <c r="A582" s="208"/>
      <c r="B582" s="410" t="s">
        <v>3977</v>
      </c>
      <c r="C582" s="410" t="s">
        <v>3977</v>
      </c>
      <c r="D582" s="410"/>
      <c r="E582" s="410"/>
      <c r="F582" s="410"/>
      <c r="G582" s="410"/>
      <c r="H582" s="410"/>
      <c r="I582" s="410"/>
      <c r="J582" s="410"/>
      <c r="K582" s="411">
        <v>0</v>
      </c>
      <c r="L582" s="314"/>
      <c r="M582" s="66"/>
      <c r="N582" s="66"/>
      <c r="O582" s="67"/>
      <c r="P582" s="66"/>
      <c r="Q582" s="67"/>
    </row>
    <row r="583" spans="1:17" ht="12" customHeight="1">
      <c r="A583" s="208"/>
      <c r="B583" s="410" t="s">
        <v>699</v>
      </c>
      <c r="C583" s="410"/>
      <c r="D583" s="410"/>
      <c r="E583" s="410"/>
      <c r="F583" s="410"/>
      <c r="G583" s="410"/>
      <c r="H583" s="410"/>
      <c r="I583" s="410"/>
      <c r="J583" s="410"/>
      <c r="K583" s="411"/>
      <c r="L583" s="314"/>
      <c r="M583" s="66"/>
      <c r="N583" s="66"/>
      <c r="O583" s="67"/>
      <c r="P583" s="66"/>
      <c r="Q583" s="67"/>
    </row>
    <row r="584" spans="1:17" ht="12" customHeight="1">
      <c r="A584" s="208">
        <v>0</v>
      </c>
      <c r="B584" s="26">
        <v>1047522</v>
      </c>
      <c r="C584" s="380" t="s">
        <v>4791</v>
      </c>
      <c r="D584" s="381"/>
      <c r="E584" s="381"/>
      <c r="F584" s="381"/>
      <c r="G584" s="381"/>
      <c r="H584" s="381"/>
      <c r="I584" s="381"/>
      <c r="J584" s="382"/>
      <c r="K584" s="17">
        <v>107</v>
      </c>
      <c r="L584" s="17">
        <f t="shared" ref="L584:L647" si="47">ROUND(K584*Курс_EUR,0)</f>
        <v>10165</v>
      </c>
      <c r="M584" s="66"/>
      <c r="N584" s="66">
        <f t="shared" ref="N584:N647" si="48">K584*(1-Скидка_SATA)</f>
        <v>107</v>
      </c>
      <c r="O584" s="67">
        <f t="shared" si="39"/>
        <v>0</v>
      </c>
      <c r="P584" s="66">
        <f t="shared" ref="P584:P647" si="49">L584*(1-Скидка_SATA)</f>
        <v>10165</v>
      </c>
      <c r="Q584" s="67">
        <f t="shared" si="40"/>
        <v>0</v>
      </c>
    </row>
    <row r="585" spans="1:17" ht="12" customHeight="1">
      <c r="A585" s="208">
        <v>0</v>
      </c>
      <c r="B585" s="26">
        <v>1092973</v>
      </c>
      <c r="C585" s="380" t="s">
        <v>3978</v>
      </c>
      <c r="D585" s="381"/>
      <c r="E585" s="381"/>
      <c r="F585" s="381"/>
      <c r="G585" s="381"/>
      <c r="H585" s="381"/>
      <c r="I585" s="381"/>
      <c r="J585" s="382"/>
      <c r="K585" s="17">
        <v>153</v>
      </c>
      <c r="L585" s="17">
        <f t="shared" si="47"/>
        <v>14535</v>
      </c>
      <c r="M585" s="66"/>
      <c r="N585" s="66">
        <f t="shared" si="48"/>
        <v>153</v>
      </c>
      <c r="O585" s="67">
        <f t="shared" si="39"/>
        <v>0</v>
      </c>
      <c r="P585" s="66">
        <f t="shared" si="49"/>
        <v>14535</v>
      </c>
      <c r="Q585" s="67">
        <f t="shared" si="40"/>
        <v>0</v>
      </c>
    </row>
    <row r="586" spans="1:17">
      <c r="A586" s="208">
        <v>0</v>
      </c>
      <c r="B586" s="26">
        <v>1092981</v>
      </c>
      <c r="C586" s="380" t="s">
        <v>3979</v>
      </c>
      <c r="D586" s="381"/>
      <c r="E586" s="381"/>
      <c r="F586" s="381"/>
      <c r="G586" s="381"/>
      <c r="H586" s="381"/>
      <c r="I586" s="381"/>
      <c r="J586" s="382"/>
      <c r="K586" s="313">
        <v>16.8</v>
      </c>
      <c r="L586" s="17">
        <f t="shared" si="47"/>
        <v>1596</v>
      </c>
      <c r="M586" s="66"/>
      <c r="N586" s="66">
        <f t="shared" si="48"/>
        <v>16.8</v>
      </c>
      <c r="O586" s="67">
        <f t="shared" si="39"/>
        <v>0</v>
      </c>
      <c r="P586" s="66">
        <f t="shared" si="49"/>
        <v>1596</v>
      </c>
      <c r="Q586" s="67">
        <f t="shared" si="40"/>
        <v>0</v>
      </c>
    </row>
    <row r="587" spans="1:17">
      <c r="A587" s="208">
        <v>0</v>
      </c>
      <c r="B587" s="26">
        <v>1092999</v>
      </c>
      <c r="C587" s="380" t="s">
        <v>3980</v>
      </c>
      <c r="D587" s="381"/>
      <c r="E587" s="381"/>
      <c r="F587" s="381"/>
      <c r="G587" s="381"/>
      <c r="H587" s="381"/>
      <c r="I587" s="381"/>
      <c r="J587" s="382"/>
      <c r="K587" s="313">
        <v>49.3</v>
      </c>
      <c r="L587" s="17">
        <f t="shared" si="47"/>
        <v>4684</v>
      </c>
      <c r="M587" s="66"/>
      <c r="N587" s="66">
        <f t="shared" si="48"/>
        <v>49.3</v>
      </c>
      <c r="O587" s="67">
        <f t="shared" si="39"/>
        <v>0</v>
      </c>
      <c r="P587" s="66">
        <f t="shared" si="49"/>
        <v>4684</v>
      </c>
      <c r="Q587" s="67">
        <f t="shared" si="40"/>
        <v>0</v>
      </c>
    </row>
    <row r="588" spans="1:17">
      <c r="A588" s="208">
        <v>0</v>
      </c>
      <c r="B588" s="26">
        <v>1093004</v>
      </c>
      <c r="C588" s="380" t="s">
        <v>3981</v>
      </c>
      <c r="D588" s="381"/>
      <c r="E588" s="381"/>
      <c r="F588" s="381"/>
      <c r="G588" s="381"/>
      <c r="H588" s="381"/>
      <c r="I588" s="381"/>
      <c r="J588" s="382"/>
      <c r="K588" s="313">
        <v>41.4</v>
      </c>
      <c r="L588" s="17">
        <f t="shared" si="47"/>
        <v>3933</v>
      </c>
      <c r="M588" s="66"/>
      <c r="N588" s="66">
        <f t="shared" si="48"/>
        <v>41.4</v>
      </c>
      <c r="O588" s="67">
        <f t="shared" si="39"/>
        <v>0</v>
      </c>
      <c r="P588" s="66">
        <f t="shared" si="49"/>
        <v>3933</v>
      </c>
      <c r="Q588" s="67">
        <f t="shared" si="40"/>
        <v>0</v>
      </c>
    </row>
    <row r="589" spans="1:17">
      <c r="A589" s="208">
        <v>0</v>
      </c>
      <c r="B589" s="26">
        <v>1093012</v>
      </c>
      <c r="C589" s="380" t="s">
        <v>3982</v>
      </c>
      <c r="D589" s="381"/>
      <c r="E589" s="381"/>
      <c r="F589" s="381"/>
      <c r="G589" s="381"/>
      <c r="H589" s="381"/>
      <c r="I589" s="381"/>
      <c r="J589" s="382"/>
      <c r="K589" s="17">
        <v>67</v>
      </c>
      <c r="L589" s="17">
        <f t="shared" si="47"/>
        <v>6365</v>
      </c>
      <c r="M589" s="66"/>
      <c r="N589" s="66">
        <f t="shared" si="48"/>
        <v>67</v>
      </c>
      <c r="O589" s="67">
        <f t="shared" si="39"/>
        <v>0</v>
      </c>
      <c r="P589" s="66">
        <f t="shared" si="49"/>
        <v>6365</v>
      </c>
      <c r="Q589" s="67">
        <f t="shared" si="40"/>
        <v>0</v>
      </c>
    </row>
    <row r="590" spans="1:17">
      <c r="A590" s="208">
        <v>0</v>
      </c>
      <c r="B590" s="26">
        <v>1093020</v>
      </c>
      <c r="C590" s="380" t="s">
        <v>3983</v>
      </c>
      <c r="D590" s="381"/>
      <c r="E590" s="381"/>
      <c r="F590" s="381"/>
      <c r="G590" s="381"/>
      <c r="H590" s="381"/>
      <c r="I590" s="381"/>
      <c r="J590" s="382"/>
      <c r="K590" s="17">
        <v>127</v>
      </c>
      <c r="L590" s="17">
        <f t="shared" si="47"/>
        <v>12065</v>
      </c>
      <c r="M590" s="66"/>
      <c r="N590" s="66">
        <f t="shared" si="48"/>
        <v>127</v>
      </c>
      <c r="O590" s="67">
        <f t="shared" si="39"/>
        <v>0</v>
      </c>
      <c r="P590" s="66">
        <f t="shared" si="49"/>
        <v>12065</v>
      </c>
      <c r="Q590" s="67">
        <f t="shared" si="40"/>
        <v>0</v>
      </c>
    </row>
    <row r="591" spans="1:17" ht="12" customHeight="1">
      <c r="A591" s="208">
        <v>0</v>
      </c>
      <c r="B591" s="26">
        <v>109</v>
      </c>
      <c r="C591" s="380" t="s">
        <v>3984</v>
      </c>
      <c r="D591" s="381"/>
      <c r="E591" s="381"/>
      <c r="F591" s="381"/>
      <c r="G591" s="381"/>
      <c r="H591" s="381"/>
      <c r="I591" s="381"/>
      <c r="J591" s="382"/>
      <c r="K591" s="313">
        <v>15.5</v>
      </c>
      <c r="L591" s="17">
        <f t="shared" si="47"/>
        <v>1473</v>
      </c>
      <c r="M591" s="66"/>
      <c r="N591" s="66">
        <f t="shared" si="48"/>
        <v>15.5</v>
      </c>
      <c r="O591" s="67">
        <f t="shared" si="39"/>
        <v>0</v>
      </c>
      <c r="P591" s="66">
        <f t="shared" si="49"/>
        <v>1473</v>
      </c>
      <c r="Q591" s="67">
        <f t="shared" si="40"/>
        <v>0</v>
      </c>
    </row>
    <row r="592" spans="1:17">
      <c r="A592" s="208">
        <v>0</v>
      </c>
      <c r="B592" s="26">
        <v>95091</v>
      </c>
      <c r="C592" s="380" t="s">
        <v>3985</v>
      </c>
      <c r="D592" s="381"/>
      <c r="E592" s="381"/>
      <c r="F592" s="381"/>
      <c r="G592" s="381"/>
      <c r="H592" s="381"/>
      <c r="I592" s="381"/>
      <c r="J592" s="382"/>
      <c r="K592" s="313">
        <v>30.5</v>
      </c>
      <c r="L592" s="17">
        <f t="shared" si="47"/>
        <v>2898</v>
      </c>
      <c r="M592" s="66"/>
      <c r="N592" s="66">
        <f t="shared" si="48"/>
        <v>30.5</v>
      </c>
      <c r="O592" s="67">
        <f t="shared" si="39"/>
        <v>0</v>
      </c>
      <c r="P592" s="66">
        <f t="shared" si="49"/>
        <v>2898</v>
      </c>
      <c r="Q592" s="67">
        <f t="shared" si="40"/>
        <v>0</v>
      </c>
    </row>
    <row r="593" spans="1:17">
      <c r="A593" s="208">
        <v>0</v>
      </c>
      <c r="B593" s="26">
        <v>211425</v>
      </c>
      <c r="C593" s="380" t="s">
        <v>3986</v>
      </c>
      <c r="D593" s="381"/>
      <c r="E593" s="381"/>
      <c r="F593" s="381"/>
      <c r="G593" s="381"/>
      <c r="H593" s="381"/>
      <c r="I593" s="381"/>
      <c r="J593" s="382"/>
      <c r="K593" s="313">
        <v>24.8</v>
      </c>
      <c r="L593" s="17">
        <f t="shared" si="47"/>
        <v>2356</v>
      </c>
      <c r="M593" s="66"/>
      <c r="N593" s="66">
        <f t="shared" si="48"/>
        <v>24.8</v>
      </c>
      <c r="O593" s="67">
        <f t="shared" ref="O593:O656" si="50">N593*M593</f>
        <v>0</v>
      </c>
      <c r="P593" s="66">
        <f t="shared" si="49"/>
        <v>2356</v>
      </c>
      <c r="Q593" s="67">
        <f t="shared" ref="Q593:Q656" si="51">M593*P593</f>
        <v>0</v>
      </c>
    </row>
    <row r="594" spans="1:17">
      <c r="A594" s="208">
        <v>0</v>
      </c>
      <c r="B594" s="26">
        <v>211433</v>
      </c>
      <c r="C594" s="380" t="s">
        <v>3987</v>
      </c>
      <c r="D594" s="381"/>
      <c r="E594" s="381"/>
      <c r="F594" s="381"/>
      <c r="G594" s="381"/>
      <c r="H594" s="381"/>
      <c r="I594" s="381"/>
      <c r="J594" s="382"/>
      <c r="K594" s="313">
        <v>44.9</v>
      </c>
      <c r="L594" s="17">
        <f t="shared" si="47"/>
        <v>4266</v>
      </c>
      <c r="M594" s="66"/>
      <c r="N594" s="66">
        <f t="shared" si="48"/>
        <v>44.9</v>
      </c>
      <c r="O594" s="67">
        <f t="shared" si="50"/>
        <v>0</v>
      </c>
      <c r="P594" s="66">
        <f t="shared" si="49"/>
        <v>4266</v>
      </c>
      <c r="Q594" s="67">
        <f t="shared" si="51"/>
        <v>0</v>
      </c>
    </row>
    <row r="595" spans="1:17">
      <c r="A595" s="208">
        <v>0</v>
      </c>
      <c r="B595" s="26">
        <v>211441</v>
      </c>
      <c r="C595" s="380" t="s">
        <v>3988</v>
      </c>
      <c r="D595" s="381"/>
      <c r="E595" s="381"/>
      <c r="F595" s="381"/>
      <c r="G595" s="381"/>
      <c r="H595" s="381"/>
      <c r="I595" s="381"/>
      <c r="J595" s="382"/>
      <c r="K595" s="313">
        <v>21.5</v>
      </c>
      <c r="L595" s="17">
        <f t="shared" si="47"/>
        <v>2043</v>
      </c>
      <c r="M595" s="66"/>
      <c r="N595" s="66">
        <f t="shared" si="48"/>
        <v>21.5</v>
      </c>
      <c r="O595" s="67">
        <f t="shared" si="50"/>
        <v>0</v>
      </c>
      <c r="P595" s="66">
        <f t="shared" si="49"/>
        <v>2043</v>
      </c>
      <c r="Q595" s="67">
        <f t="shared" si="51"/>
        <v>0</v>
      </c>
    </row>
    <row r="596" spans="1:17">
      <c r="A596" s="208">
        <v>0</v>
      </c>
      <c r="B596" s="26">
        <v>211466</v>
      </c>
      <c r="C596" s="380" t="s">
        <v>3989</v>
      </c>
      <c r="D596" s="381"/>
      <c r="E596" s="381"/>
      <c r="F596" s="381"/>
      <c r="G596" s="381"/>
      <c r="H596" s="381"/>
      <c r="I596" s="381"/>
      <c r="J596" s="382"/>
      <c r="K596" s="17">
        <v>60</v>
      </c>
      <c r="L596" s="17">
        <f t="shared" si="47"/>
        <v>5700</v>
      </c>
      <c r="M596" s="66"/>
      <c r="N596" s="66">
        <f t="shared" si="48"/>
        <v>60</v>
      </c>
      <c r="O596" s="67">
        <f t="shared" si="50"/>
        <v>0</v>
      </c>
      <c r="P596" s="66">
        <f t="shared" si="49"/>
        <v>5700</v>
      </c>
      <c r="Q596" s="67">
        <f t="shared" si="51"/>
        <v>0</v>
      </c>
    </row>
    <row r="597" spans="1:17">
      <c r="A597" s="208">
        <v>0</v>
      </c>
      <c r="B597" s="26">
        <v>211482</v>
      </c>
      <c r="C597" s="380" t="s">
        <v>4775</v>
      </c>
      <c r="D597" s="381"/>
      <c r="E597" s="381"/>
      <c r="F597" s="381"/>
      <c r="G597" s="381"/>
      <c r="H597" s="381"/>
      <c r="I597" s="381"/>
      <c r="J597" s="382"/>
      <c r="K597" s="313">
        <v>37.1</v>
      </c>
      <c r="L597" s="17">
        <f t="shared" si="47"/>
        <v>3525</v>
      </c>
      <c r="M597" s="66"/>
      <c r="N597" s="66">
        <f t="shared" si="48"/>
        <v>37.1</v>
      </c>
      <c r="O597" s="67">
        <f t="shared" si="50"/>
        <v>0</v>
      </c>
      <c r="P597" s="66">
        <f t="shared" si="49"/>
        <v>3525</v>
      </c>
      <c r="Q597" s="67">
        <f t="shared" si="51"/>
        <v>0</v>
      </c>
    </row>
    <row r="598" spans="1:17">
      <c r="A598" s="208">
        <v>0</v>
      </c>
      <c r="B598" s="26">
        <v>211508</v>
      </c>
      <c r="C598" s="380" t="s">
        <v>3990</v>
      </c>
      <c r="D598" s="381"/>
      <c r="E598" s="381"/>
      <c r="F598" s="381"/>
      <c r="G598" s="381"/>
      <c r="H598" s="381"/>
      <c r="I598" s="381"/>
      <c r="J598" s="382"/>
      <c r="K598" s="313">
        <v>42.3</v>
      </c>
      <c r="L598" s="17">
        <f t="shared" si="47"/>
        <v>4019</v>
      </c>
      <c r="M598" s="66"/>
      <c r="N598" s="66">
        <f t="shared" si="48"/>
        <v>42.3</v>
      </c>
      <c r="O598" s="67">
        <f t="shared" si="50"/>
        <v>0</v>
      </c>
      <c r="P598" s="66">
        <f t="shared" si="49"/>
        <v>4019</v>
      </c>
      <c r="Q598" s="67">
        <f t="shared" si="51"/>
        <v>0</v>
      </c>
    </row>
    <row r="599" spans="1:17">
      <c r="A599" s="208">
        <v>0</v>
      </c>
      <c r="B599" s="26">
        <v>211524</v>
      </c>
      <c r="C599" s="380" t="s">
        <v>3991</v>
      </c>
      <c r="D599" s="381"/>
      <c r="E599" s="381"/>
      <c r="F599" s="381"/>
      <c r="G599" s="381"/>
      <c r="H599" s="381"/>
      <c r="I599" s="381"/>
      <c r="J599" s="382"/>
      <c r="K599" s="313">
        <v>37.5</v>
      </c>
      <c r="L599" s="17">
        <f t="shared" si="47"/>
        <v>3563</v>
      </c>
      <c r="M599" s="66"/>
      <c r="N599" s="66">
        <f t="shared" si="48"/>
        <v>37.5</v>
      </c>
      <c r="O599" s="67">
        <f t="shared" si="50"/>
        <v>0</v>
      </c>
      <c r="P599" s="66">
        <f t="shared" si="49"/>
        <v>3563</v>
      </c>
      <c r="Q599" s="67">
        <f t="shared" si="51"/>
        <v>0</v>
      </c>
    </row>
    <row r="600" spans="1:17">
      <c r="A600" s="208">
        <v>0</v>
      </c>
      <c r="B600" s="26">
        <v>211532</v>
      </c>
      <c r="C600" s="380" t="s">
        <v>3992</v>
      </c>
      <c r="D600" s="381"/>
      <c r="E600" s="381"/>
      <c r="F600" s="381"/>
      <c r="G600" s="381"/>
      <c r="H600" s="381"/>
      <c r="I600" s="381"/>
      <c r="J600" s="382"/>
      <c r="K600" s="17">
        <v>107</v>
      </c>
      <c r="L600" s="17">
        <f t="shared" si="47"/>
        <v>10165</v>
      </c>
      <c r="M600" s="66"/>
      <c r="N600" s="66">
        <f t="shared" si="48"/>
        <v>107</v>
      </c>
      <c r="O600" s="67">
        <f t="shared" si="50"/>
        <v>0</v>
      </c>
      <c r="P600" s="66">
        <f t="shared" si="49"/>
        <v>10165</v>
      </c>
      <c r="Q600" s="67">
        <f t="shared" si="51"/>
        <v>0</v>
      </c>
    </row>
    <row r="601" spans="1:17">
      <c r="A601" s="208">
        <v>0</v>
      </c>
      <c r="B601" s="26">
        <v>213025</v>
      </c>
      <c r="C601" s="380" t="s">
        <v>3993</v>
      </c>
      <c r="D601" s="381"/>
      <c r="E601" s="381"/>
      <c r="F601" s="381"/>
      <c r="G601" s="381"/>
      <c r="H601" s="381"/>
      <c r="I601" s="381"/>
      <c r="J601" s="382"/>
      <c r="K601" s="17">
        <v>62</v>
      </c>
      <c r="L601" s="17">
        <f t="shared" si="47"/>
        <v>5890</v>
      </c>
      <c r="M601" s="66"/>
      <c r="N601" s="66">
        <f t="shared" si="48"/>
        <v>62</v>
      </c>
      <c r="O601" s="67">
        <f t="shared" si="50"/>
        <v>0</v>
      </c>
      <c r="P601" s="66">
        <f t="shared" si="49"/>
        <v>5890</v>
      </c>
      <c r="Q601" s="67">
        <f t="shared" si="51"/>
        <v>0</v>
      </c>
    </row>
    <row r="602" spans="1:17">
      <c r="A602" s="208">
        <v>0</v>
      </c>
      <c r="B602" s="26">
        <v>213769</v>
      </c>
      <c r="C602" s="380" t="s">
        <v>3994</v>
      </c>
      <c r="D602" s="381"/>
      <c r="E602" s="381"/>
      <c r="F602" s="381"/>
      <c r="G602" s="381"/>
      <c r="H602" s="381"/>
      <c r="I602" s="381"/>
      <c r="J602" s="382"/>
      <c r="K602" s="313">
        <v>35.1</v>
      </c>
      <c r="L602" s="17">
        <f t="shared" si="47"/>
        <v>3335</v>
      </c>
      <c r="M602" s="66"/>
      <c r="N602" s="66">
        <f t="shared" si="48"/>
        <v>35.1</v>
      </c>
      <c r="O602" s="67">
        <f t="shared" si="50"/>
        <v>0</v>
      </c>
      <c r="P602" s="66">
        <f t="shared" si="49"/>
        <v>3335</v>
      </c>
      <c r="Q602" s="67">
        <f t="shared" si="51"/>
        <v>0</v>
      </c>
    </row>
    <row r="603" spans="1:17">
      <c r="A603" s="208">
        <v>0</v>
      </c>
      <c r="B603" s="26">
        <v>165928</v>
      </c>
      <c r="C603" s="380" t="s">
        <v>3995</v>
      </c>
      <c r="D603" s="381"/>
      <c r="E603" s="381"/>
      <c r="F603" s="381"/>
      <c r="G603" s="381"/>
      <c r="H603" s="381"/>
      <c r="I603" s="381"/>
      <c r="J603" s="382"/>
      <c r="K603" s="122">
        <v>7.44</v>
      </c>
      <c r="L603" s="17">
        <f t="shared" si="47"/>
        <v>707</v>
      </c>
      <c r="M603" s="66"/>
      <c r="N603" s="66">
        <f t="shared" si="48"/>
        <v>7.44</v>
      </c>
      <c r="O603" s="67">
        <f t="shared" si="50"/>
        <v>0</v>
      </c>
      <c r="P603" s="66">
        <f t="shared" si="49"/>
        <v>707</v>
      </c>
      <c r="Q603" s="67">
        <f t="shared" si="51"/>
        <v>0</v>
      </c>
    </row>
    <row r="604" spans="1:17">
      <c r="A604" s="208">
        <v>0</v>
      </c>
      <c r="B604" s="26">
        <v>165951</v>
      </c>
      <c r="C604" s="380" t="s">
        <v>3996</v>
      </c>
      <c r="D604" s="381"/>
      <c r="E604" s="381"/>
      <c r="F604" s="381"/>
      <c r="G604" s="381"/>
      <c r="H604" s="381"/>
      <c r="I604" s="381"/>
      <c r="J604" s="382"/>
      <c r="K604" s="313">
        <v>26.7</v>
      </c>
      <c r="L604" s="17">
        <f t="shared" si="47"/>
        <v>2537</v>
      </c>
      <c r="M604" s="66"/>
      <c r="N604" s="66">
        <f t="shared" si="48"/>
        <v>26.7</v>
      </c>
      <c r="O604" s="67">
        <f t="shared" si="50"/>
        <v>0</v>
      </c>
      <c r="P604" s="66">
        <f t="shared" si="49"/>
        <v>2537</v>
      </c>
      <c r="Q604" s="67">
        <f t="shared" si="51"/>
        <v>0</v>
      </c>
    </row>
    <row r="605" spans="1:17">
      <c r="A605" s="208">
        <v>0</v>
      </c>
      <c r="B605" s="26">
        <v>165977</v>
      </c>
      <c r="C605" s="380" t="s">
        <v>3997</v>
      </c>
      <c r="D605" s="381"/>
      <c r="E605" s="381"/>
      <c r="F605" s="381"/>
      <c r="G605" s="381"/>
      <c r="H605" s="381"/>
      <c r="I605" s="381"/>
      <c r="J605" s="382"/>
      <c r="K605" s="313">
        <v>33.299999999999997</v>
      </c>
      <c r="L605" s="17">
        <f t="shared" si="47"/>
        <v>3164</v>
      </c>
      <c r="M605" s="66"/>
      <c r="N605" s="66">
        <f t="shared" si="48"/>
        <v>33.299999999999997</v>
      </c>
      <c r="O605" s="67">
        <f t="shared" si="50"/>
        <v>0</v>
      </c>
      <c r="P605" s="66">
        <f t="shared" si="49"/>
        <v>3164</v>
      </c>
      <c r="Q605" s="67">
        <f t="shared" si="51"/>
        <v>0</v>
      </c>
    </row>
    <row r="606" spans="1:17">
      <c r="A606" s="208">
        <v>0</v>
      </c>
      <c r="B606" s="26">
        <v>165985</v>
      </c>
      <c r="C606" s="380" t="s">
        <v>3998</v>
      </c>
      <c r="D606" s="381"/>
      <c r="E606" s="381"/>
      <c r="F606" s="381"/>
      <c r="G606" s="381"/>
      <c r="H606" s="381"/>
      <c r="I606" s="381"/>
      <c r="J606" s="382"/>
      <c r="K606" s="313">
        <v>22.2</v>
      </c>
      <c r="L606" s="17">
        <f t="shared" si="47"/>
        <v>2109</v>
      </c>
      <c r="M606" s="66"/>
      <c r="N606" s="66">
        <f t="shared" si="48"/>
        <v>22.2</v>
      </c>
      <c r="O606" s="67">
        <f t="shared" si="50"/>
        <v>0</v>
      </c>
      <c r="P606" s="66">
        <f t="shared" si="49"/>
        <v>2109</v>
      </c>
      <c r="Q606" s="67">
        <f t="shared" si="51"/>
        <v>0</v>
      </c>
    </row>
    <row r="607" spans="1:17">
      <c r="A607" s="208">
        <v>0</v>
      </c>
      <c r="B607" s="26">
        <v>165993</v>
      </c>
      <c r="C607" s="380" t="s">
        <v>3999</v>
      </c>
      <c r="D607" s="381"/>
      <c r="E607" s="381"/>
      <c r="F607" s="381"/>
      <c r="G607" s="381"/>
      <c r="H607" s="381"/>
      <c r="I607" s="381"/>
      <c r="J607" s="382"/>
      <c r="K607" s="313">
        <v>36.1</v>
      </c>
      <c r="L607" s="17">
        <f t="shared" si="47"/>
        <v>3430</v>
      </c>
      <c r="M607" s="66"/>
      <c r="N607" s="66">
        <f t="shared" si="48"/>
        <v>36.1</v>
      </c>
      <c r="O607" s="67">
        <f t="shared" si="50"/>
        <v>0</v>
      </c>
      <c r="P607" s="66">
        <f t="shared" si="49"/>
        <v>3430</v>
      </c>
      <c r="Q607" s="67">
        <f t="shared" si="51"/>
        <v>0</v>
      </c>
    </row>
    <row r="608" spans="1:17">
      <c r="A608" s="208">
        <v>0</v>
      </c>
      <c r="B608" s="26">
        <v>166009</v>
      </c>
      <c r="C608" s="380" t="s">
        <v>4000</v>
      </c>
      <c r="D608" s="381"/>
      <c r="E608" s="381"/>
      <c r="F608" s="381"/>
      <c r="G608" s="381"/>
      <c r="H608" s="381"/>
      <c r="I608" s="381"/>
      <c r="J608" s="382"/>
      <c r="K608" s="313">
        <v>23.9</v>
      </c>
      <c r="L608" s="17">
        <f t="shared" si="47"/>
        <v>2271</v>
      </c>
      <c r="M608" s="66"/>
      <c r="N608" s="66">
        <f t="shared" si="48"/>
        <v>23.9</v>
      </c>
      <c r="O608" s="67">
        <f t="shared" si="50"/>
        <v>0</v>
      </c>
      <c r="P608" s="66">
        <f t="shared" si="49"/>
        <v>2271</v>
      </c>
      <c r="Q608" s="67">
        <f t="shared" si="51"/>
        <v>0</v>
      </c>
    </row>
    <row r="609" spans="1:17">
      <c r="A609" s="208">
        <v>0</v>
      </c>
      <c r="B609" s="26">
        <v>166017</v>
      </c>
      <c r="C609" s="380" t="s">
        <v>4001</v>
      </c>
      <c r="D609" s="381"/>
      <c r="E609" s="381"/>
      <c r="F609" s="381"/>
      <c r="G609" s="381"/>
      <c r="H609" s="381"/>
      <c r="I609" s="381"/>
      <c r="J609" s="382"/>
      <c r="K609" s="313">
        <v>55.9</v>
      </c>
      <c r="L609" s="17">
        <f t="shared" si="47"/>
        <v>5311</v>
      </c>
      <c r="M609" s="66"/>
      <c r="N609" s="66">
        <f t="shared" si="48"/>
        <v>55.9</v>
      </c>
      <c r="O609" s="67">
        <f t="shared" si="50"/>
        <v>0</v>
      </c>
      <c r="P609" s="66">
        <f t="shared" si="49"/>
        <v>5311</v>
      </c>
      <c r="Q609" s="67">
        <f t="shared" si="51"/>
        <v>0</v>
      </c>
    </row>
    <row r="610" spans="1:17">
      <c r="A610" s="208">
        <v>0</v>
      </c>
      <c r="B610" s="26">
        <v>166025</v>
      </c>
      <c r="C610" s="380" t="s">
        <v>4002</v>
      </c>
      <c r="D610" s="381"/>
      <c r="E610" s="381"/>
      <c r="F610" s="381"/>
      <c r="G610" s="381"/>
      <c r="H610" s="381"/>
      <c r="I610" s="381"/>
      <c r="J610" s="382"/>
      <c r="K610" s="313">
        <v>34.9</v>
      </c>
      <c r="L610" s="17">
        <f t="shared" si="47"/>
        <v>3316</v>
      </c>
      <c r="M610" s="66"/>
      <c r="N610" s="66">
        <f t="shared" si="48"/>
        <v>34.9</v>
      </c>
      <c r="O610" s="67">
        <f t="shared" si="50"/>
        <v>0</v>
      </c>
      <c r="P610" s="66">
        <f t="shared" si="49"/>
        <v>3316</v>
      </c>
      <c r="Q610" s="67">
        <f t="shared" si="51"/>
        <v>0</v>
      </c>
    </row>
    <row r="611" spans="1:17">
      <c r="A611" s="208">
        <v>0</v>
      </c>
      <c r="B611" s="26">
        <v>166058</v>
      </c>
      <c r="C611" s="380" t="s">
        <v>4003</v>
      </c>
      <c r="D611" s="381"/>
      <c r="E611" s="381"/>
      <c r="F611" s="381"/>
      <c r="G611" s="381"/>
      <c r="H611" s="381"/>
      <c r="I611" s="381"/>
      <c r="J611" s="382"/>
      <c r="K611" s="17">
        <v>92</v>
      </c>
      <c r="L611" s="17">
        <f t="shared" si="47"/>
        <v>8740</v>
      </c>
      <c r="M611" s="66"/>
      <c r="N611" s="66">
        <f t="shared" si="48"/>
        <v>92</v>
      </c>
      <c r="O611" s="67">
        <f t="shared" si="50"/>
        <v>0</v>
      </c>
      <c r="P611" s="66">
        <f t="shared" si="49"/>
        <v>8740</v>
      </c>
      <c r="Q611" s="67">
        <f t="shared" si="51"/>
        <v>0</v>
      </c>
    </row>
    <row r="612" spans="1:17">
      <c r="A612" s="208">
        <v>0</v>
      </c>
      <c r="B612" s="26">
        <v>166116</v>
      </c>
      <c r="C612" s="380" t="s">
        <v>4004</v>
      </c>
      <c r="D612" s="381"/>
      <c r="E612" s="381"/>
      <c r="F612" s="381"/>
      <c r="G612" s="381"/>
      <c r="H612" s="381"/>
      <c r="I612" s="381"/>
      <c r="J612" s="382"/>
      <c r="K612" s="313">
        <v>31.5</v>
      </c>
      <c r="L612" s="17">
        <f t="shared" si="47"/>
        <v>2993</v>
      </c>
      <c r="M612" s="66"/>
      <c r="N612" s="66">
        <f t="shared" si="48"/>
        <v>31.5</v>
      </c>
      <c r="O612" s="67">
        <f t="shared" si="50"/>
        <v>0</v>
      </c>
      <c r="P612" s="66">
        <f t="shared" si="49"/>
        <v>2993</v>
      </c>
      <c r="Q612" s="67">
        <f t="shared" si="51"/>
        <v>0</v>
      </c>
    </row>
    <row r="613" spans="1:17">
      <c r="A613" s="208">
        <v>0</v>
      </c>
      <c r="B613" s="26">
        <v>166389</v>
      </c>
      <c r="C613" s="380" t="s">
        <v>4005</v>
      </c>
      <c r="D613" s="381"/>
      <c r="E613" s="381"/>
      <c r="F613" s="381"/>
      <c r="G613" s="381"/>
      <c r="H613" s="381"/>
      <c r="I613" s="381"/>
      <c r="J613" s="382"/>
      <c r="K613" s="313">
        <v>45.3</v>
      </c>
      <c r="L613" s="17">
        <f t="shared" si="47"/>
        <v>4304</v>
      </c>
      <c r="M613" s="66"/>
      <c r="N613" s="66">
        <f t="shared" si="48"/>
        <v>45.3</v>
      </c>
      <c r="O613" s="67">
        <f t="shared" si="50"/>
        <v>0</v>
      </c>
      <c r="P613" s="66">
        <f t="shared" si="49"/>
        <v>4304</v>
      </c>
      <c r="Q613" s="67">
        <f t="shared" si="51"/>
        <v>0</v>
      </c>
    </row>
    <row r="614" spans="1:17">
      <c r="A614" s="208">
        <v>0</v>
      </c>
      <c r="B614" s="26">
        <v>172429</v>
      </c>
      <c r="C614" s="380" t="s">
        <v>4006</v>
      </c>
      <c r="D614" s="381"/>
      <c r="E614" s="381"/>
      <c r="F614" s="381"/>
      <c r="G614" s="381"/>
      <c r="H614" s="381"/>
      <c r="I614" s="381"/>
      <c r="J614" s="382"/>
      <c r="K614" s="313">
        <v>43.3</v>
      </c>
      <c r="L614" s="17">
        <f t="shared" si="47"/>
        <v>4114</v>
      </c>
      <c r="M614" s="66"/>
      <c r="N614" s="66">
        <f t="shared" si="48"/>
        <v>43.3</v>
      </c>
      <c r="O614" s="67">
        <f t="shared" si="50"/>
        <v>0</v>
      </c>
      <c r="P614" s="66">
        <f t="shared" si="49"/>
        <v>4114</v>
      </c>
      <c r="Q614" s="67">
        <f t="shared" si="51"/>
        <v>0</v>
      </c>
    </row>
    <row r="615" spans="1:17">
      <c r="A615" s="208">
        <v>0</v>
      </c>
      <c r="B615" s="26">
        <v>82552</v>
      </c>
      <c r="C615" s="380" t="s">
        <v>4007</v>
      </c>
      <c r="D615" s="381"/>
      <c r="E615" s="381"/>
      <c r="F615" s="381"/>
      <c r="G615" s="381"/>
      <c r="H615" s="381"/>
      <c r="I615" s="381"/>
      <c r="J615" s="382"/>
      <c r="K615" s="17">
        <v>64</v>
      </c>
      <c r="L615" s="17">
        <f t="shared" si="47"/>
        <v>6080</v>
      </c>
      <c r="M615" s="66"/>
      <c r="N615" s="66">
        <f t="shared" si="48"/>
        <v>64</v>
      </c>
      <c r="O615" s="67">
        <f t="shared" si="50"/>
        <v>0</v>
      </c>
      <c r="P615" s="66">
        <f t="shared" si="49"/>
        <v>6080</v>
      </c>
      <c r="Q615" s="67">
        <f t="shared" si="51"/>
        <v>0</v>
      </c>
    </row>
    <row r="616" spans="1:17">
      <c r="A616" s="208">
        <v>0</v>
      </c>
      <c r="B616" s="26">
        <v>133835</v>
      </c>
      <c r="C616" s="380" t="s">
        <v>4008</v>
      </c>
      <c r="D616" s="381"/>
      <c r="E616" s="381"/>
      <c r="F616" s="381"/>
      <c r="G616" s="381"/>
      <c r="H616" s="381"/>
      <c r="I616" s="381"/>
      <c r="J616" s="382"/>
      <c r="K616" s="17">
        <v>98</v>
      </c>
      <c r="L616" s="17">
        <f t="shared" si="47"/>
        <v>9310</v>
      </c>
      <c r="M616" s="66"/>
      <c r="N616" s="66">
        <f t="shared" si="48"/>
        <v>98</v>
      </c>
      <c r="O616" s="67">
        <f t="shared" si="50"/>
        <v>0</v>
      </c>
      <c r="P616" s="66">
        <f t="shared" si="49"/>
        <v>9310</v>
      </c>
      <c r="Q616" s="67">
        <f t="shared" si="51"/>
        <v>0</v>
      </c>
    </row>
    <row r="617" spans="1:17">
      <c r="A617" s="208">
        <v>0</v>
      </c>
      <c r="B617" s="26">
        <v>133850</v>
      </c>
      <c r="C617" s="380" t="s">
        <v>4009</v>
      </c>
      <c r="D617" s="381"/>
      <c r="E617" s="381"/>
      <c r="F617" s="381"/>
      <c r="G617" s="381"/>
      <c r="H617" s="381"/>
      <c r="I617" s="381"/>
      <c r="J617" s="382"/>
      <c r="K617" s="313">
        <v>32.200000000000003</v>
      </c>
      <c r="L617" s="17">
        <f t="shared" si="47"/>
        <v>3059</v>
      </c>
      <c r="M617" s="66"/>
      <c r="N617" s="66">
        <f t="shared" si="48"/>
        <v>32.200000000000003</v>
      </c>
      <c r="O617" s="67">
        <f t="shared" si="50"/>
        <v>0</v>
      </c>
      <c r="P617" s="66">
        <f t="shared" si="49"/>
        <v>3059</v>
      </c>
      <c r="Q617" s="67">
        <f t="shared" si="51"/>
        <v>0</v>
      </c>
    </row>
    <row r="618" spans="1:17">
      <c r="A618" s="208">
        <v>0</v>
      </c>
      <c r="B618" s="26">
        <v>133876</v>
      </c>
      <c r="C618" s="380" t="s">
        <v>4010</v>
      </c>
      <c r="D618" s="381"/>
      <c r="E618" s="381"/>
      <c r="F618" s="381"/>
      <c r="G618" s="381"/>
      <c r="H618" s="381"/>
      <c r="I618" s="381"/>
      <c r="J618" s="382"/>
      <c r="K618" s="313">
        <v>21.7</v>
      </c>
      <c r="L618" s="17">
        <f t="shared" si="47"/>
        <v>2062</v>
      </c>
      <c r="M618" s="66"/>
      <c r="N618" s="66">
        <f t="shared" si="48"/>
        <v>21.7</v>
      </c>
      <c r="O618" s="67">
        <f t="shared" si="50"/>
        <v>0</v>
      </c>
      <c r="P618" s="66">
        <f t="shared" si="49"/>
        <v>2062</v>
      </c>
      <c r="Q618" s="67">
        <f t="shared" si="51"/>
        <v>0</v>
      </c>
    </row>
    <row r="619" spans="1:17" ht="12" customHeight="1">
      <c r="A619" s="208">
        <v>0</v>
      </c>
      <c r="B619" s="26">
        <v>133926</v>
      </c>
      <c r="C619" s="380" t="s">
        <v>4011</v>
      </c>
      <c r="D619" s="381"/>
      <c r="E619" s="381"/>
      <c r="F619" s="381"/>
      <c r="G619" s="381"/>
      <c r="H619" s="381"/>
      <c r="I619" s="381"/>
      <c r="J619" s="382"/>
      <c r="K619" s="313">
        <v>23.8</v>
      </c>
      <c r="L619" s="17">
        <f t="shared" si="47"/>
        <v>2261</v>
      </c>
      <c r="M619" s="66"/>
      <c r="N619" s="66">
        <f t="shared" si="48"/>
        <v>23.8</v>
      </c>
      <c r="O619" s="67">
        <f t="shared" si="50"/>
        <v>0</v>
      </c>
      <c r="P619" s="66">
        <f t="shared" si="49"/>
        <v>2261</v>
      </c>
      <c r="Q619" s="67">
        <f t="shared" si="51"/>
        <v>0</v>
      </c>
    </row>
    <row r="620" spans="1:17" ht="21" customHeight="1">
      <c r="A620" s="208">
        <v>0</v>
      </c>
      <c r="B620" s="26">
        <v>133934</v>
      </c>
      <c r="C620" s="380" t="s">
        <v>4012</v>
      </c>
      <c r="D620" s="381"/>
      <c r="E620" s="381"/>
      <c r="F620" s="381"/>
      <c r="G620" s="381"/>
      <c r="H620" s="381"/>
      <c r="I620" s="381"/>
      <c r="J620" s="382"/>
      <c r="K620" s="122">
        <v>6.59</v>
      </c>
      <c r="L620" s="17">
        <f t="shared" si="47"/>
        <v>626</v>
      </c>
      <c r="M620" s="66"/>
      <c r="N620" s="66">
        <f t="shared" si="48"/>
        <v>6.59</v>
      </c>
      <c r="O620" s="67">
        <f t="shared" si="50"/>
        <v>0</v>
      </c>
      <c r="P620" s="66">
        <f t="shared" si="49"/>
        <v>626</v>
      </c>
      <c r="Q620" s="67">
        <f t="shared" si="51"/>
        <v>0</v>
      </c>
    </row>
    <row r="621" spans="1:17">
      <c r="A621" s="208">
        <v>0</v>
      </c>
      <c r="B621" s="26">
        <v>134015</v>
      </c>
      <c r="C621" s="380" t="s">
        <v>4013</v>
      </c>
      <c r="D621" s="381"/>
      <c r="E621" s="381"/>
      <c r="F621" s="381"/>
      <c r="G621" s="381"/>
      <c r="H621" s="381"/>
      <c r="I621" s="381"/>
      <c r="J621" s="382"/>
      <c r="K621" s="313">
        <v>57.1</v>
      </c>
      <c r="L621" s="17">
        <f t="shared" si="47"/>
        <v>5425</v>
      </c>
      <c r="M621" s="66"/>
      <c r="N621" s="66">
        <f t="shared" si="48"/>
        <v>57.1</v>
      </c>
      <c r="O621" s="67">
        <f t="shared" si="50"/>
        <v>0</v>
      </c>
      <c r="P621" s="66">
        <f t="shared" si="49"/>
        <v>5425</v>
      </c>
      <c r="Q621" s="67">
        <f t="shared" si="51"/>
        <v>0</v>
      </c>
    </row>
    <row r="622" spans="1:17">
      <c r="A622" s="208">
        <v>0</v>
      </c>
      <c r="B622" s="26">
        <v>134023</v>
      </c>
      <c r="C622" s="380" t="s">
        <v>4014</v>
      </c>
      <c r="D622" s="381"/>
      <c r="E622" s="381"/>
      <c r="F622" s="381"/>
      <c r="G622" s="381"/>
      <c r="H622" s="381"/>
      <c r="I622" s="381"/>
      <c r="J622" s="382"/>
      <c r="K622" s="313">
        <v>34.4</v>
      </c>
      <c r="L622" s="17">
        <f t="shared" si="47"/>
        <v>3268</v>
      </c>
      <c r="M622" s="66"/>
      <c r="N622" s="66">
        <f t="shared" si="48"/>
        <v>34.4</v>
      </c>
      <c r="O622" s="67">
        <f t="shared" si="50"/>
        <v>0</v>
      </c>
      <c r="P622" s="66">
        <f t="shared" si="49"/>
        <v>3268</v>
      </c>
      <c r="Q622" s="67">
        <f t="shared" si="51"/>
        <v>0</v>
      </c>
    </row>
    <row r="623" spans="1:17">
      <c r="A623" s="208">
        <v>0</v>
      </c>
      <c r="B623" s="26">
        <v>134031</v>
      </c>
      <c r="C623" s="380" t="s">
        <v>4015</v>
      </c>
      <c r="D623" s="381"/>
      <c r="E623" s="381"/>
      <c r="F623" s="381"/>
      <c r="G623" s="381"/>
      <c r="H623" s="381"/>
      <c r="I623" s="381"/>
      <c r="J623" s="382"/>
      <c r="K623" s="313">
        <v>31.4</v>
      </c>
      <c r="L623" s="17">
        <f t="shared" si="47"/>
        <v>2983</v>
      </c>
      <c r="M623" s="66"/>
      <c r="N623" s="66">
        <f t="shared" si="48"/>
        <v>31.4</v>
      </c>
      <c r="O623" s="67">
        <f t="shared" si="50"/>
        <v>0</v>
      </c>
      <c r="P623" s="66">
        <f t="shared" si="49"/>
        <v>2983</v>
      </c>
      <c r="Q623" s="67">
        <f t="shared" si="51"/>
        <v>0</v>
      </c>
    </row>
    <row r="624" spans="1:17">
      <c r="A624" s="208">
        <v>0</v>
      </c>
      <c r="B624" s="26">
        <v>134056</v>
      </c>
      <c r="C624" s="380" t="s">
        <v>4016</v>
      </c>
      <c r="D624" s="381"/>
      <c r="E624" s="381"/>
      <c r="F624" s="381"/>
      <c r="G624" s="381"/>
      <c r="H624" s="381"/>
      <c r="I624" s="381"/>
      <c r="J624" s="382"/>
      <c r="K624" s="17">
        <v>72</v>
      </c>
      <c r="L624" s="17">
        <f t="shared" si="47"/>
        <v>6840</v>
      </c>
      <c r="M624" s="66"/>
      <c r="N624" s="66">
        <f t="shared" si="48"/>
        <v>72</v>
      </c>
      <c r="O624" s="67">
        <f t="shared" si="50"/>
        <v>0</v>
      </c>
      <c r="P624" s="66">
        <f t="shared" si="49"/>
        <v>6840</v>
      </c>
      <c r="Q624" s="67">
        <f t="shared" si="51"/>
        <v>0</v>
      </c>
    </row>
    <row r="625" spans="1:17">
      <c r="A625" s="208">
        <v>0</v>
      </c>
      <c r="B625" s="26">
        <v>136960</v>
      </c>
      <c r="C625" s="380" t="s">
        <v>4017</v>
      </c>
      <c r="D625" s="381"/>
      <c r="E625" s="381"/>
      <c r="F625" s="381"/>
      <c r="G625" s="381"/>
      <c r="H625" s="381"/>
      <c r="I625" s="381"/>
      <c r="J625" s="382"/>
      <c r="K625" s="313">
        <v>44.5</v>
      </c>
      <c r="L625" s="17">
        <f t="shared" si="47"/>
        <v>4228</v>
      </c>
      <c r="M625" s="66"/>
      <c r="N625" s="66">
        <f t="shared" si="48"/>
        <v>44.5</v>
      </c>
      <c r="O625" s="67">
        <f t="shared" si="50"/>
        <v>0</v>
      </c>
      <c r="P625" s="66">
        <f t="shared" si="49"/>
        <v>4228</v>
      </c>
      <c r="Q625" s="67">
        <f t="shared" si="51"/>
        <v>0</v>
      </c>
    </row>
    <row r="626" spans="1:17">
      <c r="A626" s="208">
        <v>0</v>
      </c>
      <c r="B626" s="26">
        <v>139964</v>
      </c>
      <c r="C626" s="380" t="s">
        <v>4018</v>
      </c>
      <c r="D626" s="381"/>
      <c r="E626" s="381"/>
      <c r="F626" s="381"/>
      <c r="G626" s="381"/>
      <c r="H626" s="381"/>
      <c r="I626" s="381"/>
      <c r="J626" s="382"/>
      <c r="K626" s="313">
        <v>45.3</v>
      </c>
      <c r="L626" s="17">
        <f t="shared" si="47"/>
        <v>4304</v>
      </c>
      <c r="M626" s="66"/>
      <c r="N626" s="66">
        <f t="shared" si="48"/>
        <v>45.3</v>
      </c>
      <c r="O626" s="67">
        <f t="shared" si="50"/>
        <v>0</v>
      </c>
      <c r="P626" s="66">
        <f t="shared" si="49"/>
        <v>4304</v>
      </c>
      <c r="Q626" s="67">
        <f t="shared" si="51"/>
        <v>0</v>
      </c>
    </row>
    <row r="627" spans="1:17">
      <c r="A627" s="208">
        <v>0</v>
      </c>
      <c r="B627" s="26">
        <v>3418</v>
      </c>
      <c r="C627" s="380" t="s">
        <v>4019</v>
      </c>
      <c r="D627" s="381"/>
      <c r="E627" s="381"/>
      <c r="F627" s="381"/>
      <c r="G627" s="381"/>
      <c r="H627" s="381"/>
      <c r="I627" s="381"/>
      <c r="J627" s="382"/>
      <c r="K627" s="122">
        <v>3.17</v>
      </c>
      <c r="L627" s="17">
        <f t="shared" si="47"/>
        <v>301</v>
      </c>
      <c r="M627" s="66"/>
      <c r="N627" s="66">
        <f t="shared" si="48"/>
        <v>3.17</v>
      </c>
      <c r="O627" s="67">
        <f t="shared" si="50"/>
        <v>0</v>
      </c>
      <c r="P627" s="66">
        <f t="shared" si="49"/>
        <v>301</v>
      </c>
      <c r="Q627" s="67">
        <f t="shared" si="51"/>
        <v>0</v>
      </c>
    </row>
    <row r="628" spans="1:17">
      <c r="A628" s="208">
        <v>0</v>
      </c>
      <c r="B628" s="26">
        <v>6395</v>
      </c>
      <c r="C628" s="380" t="s">
        <v>4632</v>
      </c>
      <c r="D628" s="381"/>
      <c r="E628" s="381"/>
      <c r="F628" s="381"/>
      <c r="G628" s="381"/>
      <c r="H628" s="381"/>
      <c r="I628" s="381"/>
      <c r="J628" s="382"/>
      <c r="K628" s="122">
        <v>7.93</v>
      </c>
      <c r="L628" s="17">
        <f t="shared" si="47"/>
        <v>753</v>
      </c>
      <c r="M628" s="66"/>
      <c r="N628" s="66">
        <f t="shared" si="48"/>
        <v>7.93</v>
      </c>
      <c r="O628" s="67">
        <f t="shared" si="50"/>
        <v>0</v>
      </c>
      <c r="P628" s="66">
        <f t="shared" si="49"/>
        <v>753</v>
      </c>
      <c r="Q628" s="67">
        <f t="shared" si="51"/>
        <v>0</v>
      </c>
    </row>
    <row r="629" spans="1:17">
      <c r="A629" s="208">
        <v>0</v>
      </c>
      <c r="B629" s="26">
        <v>26518</v>
      </c>
      <c r="C629" s="380" t="s">
        <v>4020</v>
      </c>
      <c r="D629" s="381"/>
      <c r="E629" s="381"/>
      <c r="F629" s="381"/>
      <c r="G629" s="381"/>
      <c r="H629" s="381"/>
      <c r="I629" s="381"/>
      <c r="J629" s="382"/>
      <c r="K629" s="313">
        <v>21.7</v>
      </c>
      <c r="L629" s="17">
        <f t="shared" si="47"/>
        <v>2062</v>
      </c>
      <c r="M629" s="66"/>
      <c r="N629" s="66">
        <f t="shared" si="48"/>
        <v>21.7</v>
      </c>
      <c r="O629" s="67">
        <f t="shared" si="50"/>
        <v>0</v>
      </c>
      <c r="P629" s="66">
        <f t="shared" si="49"/>
        <v>2062</v>
      </c>
      <c r="Q629" s="67">
        <f t="shared" si="51"/>
        <v>0</v>
      </c>
    </row>
    <row r="630" spans="1:17">
      <c r="A630" s="208">
        <v>0</v>
      </c>
      <c r="B630" s="26">
        <v>57620</v>
      </c>
      <c r="C630" s="380" t="s">
        <v>4021</v>
      </c>
      <c r="D630" s="381"/>
      <c r="E630" s="381"/>
      <c r="F630" s="381"/>
      <c r="G630" s="381"/>
      <c r="H630" s="381"/>
      <c r="I630" s="381"/>
      <c r="J630" s="382"/>
      <c r="K630" s="17">
        <v>92</v>
      </c>
      <c r="L630" s="17">
        <f t="shared" si="47"/>
        <v>8740</v>
      </c>
      <c r="M630" s="66"/>
      <c r="N630" s="66">
        <f t="shared" si="48"/>
        <v>92</v>
      </c>
      <c r="O630" s="67">
        <f t="shared" si="50"/>
        <v>0</v>
      </c>
      <c r="P630" s="66">
        <f t="shared" si="49"/>
        <v>8740</v>
      </c>
      <c r="Q630" s="67">
        <f t="shared" si="51"/>
        <v>0</v>
      </c>
    </row>
    <row r="631" spans="1:17">
      <c r="A631" s="208">
        <v>0</v>
      </c>
      <c r="B631" s="26">
        <v>94961</v>
      </c>
      <c r="C631" s="380" t="s">
        <v>4022</v>
      </c>
      <c r="D631" s="381"/>
      <c r="E631" s="381"/>
      <c r="F631" s="381"/>
      <c r="G631" s="381"/>
      <c r="H631" s="381"/>
      <c r="I631" s="381"/>
      <c r="J631" s="382"/>
      <c r="K631" s="313">
        <v>50.4</v>
      </c>
      <c r="L631" s="17">
        <f t="shared" si="47"/>
        <v>4788</v>
      </c>
      <c r="M631" s="66"/>
      <c r="N631" s="66">
        <f t="shared" si="48"/>
        <v>50.4</v>
      </c>
      <c r="O631" s="67">
        <f t="shared" si="50"/>
        <v>0</v>
      </c>
      <c r="P631" s="66">
        <f t="shared" si="49"/>
        <v>4788</v>
      </c>
      <c r="Q631" s="67">
        <f t="shared" si="51"/>
        <v>0</v>
      </c>
    </row>
    <row r="632" spans="1:17">
      <c r="A632" s="208">
        <v>0</v>
      </c>
      <c r="B632" s="26">
        <v>133884</v>
      </c>
      <c r="C632" s="380" t="s">
        <v>4023</v>
      </c>
      <c r="D632" s="381"/>
      <c r="E632" s="381"/>
      <c r="F632" s="381"/>
      <c r="G632" s="381"/>
      <c r="H632" s="381"/>
      <c r="I632" s="381"/>
      <c r="J632" s="382"/>
      <c r="K632" s="313">
        <v>34.9</v>
      </c>
      <c r="L632" s="17">
        <f t="shared" si="47"/>
        <v>3316</v>
      </c>
      <c r="M632" s="66"/>
      <c r="N632" s="66">
        <f t="shared" si="48"/>
        <v>34.9</v>
      </c>
      <c r="O632" s="67">
        <f t="shared" si="50"/>
        <v>0</v>
      </c>
      <c r="P632" s="66">
        <f t="shared" si="49"/>
        <v>3316</v>
      </c>
      <c r="Q632" s="67">
        <f t="shared" si="51"/>
        <v>0</v>
      </c>
    </row>
    <row r="633" spans="1:17">
      <c r="A633" s="208">
        <v>0</v>
      </c>
      <c r="B633" s="26">
        <v>143834</v>
      </c>
      <c r="C633" s="380" t="s">
        <v>4024</v>
      </c>
      <c r="D633" s="381"/>
      <c r="E633" s="381"/>
      <c r="F633" s="381"/>
      <c r="G633" s="381"/>
      <c r="H633" s="381"/>
      <c r="I633" s="381"/>
      <c r="J633" s="382"/>
      <c r="K633" s="313">
        <v>43.3</v>
      </c>
      <c r="L633" s="17">
        <f t="shared" si="47"/>
        <v>4114</v>
      </c>
      <c r="M633" s="66"/>
      <c r="N633" s="66">
        <f t="shared" si="48"/>
        <v>43.3</v>
      </c>
      <c r="O633" s="67">
        <f t="shared" si="50"/>
        <v>0</v>
      </c>
      <c r="P633" s="66">
        <f t="shared" si="49"/>
        <v>4114</v>
      </c>
      <c r="Q633" s="67">
        <f t="shared" si="51"/>
        <v>0</v>
      </c>
    </row>
    <row r="634" spans="1:17">
      <c r="A634" s="208">
        <v>0</v>
      </c>
      <c r="B634" s="26">
        <v>19984</v>
      </c>
      <c r="C634" s="380" t="s">
        <v>4389</v>
      </c>
      <c r="D634" s="381"/>
      <c r="E634" s="381"/>
      <c r="F634" s="381"/>
      <c r="G634" s="381"/>
      <c r="H634" s="381"/>
      <c r="I634" s="381"/>
      <c r="J634" s="382"/>
      <c r="K634" s="17">
        <v>390</v>
      </c>
      <c r="L634" s="17">
        <f t="shared" si="47"/>
        <v>37050</v>
      </c>
      <c r="M634" s="66"/>
      <c r="N634" s="66">
        <f t="shared" si="48"/>
        <v>390</v>
      </c>
      <c r="O634" s="67">
        <f t="shared" si="50"/>
        <v>0</v>
      </c>
      <c r="P634" s="66">
        <f t="shared" si="49"/>
        <v>37050</v>
      </c>
      <c r="Q634" s="67">
        <f t="shared" si="51"/>
        <v>0</v>
      </c>
    </row>
    <row r="635" spans="1:17">
      <c r="A635" s="208">
        <v>0</v>
      </c>
      <c r="B635" s="26">
        <v>19992</v>
      </c>
      <c r="C635" s="380" t="s">
        <v>4390</v>
      </c>
      <c r="D635" s="381"/>
      <c r="E635" s="381"/>
      <c r="F635" s="381"/>
      <c r="G635" s="381"/>
      <c r="H635" s="381"/>
      <c r="I635" s="381"/>
      <c r="J635" s="382"/>
      <c r="K635" s="17">
        <v>588</v>
      </c>
      <c r="L635" s="17">
        <f t="shared" si="47"/>
        <v>55860</v>
      </c>
      <c r="M635" s="66"/>
      <c r="N635" s="66">
        <f t="shared" si="48"/>
        <v>588</v>
      </c>
      <c r="O635" s="67">
        <f t="shared" si="50"/>
        <v>0</v>
      </c>
      <c r="P635" s="66">
        <f t="shared" si="49"/>
        <v>55860</v>
      </c>
      <c r="Q635" s="67">
        <f t="shared" si="51"/>
        <v>0</v>
      </c>
    </row>
    <row r="636" spans="1:17">
      <c r="A636" s="208">
        <v>0</v>
      </c>
      <c r="B636" s="26">
        <v>20008</v>
      </c>
      <c r="C636" s="380" t="s">
        <v>4391</v>
      </c>
      <c r="D636" s="381"/>
      <c r="E636" s="381"/>
      <c r="F636" s="381"/>
      <c r="G636" s="381"/>
      <c r="H636" s="381"/>
      <c r="I636" s="381"/>
      <c r="J636" s="382"/>
      <c r="K636" s="17">
        <v>774</v>
      </c>
      <c r="L636" s="17">
        <f t="shared" si="47"/>
        <v>73530</v>
      </c>
      <c r="M636" s="66"/>
      <c r="N636" s="66">
        <f t="shared" si="48"/>
        <v>774</v>
      </c>
      <c r="O636" s="67">
        <f t="shared" si="50"/>
        <v>0</v>
      </c>
      <c r="P636" s="66">
        <f t="shared" si="49"/>
        <v>73530</v>
      </c>
      <c r="Q636" s="67">
        <f t="shared" si="51"/>
        <v>0</v>
      </c>
    </row>
    <row r="637" spans="1:17">
      <c r="A637" s="208">
        <v>0</v>
      </c>
      <c r="B637" s="26">
        <v>97022</v>
      </c>
      <c r="C637" s="380" t="s">
        <v>4392</v>
      </c>
      <c r="D637" s="381"/>
      <c r="E637" s="381"/>
      <c r="F637" s="381"/>
      <c r="G637" s="381"/>
      <c r="H637" s="381"/>
      <c r="I637" s="381"/>
      <c r="J637" s="382"/>
      <c r="K637" s="17">
        <v>216</v>
      </c>
      <c r="L637" s="17">
        <f t="shared" si="47"/>
        <v>20520</v>
      </c>
      <c r="M637" s="66"/>
      <c r="N637" s="66">
        <f t="shared" si="48"/>
        <v>216</v>
      </c>
      <c r="O637" s="67">
        <f t="shared" si="50"/>
        <v>0</v>
      </c>
      <c r="P637" s="66">
        <f t="shared" si="49"/>
        <v>20520</v>
      </c>
      <c r="Q637" s="67">
        <f t="shared" si="51"/>
        <v>0</v>
      </c>
    </row>
    <row r="638" spans="1:17">
      <c r="A638" s="208">
        <v>0</v>
      </c>
      <c r="B638" s="26">
        <v>97030</v>
      </c>
      <c r="C638" s="380" t="s">
        <v>4393</v>
      </c>
      <c r="D638" s="381"/>
      <c r="E638" s="381"/>
      <c r="F638" s="381"/>
      <c r="G638" s="381"/>
      <c r="H638" s="381"/>
      <c r="I638" s="381"/>
      <c r="J638" s="382"/>
      <c r="K638" s="17">
        <v>307</v>
      </c>
      <c r="L638" s="17">
        <f t="shared" si="47"/>
        <v>29165</v>
      </c>
      <c r="M638" s="66"/>
      <c r="N638" s="66">
        <f t="shared" si="48"/>
        <v>307</v>
      </c>
      <c r="O638" s="67">
        <f t="shared" si="50"/>
        <v>0</v>
      </c>
      <c r="P638" s="66">
        <f t="shared" si="49"/>
        <v>29165</v>
      </c>
      <c r="Q638" s="67">
        <f t="shared" si="51"/>
        <v>0</v>
      </c>
    </row>
    <row r="639" spans="1:17">
      <c r="A639" s="208">
        <v>0</v>
      </c>
      <c r="B639" s="26">
        <v>12278</v>
      </c>
      <c r="C639" s="380" t="s">
        <v>4394</v>
      </c>
      <c r="D639" s="381"/>
      <c r="E639" s="381"/>
      <c r="F639" s="381"/>
      <c r="G639" s="381"/>
      <c r="H639" s="381"/>
      <c r="I639" s="381"/>
      <c r="J639" s="382"/>
      <c r="K639" s="17">
        <v>110</v>
      </c>
      <c r="L639" s="17">
        <f t="shared" si="47"/>
        <v>10450</v>
      </c>
      <c r="M639" s="66"/>
      <c r="N639" s="66">
        <f t="shared" si="48"/>
        <v>110</v>
      </c>
      <c r="O639" s="67">
        <f t="shared" si="50"/>
        <v>0</v>
      </c>
      <c r="P639" s="66">
        <f t="shared" si="49"/>
        <v>10450</v>
      </c>
      <c r="Q639" s="67">
        <f t="shared" si="51"/>
        <v>0</v>
      </c>
    </row>
    <row r="640" spans="1:17">
      <c r="A640" s="208">
        <v>0</v>
      </c>
      <c r="B640" s="26">
        <v>18341</v>
      </c>
      <c r="C640" s="380" t="s">
        <v>4395</v>
      </c>
      <c r="D640" s="381"/>
      <c r="E640" s="381"/>
      <c r="F640" s="381"/>
      <c r="G640" s="381"/>
      <c r="H640" s="381"/>
      <c r="I640" s="381"/>
      <c r="J640" s="382"/>
      <c r="K640" s="122">
        <v>3.92</v>
      </c>
      <c r="L640" s="17">
        <f t="shared" si="47"/>
        <v>372</v>
      </c>
      <c r="M640" s="66"/>
      <c r="N640" s="66">
        <f t="shared" si="48"/>
        <v>3.92</v>
      </c>
      <c r="O640" s="67">
        <f t="shared" si="50"/>
        <v>0</v>
      </c>
      <c r="P640" s="66">
        <f t="shared" si="49"/>
        <v>372</v>
      </c>
      <c r="Q640" s="67">
        <f t="shared" si="51"/>
        <v>0</v>
      </c>
    </row>
    <row r="641" spans="1:17">
      <c r="A641" s="208">
        <v>0</v>
      </c>
      <c r="B641" s="26">
        <v>74856</v>
      </c>
      <c r="C641" s="380" t="s">
        <v>4396</v>
      </c>
      <c r="D641" s="381"/>
      <c r="E641" s="381"/>
      <c r="F641" s="381"/>
      <c r="G641" s="381"/>
      <c r="H641" s="381"/>
      <c r="I641" s="381"/>
      <c r="J641" s="382"/>
      <c r="K641" s="17">
        <v>112</v>
      </c>
      <c r="L641" s="17">
        <f t="shared" si="47"/>
        <v>10640</v>
      </c>
      <c r="M641" s="66"/>
      <c r="N641" s="66">
        <f t="shared" si="48"/>
        <v>112</v>
      </c>
      <c r="O641" s="67">
        <f t="shared" si="50"/>
        <v>0</v>
      </c>
      <c r="P641" s="66">
        <f t="shared" si="49"/>
        <v>10640</v>
      </c>
      <c r="Q641" s="67">
        <f t="shared" si="51"/>
        <v>0</v>
      </c>
    </row>
    <row r="642" spans="1:17">
      <c r="A642" s="208">
        <v>0</v>
      </c>
      <c r="B642" s="26">
        <v>98418</v>
      </c>
      <c r="C642" s="380" t="s">
        <v>4397</v>
      </c>
      <c r="D642" s="381"/>
      <c r="E642" s="381"/>
      <c r="F642" s="381"/>
      <c r="G642" s="381"/>
      <c r="H642" s="381"/>
      <c r="I642" s="381"/>
      <c r="J642" s="382"/>
      <c r="K642" s="313">
        <v>26.1</v>
      </c>
      <c r="L642" s="17">
        <f t="shared" si="47"/>
        <v>2480</v>
      </c>
      <c r="M642" s="66"/>
      <c r="N642" s="66">
        <f t="shared" si="48"/>
        <v>26.1</v>
      </c>
      <c r="O642" s="67">
        <f t="shared" si="50"/>
        <v>0</v>
      </c>
      <c r="P642" s="66">
        <f t="shared" si="49"/>
        <v>2480</v>
      </c>
      <c r="Q642" s="67">
        <f t="shared" si="51"/>
        <v>0</v>
      </c>
    </row>
    <row r="643" spans="1:17">
      <c r="A643" s="208">
        <v>0</v>
      </c>
      <c r="B643" s="26">
        <v>98434</v>
      </c>
      <c r="C643" s="380" t="s">
        <v>4398</v>
      </c>
      <c r="D643" s="381"/>
      <c r="E643" s="381"/>
      <c r="F643" s="381"/>
      <c r="G643" s="381"/>
      <c r="H643" s="381"/>
      <c r="I643" s="381"/>
      <c r="J643" s="382"/>
      <c r="K643" s="17">
        <v>153</v>
      </c>
      <c r="L643" s="17">
        <f t="shared" si="47"/>
        <v>14535</v>
      </c>
      <c r="M643" s="66"/>
      <c r="N643" s="66">
        <f t="shared" si="48"/>
        <v>153</v>
      </c>
      <c r="O643" s="67">
        <f t="shared" si="50"/>
        <v>0</v>
      </c>
      <c r="P643" s="66">
        <f t="shared" si="49"/>
        <v>14535</v>
      </c>
      <c r="Q643" s="67">
        <f t="shared" si="51"/>
        <v>0</v>
      </c>
    </row>
    <row r="644" spans="1:17">
      <c r="A644" s="208">
        <v>0</v>
      </c>
      <c r="B644" s="26">
        <v>98459</v>
      </c>
      <c r="C644" s="380" t="s">
        <v>4689</v>
      </c>
      <c r="D644" s="381"/>
      <c r="E644" s="381"/>
      <c r="F644" s="381"/>
      <c r="G644" s="381"/>
      <c r="H644" s="381"/>
      <c r="I644" s="381"/>
      <c r="J644" s="382"/>
      <c r="K644" s="17">
        <v>105</v>
      </c>
      <c r="L644" s="17">
        <f t="shared" si="47"/>
        <v>9975</v>
      </c>
      <c r="M644" s="66"/>
      <c r="N644" s="66">
        <f t="shared" si="48"/>
        <v>105</v>
      </c>
      <c r="O644" s="67">
        <f t="shared" si="50"/>
        <v>0</v>
      </c>
      <c r="P644" s="66">
        <f t="shared" si="49"/>
        <v>9975</v>
      </c>
      <c r="Q644" s="67">
        <f t="shared" si="51"/>
        <v>0</v>
      </c>
    </row>
    <row r="645" spans="1:17">
      <c r="A645" s="208">
        <v>0</v>
      </c>
      <c r="B645" s="26">
        <v>98525</v>
      </c>
      <c r="C645" s="380" t="s">
        <v>4399</v>
      </c>
      <c r="D645" s="381"/>
      <c r="E645" s="381"/>
      <c r="F645" s="381"/>
      <c r="G645" s="381"/>
      <c r="H645" s="381"/>
      <c r="I645" s="381"/>
      <c r="J645" s="382"/>
      <c r="K645" s="17">
        <v>78</v>
      </c>
      <c r="L645" s="17">
        <f t="shared" si="47"/>
        <v>7410</v>
      </c>
      <c r="M645" s="66"/>
      <c r="N645" s="66">
        <f t="shared" si="48"/>
        <v>78</v>
      </c>
      <c r="O645" s="67">
        <f t="shared" si="50"/>
        <v>0</v>
      </c>
      <c r="P645" s="66">
        <f t="shared" si="49"/>
        <v>7410</v>
      </c>
      <c r="Q645" s="67">
        <f t="shared" si="51"/>
        <v>0</v>
      </c>
    </row>
    <row r="646" spans="1:17">
      <c r="A646" s="208">
        <v>0</v>
      </c>
      <c r="B646" s="26">
        <v>98665</v>
      </c>
      <c r="C646" s="380" t="s">
        <v>4400</v>
      </c>
      <c r="D646" s="381"/>
      <c r="E646" s="381"/>
      <c r="F646" s="381"/>
      <c r="G646" s="381"/>
      <c r="H646" s="381"/>
      <c r="I646" s="381"/>
      <c r="J646" s="382"/>
      <c r="K646" s="313">
        <v>42.1</v>
      </c>
      <c r="L646" s="17">
        <f t="shared" si="47"/>
        <v>4000</v>
      </c>
      <c r="M646" s="66"/>
      <c r="N646" s="66">
        <f t="shared" si="48"/>
        <v>42.1</v>
      </c>
      <c r="O646" s="67">
        <f t="shared" si="50"/>
        <v>0</v>
      </c>
      <c r="P646" s="66">
        <f t="shared" si="49"/>
        <v>4000</v>
      </c>
      <c r="Q646" s="67">
        <f t="shared" si="51"/>
        <v>0</v>
      </c>
    </row>
    <row r="647" spans="1:17">
      <c r="A647" s="208">
        <v>0</v>
      </c>
      <c r="B647" s="26">
        <v>98707</v>
      </c>
      <c r="C647" s="380" t="s">
        <v>4401</v>
      </c>
      <c r="D647" s="381"/>
      <c r="E647" s="381"/>
      <c r="F647" s="381"/>
      <c r="G647" s="381"/>
      <c r="H647" s="381"/>
      <c r="I647" s="381"/>
      <c r="J647" s="382"/>
      <c r="K647" s="17">
        <v>141</v>
      </c>
      <c r="L647" s="17">
        <f t="shared" si="47"/>
        <v>13395</v>
      </c>
      <c r="M647" s="66"/>
      <c r="N647" s="66">
        <f t="shared" si="48"/>
        <v>141</v>
      </c>
      <c r="O647" s="67">
        <f t="shared" si="50"/>
        <v>0</v>
      </c>
      <c r="P647" s="66">
        <f t="shared" si="49"/>
        <v>13395</v>
      </c>
      <c r="Q647" s="67">
        <f t="shared" si="51"/>
        <v>0</v>
      </c>
    </row>
    <row r="648" spans="1:17">
      <c r="A648" s="208">
        <v>0</v>
      </c>
      <c r="B648" s="26">
        <v>98772</v>
      </c>
      <c r="C648" s="380" t="s">
        <v>4402</v>
      </c>
      <c r="D648" s="381"/>
      <c r="E648" s="381"/>
      <c r="F648" s="381"/>
      <c r="G648" s="381"/>
      <c r="H648" s="381"/>
      <c r="I648" s="381"/>
      <c r="J648" s="382"/>
      <c r="K648" s="17">
        <v>133</v>
      </c>
      <c r="L648" s="17">
        <f t="shared" ref="L648:L711" si="52">ROUND(K648*Курс_EUR,0)</f>
        <v>12635</v>
      </c>
      <c r="M648" s="66"/>
      <c r="N648" s="66">
        <f t="shared" ref="N648:N711" si="53">K648*(1-Скидка_SATA)</f>
        <v>133</v>
      </c>
      <c r="O648" s="67">
        <f t="shared" si="50"/>
        <v>0</v>
      </c>
      <c r="P648" s="66">
        <f t="shared" ref="P648:P711" si="54">L648*(1-Скидка_SATA)</f>
        <v>12635</v>
      </c>
      <c r="Q648" s="67">
        <f t="shared" si="51"/>
        <v>0</v>
      </c>
    </row>
    <row r="649" spans="1:17">
      <c r="A649" s="208">
        <v>0</v>
      </c>
      <c r="B649" s="26">
        <v>207522</v>
      </c>
      <c r="C649" s="380" t="s">
        <v>4778</v>
      </c>
      <c r="D649" s="381"/>
      <c r="E649" s="381"/>
      <c r="F649" s="381"/>
      <c r="G649" s="381"/>
      <c r="H649" s="381"/>
      <c r="I649" s="381"/>
      <c r="J649" s="382"/>
      <c r="K649" s="17">
        <v>93</v>
      </c>
      <c r="L649" s="17">
        <f t="shared" si="52"/>
        <v>8835</v>
      </c>
      <c r="M649" s="66"/>
      <c r="N649" s="66">
        <f t="shared" si="53"/>
        <v>93</v>
      </c>
      <c r="O649" s="67">
        <f t="shared" si="50"/>
        <v>0</v>
      </c>
      <c r="P649" s="66">
        <f t="shared" si="54"/>
        <v>8835</v>
      </c>
      <c r="Q649" s="67">
        <f t="shared" si="51"/>
        <v>0</v>
      </c>
    </row>
    <row r="650" spans="1:17">
      <c r="A650" s="208">
        <v>0</v>
      </c>
      <c r="B650" s="26">
        <v>207530</v>
      </c>
      <c r="C650" s="380" t="s">
        <v>4403</v>
      </c>
      <c r="D650" s="381"/>
      <c r="E650" s="381"/>
      <c r="F650" s="381"/>
      <c r="G650" s="381"/>
      <c r="H650" s="381"/>
      <c r="I650" s="381"/>
      <c r="J650" s="382"/>
      <c r="K650" s="17">
        <v>576</v>
      </c>
      <c r="L650" s="17">
        <f t="shared" si="52"/>
        <v>54720</v>
      </c>
      <c r="M650" s="66"/>
      <c r="N650" s="66">
        <f t="shared" si="53"/>
        <v>576</v>
      </c>
      <c r="O650" s="67">
        <f t="shared" si="50"/>
        <v>0</v>
      </c>
      <c r="P650" s="66">
        <f t="shared" si="54"/>
        <v>54720</v>
      </c>
      <c r="Q650" s="67">
        <f t="shared" si="51"/>
        <v>0</v>
      </c>
    </row>
    <row r="651" spans="1:17">
      <c r="A651" s="208">
        <v>0</v>
      </c>
      <c r="B651" s="26">
        <v>228049</v>
      </c>
      <c r="C651" s="380" t="s">
        <v>4690</v>
      </c>
      <c r="D651" s="381"/>
      <c r="E651" s="381"/>
      <c r="F651" s="381"/>
      <c r="G651" s="381"/>
      <c r="H651" s="381"/>
      <c r="I651" s="381"/>
      <c r="J651" s="382"/>
      <c r="K651" s="313">
        <v>59.5</v>
      </c>
      <c r="L651" s="17">
        <f t="shared" si="52"/>
        <v>5653</v>
      </c>
      <c r="M651" s="66"/>
      <c r="N651" s="66">
        <f t="shared" si="53"/>
        <v>59.5</v>
      </c>
      <c r="O651" s="67">
        <f t="shared" si="50"/>
        <v>0</v>
      </c>
      <c r="P651" s="66">
        <f t="shared" si="54"/>
        <v>5653</v>
      </c>
      <c r="Q651" s="67">
        <f t="shared" si="51"/>
        <v>0</v>
      </c>
    </row>
    <row r="652" spans="1:17">
      <c r="A652" s="208">
        <v>0</v>
      </c>
      <c r="B652" s="26">
        <v>1011527</v>
      </c>
      <c r="C652" s="380" t="s">
        <v>4025</v>
      </c>
      <c r="D652" s="381"/>
      <c r="E652" s="381"/>
      <c r="F652" s="381"/>
      <c r="G652" s="381"/>
      <c r="H652" s="381"/>
      <c r="I652" s="381"/>
      <c r="J652" s="382"/>
      <c r="K652" s="17">
        <v>79</v>
      </c>
      <c r="L652" s="17">
        <f t="shared" si="52"/>
        <v>7505</v>
      </c>
      <c r="M652" s="66"/>
      <c r="N652" s="66">
        <f t="shared" si="53"/>
        <v>79</v>
      </c>
      <c r="O652" s="67">
        <f t="shared" si="50"/>
        <v>0</v>
      </c>
      <c r="P652" s="66">
        <f t="shared" si="54"/>
        <v>7505</v>
      </c>
      <c r="Q652" s="67">
        <f t="shared" si="51"/>
        <v>0</v>
      </c>
    </row>
    <row r="653" spans="1:17">
      <c r="A653" s="208">
        <v>0</v>
      </c>
      <c r="B653" s="26">
        <v>12633</v>
      </c>
      <c r="C653" s="380" t="s">
        <v>4026</v>
      </c>
      <c r="D653" s="381"/>
      <c r="E653" s="381"/>
      <c r="F653" s="381"/>
      <c r="G653" s="381"/>
      <c r="H653" s="381"/>
      <c r="I653" s="381"/>
      <c r="J653" s="382"/>
      <c r="K653" s="17">
        <v>91</v>
      </c>
      <c r="L653" s="17">
        <f t="shared" si="52"/>
        <v>8645</v>
      </c>
      <c r="M653" s="66"/>
      <c r="N653" s="66">
        <f t="shared" si="53"/>
        <v>91</v>
      </c>
      <c r="O653" s="67">
        <f t="shared" si="50"/>
        <v>0</v>
      </c>
      <c r="P653" s="66">
        <f t="shared" si="54"/>
        <v>8645</v>
      </c>
      <c r="Q653" s="67">
        <f t="shared" si="51"/>
        <v>0</v>
      </c>
    </row>
    <row r="654" spans="1:17">
      <c r="A654" s="208">
        <v>0</v>
      </c>
      <c r="B654" s="26">
        <v>45286</v>
      </c>
      <c r="C654" s="380" t="s">
        <v>4027</v>
      </c>
      <c r="D654" s="381"/>
      <c r="E654" s="381"/>
      <c r="F654" s="381"/>
      <c r="G654" s="381"/>
      <c r="H654" s="381"/>
      <c r="I654" s="381"/>
      <c r="J654" s="382"/>
      <c r="K654" s="313">
        <v>15</v>
      </c>
      <c r="L654" s="17">
        <f t="shared" si="52"/>
        <v>1425</v>
      </c>
      <c r="M654" s="66"/>
      <c r="N654" s="66">
        <f t="shared" si="53"/>
        <v>15</v>
      </c>
      <c r="O654" s="67">
        <f t="shared" si="50"/>
        <v>0</v>
      </c>
      <c r="P654" s="66">
        <f t="shared" si="54"/>
        <v>1425</v>
      </c>
      <c r="Q654" s="67">
        <f t="shared" si="51"/>
        <v>0</v>
      </c>
    </row>
    <row r="655" spans="1:17">
      <c r="A655" s="208">
        <v>0</v>
      </c>
      <c r="B655" s="26">
        <v>130393</v>
      </c>
      <c r="C655" s="380" t="s">
        <v>4028</v>
      </c>
      <c r="D655" s="381"/>
      <c r="E655" s="381"/>
      <c r="F655" s="381"/>
      <c r="G655" s="381"/>
      <c r="H655" s="381"/>
      <c r="I655" s="381"/>
      <c r="J655" s="382"/>
      <c r="K655" s="122">
        <v>4.2699999999999996</v>
      </c>
      <c r="L655" s="17">
        <f t="shared" si="52"/>
        <v>406</v>
      </c>
      <c r="M655" s="66"/>
      <c r="N655" s="66">
        <f t="shared" si="53"/>
        <v>4.2699999999999996</v>
      </c>
      <c r="O655" s="67">
        <f t="shared" si="50"/>
        <v>0</v>
      </c>
      <c r="P655" s="66">
        <f t="shared" si="54"/>
        <v>406</v>
      </c>
      <c r="Q655" s="67">
        <f t="shared" si="51"/>
        <v>0</v>
      </c>
    </row>
    <row r="656" spans="1:17">
      <c r="A656" s="208">
        <v>0</v>
      </c>
      <c r="B656" s="26">
        <v>130492</v>
      </c>
      <c r="C656" s="380" t="s">
        <v>4029</v>
      </c>
      <c r="D656" s="381"/>
      <c r="E656" s="381"/>
      <c r="F656" s="381"/>
      <c r="G656" s="381"/>
      <c r="H656" s="381"/>
      <c r="I656" s="381"/>
      <c r="J656" s="382"/>
      <c r="K656" s="313">
        <v>41</v>
      </c>
      <c r="L656" s="17">
        <f t="shared" si="52"/>
        <v>3895</v>
      </c>
      <c r="M656" s="66"/>
      <c r="N656" s="66">
        <f t="shared" si="53"/>
        <v>41</v>
      </c>
      <c r="O656" s="67">
        <f t="shared" si="50"/>
        <v>0</v>
      </c>
      <c r="P656" s="66">
        <f t="shared" si="54"/>
        <v>3895</v>
      </c>
      <c r="Q656" s="67">
        <f t="shared" si="51"/>
        <v>0</v>
      </c>
    </row>
    <row r="657" spans="1:17">
      <c r="A657" s="208">
        <v>0</v>
      </c>
      <c r="B657" s="26">
        <v>130534</v>
      </c>
      <c r="C657" s="380" t="s">
        <v>4030</v>
      </c>
      <c r="D657" s="381"/>
      <c r="E657" s="381"/>
      <c r="F657" s="381"/>
      <c r="G657" s="381"/>
      <c r="H657" s="381"/>
      <c r="I657" s="381"/>
      <c r="J657" s="382"/>
      <c r="K657" s="313">
        <v>25</v>
      </c>
      <c r="L657" s="17">
        <f t="shared" si="52"/>
        <v>2375</v>
      </c>
      <c r="M657" s="66"/>
      <c r="N657" s="66">
        <f t="shared" si="53"/>
        <v>25</v>
      </c>
      <c r="O657" s="67">
        <f t="shared" ref="O657:O720" si="55">N657*M657</f>
        <v>0</v>
      </c>
      <c r="P657" s="66">
        <f t="shared" si="54"/>
        <v>2375</v>
      </c>
      <c r="Q657" s="67">
        <f t="shared" ref="Q657:Q720" si="56">M657*P657</f>
        <v>0</v>
      </c>
    </row>
    <row r="658" spans="1:17">
      <c r="A658" s="208">
        <v>0</v>
      </c>
      <c r="B658" s="26">
        <v>130542</v>
      </c>
      <c r="C658" s="380" t="s">
        <v>4031</v>
      </c>
      <c r="D658" s="381"/>
      <c r="E658" s="381"/>
      <c r="F658" s="381"/>
      <c r="G658" s="381"/>
      <c r="H658" s="381"/>
      <c r="I658" s="381"/>
      <c r="J658" s="382"/>
      <c r="K658" s="17">
        <v>84</v>
      </c>
      <c r="L658" s="17">
        <f t="shared" si="52"/>
        <v>7980</v>
      </c>
      <c r="M658" s="66"/>
      <c r="N658" s="66">
        <f t="shared" si="53"/>
        <v>84</v>
      </c>
      <c r="O658" s="67">
        <f t="shared" si="55"/>
        <v>0</v>
      </c>
      <c r="P658" s="66">
        <f t="shared" si="54"/>
        <v>7980</v>
      </c>
      <c r="Q658" s="67">
        <f t="shared" si="56"/>
        <v>0</v>
      </c>
    </row>
    <row r="659" spans="1:17">
      <c r="A659" s="208">
        <v>0</v>
      </c>
      <c r="B659" s="26">
        <v>134601</v>
      </c>
      <c r="C659" s="380" t="s">
        <v>4032</v>
      </c>
      <c r="D659" s="381"/>
      <c r="E659" s="381"/>
      <c r="F659" s="381"/>
      <c r="G659" s="381"/>
      <c r="H659" s="381"/>
      <c r="I659" s="381"/>
      <c r="J659" s="382"/>
      <c r="K659" s="313">
        <v>21.7</v>
      </c>
      <c r="L659" s="17">
        <f t="shared" si="52"/>
        <v>2062</v>
      </c>
      <c r="M659" s="66"/>
      <c r="N659" s="66">
        <f t="shared" si="53"/>
        <v>21.7</v>
      </c>
      <c r="O659" s="67">
        <f t="shared" si="55"/>
        <v>0</v>
      </c>
      <c r="P659" s="66">
        <f t="shared" si="54"/>
        <v>2062</v>
      </c>
      <c r="Q659" s="67">
        <f t="shared" si="56"/>
        <v>0</v>
      </c>
    </row>
    <row r="660" spans="1:17">
      <c r="A660" s="208">
        <v>0</v>
      </c>
      <c r="B660" s="26">
        <v>139188</v>
      </c>
      <c r="C660" s="380" t="s">
        <v>4033</v>
      </c>
      <c r="D660" s="381"/>
      <c r="E660" s="381"/>
      <c r="F660" s="381"/>
      <c r="G660" s="381"/>
      <c r="H660" s="381"/>
      <c r="I660" s="381"/>
      <c r="J660" s="382"/>
      <c r="K660" s="313">
        <v>24.8</v>
      </c>
      <c r="L660" s="17">
        <f t="shared" si="52"/>
        <v>2356</v>
      </c>
      <c r="M660" s="66"/>
      <c r="N660" s="66">
        <f t="shared" si="53"/>
        <v>24.8</v>
      </c>
      <c r="O660" s="67">
        <f t="shared" si="55"/>
        <v>0</v>
      </c>
      <c r="P660" s="66">
        <f t="shared" si="54"/>
        <v>2356</v>
      </c>
      <c r="Q660" s="67">
        <f t="shared" si="56"/>
        <v>0</v>
      </c>
    </row>
    <row r="661" spans="1:17">
      <c r="A661" s="208">
        <v>0</v>
      </c>
      <c r="B661" s="26">
        <v>140574</v>
      </c>
      <c r="C661" s="380" t="s">
        <v>4034</v>
      </c>
      <c r="D661" s="381"/>
      <c r="E661" s="381"/>
      <c r="F661" s="381"/>
      <c r="G661" s="381"/>
      <c r="H661" s="381"/>
      <c r="I661" s="381"/>
      <c r="J661" s="382"/>
      <c r="K661" s="313">
        <v>38.299999999999997</v>
      </c>
      <c r="L661" s="17">
        <f t="shared" si="52"/>
        <v>3639</v>
      </c>
      <c r="M661" s="66"/>
      <c r="N661" s="66">
        <f t="shared" si="53"/>
        <v>38.299999999999997</v>
      </c>
      <c r="O661" s="67">
        <f t="shared" si="55"/>
        <v>0</v>
      </c>
      <c r="P661" s="66">
        <f t="shared" si="54"/>
        <v>3639</v>
      </c>
      <c r="Q661" s="67">
        <f t="shared" si="56"/>
        <v>0</v>
      </c>
    </row>
    <row r="662" spans="1:17">
      <c r="A662" s="208">
        <v>0</v>
      </c>
      <c r="B662" s="26">
        <v>140582</v>
      </c>
      <c r="C662" s="380" t="s">
        <v>4035</v>
      </c>
      <c r="D662" s="381"/>
      <c r="E662" s="381"/>
      <c r="F662" s="381"/>
      <c r="G662" s="381"/>
      <c r="H662" s="381"/>
      <c r="I662" s="381"/>
      <c r="J662" s="382"/>
      <c r="K662" s="313">
        <v>23.4</v>
      </c>
      <c r="L662" s="17">
        <f t="shared" si="52"/>
        <v>2223</v>
      </c>
      <c r="M662" s="66"/>
      <c r="N662" s="66">
        <f t="shared" si="53"/>
        <v>23.4</v>
      </c>
      <c r="O662" s="67">
        <f t="shared" si="55"/>
        <v>0</v>
      </c>
      <c r="P662" s="66">
        <f t="shared" si="54"/>
        <v>2223</v>
      </c>
      <c r="Q662" s="67">
        <f t="shared" si="56"/>
        <v>0</v>
      </c>
    </row>
    <row r="663" spans="1:17">
      <c r="A663" s="208">
        <v>0</v>
      </c>
      <c r="B663" s="26">
        <v>151712</v>
      </c>
      <c r="C663" s="380" t="s">
        <v>4036</v>
      </c>
      <c r="D663" s="381"/>
      <c r="E663" s="381"/>
      <c r="F663" s="381"/>
      <c r="G663" s="381"/>
      <c r="H663" s="381"/>
      <c r="I663" s="381"/>
      <c r="J663" s="382"/>
      <c r="K663" s="313">
        <v>24.8</v>
      </c>
      <c r="L663" s="17">
        <f t="shared" si="52"/>
        <v>2356</v>
      </c>
      <c r="M663" s="66"/>
      <c r="N663" s="66">
        <f t="shared" si="53"/>
        <v>24.8</v>
      </c>
      <c r="O663" s="67">
        <f t="shared" si="55"/>
        <v>0</v>
      </c>
      <c r="P663" s="66">
        <f t="shared" si="54"/>
        <v>2356</v>
      </c>
      <c r="Q663" s="67">
        <f t="shared" si="56"/>
        <v>0</v>
      </c>
    </row>
    <row r="664" spans="1:17">
      <c r="A664" s="208">
        <v>0</v>
      </c>
      <c r="B664" s="26">
        <v>143230</v>
      </c>
      <c r="C664" s="380" t="s">
        <v>4037</v>
      </c>
      <c r="D664" s="381"/>
      <c r="E664" s="381"/>
      <c r="F664" s="381"/>
      <c r="G664" s="381"/>
      <c r="H664" s="381"/>
      <c r="I664" s="381"/>
      <c r="J664" s="382"/>
      <c r="K664" s="313">
        <v>24.5</v>
      </c>
      <c r="L664" s="17">
        <f t="shared" si="52"/>
        <v>2328</v>
      </c>
      <c r="M664" s="66"/>
      <c r="N664" s="66">
        <f t="shared" si="53"/>
        <v>24.5</v>
      </c>
      <c r="O664" s="67">
        <f t="shared" si="55"/>
        <v>0</v>
      </c>
      <c r="P664" s="66">
        <f t="shared" si="54"/>
        <v>2328</v>
      </c>
      <c r="Q664" s="67">
        <f t="shared" si="56"/>
        <v>0</v>
      </c>
    </row>
    <row r="665" spans="1:17">
      <c r="A665" s="208">
        <v>0</v>
      </c>
      <c r="B665" s="26">
        <v>183780</v>
      </c>
      <c r="C665" s="380" t="s">
        <v>4038</v>
      </c>
      <c r="D665" s="381"/>
      <c r="E665" s="381"/>
      <c r="F665" s="381"/>
      <c r="G665" s="381"/>
      <c r="H665" s="381"/>
      <c r="I665" s="381"/>
      <c r="J665" s="382"/>
      <c r="K665" s="313">
        <v>44.5</v>
      </c>
      <c r="L665" s="17">
        <f t="shared" si="52"/>
        <v>4228</v>
      </c>
      <c r="M665" s="66"/>
      <c r="N665" s="66">
        <f t="shared" si="53"/>
        <v>44.5</v>
      </c>
      <c r="O665" s="67">
        <f t="shared" si="55"/>
        <v>0</v>
      </c>
      <c r="P665" s="66">
        <f t="shared" si="54"/>
        <v>4228</v>
      </c>
      <c r="Q665" s="67">
        <f t="shared" si="56"/>
        <v>0</v>
      </c>
    </row>
    <row r="666" spans="1:17">
      <c r="A666" s="208">
        <v>0</v>
      </c>
      <c r="B666" s="26">
        <v>197467</v>
      </c>
      <c r="C666" s="380" t="s">
        <v>4039</v>
      </c>
      <c r="D666" s="381"/>
      <c r="E666" s="381"/>
      <c r="F666" s="381"/>
      <c r="G666" s="381"/>
      <c r="H666" s="381"/>
      <c r="I666" s="381"/>
      <c r="J666" s="382"/>
      <c r="K666" s="313">
        <v>24.8</v>
      </c>
      <c r="L666" s="17">
        <f t="shared" si="52"/>
        <v>2356</v>
      </c>
      <c r="M666" s="66"/>
      <c r="N666" s="66">
        <f t="shared" si="53"/>
        <v>24.8</v>
      </c>
      <c r="O666" s="67">
        <f t="shared" si="55"/>
        <v>0</v>
      </c>
      <c r="P666" s="66">
        <f t="shared" si="54"/>
        <v>2356</v>
      </c>
      <c r="Q666" s="67">
        <f t="shared" si="56"/>
        <v>0</v>
      </c>
    </row>
    <row r="667" spans="1:17">
      <c r="A667" s="208">
        <v>0</v>
      </c>
      <c r="B667" s="26">
        <v>198408</v>
      </c>
      <c r="C667" s="380" t="s">
        <v>4612</v>
      </c>
      <c r="D667" s="381"/>
      <c r="E667" s="381"/>
      <c r="F667" s="381"/>
      <c r="G667" s="381"/>
      <c r="H667" s="381"/>
      <c r="I667" s="381"/>
      <c r="J667" s="382"/>
      <c r="K667" s="122">
        <v>4.6399999999999997</v>
      </c>
      <c r="L667" s="17">
        <f t="shared" si="52"/>
        <v>441</v>
      </c>
      <c r="M667" s="66"/>
      <c r="N667" s="66">
        <f t="shared" si="53"/>
        <v>4.6399999999999997</v>
      </c>
      <c r="O667" s="67">
        <f t="shared" si="55"/>
        <v>0</v>
      </c>
      <c r="P667" s="66">
        <f t="shared" si="54"/>
        <v>441</v>
      </c>
      <c r="Q667" s="67">
        <f t="shared" si="56"/>
        <v>0</v>
      </c>
    </row>
    <row r="668" spans="1:17">
      <c r="A668" s="208">
        <v>0</v>
      </c>
      <c r="B668" s="26">
        <v>198523</v>
      </c>
      <c r="C668" s="380" t="s">
        <v>4040</v>
      </c>
      <c r="D668" s="381"/>
      <c r="E668" s="381"/>
      <c r="F668" s="381"/>
      <c r="G668" s="381"/>
      <c r="H668" s="381"/>
      <c r="I668" s="381"/>
      <c r="J668" s="382"/>
      <c r="K668" s="313">
        <v>31.2</v>
      </c>
      <c r="L668" s="17">
        <f t="shared" si="52"/>
        <v>2964</v>
      </c>
      <c r="M668" s="66"/>
      <c r="N668" s="66">
        <f t="shared" si="53"/>
        <v>31.2</v>
      </c>
      <c r="O668" s="67">
        <f t="shared" si="55"/>
        <v>0</v>
      </c>
      <c r="P668" s="66">
        <f t="shared" si="54"/>
        <v>2964</v>
      </c>
      <c r="Q668" s="67">
        <f t="shared" si="56"/>
        <v>0</v>
      </c>
    </row>
    <row r="669" spans="1:17">
      <c r="A669" s="208">
        <v>0</v>
      </c>
      <c r="B669" s="26">
        <v>198549</v>
      </c>
      <c r="C669" s="380" t="s">
        <v>4041</v>
      </c>
      <c r="D669" s="381"/>
      <c r="E669" s="381"/>
      <c r="F669" s="381"/>
      <c r="G669" s="381"/>
      <c r="H669" s="381"/>
      <c r="I669" s="381"/>
      <c r="J669" s="382"/>
      <c r="K669" s="313">
        <v>51.1</v>
      </c>
      <c r="L669" s="17">
        <f t="shared" si="52"/>
        <v>4855</v>
      </c>
      <c r="M669" s="66"/>
      <c r="N669" s="66">
        <f t="shared" si="53"/>
        <v>51.1</v>
      </c>
      <c r="O669" s="67">
        <f t="shared" si="55"/>
        <v>0</v>
      </c>
      <c r="P669" s="66">
        <f t="shared" si="54"/>
        <v>4855</v>
      </c>
      <c r="Q669" s="67">
        <f t="shared" si="56"/>
        <v>0</v>
      </c>
    </row>
    <row r="670" spans="1:17">
      <c r="A670" s="208">
        <v>0</v>
      </c>
      <c r="B670" s="26">
        <v>198614</v>
      </c>
      <c r="C670" s="380" t="s">
        <v>4078</v>
      </c>
      <c r="D670" s="381"/>
      <c r="E670" s="381"/>
      <c r="F670" s="381"/>
      <c r="G670" s="381"/>
      <c r="H670" s="381"/>
      <c r="I670" s="381"/>
      <c r="J670" s="382"/>
      <c r="K670" s="17">
        <v>96</v>
      </c>
      <c r="L670" s="17">
        <f t="shared" si="52"/>
        <v>9120</v>
      </c>
      <c r="M670" s="66"/>
      <c r="N670" s="66">
        <f t="shared" si="53"/>
        <v>96</v>
      </c>
      <c r="O670" s="67">
        <f t="shared" si="55"/>
        <v>0</v>
      </c>
      <c r="P670" s="66">
        <f t="shared" si="54"/>
        <v>9120</v>
      </c>
      <c r="Q670" s="67">
        <f t="shared" si="56"/>
        <v>0</v>
      </c>
    </row>
    <row r="671" spans="1:17">
      <c r="A671" s="208">
        <v>0</v>
      </c>
      <c r="B671" s="26">
        <v>199406</v>
      </c>
      <c r="C671" s="380" t="s">
        <v>4761</v>
      </c>
      <c r="D671" s="381"/>
      <c r="E671" s="381"/>
      <c r="F671" s="381"/>
      <c r="G671" s="381"/>
      <c r="H671" s="381"/>
      <c r="I671" s="381"/>
      <c r="J671" s="382"/>
      <c r="K671" s="313">
        <v>23.2</v>
      </c>
      <c r="L671" s="17">
        <f t="shared" si="52"/>
        <v>2204</v>
      </c>
      <c r="M671" s="66"/>
      <c r="N671" s="66">
        <f t="shared" si="53"/>
        <v>23.2</v>
      </c>
      <c r="O671" s="67">
        <f t="shared" si="55"/>
        <v>0</v>
      </c>
      <c r="P671" s="66">
        <f t="shared" si="54"/>
        <v>2204</v>
      </c>
      <c r="Q671" s="67">
        <f t="shared" si="56"/>
        <v>0</v>
      </c>
    </row>
    <row r="672" spans="1:17">
      <c r="A672" s="208">
        <v>0</v>
      </c>
      <c r="B672" s="26">
        <v>199414</v>
      </c>
      <c r="C672" s="380" t="s">
        <v>4042</v>
      </c>
      <c r="D672" s="381"/>
      <c r="E672" s="381"/>
      <c r="F672" s="381"/>
      <c r="G672" s="381"/>
      <c r="H672" s="381"/>
      <c r="I672" s="381"/>
      <c r="J672" s="382"/>
      <c r="K672" s="313">
        <v>21.1</v>
      </c>
      <c r="L672" s="17">
        <f t="shared" si="52"/>
        <v>2005</v>
      </c>
      <c r="M672" s="66"/>
      <c r="N672" s="66">
        <f t="shared" si="53"/>
        <v>21.1</v>
      </c>
      <c r="O672" s="67">
        <f t="shared" si="55"/>
        <v>0</v>
      </c>
      <c r="P672" s="66">
        <f t="shared" si="54"/>
        <v>2005</v>
      </c>
      <c r="Q672" s="67">
        <f t="shared" si="56"/>
        <v>0</v>
      </c>
    </row>
    <row r="673" spans="1:17">
      <c r="A673" s="208">
        <v>0</v>
      </c>
      <c r="B673" s="26">
        <v>199422</v>
      </c>
      <c r="C673" s="380" t="s">
        <v>4043</v>
      </c>
      <c r="D673" s="381"/>
      <c r="E673" s="381"/>
      <c r="F673" s="381"/>
      <c r="G673" s="381"/>
      <c r="H673" s="381"/>
      <c r="I673" s="381"/>
      <c r="J673" s="382"/>
      <c r="K673" s="313">
        <v>29.9</v>
      </c>
      <c r="L673" s="17">
        <f t="shared" si="52"/>
        <v>2841</v>
      </c>
      <c r="M673" s="66"/>
      <c r="N673" s="66">
        <f t="shared" si="53"/>
        <v>29.9</v>
      </c>
      <c r="O673" s="67">
        <f t="shared" si="55"/>
        <v>0</v>
      </c>
      <c r="P673" s="66">
        <f t="shared" si="54"/>
        <v>2841</v>
      </c>
      <c r="Q673" s="67">
        <f t="shared" si="56"/>
        <v>0</v>
      </c>
    </row>
    <row r="674" spans="1:17">
      <c r="A674" s="208">
        <v>0</v>
      </c>
      <c r="B674" s="26">
        <v>199430</v>
      </c>
      <c r="C674" s="380" t="s">
        <v>4774</v>
      </c>
      <c r="D674" s="381"/>
      <c r="E674" s="381"/>
      <c r="F674" s="381"/>
      <c r="G674" s="381"/>
      <c r="H674" s="381"/>
      <c r="I674" s="381"/>
      <c r="J674" s="382"/>
      <c r="K674" s="122">
        <v>9.39</v>
      </c>
      <c r="L674" s="17">
        <f t="shared" si="52"/>
        <v>892</v>
      </c>
      <c r="M674" s="66"/>
      <c r="N674" s="66">
        <f t="shared" si="53"/>
        <v>9.39</v>
      </c>
      <c r="O674" s="67">
        <f t="shared" si="55"/>
        <v>0</v>
      </c>
      <c r="P674" s="66">
        <f t="shared" si="54"/>
        <v>892</v>
      </c>
      <c r="Q674" s="67">
        <f t="shared" si="56"/>
        <v>0</v>
      </c>
    </row>
    <row r="675" spans="1:17">
      <c r="A675" s="208">
        <v>0</v>
      </c>
      <c r="B675" s="26">
        <v>199448</v>
      </c>
      <c r="C675" s="380" t="s">
        <v>4044</v>
      </c>
      <c r="D675" s="381"/>
      <c r="E675" s="381"/>
      <c r="F675" s="381"/>
      <c r="G675" s="381"/>
      <c r="H675" s="381"/>
      <c r="I675" s="381"/>
      <c r="J675" s="382"/>
      <c r="K675" s="122">
        <v>10</v>
      </c>
      <c r="L675" s="17">
        <f t="shared" si="52"/>
        <v>950</v>
      </c>
      <c r="M675" s="66"/>
      <c r="N675" s="66">
        <f t="shared" si="53"/>
        <v>10</v>
      </c>
      <c r="O675" s="67">
        <f t="shared" si="55"/>
        <v>0</v>
      </c>
      <c r="P675" s="66">
        <f t="shared" si="54"/>
        <v>950</v>
      </c>
      <c r="Q675" s="67">
        <f t="shared" si="56"/>
        <v>0</v>
      </c>
    </row>
    <row r="676" spans="1:17">
      <c r="A676" s="208">
        <v>0</v>
      </c>
      <c r="B676" s="26">
        <v>199455</v>
      </c>
      <c r="C676" s="380" t="s">
        <v>4045</v>
      </c>
      <c r="D676" s="381"/>
      <c r="E676" s="381"/>
      <c r="F676" s="381"/>
      <c r="G676" s="381"/>
      <c r="H676" s="381"/>
      <c r="I676" s="381"/>
      <c r="J676" s="382"/>
      <c r="K676" s="313">
        <v>22.9</v>
      </c>
      <c r="L676" s="17">
        <f t="shared" si="52"/>
        <v>2176</v>
      </c>
      <c r="M676" s="66"/>
      <c r="N676" s="66">
        <f t="shared" si="53"/>
        <v>22.9</v>
      </c>
      <c r="O676" s="67">
        <f t="shared" si="55"/>
        <v>0</v>
      </c>
      <c r="P676" s="66">
        <f t="shared" si="54"/>
        <v>2176</v>
      </c>
      <c r="Q676" s="67">
        <f t="shared" si="56"/>
        <v>0</v>
      </c>
    </row>
    <row r="677" spans="1:17">
      <c r="A677" s="208">
        <v>0</v>
      </c>
      <c r="B677" s="26">
        <v>199463</v>
      </c>
      <c r="C677" s="380" t="s">
        <v>4046</v>
      </c>
      <c r="D677" s="381"/>
      <c r="E677" s="381"/>
      <c r="F677" s="381"/>
      <c r="G677" s="381"/>
      <c r="H677" s="381"/>
      <c r="I677" s="381"/>
      <c r="J677" s="382"/>
      <c r="K677" s="122">
        <v>9.76</v>
      </c>
      <c r="L677" s="17">
        <f t="shared" si="52"/>
        <v>927</v>
      </c>
      <c r="M677" s="66"/>
      <c r="N677" s="66">
        <f t="shared" si="53"/>
        <v>9.76</v>
      </c>
      <c r="O677" s="67">
        <f t="shared" si="55"/>
        <v>0</v>
      </c>
      <c r="P677" s="66">
        <f t="shared" si="54"/>
        <v>927</v>
      </c>
      <c r="Q677" s="67">
        <f t="shared" si="56"/>
        <v>0</v>
      </c>
    </row>
    <row r="678" spans="1:17">
      <c r="A678" s="208">
        <v>0</v>
      </c>
      <c r="B678" s="26">
        <v>199471</v>
      </c>
      <c r="C678" s="380" t="s">
        <v>4047</v>
      </c>
      <c r="D678" s="381"/>
      <c r="E678" s="381"/>
      <c r="F678" s="381"/>
      <c r="G678" s="381"/>
      <c r="H678" s="381"/>
      <c r="I678" s="381"/>
      <c r="J678" s="382"/>
      <c r="K678" s="122">
        <v>7.08</v>
      </c>
      <c r="L678" s="17">
        <f t="shared" si="52"/>
        <v>673</v>
      </c>
      <c r="M678" s="66"/>
      <c r="N678" s="66">
        <f t="shared" si="53"/>
        <v>7.08</v>
      </c>
      <c r="O678" s="67">
        <f t="shared" si="55"/>
        <v>0</v>
      </c>
      <c r="P678" s="66">
        <f t="shared" si="54"/>
        <v>673</v>
      </c>
      <c r="Q678" s="67">
        <f t="shared" si="56"/>
        <v>0</v>
      </c>
    </row>
    <row r="679" spans="1:17">
      <c r="A679" s="208">
        <v>0</v>
      </c>
      <c r="B679" s="26">
        <v>200162</v>
      </c>
      <c r="C679" s="380" t="s">
        <v>4048</v>
      </c>
      <c r="D679" s="381"/>
      <c r="E679" s="381"/>
      <c r="F679" s="381"/>
      <c r="G679" s="381"/>
      <c r="H679" s="381"/>
      <c r="I679" s="381"/>
      <c r="J679" s="382"/>
      <c r="K679" s="313">
        <v>31.5</v>
      </c>
      <c r="L679" s="17">
        <f t="shared" si="52"/>
        <v>2993</v>
      </c>
      <c r="M679" s="66"/>
      <c r="N679" s="66">
        <f t="shared" si="53"/>
        <v>31.5</v>
      </c>
      <c r="O679" s="67">
        <f t="shared" si="55"/>
        <v>0</v>
      </c>
      <c r="P679" s="66">
        <f t="shared" si="54"/>
        <v>2993</v>
      </c>
      <c r="Q679" s="67">
        <f t="shared" si="56"/>
        <v>0</v>
      </c>
    </row>
    <row r="680" spans="1:17">
      <c r="A680" s="208">
        <v>0</v>
      </c>
      <c r="B680" s="26">
        <v>200246</v>
      </c>
      <c r="C680" s="380" t="s">
        <v>4049</v>
      </c>
      <c r="D680" s="381"/>
      <c r="E680" s="381"/>
      <c r="F680" s="381"/>
      <c r="G680" s="381"/>
      <c r="H680" s="381"/>
      <c r="I680" s="381"/>
      <c r="J680" s="382"/>
      <c r="K680" s="313">
        <v>53.6</v>
      </c>
      <c r="L680" s="17">
        <f t="shared" si="52"/>
        <v>5092</v>
      </c>
      <c r="M680" s="66"/>
      <c r="N680" s="66">
        <f t="shared" si="53"/>
        <v>53.6</v>
      </c>
      <c r="O680" s="67">
        <f t="shared" si="55"/>
        <v>0</v>
      </c>
      <c r="P680" s="66">
        <f t="shared" si="54"/>
        <v>5092</v>
      </c>
      <c r="Q680" s="67">
        <f t="shared" si="56"/>
        <v>0</v>
      </c>
    </row>
    <row r="681" spans="1:17">
      <c r="A681" s="208">
        <v>0</v>
      </c>
      <c r="B681" s="26">
        <v>200907</v>
      </c>
      <c r="C681" s="380" t="s">
        <v>4050</v>
      </c>
      <c r="D681" s="381"/>
      <c r="E681" s="381"/>
      <c r="F681" s="381"/>
      <c r="G681" s="381"/>
      <c r="H681" s="381"/>
      <c r="I681" s="381"/>
      <c r="J681" s="382"/>
      <c r="K681" s="313">
        <v>41.5</v>
      </c>
      <c r="L681" s="17">
        <f t="shared" si="52"/>
        <v>3943</v>
      </c>
      <c r="M681" s="66"/>
      <c r="N681" s="66">
        <f t="shared" si="53"/>
        <v>41.5</v>
      </c>
      <c r="O681" s="67">
        <f t="shared" si="55"/>
        <v>0</v>
      </c>
      <c r="P681" s="66">
        <f t="shared" si="54"/>
        <v>3943</v>
      </c>
      <c r="Q681" s="67">
        <f t="shared" si="56"/>
        <v>0</v>
      </c>
    </row>
    <row r="682" spans="1:17">
      <c r="A682" s="208">
        <v>0</v>
      </c>
      <c r="B682" s="26">
        <v>201467</v>
      </c>
      <c r="C682" s="380" t="s">
        <v>4051</v>
      </c>
      <c r="D682" s="381"/>
      <c r="E682" s="381"/>
      <c r="F682" s="381"/>
      <c r="G682" s="381"/>
      <c r="H682" s="381"/>
      <c r="I682" s="381"/>
      <c r="J682" s="382"/>
      <c r="K682" s="313">
        <v>21.4</v>
      </c>
      <c r="L682" s="17">
        <f t="shared" si="52"/>
        <v>2033</v>
      </c>
      <c r="M682" s="66"/>
      <c r="N682" s="66">
        <f t="shared" si="53"/>
        <v>21.4</v>
      </c>
      <c r="O682" s="67">
        <f t="shared" si="55"/>
        <v>0</v>
      </c>
      <c r="P682" s="66">
        <f t="shared" si="54"/>
        <v>2033</v>
      </c>
      <c r="Q682" s="67">
        <f t="shared" si="56"/>
        <v>0</v>
      </c>
    </row>
    <row r="683" spans="1:17">
      <c r="A683" s="208">
        <v>0</v>
      </c>
      <c r="B683" s="26">
        <v>50807</v>
      </c>
      <c r="C683" s="380" t="s">
        <v>4052</v>
      </c>
      <c r="D683" s="381"/>
      <c r="E683" s="381"/>
      <c r="F683" s="381"/>
      <c r="G683" s="381"/>
      <c r="H683" s="381"/>
      <c r="I683" s="381"/>
      <c r="J683" s="382"/>
      <c r="K683" s="313">
        <v>15.5</v>
      </c>
      <c r="L683" s="17">
        <f t="shared" si="52"/>
        <v>1473</v>
      </c>
      <c r="M683" s="66"/>
      <c r="N683" s="66">
        <f t="shared" si="53"/>
        <v>15.5</v>
      </c>
      <c r="O683" s="67">
        <f t="shared" si="55"/>
        <v>0</v>
      </c>
      <c r="P683" s="66">
        <f t="shared" si="54"/>
        <v>1473</v>
      </c>
      <c r="Q683" s="67">
        <f t="shared" si="56"/>
        <v>0</v>
      </c>
    </row>
    <row r="684" spans="1:17">
      <c r="A684" s="208">
        <v>0</v>
      </c>
      <c r="B684" s="26">
        <v>44644</v>
      </c>
      <c r="C684" s="380" t="s">
        <v>4053</v>
      </c>
      <c r="D684" s="381"/>
      <c r="E684" s="381"/>
      <c r="F684" s="381"/>
      <c r="G684" s="381"/>
      <c r="H684" s="381"/>
      <c r="I684" s="381"/>
      <c r="J684" s="382"/>
      <c r="K684" s="122">
        <v>7.93</v>
      </c>
      <c r="L684" s="17">
        <f t="shared" si="52"/>
        <v>753</v>
      </c>
      <c r="M684" s="66"/>
      <c r="N684" s="66">
        <f t="shared" si="53"/>
        <v>7.93</v>
      </c>
      <c r="O684" s="67">
        <f t="shared" si="55"/>
        <v>0</v>
      </c>
      <c r="P684" s="66">
        <f t="shared" si="54"/>
        <v>753</v>
      </c>
      <c r="Q684" s="67">
        <f t="shared" si="56"/>
        <v>0</v>
      </c>
    </row>
    <row r="685" spans="1:17">
      <c r="A685" s="208">
        <v>0</v>
      </c>
      <c r="B685" s="26">
        <v>44669</v>
      </c>
      <c r="C685" s="380" t="s">
        <v>4054</v>
      </c>
      <c r="D685" s="381"/>
      <c r="E685" s="381"/>
      <c r="F685" s="381"/>
      <c r="G685" s="381"/>
      <c r="H685" s="381"/>
      <c r="I685" s="381"/>
      <c r="J685" s="382"/>
      <c r="K685" s="122">
        <v>3.78</v>
      </c>
      <c r="L685" s="17">
        <f t="shared" si="52"/>
        <v>359</v>
      </c>
      <c r="M685" s="66"/>
      <c r="N685" s="66">
        <f t="shared" si="53"/>
        <v>3.78</v>
      </c>
      <c r="O685" s="67">
        <f t="shared" si="55"/>
        <v>0</v>
      </c>
      <c r="P685" s="66">
        <f t="shared" si="54"/>
        <v>359</v>
      </c>
      <c r="Q685" s="67">
        <f t="shared" si="56"/>
        <v>0</v>
      </c>
    </row>
    <row r="686" spans="1:17">
      <c r="A686" s="208">
        <v>0</v>
      </c>
      <c r="B686" s="26">
        <v>44735</v>
      </c>
      <c r="C686" s="380" t="s">
        <v>4055</v>
      </c>
      <c r="D686" s="381"/>
      <c r="E686" s="381"/>
      <c r="F686" s="381"/>
      <c r="G686" s="381"/>
      <c r="H686" s="381"/>
      <c r="I686" s="381"/>
      <c r="J686" s="382"/>
      <c r="K686" s="122">
        <v>3.17</v>
      </c>
      <c r="L686" s="17">
        <f t="shared" si="52"/>
        <v>301</v>
      </c>
      <c r="M686" s="66"/>
      <c r="N686" s="66">
        <f t="shared" si="53"/>
        <v>3.17</v>
      </c>
      <c r="O686" s="67">
        <f t="shared" si="55"/>
        <v>0</v>
      </c>
      <c r="P686" s="66">
        <f t="shared" si="54"/>
        <v>301</v>
      </c>
      <c r="Q686" s="67">
        <f t="shared" si="56"/>
        <v>0</v>
      </c>
    </row>
    <row r="687" spans="1:17">
      <c r="A687" s="208">
        <v>0</v>
      </c>
      <c r="B687" s="26">
        <v>44792</v>
      </c>
      <c r="C687" s="380" t="s">
        <v>4056</v>
      </c>
      <c r="D687" s="381"/>
      <c r="E687" s="381"/>
      <c r="F687" s="381"/>
      <c r="G687" s="381"/>
      <c r="H687" s="381"/>
      <c r="I687" s="381"/>
      <c r="J687" s="382"/>
      <c r="K687" s="313">
        <v>48.3</v>
      </c>
      <c r="L687" s="17">
        <f t="shared" si="52"/>
        <v>4589</v>
      </c>
      <c r="M687" s="66"/>
      <c r="N687" s="66">
        <f t="shared" si="53"/>
        <v>48.3</v>
      </c>
      <c r="O687" s="67">
        <f t="shared" si="55"/>
        <v>0</v>
      </c>
      <c r="P687" s="66">
        <f t="shared" si="54"/>
        <v>4589</v>
      </c>
      <c r="Q687" s="67">
        <f t="shared" si="56"/>
        <v>0</v>
      </c>
    </row>
    <row r="688" spans="1:17">
      <c r="A688" s="208">
        <v>0</v>
      </c>
      <c r="B688" s="26">
        <v>44818</v>
      </c>
      <c r="C688" s="380" t="s">
        <v>4057</v>
      </c>
      <c r="D688" s="381"/>
      <c r="E688" s="381"/>
      <c r="F688" s="381"/>
      <c r="G688" s="381"/>
      <c r="H688" s="381"/>
      <c r="I688" s="381"/>
      <c r="J688" s="382"/>
      <c r="K688" s="122">
        <v>3.78</v>
      </c>
      <c r="L688" s="17">
        <f t="shared" si="52"/>
        <v>359</v>
      </c>
      <c r="M688" s="66"/>
      <c r="N688" s="66">
        <f t="shared" si="53"/>
        <v>3.78</v>
      </c>
      <c r="O688" s="67">
        <f t="shared" si="55"/>
        <v>0</v>
      </c>
      <c r="P688" s="66">
        <f t="shared" si="54"/>
        <v>359</v>
      </c>
      <c r="Q688" s="67">
        <f t="shared" si="56"/>
        <v>0</v>
      </c>
    </row>
    <row r="689" spans="1:17">
      <c r="A689" s="208">
        <v>0</v>
      </c>
      <c r="B689" s="26">
        <v>44826</v>
      </c>
      <c r="C689" s="380" t="s">
        <v>4058</v>
      </c>
      <c r="D689" s="381"/>
      <c r="E689" s="381"/>
      <c r="F689" s="381"/>
      <c r="G689" s="381"/>
      <c r="H689" s="381"/>
      <c r="I689" s="381"/>
      <c r="J689" s="382"/>
      <c r="K689" s="122">
        <v>8.7799999999999994</v>
      </c>
      <c r="L689" s="17">
        <f t="shared" si="52"/>
        <v>834</v>
      </c>
      <c r="M689" s="66"/>
      <c r="N689" s="66">
        <f t="shared" si="53"/>
        <v>8.7799999999999994</v>
      </c>
      <c r="O689" s="67">
        <f t="shared" si="55"/>
        <v>0</v>
      </c>
      <c r="P689" s="66">
        <f t="shared" si="54"/>
        <v>834</v>
      </c>
      <c r="Q689" s="67">
        <f t="shared" si="56"/>
        <v>0</v>
      </c>
    </row>
    <row r="690" spans="1:17">
      <c r="A690" s="208">
        <v>0</v>
      </c>
      <c r="B690" s="26">
        <v>44834</v>
      </c>
      <c r="C690" s="380" t="s">
        <v>4059</v>
      </c>
      <c r="D690" s="381"/>
      <c r="E690" s="381"/>
      <c r="F690" s="381"/>
      <c r="G690" s="381"/>
      <c r="H690" s="381"/>
      <c r="I690" s="381"/>
      <c r="J690" s="382"/>
      <c r="K690" s="122">
        <v>4.6399999999999997</v>
      </c>
      <c r="L690" s="17">
        <f t="shared" si="52"/>
        <v>441</v>
      </c>
      <c r="M690" s="66"/>
      <c r="N690" s="66">
        <f t="shared" si="53"/>
        <v>4.6399999999999997</v>
      </c>
      <c r="O690" s="67">
        <f t="shared" si="55"/>
        <v>0</v>
      </c>
      <c r="P690" s="66">
        <f t="shared" si="54"/>
        <v>441</v>
      </c>
      <c r="Q690" s="67">
        <f t="shared" si="56"/>
        <v>0</v>
      </c>
    </row>
    <row r="691" spans="1:17">
      <c r="A691" s="208">
        <v>0</v>
      </c>
      <c r="B691" s="26">
        <v>50658</v>
      </c>
      <c r="C691" s="380" t="s">
        <v>4060</v>
      </c>
      <c r="D691" s="381"/>
      <c r="E691" s="381"/>
      <c r="F691" s="381"/>
      <c r="G691" s="381"/>
      <c r="H691" s="381"/>
      <c r="I691" s="381"/>
      <c r="J691" s="382"/>
      <c r="K691" s="313">
        <v>24.5</v>
      </c>
      <c r="L691" s="17">
        <f t="shared" si="52"/>
        <v>2328</v>
      </c>
      <c r="M691" s="66"/>
      <c r="N691" s="66">
        <f t="shared" si="53"/>
        <v>24.5</v>
      </c>
      <c r="O691" s="67">
        <f t="shared" si="55"/>
        <v>0</v>
      </c>
      <c r="P691" s="66">
        <f t="shared" si="54"/>
        <v>2328</v>
      </c>
      <c r="Q691" s="67">
        <f t="shared" si="56"/>
        <v>0</v>
      </c>
    </row>
    <row r="692" spans="1:17">
      <c r="A692" s="208">
        <v>0</v>
      </c>
      <c r="B692" s="26">
        <v>58875</v>
      </c>
      <c r="C692" s="380" t="s">
        <v>4061</v>
      </c>
      <c r="D692" s="381"/>
      <c r="E692" s="381"/>
      <c r="F692" s="381"/>
      <c r="G692" s="381"/>
      <c r="H692" s="381"/>
      <c r="I692" s="381"/>
      <c r="J692" s="382"/>
      <c r="K692" s="313">
        <v>30.6</v>
      </c>
      <c r="L692" s="17">
        <f t="shared" si="52"/>
        <v>2907</v>
      </c>
      <c r="M692" s="66"/>
      <c r="N692" s="66">
        <f t="shared" si="53"/>
        <v>30.6</v>
      </c>
      <c r="O692" s="67">
        <f t="shared" si="55"/>
        <v>0</v>
      </c>
      <c r="P692" s="66">
        <f t="shared" si="54"/>
        <v>2907</v>
      </c>
      <c r="Q692" s="67">
        <f t="shared" si="56"/>
        <v>0</v>
      </c>
    </row>
    <row r="693" spans="1:17">
      <c r="A693" s="208">
        <v>0</v>
      </c>
      <c r="B693" s="26">
        <v>64972</v>
      </c>
      <c r="C693" s="380" t="s">
        <v>4062</v>
      </c>
      <c r="D693" s="381"/>
      <c r="E693" s="381"/>
      <c r="F693" s="381"/>
      <c r="G693" s="381"/>
      <c r="H693" s="381"/>
      <c r="I693" s="381"/>
      <c r="J693" s="382"/>
      <c r="K693" s="122">
        <v>3.17</v>
      </c>
      <c r="L693" s="17">
        <f t="shared" si="52"/>
        <v>301</v>
      </c>
      <c r="M693" s="66"/>
      <c r="N693" s="66">
        <f t="shared" si="53"/>
        <v>3.17</v>
      </c>
      <c r="O693" s="67">
        <f t="shared" si="55"/>
        <v>0</v>
      </c>
      <c r="P693" s="66">
        <f t="shared" si="54"/>
        <v>301</v>
      </c>
      <c r="Q693" s="67">
        <f t="shared" si="56"/>
        <v>0</v>
      </c>
    </row>
    <row r="694" spans="1:17">
      <c r="A694" s="208">
        <v>0</v>
      </c>
      <c r="B694" s="26">
        <v>70458</v>
      </c>
      <c r="C694" s="380" t="s">
        <v>4063</v>
      </c>
      <c r="D694" s="381"/>
      <c r="E694" s="381"/>
      <c r="F694" s="381"/>
      <c r="G694" s="381"/>
      <c r="H694" s="381"/>
      <c r="I694" s="381"/>
      <c r="J694" s="382"/>
      <c r="K694" s="122">
        <v>3.17</v>
      </c>
      <c r="L694" s="17">
        <f t="shared" si="52"/>
        <v>301</v>
      </c>
      <c r="M694" s="66"/>
      <c r="N694" s="66">
        <f t="shared" si="53"/>
        <v>3.17</v>
      </c>
      <c r="O694" s="67">
        <f t="shared" si="55"/>
        <v>0</v>
      </c>
      <c r="P694" s="66">
        <f t="shared" si="54"/>
        <v>301</v>
      </c>
      <c r="Q694" s="67">
        <f t="shared" si="56"/>
        <v>0</v>
      </c>
    </row>
    <row r="695" spans="1:17">
      <c r="A695" s="208">
        <v>0</v>
      </c>
      <c r="B695" s="26">
        <v>79905</v>
      </c>
      <c r="C695" s="380" t="s">
        <v>4064</v>
      </c>
      <c r="D695" s="381"/>
      <c r="E695" s="381"/>
      <c r="F695" s="381"/>
      <c r="G695" s="381"/>
      <c r="H695" s="381"/>
      <c r="I695" s="381"/>
      <c r="J695" s="382"/>
      <c r="K695" s="313">
        <v>15.5</v>
      </c>
      <c r="L695" s="17">
        <f t="shared" si="52"/>
        <v>1473</v>
      </c>
      <c r="M695" s="66"/>
      <c r="N695" s="66">
        <f t="shared" si="53"/>
        <v>15.5</v>
      </c>
      <c r="O695" s="67">
        <f t="shared" si="55"/>
        <v>0</v>
      </c>
      <c r="P695" s="66">
        <f t="shared" si="54"/>
        <v>1473</v>
      </c>
      <c r="Q695" s="67">
        <f t="shared" si="56"/>
        <v>0</v>
      </c>
    </row>
    <row r="696" spans="1:17">
      <c r="A696" s="208">
        <v>0</v>
      </c>
      <c r="B696" s="26">
        <v>95448</v>
      </c>
      <c r="C696" s="380" t="s">
        <v>4065</v>
      </c>
      <c r="D696" s="381"/>
      <c r="E696" s="381"/>
      <c r="F696" s="381"/>
      <c r="G696" s="381"/>
      <c r="H696" s="381"/>
      <c r="I696" s="381"/>
      <c r="J696" s="382"/>
      <c r="K696" s="313">
        <v>20.5</v>
      </c>
      <c r="L696" s="17">
        <f t="shared" si="52"/>
        <v>1948</v>
      </c>
      <c r="M696" s="66"/>
      <c r="N696" s="66">
        <f t="shared" si="53"/>
        <v>20.5</v>
      </c>
      <c r="O696" s="67">
        <f t="shared" si="55"/>
        <v>0</v>
      </c>
      <c r="P696" s="66">
        <f t="shared" si="54"/>
        <v>1948</v>
      </c>
      <c r="Q696" s="67">
        <f t="shared" si="56"/>
        <v>0</v>
      </c>
    </row>
    <row r="697" spans="1:17">
      <c r="A697" s="208">
        <v>0</v>
      </c>
      <c r="B697" s="26">
        <v>95489</v>
      </c>
      <c r="C697" s="380" t="s">
        <v>4066</v>
      </c>
      <c r="D697" s="381"/>
      <c r="E697" s="381"/>
      <c r="F697" s="381"/>
      <c r="G697" s="381"/>
      <c r="H697" s="381"/>
      <c r="I697" s="381"/>
      <c r="J697" s="382"/>
      <c r="K697" s="313">
        <v>24.4</v>
      </c>
      <c r="L697" s="17">
        <f t="shared" si="52"/>
        <v>2318</v>
      </c>
      <c r="M697" s="66"/>
      <c r="N697" s="66">
        <f t="shared" si="53"/>
        <v>24.4</v>
      </c>
      <c r="O697" s="67">
        <f t="shared" si="55"/>
        <v>0</v>
      </c>
      <c r="P697" s="66">
        <f t="shared" si="54"/>
        <v>2318</v>
      </c>
      <c r="Q697" s="67">
        <f t="shared" si="56"/>
        <v>0</v>
      </c>
    </row>
    <row r="698" spans="1:17">
      <c r="A698" s="208">
        <v>0</v>
      </c>
      <c r="B698" s="26">
        <v>50815</v>
      </c>
      <c r="C698" s="380" t="s">
        <v>4067</v>
      </c>
      <c r="D698" s="381"/>
      <c r="E698" s="381"/>
      <c r="F698" s="381"/>
      <c r="G698" s="381"/>
      <c r="H698" s="381"/>
      <c r="I698" s="381"/>
      <c r="J698" s="382"/>
      <c r="K698" s="17">
        <v>91</v>
      </c>
      <c r="L698" s="17">
        <f t="shared" si="52"/>
        <v>8645</v>
      </c>
      <c r="M698" s="66"/>
      <c r="N698" s="66">
        <f t="shared" si="53"/>
        <v>91</v>
      </c>
      <c r="O698" s="67">
        <f t="shared" si="55"/>
        <v>0</v>
      </c>
      <c r="P698" s="66">
        <f t="shared" si="54"/>
        <v>8645</v>
      </c>
      <c r="Q698" s="67">
        <f t="shared" si="56"/>
        <v>0</v>
      </c>
    </row>
    <row r="699" spans="1:17">
      <c r="A699" s="208">
        <v>0</v>
      </c>
      <c r="B699" s="26">
        <v>124164</v>
      </c>
      <c r="C699" s="380" t="s">
        <v>4068</v>
      </c>
      <c r="D699" s="381"/>
      <c r="E699" s="381"/>
      <c r="F699" s="381"/>
      <c r="G699" s="381"/>
      <c r="H699" s="381"/>
      <c r="I699" s="381"/>
      <c r="J699" s="382"/>
      <c r="K699" s="313">
        <v>16.8</v>
      </c>
      <c r="L699" s="17">
        <f t="shared" si="52"/>
        <v>1596</v>
      </c>
      <c r="M699" s="66"/>
      <c r="N699" s="66">
        <f t="shared" si="53"/>
        <v>16.8</v>
      </c>
      <c r="O699" s="67">
        <f t="shared" si="55"/>
        <v>0</v>
      </c>
      <c r="P699" s="66">
        <f t="shared" si="54"/>
        <v>1596</v>
      </c>
      <c r="Q699" s="67">
        <f t="shared" si="56"/>
        <v>0</v>
      </c>
    </row>
    <row r="700" spans="1:17">
      <c r="A700" s="208">
        <v>0</v>
      </c>
      <c r="B700" s="26">
        <v>124750</v>
      </c>
      <c r="C700" s="380" t="s">
        <v>4069</v>
      </c>
      <c r="D700" s="381"/>
      <c r="E700" s="381"/>
      <c r="F700" s="381"/>
      <c r="G700" s="381"/>
      <c r="H700" s="381"/>
      <c r="I700" s="381"/>
      <c r="J700" s="382"/>
      <c r="K700" s="122">
        <v>4.2699999999999996</v>
      </c>
      <c r="L700" s="17">
        <f t="shared" si="52"/>
        <v>406</v>
      </c>
      <c r="M700" s="66"/>
      <c r="N700" s="66">
        <f t="shared" si="53"/>
        <v>4.2699999999999996</v>
      </c>
      <c r="O700" s="67">
        <f t="shared" si="55"/>
        <v>0</v>
      </c>
      <c r="P700" s="66">
        <f t="shared" si="54"/>
        <v>406</v>
      </c>
      <c r="Q700" s="67">
        <f t="shared" si="56"/>
        <v>0</v>
      </c>
    </row>
    <row r="701" spans="1:17">
      <c r="A701" s="208">
        <v>0</v>
      </c>
      <c r="B701" s="26">
        <v>125146</v>
      </c>
      <c r="C701" s="380" t="s">
        <v>4070</v>
      </c>
      <c r="D701" s="381"/>
      <c r="E701" s="381"/>
      <c r="F701" s="381"/>
      <c r="G701" s="381"/>
      <c r="H701" s="381"/>
      <c r="I701" s="381"/>
      <c r="J701" s="382"/>
      <c r="K701" s="313">
        <v>16.2</v>
      </c>
      <c r="L701" s="17">
        <f t="shared" si="52"/>
        <v>1539</v>
      </c>
      <c r="M701" s="66"/>
      <c r="N701" s="66">
        <f t="shared" si="53"/>
        <v>16.2</v>
      </c>
      <c r="O701" s="67">
        <f t="shared" si="55"/>
        <v>0</v>
      </c>
      <c r="P701" s="66">
        <f t="shared" si="54"/>
        <v>1539</v>
      </c>
      <c r="Q701" s="67">
        <f t="shared" si="56"/>
        <v>0</v>
      </c>
    </row>
    <row r="702" spans="1:17">
      <c r="A702" s="208">
        <v>0</v>
      </c>
      <c r="B702" s="26">
        <v>125351</v>
      </c>
      <c r="C702" s="380" t="s">
        <v>4071</v>
      </c>
      <c r="D702" s="381"/>
      <c r="E702" s="381"/>
      <c r="F702" s="381"/>
      <c r="G702" s="381"/>
      <c r="H702" s="381"/>
      <c r="I702" s="381"/>
      <c r="J702" s="382"/>
      <c r="K702" s="313">
        <v>51.1</v>
      </c>
      <c r="L702" s="17">
        <f t="shared" si="52"/>
        <v>4855</v>
      </c>
      <c r="M702" s="66"/>
      <c r="N702" s="66">
        <f t="shared" si="53"/>
        <v>51.1</v>
      </c>
      <c r="O702" s="67">
        <f t="shared" si="55"/>
        <v>0</v>
      </c>
      <c r="P702" s="66">
        <f t="shared" si="54"/>
        <v>4855</v>
      </c>
      <c r="Q702" s="67">
        <f t="shared" si="56"/>
        <v>0</v>
      </c>
    </row>
    <row r="703" spans="1:17">
      <c r="A703" s="208">
        <v>0</v>
      </c>
      <c r="B703" s="26">
        <v>125856</v>
      </c>
      <c r="C703" s="380" t="s">
        <v>4072</v>
      </c>
      <c r="D703" s="381"/>
      <c r="E703" s="381"/>
      <c r="F703" s="381"/>
      <c r="G703" s="381"/>
      <c r="H703" s="381"/>
      <c r="I703" s="381"/>
      <c r="J703" s="382"/>
      <c r="K703" s="313">
        <v>25.9</v>
      </c>
      <c r="L703" s="17">
        <f t="shared" si="52"/>
        <v>2461</v>
      </c>
      <c r="M703" s="66"/>
      <c r="N703" s="66">
        <f t="shared" si="53"/>
        <v>25.9</v>
      </c>
      <c r="O703" s="67">
        <f t="shared" si="55"/>
        <v>0</v>
      </c>
      <c r="P703" s="66">
        <f t="shared" si="54"/>
        <v>2461</v>
      </c>
      <c r="Q703" s="67">
        <f t="shared" si="56"/>
        <v>0</v>
      </c>
    </row>
    <row r="704" spans="1:17">
      <c r="A704" s="208">
        <v>0</v>
      </c>
      <c r="B704" s="26">
        <v>126276</v>
      </c>
      <c r="C704" s="380" t="s">
        <v>4073</v>
      </c>
      <c r="D704" s="381"/>
      <c r="E704" s="381"/>
      <c r="F704" s="381"/>
      <c r="G704" s="381"/>
      <c r="H704" s="381"/>
      <c r="I704" s="381"/>
      <c r="J704" s="382"/>
      <c r="K704" s="313">
        <v>22.8</v>
      </c>
      <c r="L704" s="17">
        <f t="shared" si="52"/>
        <v>2166</v>
      </c>
      <c r="M704" s="66"/>
      <c r="N704" s="66">
        <f t="shared" si="53"/>
        <v>22.8</v>
      </c>
      <c r="O704" s="67">
        <f t="shared" si="55"/>
        <v>0</v>
      </c>
      <c r="P704" s="66">
        <f t="shared" si="54"/>
        <v>2166</v>
      </c>
      <c r="Q704" s="67">
        <f t="shared" si="56"/>
        <v>0</v>
      </c>
    </row>
    <row r="705" spans="1:17">
      <c r="A705" s="208">
        <v>0</v>
      </c>
      <c r="B705" s="26">
        <v>126284</v>
      </c>
      <c r="C705" s="380" t="s">
        <v>4074</v>
      </c>
      <c r="D705" s="381"/>
      <c r="E705" s="381"/>
      <c r="F705" s="381"/>
      <c r="G705" s="381"/>
      <c r="H705" s="381"/>
      <c r="I705" s="381"/>
      <c r="J705" s="382"/>
      <c r="K705" s="17">
        <v>91</v>
      </c>
      <c r="L705" s="17">
        <f t="shared" si="52"/>
        <v>8645</v>
      </c>
      <c r="M705" s="66"/>
      <c r="N705" s="66">
        <f t="shared" si="53"/>
        <v>91</v>
      </c>
      <c r="O705" s="67">
        <f t="shared" si="55"/>
        <v>0</v>
      </c>
      <c r="P705" s="66">
        <f t="shared" si="54"/>
        <v>8645</v>
      </c>
      <c r="Q705" s="67">
        <f t="shared" si="56"/>
        <v>0</v>
      </c>
    </row>
    <row r="706" spans="1:17">
      <c r="A706" s="208">
        <v>0</v>
      </c>
      <c r="B706" s="26">
        <v>126292</v>
      </c>
      <c r="C706" s="380" t="s">
        <v>4075</v>
      </c>
      <c r="D706" s="381"/>
      <c r="E706" s="381"/>
      <c r="F706" s="381"/>
      <c r="G706" s="381"/>
      <c r="H706" s="381"/>
      <c r="I706" s="381"/>
      <c r="J706" s="382"/>
      <c r="K706" s="313">
        <v>17.7</v>
      </c>
      <c r="L706" s="17">
        <f t="shared" si="52"/>
        <v>1682</v>
      </c>
      <c r="M706" s="66"/>
      <c r="N706" s="66">
        <f t="shared" si="53"/>
        <v>17.7</v>
      </c>
      <c r="O706" s="67">
        <f t="shared" si="55"/>
        <v>0</v>
      </c>
      <c r="P706" s="66">
        <f t="shared" si="54"/>
        <v>1682</v>
      </c>
      <c r="Q706" s="67">
        <f t="shared" si="56"/>
        <v>0</v>
      </c>
    </row>
    <row r="707" spans="1:17">
      <c r="A707" s="208">
        <v>0</v>
      </c>
      <c r="B707" s="26">
        <v>127399</v>
      </c>
      <c r="C707" s="380" t="s">
        <v>4076</v>
      </c>
      <c r="D707" s="381"/>
      <c r="E707" s="381"/>
      <c r="F707" s="381"/>
      <c r="G707" s="381"/>
      <c r="H707" s="381"/>
      <c r="I707" s="381"/>
      <c r="J707" s="382"/>
      <c r="K707" s="313">
        <v>24</v>
      </c>
      <c r="L707" s="17">
        <f t="shared" si="52"/>
        <v>2280</v>
      </c>
      <c r="M707" s="66"/>
      <c r="N707" s="66">
        <f t="shared" si="53"/>
        <v>24</v>
      </c>
      <c r="O707" s="67">
        <f t="shared" si="55"/>
        <v>0</v>
      </c>
      <c r="P707" s="66">
        <f t="shared" si="54"/>
        <v>2280</v>
      </c>
      <c r="Q707" s="67">
        <f t="shared" si="56"/>
        <v>0</v>
      </c>
    </row>
    <row r="708" spans="1:17">
      <c r="A708" s="208">
        <v>0</v>
      </c>
      <c r="B708" s="26">
        <v>166371</v>
      </c>
      <c r="C708" s="380" t="s">
        <v>4077</v>
      </c>
      <c r="D708" s="381"/>
      <c r="E708" s="381"/>
      <c r="F708" s="381"/>
      <c r="G708" s="381"/>
      <c r="H708" s="381"/>
      <c r="I708" s="381"/>
      <c r="J708" s="382"/>
      <c r="K708" s="313">
        <v>45.3</v>
      </c>
      <c r="L708" s="17">
        <f t="shared" si="52"/>
        <v>4304</v>
      </c>
      <c r="M708" s="66"/>
      <c r="N708" s="66">
        <f t="shared" si="53"/>
        <v>45.3</v>
      </c>
      <c r="O708" s="67">
        <f t="shared" si="55"/>
        <v>0</v>
      </c>
      <c r="P708" s="66">
        <f t="shared" si="54"/>
        <v>4304</v>
      </c>
      <c r="Q708" s="67">
        <f t="shared" si="56"/>
        <v>0</v>
      </c>
    </row>
    <row r="709" spans="1:17">
      <c r="A709" s="208">
        <v>0</v>
      </c>
      <c r="B709" s="26">
        <v>91140</v>
      </c>
      <c r="C709" s="380" t="s">
        <v>4079</v>
      </c>
      <c r="D709" s="381"/>
      <c r="E709" s="381"/>
      <c r="F709" s="381"/>
      <c r="G709" s="381"/>
      <c r="H709" s="381"/>
      <c r="I709" s="381"/>
      <c r="J709" s="382"/>
      <c r="K709" s="17">
        <v>399</v>
      </c>
      <c r="L709" s="17">
        <f t="shared" si="52"/>
        <v>37905</v>
      </c>
      <c r="M709" s="66"/>
      <c r="N709" s="66">
        <f t="shared" si="53"/>
        <v>399</v>
      </c>
      <c r="O709" s="67">
        <f t="shared" si="55"/>
        <v>0</v>
      </c>
      <c r="P709" s="66">
        <f t="shared" si="54"/>
        <v>37905</v>
      </c>
      <c r="Q709" s="67">
        <f t="shared" si="56"/>
        <v>0</v>
      </c>
    </row>
    <row r="710" spans="1:17">
      <c r="A710" s="208">
        <v>0</v>
      </c>
      <c r="B710" s="26">
        <v>91157</v>
      </c>
      <c r="C710" s="380" t="s">
        <v>4080</v>
      </c>
      <c r="D710" s="381"/>
      <c r="E710" s="381"/>
      <c r="F710" s="381"/>
      <c r="G710" s="381"/>
      <c r="H710" s="381"/>
      <c r="I710" s="381"/>
      <c r="J710" s="382"/>
      <c r="K710" s="17">
        <v>478</v>
      </c>
      <c r="L710" s="17">
        <f t="shared" si="52"/>
        <v>45410</v>
      </c>
      <c r="M710" s="66"/>
      <c r="N710" s="66">
        <f t="shared" si="53"/>
        <v>478</v>
      </c>
      <c r="O710" s="67">
        <f t="shared" si="55"/>
        <v>0</v>
      </c>
      <c r="P710" s="66">
        <f t="shared" si="54"/>
        <v>45410</v>
      </c>
      <c r="Q710" s="67">
        <f t="shared" si="56"/>
        <v>0</v>
      </c>
    </row>
    <row r="711" spans="1:17">
      <c r="A711" s="208">
        <v>0</v>
      </c>
      <c r="B711" s="26">
        <v>92056</v>
      </c>
      <c r="C711" s="380" t="s">
        <v>4081</v>
      </c>
      <c r="D711" s="381"/>
      <c r="E711" s="381"/>
      <c r="F711" s="381"/>
      <c r="G711" s="381"/>
      <c r="H711" s="381"/>
      <c r="I711" s="381"/>
      <c r="J711" s="382"/>
      <c r="K711" s="313">
        <v>41</v>
      </c>
      <c r="L711" s="17">
        <f t="shared" si="52"/>
        <v>3895</v>
      </c>
      <c r="M711" s="66"/>
      <c r="N711" s="66">
        <f t="shared" si="53"/>
        <v>41</v>
      </c>
      <c r="O711" s="67">
        <f t="shared" si="55"/>
        <v>0</v>
      </c>
      <c r="P711" s="66">
        <f t="shared" si="54"/>
        <v>3895</v>
      </c>
      <c r="Q711" s="67">
        <f t="shared" si="56"/>
        <v>0</v>
      </c>
    </row>
    <row r="712" spans="1:17">
      <c r="A712" s="208">
        <v>0</v>
      </c>
      <c r="B712" s="26">
        <v>92619</v>
      </c>
      <c r="C712" s="380" t="s">
        <v>4082</v>
      </c>
      <c r="D712" s="381"/>
      <c r="E712" s="381"/>
      <c r="F712" s="381"/>
      <c r="G712" s="381"/>
      <c r="H712" s="381"/>
      <c r="I712" s="381"/>
      <c r="J712" s="382"/>
      <c r="K712" s="313">
        <v>22.9</v>
      </c>
      <c r="L712" s="17">
        <f t="shared" ref="L712:L775" si="57">ROUND(K712*Курс_EUR,0)</f>
        <v>2176</v>
      </c>
      <c r="M712" s="66"/>
      <c r="N712" s="66">
        <f t="shared" ref="N712:N775" si="58">K712*(1-Скидка_SATA)</f>
        <v>22.9</v>
      </c>
      <c r="O712" s="67">
        <f t="shared" si="55"/>
        <v>0</v>
      </c>
      <c r="P712" s="66">
        <f t="shared" ref="P712:P775" si="59">L712*(1-Скидка_SATA)</f>
        <v>2176</v>
      </c>
      <c r="Q712" s="67">
        <f t="shared" si="56"/>
        <v>0</v>
      </c>
    </row>
    <row r="713" spans="1:17">
      <c r="A713" s="208">
        <v>0</v>
      </c>
      <c r="B713" s="26">
        <v>92742</v>
      </c>
      <c r="C713" s="380" t="s">
        <v>4083</v>
      </c>
      <c r="D713" s="381"/>
      <c r="E713" s="381"/>
      <c r="F713" s="381"/>
      <c r="G713" s="381"/>
      <c r="H713" s="381"/>
      <c r="I713" s="381"/>
      <c r="J713" s="382"/>
      <c r="K713" s="17">
        <v>70</v>
      </c>
      <c r="L713" s="17">
        <f t="shared" si="57"/>
        <v>6650</v>
      </c>
      <c r="M713" s="66"/>
      <c r="N713" s="66">
        <f t="shared" si="58"/>
        <v>70</v>
      </c>
      <c r="O713" s="67">
        <f t="shared" si="55"/>
        <v>0</v>
      </c>
      <c r="P713" s="66">
        <f t="shared" si="59"/>
        <v>6650</v>
      </c>
      <c r="Q713" s="67">
        <f t="shared" si="56"/>
        <v>0</v>
      </c>
    </row>
    <row r="714" spans="1:17">
      <c r="A714" s="208">
        <v>0</v>
      </c>
      <c r="B714" s="26">
        <v>92767</v>
      </c>
      <c r="C714" s="380" t="s">
        <v>4084</v>
      </c>
      <c r="D714" s="381"/>
      <c r="E714" s="381"/>
      <c r="F714" s="381"/>
      <c r="G714" s="381"/>
      <c r="H714" s="381"/>
      <c r="I714" s="381"/>
      <c r="J714" s="382"/>
      <c r="K714" s="17">
        <v>99</v>
      </c>
      <c r="L714" s="17">
        <f t="shared" si="57"/>
        <v>9405</v>
      </c>
      <c r="M714" s="66"/>
      <c r="N714" s="66">
        <f t="shared" si="58"/>
        <v>99</v>
      </c>
      <c r="O714" s="67">
        <f t="shared" si="55"/>
        <v>0</v>
      </c>
      <c r="P714" s="66">
        <f t="shared" si="59"/>
        <v>9405</v>
      </c>
      <c r="Q714" s="67">
        <f t="shared" si="56"/>
        <v>0</v>
      </c>
    </row>
    <row r="715" spans="1:17">
      <c r="A715" s="208">
        <v>0</v>
      </c>
      <c r="B715" s="26">
        <v>92759</v>
      </c>
      <c r="C715" s="380" t="s">
        <v>4085</v>
      </c>
      <c r="D715" s="381"/>
      <c r="E715" s="381"/>
      <c r="F715" s="381"/>
      <c r="G715" s="381"/>
      <c r="H715" s="381"/>
      <c r="I715" s="381"/>
      <c r="J715" s="382"/>
      <c r="K715" s="17">
        <v>66</v>
      </c>
      <c r="L715" s="17">
        <f t="shared" si="57"/>
        <v>6270</v>
      </c>
      <c r="M715" s="66"/>
      <c r="N715" s="66">
        <f t="shared" si="58"/>
        <v>66</v>
      </c>
      <c r="O715" s="67">
        <f t="shared" si="55"/>
        <v>0</v>
      </c>
      <c r="P715" s="66">
        <f t="shared" si="59"/>
        <v>6270</v>
      </c>
      <c r="Q715" s="67">
        <f t="shared" si="56"/>
        <v>0</v>
      </c>
    </row>
    <row r="716" spans="1:17">
      <c r="A716" s="208">
        <v>0</v>
      </c>
      <c r="B716" s="26">
        <v>93526</v>
      </c>
      <c r="C716" s="380" t="s">
        <v>4086</v>
      </c>
      <c r="D716" s="381"/>
      <c r="E716" s="381"/>
      <c r="F716" s="381"/>
      <c r="G716" s="381"/>
      <c r="H716" s="381"/>
      <c r="I716" s="381"/>
      <c r="J716" s="382"/>
      <c r="K716" s="313">
        <v>40.6</v>
      </c>
      <c r="L716" s="17">
        <f t="shared" si="57"/>
        <v>3857</v>
      </c>
      <c r="M716" s="66"/>
      <c r="N716" s="66">
        <f t="shared" si="58"/>
        <v>40.6</v>
      </c>
      <c r="O716" s="67">
        <f t="shared" si="55"/>
        <v>0</v>
      </c>
      <c r="P716" s="66">
        <f t="shared" si="59"/>
        <v>3857</v>
      </c>
      <c r="Q716" s="67">
        <f t="shared" si="56"/>
        <v>0</v>
      </c>
    </row>
    <row r="717" spans="1:17">
      <c r="A717" s="208">
        <v>0</v>
      </c>
      <c r="B717" s="26">
        <v>93559</v>
      </c>
      <c r="C717" s="380" t="s">
        <v>4087</v>
      </c>
      <c r="D717" s="381"/>
      <c r="E717" s="381"/>
      <c r="F717" s="381"/>
      <c r="G717" s="381"/>
      <c r="H717" s="381"/>
      <c r="I717" s="381"/>
      <c r="J717" s="382"/>
      <c r="K717" s="17">
        <v>63</v>
      </c>
      <c r="L717" s="17">
        <f t="shared" si="57"/>
        <v>5985</v>
      </c>
      <c r="M717" s="66"/>
      <c r="N717" s="66">
        <f t="shared" si="58"/>
        <v>63</v>
      </c>
      <c r="O717" s="67">
        <f t="shared" si="55"/>
        <v>0</v>
      </c>
      <c r="P717" s="66">
        <f t="shared" si="59"/>
        <v>5985</v>
      </c>
      <c r="Q717" s="67">
        <f t="shared" si="56"/>
        <v>0</v>
      </c>
    </row>
    <row r="718" spans="1:17">
      <c r="A718" s="208">
        <v>0</v>
      </c>
      <c r="B718" s="26">
        <v>98509</v>
      </c>
      <c r="C718" s="380" t="s">
        <v>4088</v>
      </c>
      <c r="D718" s="381"/>
      <c r="E718" s="381"/>
      <c r="F718" s="381"/>
      <c r="G718" s="381"/>
      <c r="H718" s="381"/>
      <c r="I718" s="381"/>
      <c r="J718" s="382"/>
      <c r="K718" s="17">
        <v>131</v>
      </c>
      <c r="L718" s="17">
        <f t="shared" si="57"/>
        <v>12445</v>
      </c>
      <c r="M718" s="66"/>
      <c r="N718" s="66">
        <f t="shared" si="58"/>
        <v>131</v>
      </c>
      <c r="O718" s="67">
        <f t="shared" si="55"/>
        <v>0</v>
      </c>
      <c r="P718" s="66">
        <f t="shared" si="59"/>
        <v>12445</v>
      </c>
      <c r="Q718" s="67">
        <f t="shared" si="56"/>
        <v>0</v>
      </c>
    </row>
    <row r="719" spans="1:17">
      <c r="A719" s="208">
        <v>0</v>
      </c>
      <c r="B719" s="26">
        <v>187419</v>
      </c>
      <c r="C719" s="380" t="s">
        <v>4113</v>
      </c>
      <c r="D719" s="381"/>
      <c r="E719" s="381"/>
      <c r="F719" s="381"/>
      <c r="G719" s="381"/>
      <c r="H719" s="381"/>
      <c r="I719" s="381"/>
      <c r="J719" s="382"/>
      <c r="K719" s="17">
        <v>85</v>
      </c>
      <c r="L719" s="17">
        <f t="shared" si="57"/>
        <v>8075</v>
      </c>
      <c r="M719" s="66"/>
      <c r="N719" s="66">
        <f t="shared" si="58"/>
        <v>85</v>
      </c>
      <c r="O719" s="67">
        <f t="shared" si="55"/>
        <v>0</v>
      </c>
      <c r="P719" s="66">
        <f t="shared" si="59"/>
        <v>8075</v>
      </c>
      <c r="Q719" s="67">
        <f t="shared" si="56"/>
        <v>0</v>
      </c>
    </row>
    <row r="720" spans="1:17">
      <c r="A720" s="208">
        <v>0</v>
      </c>
      <c r="B720" s="26">
        <v>187690</v>
      </c>
      <c r="C720" s="380" t="s">
        <v>4114</v>
      </c>
      <c r="D720" s="381"/>
      <c r="E720" s="381"/>
      <c r="F720" s="381"/>
      <c r="G720" s="381"/>
      <c r="H720" s="381"/>
      <c r="I720" s="381"/>
      <c r="J720" s="382"/>
      <c r="K720" s="17">
        <v>160</v>
      </c>
      <c r="L720" s="17">
        <f t="shared" si="57"/>
        <v>15200</v>
      </c>
      <c r="M720" s="66"/>
      <c r="N720" s="66">
        <f t="shared" si="58"/>
        <v>160</v>
      </c>
      <c r="O720" s="67">
        <f t="shared" si="55"/>
        <v>0</v>
      </c>
      <c r="P720" s="66">
        <f t="shared" si="59"/>
        <v>15200</v>
      </c>
      <c r="Q720" s="67">
        <f t="shared" si="56"/>
        <v>0</v>
      </c>
    </row>
    <row r="721" spans="1:17">
      <c r="A721" s="208">
        <v>0</v>
      </c>
      <c r="B721" s="26">
        <v>191551</v>
      </c>
      <c r="C721" s="380" t="s">
        <v>4115</v>
      </c>
      <c r="D721" s="381"/>
      <c r="E721" s="381"/>
      <c r="F721" s="381"/>
      <c r="G721" s="381"/>
      <c r="H721" s="381"/>
      <c r="I721" s="381"/>
      <c r="J721" s="382"/>
      <c r="K721" s="313">
        <v>47.4</v>
      </c>
      <c r="L721" s="17">
        <f t="shared" si="57"/>
        <v>4503</v>
      </c>
      <c r="M721" s="66"/>
      <c r="N721" s="66">
        <f t="shared" si="58"/>
        <v>47.4</v>
      </c>
      <c r="O721" s="67">
        <f t="shared" ref="O721:O784" si="60">N721*M721</f>
        <v>0</v>
      </c>
      <c r="P721" s="66">
        <f t="shared" si="59"/>
        <v>4503</v>
      </c>
      <c r="Q721" s="67">
        <f t="shared" ref="Q721:Q784" si="61">M721*P721</f>
        <v>0</v>
      </c>
    </row>
    <row r="722" spans="1:17">
      <c r="A722" s="208">
        <v>0</v>
      </c>
      <c r="B722" s="26">
        <v>2600</v>
      </c>
      <c r="C722" s="380" t="s">
        <v>4116</v>
      </c>
      <c r="D722" s="381"/>
      <c r="E722" s="381"/>
      <c r="F722" s="381"/>
      <c r="G722" s="381"/>
      <c r="H722" s="381"/>
      <c r="I722" s="381"/>
      <c r="J722" s="382"/>
      <c r="K722" s="17">
        <v>74</v>
      </c>
      <c r="L722" s="17">
        <f t="shared" si="57"/>
        <v>7030</v>
      </c>
      <c r="M722" s="66"/>
      <c r="N722" s="66">
        <f t="shared" si="58"/>
        <v>74</v>
      </c>
      <c r="O722" s="67">
        <f t="shared" si="60"/>
        <v>0</v>
      </c>
      <c r="P722" s="66">
        <f t="shared" si="59"/>
        <v>7030</v>
      </c>
      <c r="Q722" s="67">
        <f t="shared" si="61"/>
        <v>0</v>
      </c>
    </row>
    <row r="723" spans="1:17">
      <c r="A723" s="208">
        <v>0</v>
      </c>
      <c r="B723" s="26">
        <v>6445</v>
      </c>
      <c r="C723" s="380" t="s">
        <v>4117</v>
      </c>
      <c r="D723" s="381"/>
      <c r="E723" s="381"/>
      <c r="F723" s="381"/>
      <c r="G723" s="381"/>
      <c r="H723" s="381"/>
      <c r="I723" s="381"/>
      <c r="J723" s="382"/>
      <c r="K723" s="313">
        <v>22.2</v>
      </c>
      <c r="L723" s="17">
        <f t="shared" si="57"/>
        <v>2109</v>
      </c>
      <c r="M723" s="66"/>
      <c r="N723" s="66">
        <f t="shared" si="58"/>
        <v>22.2</v>
      </c>
      <c r="O723" s="67">
        <f t="shared" si="60"/>
        <v>0</v>
      </c>
      <c r="P723" s="66">
        <f t="shared" si="59"/>
        <v>2109</v>
      </c>
      <c r="Q723" s="67">
        <f t="shared" si="61"/>
        <v>0</v>
      </c>
    </row>
    <row r="724" spans="1:17">
      <c r="A724" s="208">
        <v>0</v>
      </c>
      <c r="B724" s="26">
        <v>9720</v>
      </c>
      <c r="C724" s="380" t="s">
        <v>4118</v>
      </c>
      <c r="D724" s="381"/>
      <c r="E724" s="381"/>
      <c r="F724" s="381"/>
      <c r="G724" s="381"/>
      <c r="H724" s="381"/>
      <c r="I724" s="381"/>
      <c r="J724" s="382"/>
      <c r="K724" s="17">
        <v>91</v>
      </c>
      <c r="L724" s="17">
        <f t="shared" si="57"/>
        <v>8645</v>
      </c>
      <c r="M724" s="66"/>
      <c r="N724" s="66">
        <f t="shared" si="58"/>
        <v>91</v>
      </c>
      <c r="O724" s="67">
        <f t="shared" si="60"/>
        <v>0</v>
      </c>
      <c r="P724" s="66">
        <f t="shared" si="59"/>
        <v>8645</v>
      </c>
      <c r="Q724" s="67">
        <f t="shared" si="61"/>
        <v>0</v>
      </c>
    </row>
    <row r="725" spans="1:17">
      <c r="A725" s="208">
        <v>0</v>
      </c>
      <c r="B725" s="26">
        <v>9829</v>
      </c>
      <c r="C725" s="380" t="s">
        <v>4119</v>
      </c>
      <c r="D725" s="381"/>
      <c r="E725" s="381"/>
      <c r="F725" s="381"/>
      <c r="G725" s="381"/>
      <c r="H725" s="381"/>
      <c r="I725" s="381"/>
      <c r="J725" s="382"/>
      <c r="K725" s="313">
        <v>24.5</v>
      </c>
      <c r="L725" s="17">
        <f t="shared" si="57"/>
        <v>2328</v>
      </c>
      <c r="M725" s="66"/>
      <c r="N725" s="66">
        <f t="shared" si="58"/>
        <v>24.5</v>
      </c>
      <c r="O725" s="67">
        <f t="shared" si="60"/>
        <v>0</v>
      </c>
      <c r="P725" s="66">
        <f t="shared" si="59"/>
        <v>2328</v>
      </c>
      <c r="Q725" s="67">
        <f t="shared" si="61"/>
        <v>0</v>
      </c>
    </row>
    <row r="726" spans="1:17">
      <c r="A726" s="208">
        <v>0</v>
      </c>
      <c r="B726" s="26">
        <v>61416</v>
      </c>
      <c r="C726" s="380" t="s">
        <v>4120</v>
      </c>
      <c r="D726" s="381"/>
      <c r="E726" s="381"/>
      <c r="F726" s="381"/>
      <c r="G726" s="381"/>
      <c r="H726" s="381"/>
      <c r="I726" s="381"/>
      <c r="J726" s="382"/>
      <c r="K726" s="313">
        <v>21.7</v>
      </c>
      <c r="L726" s="17">
        <f t="shared" si="57"/>
        <v>2062</v>
      </c>
      <c r="M726" s="66"/>
      <c r="N726" s="66">
        <f t="shared" si="58"/>
        <v>21.7</v>
      </c>
      <c r="O726" s="67">
        <f t="shared" si="60"/>
        <v>0</v>
      </c>
      <c r="P726" s="66">
        <f t="shared" si="59"/>
        <v>2062</v>
      </c>
      <c r="Q726" s="67">
        <f t="shared" si="61"/>
        <v>0</v>
      </c>
    </row>
    <row r="727" spans="1:17">
      <c r="A727" s="208">
        <v>0</v>
      </c>
      <c r="B727" s="26">
        <v>69666</v>
      </c>
      <c r="C727" s="380" t="s">
        <v>4121</v>
      </c>
      <c r="D727" s="381"/>
      <c r="E727" s="381"/>
      <c r="F727" s="381"/>
      <c r="G727" s="381"/>
      <c r="H727" s="381"/>
      <c r="I727" s="381"/>
      <c r="J727" s="382"/>
      <c r="K727" s="17">
        <v>91</v>
      </c>
      <c r="L727" s="17">
        <f t="shared" si="57"/>
        <v>8645</v>
      </c>
      <c r="M727" s="66"/>
      <c r="N727" s="66">
        <f t="shared" si="58"/>
        <v>91</v>
      </c>
      <c r="O727" s="67">
        <f t="shared" si="60"/>
        <v>0</v>
      </c>
      <c r="P727" s="66">
        <f t="shared" si="59"/>
        <v>8645</v>
      </c>
      <c r="Q727" s="67">
        <f t="shared" si="61"/>
        <v>0</v>
      </c>
    </row>
    <row r="728" spans="1:17">
      <c r="A728" s="208">
        <v>0</v>
      </c>
      <c r="B728" s="26">
        <v>50666</v>
      </c>
      <c r="C728" s="380" t="s">
        <v>4122</v>
      </c>
      <c r="D728" s="381"/>
      <c r="E728" s="381"/>
      <c r="F728" s="381"/>
      <c r="G728" s="381"/>
      <c r="H728" s="381"/>
      <c r="I728" s="381"/>
      <c r="J728" s="382"/>
      <c r="K728" s="313">
        <v>24.5</v>
      </c>
      <c r="L728" s="17">
        <f t="shared" si="57"/>
        <v>2328</v>
      </c>
      <c r="M728" s="66"/>
      <c r="N728" s="66">
        <f t="shared" si="58"/>
        <v>24.5</v>
      </c>
      <c r="O728" s="67">
        <f t="shared" si="60"/>
        <v>0</v>
      </c>
      <c r="P728" s="66">
        <f t="shared" si="59"/>
        <v>2328</v>
      </c>
      <c r="Q728" s="67">
        <f t="shared" si="61"/>
        <v>0</v>
      </c>
    </row>
    <row r="729" spans="1:17">
      <c r="A729" s="208">
        <v>0</v>
      </c>
      <c r="B729" s="26">
        <v>70623</v>
      </c>
      <c r="C729" s="380" t="s">
        <v>4123</v>
      </c>
      <c r="D729" s="381"/>
      <c r="E729" s="381"/>
      <c r="F729" s="381"/>
      <c r="G729" s="381"/>
      <c r="H729" s="381"/>
      <c r="I729" s="381"/>
      <c r="J729" s="382"/>
      <c r="K729" s="17">
        <v>141</v>
      </c>
      <c r="L729" s="17">
        <f t="shared" si="57"/>
        <v>13395</v>
      </c>
      <c r="M729" s="66"/>
      <c r="N729" s="66">
        <f t="shared" si="58"/>
        <v>141</v>
      </c>
      <c r="O729" s="67">
        <f t="shared" si="60"/>
        <v>0</v>
      </c>
      <c r="P729" s="66">
        <f t="shared" si="59"/>
        <v>13395</v>
      </c>
      <c r="Q729" s="67">
        <f t="shared" si="61"/>
        <v>0</v>
      </c>
    </row>
    <row r="730" spans="1:17">
      <c r="A730" s="208">
        <v>0</v>
      </c>
      <c r="B730" s="26">
        <v>8268</v>
      </c>
      <c r="C730" s="380" t="s">
        <v>4124</v>
      </c>
      <c r="D730" s="381"/>
      <c r="E730" s="381"/>
      <c r="F730" s="381"/>
      <c r="G730" s="381"/>
      <c r="H730" s="381"/>
      <c r="I730" s="381"/>
      <c r="J730" s="382"/>
      <c r="K730" s="122">
        <v>2.9</v>
      </c>
      <c r="L730" s="17">
        <f t="shared" si="57"/>
        <v>276</v>
      </c>
      <c r="M730" s="66"/>
      <c r="N730" s="66">
        <f t="shared" si="58"/>
        <v>2.9</v>
      </c>
      <c r="O730" s="67">
        <f t="shared" si="60"/>
        <v>0</v>
      </c>
      <c r="P730" s="66">
        <f t="shared" si="59"/>
        <v>276</v>
      </c>
      <c r="Q730" s="67">
        <f t="shared" si="61"/>
        <v>0</v>
      </c>
    </row>
    <row r="731" spans="1:17">
      <c r="A731" s="208">
        <v>0</v>
      </c>
      <c r="B731" s="26">
        <v>20461</v>
      </c>
      <c r="C731" s="380" t="s">
        <v>4125</v>
      </c>
      <c r="D731" s="381"/>
      <c r="E731" s="381"/>
      <c r="F731" s="381"/>
      <c r="G731" s="381"/>
      <c r="H731" s="381"/>
      <c r="I731" s="381"/>
      <c r="J731" s="382"/>
      <c r="K731" s="313">
        <v>12.1</v>
      </c>
      <c r="L731" s="17">
        <f t="shared" si="57"/>
        <v>1150</v>
      </c>
      <c r="M731" s="66"/>
      <c r="N731" s="66">
        <f t="shared" si="58"/>
        <v>12.1</v>
      </c>
      <c r="O731" s="67">
        <f t="shared" si="60"/>
        <v>0</v>
      </c>
      <c r="P731" s="66">
        <f t="shared" si="59"/>
        <v>1150</v>
      </c>
      <c r="Q731" s="67">
        <f t="shared" si="61"/>
        <v>0</v>
      </c>
    </row>
    <row r="732" spans="1:17">
      <c r="A732" s="208">
        <v>0</v>
      </c>
      <c r="B732" s="26">
        <v>21014</v>
      </c>
      <c r="C732" s="380" t="s">
        <v>4126</v>
      </c>
      <c r="D732" s="381"/>
      <c r="E732" s="381"/>
      <c r="F732" s="381"/>
      <c r="G732" s="381"/>
      <c r="H732" s="381"/>
      <c r="I732" s="381"/>
      <c r="J732" s="382"/>
      <c r="K732" s="17">
        <v>129</v>
      </c>
      <c r="L732" s="17">
        <f t="shared" si="57"/>
        <v>12255</v>
      </c>
      <c r="M732" s="66"/>
      <c r="N732" s="66">
        <f t="shared" si="58"/>
        <v>129</v>
      </c>
      <c r="O732" s="67">
        <f t="shared" si="60"/>
        <v>0</v>
      </c>
      <c r="P732" s="66">
        <f t="shared" si="59"/>
        <v>12255</v>
      </c>
      <c r="Q732" s="67">
        <f t="shared" si="61"/>
        <v>0</v>
      </c>
    </row>
    <row r="733" spans="1:17">
      <c r="A733" s="208">
        <v>0</v>
      </c>
      <c r="B733" s="26">
        <v>53777</v>
      </c>
      <c r="C733" s="380" t="s">
        <v>4127</v>
      </c>
      <c r="D733" s="381"/>
      <c r="E733" s="381"/>
      <c r="F733" s="381"/>
      <c r="G733" s="381"/>
      <c r="H733" s="381"/>
      <c r="I733" s="381"/>
      <c r="J733" s="382"/>
      <c r="K733" s="122">
        <v>10.49</v>
      </c>
      <c r="L733" s="17">
        <f t="shared" si="57"/>
        <v>997</v>
      </c>
      <c r="M733" s="66"/>
      <c r="N733" s="66">
        <f t="shared" si="58"/>
        <v>10.49</v>
      </c>
      <c r="O733" s="67">
        <f t="shared" si="60"/>
        <v>0</v>
      </c>
      <c r="P733" s="66">
        <f t="shared" si="59"/>
        <v>997</v>
      </c>
      <c r="Q733" s="67">
        <f t="shared" si="61"/>
        <v>0</v>
      </c>
    </row>
    <row r="734" spans="1:17">
      <c r="A734" s="208">
        <v>0</v>
      </c>
      <c r="B734" s="26">
        <v>54049</v>
      </c>
      <c r="C734" s="380" t="s">
        <v>4128</v>
      </c>
      <c r="D734" s="381"/>
      <c r="E734" s="381"/>
      <c r="F734" s="381"/>
      <c r="G734" s="381"/>
      <c r="H734" s="381"/>
      <c r="I734" s="381"/>
      <c r="J734" s="382"/>
      <c r="K734" s="313">
        <v>15.5</v>
      </c>
      <c r="L734" s="17">
        <f t="shared" si="57"/>
        <v>1473</v>
      </c>
      <c r="M734" s="66"/>
      <c r="N734" s="66">
        <f t="shared" si="58"/>
        <v>15.5</v>
      </c>
      <c r="O734" s="67">
        <f t="shared" si="60"/>
        <v>0</v>
      </c>
      <c r="P734" s="66">
        <f t="shared" si="59"/>
        <v>1473</v>
      </c>
      <c r="Q734" s="67">
        <f t="shared" si="61"/>
        <v>0</v>
      </c>
    </row>
    <row r="735" spans="1:17">
      <c r="A735" s="208">
        <v>0</v>
      </c>
      <c r="B735" s="26">
        <v>56648</v>
      </c>
      <c r="C735" s="380" t="s">
        <v>4129</v>
      </c>
      <c r="D735" s="381"/>
      <c r="E735" s="381"/>
      <c r="F735" s="381"/>
      <c r="G735" s="381"/>
      <c r="H735" s="381"/>
      <c r="I735" s="381"/>
      <c r="J735" s="382"/>
      <c r="K735" s="313">
        <v>17.7</v>
      </c>
      <c r="L735" s="17">
        <f t="shared" si="57"/>
        <v>1682</v>
      </c>
      <c r="M735" s="66"/>
      <c r="N735" s="66">
        <f t="shared" si="58"/>
        <v>17.7</v>
      </c>
      <c r="O735" s="67">
        <f t="shared" si="60"/>
        <v>0</v>
      </c>
      <c r="P735" s="66">
        <f t="shared" si="59"/>
        <v>1682</v>
      </c>
      <c r="Q735" s="67">
        <f t="shared" si="61"/>
        <v>0</v>
      </c>
    </row>
    <row r="736" spans="1:17">
      <c r="A736" s="208">
        <v>0</v>
      </c>
      <c r="B736" s="26">
        <v>65920</v>
      </c>
      <c r="C736" s="380" t="s">
        <v>4130</v>
      </c>
      <c r="D736" s="381"/>
      <c r="E736" s="381"/>
      <c r="F736" s="381"/>
      <c r="G736" s="381"/>
      <c r="H736" s="381"/>
      <c r="I736" s="381"/>
      <c r="J736" s="382"/>
      <c r="K736" s="17">
        <v>267</v>
      </c>
      <c r="L736" s="17">
        <f t="shared" si="57"/>
        <v>25365</v>
      </c>
      <c r="M736" s="66"/>
      <c r="N736" s="66">
        <f t="shared" si="58"/>
        <v>267</v>
      </c>
      <c r="O736" s="67">
        <f t="shared" si="60"/>
        <v>0</v>
      </c>
      <c r="P736" s="66">
        <f t="shared" si="59"/>
        <v>25365</v>
      </c>
      <c r="Q736" s="67">
        <f t="shared" si="61"/>
        <v>0</v>
      </c>
    </row>
    <row r="737" spans="1:17">
      <c r="A737" s="208">
        <v>0</v>
      </c>
      <c r="B737" s="26">
        <v>70664</v>
      </c>
      <c r="C737" s="380" t="s">
        <v>4131</v>
      </c>
      <c r="D737" s="381"/>
      <c r="E737" s="381"/>
      <c r="F737" s="381"/>
      <c r="G737" s="381"/>
      <c r="H737" s="381"/>
      <c r="I737" s="381"/>
      <c r="J737" s="382"/>
      <c r="K737" s="313">
        <v>21.5</v>
      </c>
      <c r="L737" s="17">
        <f t="shared" si="57"/>
        <v>2043</v>
      </c>
      <c r="M737" s="66"/>
      <c r="N737" s="66">
        <f t="shared" si="58"/>
        <v>21.5</v>
      </c>
      <c r="O737" s="67">
        <f t="shared" si="60"/>
        <v>0</v>
      </c>
      <c r="P737" s="66">
        <f t="shared" si="59"/>
        <v>2043</v>
      </c>
      <c r="Q737" s="67">
        <f t="shared" si="61"/>
        <v>0</v>
      </c>
    </row>
    <row r="738" spans="1:17">
      <c r="A738" s="208">
        <v>0</v>
      </c>
      <c r="B738" s="26">
        <v>83493</v>
      </c>
      <c r="C738" s="380" t="s">
        <v>4132</v>
      </c>
      <c r="D738" s="381"/>
      <c r="E738" s="381"/>
      <c r="F738" s="381"/>
      <c r="G738" s="381"/>
      <c r="H738" s="381"/>
      <c r="I738" s="381"/>
      <c r="J738" s="382"/>
      <c r="K738" s="17">
        <v>67</v>
      </c>
      <c r="L738" s="17">
        <f t="shared" si="57"/>
        <v>6365</v>
      </c>
      <c r="M738" s="66"/>
      <c r="N738" s="66">
        <f t="shared" si="58"/>
        <v>67</v>
      </c>
      <c r="O738" s="67">
        <f t="shared" si="60"/>
        <v>0</v>
      </c>
      <c r="P738" s="66">
        <f t="shared" si="59"/>
        <v>6365</v>
      </c>
      <c r="Q738" s="67">
        <f t="shared" si="61"/>
        <v>0</v>
      </c>
    </row>
    <row r="739" spans="1:17">
      <c r="A739" s="208">
        <v>0</v>
      </c>
      <c r="B739" s="26">
        <v>83501</v>
      </c>
      <c r="C739" s="380" t="s">
        <v>4133</v>
      </c>
      <c r="D739" s="381"/>
      <c r="E739" s="381"/>
      <c r="F739" s="381"/>
      <c r="G739" s="381"/>
      <c r="H739" s="381"/>
      <c r="I739" s="381"/>
      <c r="J739" s="382"/>
      <c r="K739" s="17">
        <v>77</v>
      </c>
      <c r="L739" s="17">
        <f t="shared" si="57"/>
        <v>7315</v>
      </c>
      <c r="M739" s="66"/>
      <c r="N739" s="66">
        <f t="shared" si="58"/>
        <v>77</v>
      </c>
      <c r="O739" s="67">
        <f t="shared" si="60"/>
        <v>0</v>
      </c>
      <c r="P739" s="66">
        <f t="shared" si="59"/>
        <v>7315</v>
      </c>
      <c r="Q739" s="67">
        <f t="shared" si="61"/>
        <v>0</v>
      </c>
    </row>
    <row r="740" spans="1:17">
      <c r="A740" s="208">
        <v>0</v>
      </c>
      <c r="B740" s="26">
        <v>1503</v>
      </c>
      <c r="C740" s="380" t="s">
        <v>4134</v>
      </c>
      <c r="D740" s="381"/>
      <c r="E740" s="381"/>
      <c r="F740" s="381"/>
      <c r="G740" s="381"/>
      <c r="H740" s="381"/>
      <c r="I740" s="381"/>
      <c r="J740" s="382"/>
      <c r="K740" s="122">
        <v>3.17</v>
      </c>
      <c r="L740" s="17">
        <f t="shared" si="57"/>
        <v>301</v>
      </c>
      <c r="M740" s="66"/>
      <c r="N740" s="66">
        <f t="shared" si="58"/>
        <v>3.17</v>
      </c>
      <c r="O740" s="67">
        <f t="shared" si="60"/>
        <v>0</v>
      </c>
      <c r="P740" s="66">
        <f t="shared" si="59"/>
        <v>301</v>
      </c>
      <c r="Q740" s="67">
        <f t="shared" si="61"/>
        <v>0</v>
      </c>
    </row>
    <row r="741" spans="1:17">
      <c r="A741" s="208">
        <v>0</v>
      </c>
      <c r="B741" s="26">
        <v>2188</v>
      </c>
      <c r="C741" s="380" t="s">
        <v>4135</v>
      </c>
      <c r="D741" s="381"/>
      <c r="E741" s="381"/>
      <c r="F741" s="381"/>
      <c r="G741" s="381"/>
      <c r="H741" s="381"/>
      <c r="I741" s="381"/>
      <c r="J741" s="382"/>
      <c r="K741" s="313">
        <v>41.7</v>
      </c>
      <c r="L741" s="17">
        <f t="shared" si="57"/>
        <v>3962</v>
      </c>
      <c r="M741" s="66"/>
      <c r="N741" s="66">
        <f t="shared" si="58"/>
        <v>41.7</v>
      </c>
      <c r="O741" s="67">
        <f t="shared" si="60"/>
        <v>0</v>
      </c>
      <c r="P741" s="66">
        <f t="shared" si="59"/>
        <v>3962</v>
      </c>
      <c r="Q741" s="67">
        <f t="shared" si="61"/>
        <v>0</v>
      </c>
    </row>
    <row r="742" spans="1:17">
      <c r="A742" s="208">
        <v>0</v>
      </c>
      <c r="B742" s="26">
        <v>54080</v>
      </c>
      <c r="C742" s="380" t="s">
        <v>4136</v>
      </c>
      <c r="D742" s="381"/>
      <c r="E742" s="381"/>
      <c r="F742" s="381"/>
      <c r="G742" s="381"/>
      <c r="H742" s="381"/>
      <c r="I742" s="381"/>
      <c r="J742" s="382"/>
      <c r="K742" s="313">
        <v>22.9</v>
      </c>
      <c r="L742" s="17">
        <f t="shared" si="57"/>
        <v>2176</v>
      </c>
      <c r="M742" s="66"/>
      <c r="N742" s="66">
        <f t="shared" si="58"/>
        <v>22.9</v>
      </c>
      <c r="O742" s="67">
        <f t="shared" si="60"/>
        <v>0</v>
      </c>
      <c r="P742" s="66">
        <f t="shared" si="59"/>
        <v>2176</v>
      </c>
      <c r="Q742" s="67">
        <f t="shared" si="61"/>
        <v>0</v>
      </c>
    </row>
    <row r="743" spans="1:17">
      <c r="A743" s="208">
        <v>0</v>
      </c>
      <c r="B743" s="26">
        <v>65557</v>
      </c>
      <c r="C743" s="380" t="s">
        <v>4137</v>
      </c>
      <c r="D743" s="381"/>
      <c r="E743" s="381"/>
      <c r="F743" s="381"/>
      <c r="G743" s="381"/>
      <c r="H743" s="381"/>
      <c r="I743" s="381"/>
      <c r="J743" s="382"/>
      <c r="K743" s="313">
        <v>25.1</v>
      </c>
      <c r="L743" s="17">
        <f t="shared" si="57"/>
        <v>2385</v>
      </c>
      <c r="M743" s="66"/>
      <c r="N743" s="66">
        <f t="shared" si="58"/>
        <v>25.1</v>
      </c>
      <c r="O743" s="67">
        <f t="shared" si="60"/>
        <v>0</v>
      </c>
      <c r="P743" s="66">
        <f t="shared" si="59"/>
        <v>2385</v>
      </c>
      <c r="Q743" s="67">
        <f t="shared" si="61"/>
        <v>0</v>
      </c>
    </row>
    <row r="744" spans="1:17">
      <c r="A744" s="208">
        <v>0</v>
      </c>
      <c r="B744" s="26">
        <v>54957</v>
      </c>
      <c r="C744" s="380" t="s">
        <v>4138</v>
      </c>
      <c r="D744" s="381"/>
      <c r="E744" s="381"/>
      <c r="F744" s="381"/>
      <c r="G744" s="381"/>
      <c r="H744" s="381"/>
      <c r="I744" s="381"/>
      <c r="J744" s="382"/>
      <c r="K744" s="17">
        <v>85</v>
      </c>
      <c r="L744" s="17">
        <f t="shared" si="57"/>
        <v>8075</v>
      </c>
      <c r="M744" s="66"/>
      <c r="N744" s="66">
        <f t="shared" si="58"/>
        <v>85</v>
      </c>
      <c r="O744" s="67">
        <f t="shared" si="60"/>
        <v>0</v>
      </c>
      <c r="P744" s="66">
        <f t="shared" si="59"/>
        <v>8075</v>
      </c>
      <c r="Q744" s="67">
        <f t="shared" si="61"/>
        <v>0</v>
      </c>
    </row>
    <row r="745" spans="1:17">
      <c r="A745" s="208">
        <v>0</v>
      </c>
      <c r="B745" s="26">
        <v>134593</v>
      </c>
      <c r="C745" s="380" t="s">
        <v>4139</v>
      </c>
      <c r="D745" s="381"/>
      <c r="E745" s="381"/>
      <c r="F745" s="381"/>
      <c r="G745" s="381"/>
      <c r="H745" s="381"/>
      <c r="I745" s="381"/>
      <c r="J745" s="382"/>
      <c r="K745" s="313">
        <v>20.3</v>
      </c>
      <c r="L745" s="17">
        <f t="shared" si="57"/>
        <v>1929</v>
      </c>
      <c r="M745" s="66"/>
      <c r="N745" s="66">
        <f t="shared" si="58"/>
        <v>20.3</v>
      </c>
      <c r="O745" s="67">
        <f t="shared" si="60"/>
        <v>0</v>
      </c>
      <c r="P745" s="66">
        <f t="shared" si="59"/>
        <v>1929</v>
      </c>
      <c r="Q745" s="67">
        <f t="shared" si="61"/>
        <v>0</v>
      </c>
    </row>
    <row r="746" spans="1:17">
      <c r="A746" s="208">
        <v>0</v>
      </c>
      <c r="B746" s="26">
        <v>422</v>
      </c>
      <c r="C746" s="380" t="s">
        <v>4140</v>
      </c>
      <c r="D746" s="381"/>
      <c r="E746" s="381"/>
      <c r="F746" s="381"/>
      <c r="G746" s="381"/>
      <c r="H746" s="381"/>
      <c r="I746" s="381"/>
      <c r="J746" s="382"/>
      <c r="K746" s="122">
        <v>3.78</v>
      </c>
      <c r="L746" s="17">
        <f t="shared" si="57"/>
        <v>359</v>
      </c>
      <c r="M746" s="66"/>
      <c r="N746" s="66">
        <f t="shared" si="58"/>
        <v>3.78</v>
      </c>
      <c r="O746" s="67">
        <f t="shared" si="60"/>
        <v>0</v>
      </c>
      <c r="P746" s="66">
        <f t="shared" si="59"/>
        <v>359</v>
      </c>
      <c r="Q746" s="67">
        <f t="shared" si="61"/>
        <v>0</v>
      </c>
    </row>
    <row r="747" spans="1:17">
      <c r="A747" s="208">
        <v>0</v>
      </c>
      <c r="B747" s="26">
        <v>9860</v>
      </c>
      <c r="C747" s="380" t="s">
        <v>4141</v>
      </c>
      <c r="D747" s="381"/>
      <c r="E747" s="381"/>
      <c r="F747" s="381"/>
      <c r="G747" s="381"/>
      <c r="H747" s="381"/>
      <c r="I747" s="381"/>
      <c r="J747" s="382"/>
      <c r="K747" s="313">
        <v>60.3</v>
      </c>
      <c r="L747" s="17">
        <f t="shared" si="57"/>
        <v>5729</v>
      </c>
      <c r="M747" s="66"/>
      <c r="N747" s="66">
        <f t="shared" si="58"/>
        <v>60.3</v>
      </c>
      <c r="O747" s="67">
        <f t="shared" si="60"/>
        <v>0</v>
      </c>
      <c r="P747" s="66">
        <f t="shared" si="59"/>
        <v>5729</v>
      </c>
      <c r="Q747" s="67">
        <f t="shared" si="61"/>
        <v>0</v>
      </c>
    </row>
    <row r="748" spans="1:17">
      <c r="A748" s="208">
        <v>0</v>
      </c>
      <c r="B748" s="26">
        <v>16295</v>
      </c>
      <c r="C748" s="380" t="s">
        <v>4142</v>
      </c>
      <c r="D748" s="381"/>
      <c r="E748" s="381"/>
      <c r="F748" s="381"/>
      <c r="G748" s="381"/>
      <c r="H748" s="381"/>
      <c r="I748" s="381"/>
      <c r="J748" s="382"/>
      <c r="K748" s="313">
        <v>39.9</v>
      </c>
      <c r="L748" s="17">
        <f t="shared" si="57"/>
        <v>3791</v>
      </c>
      <c r="M748" s="66"/>
      <c r="N748" s="66">
        <f t="shared" si="58"/>
        <v>39.9</v>
      </c>
      <c r="O748" s="67">
        <f t="shared" si="60"/>
        <v>0</v>
      </c>
      <c r="P748" s="66">
        <f t="shared" si="59"/>
        <v>3791</v>
      </c>
      <c r="Q748" s="67">
        <f t="shared" si="61"/>
        <v>0</v>
      </c>
    </row>
    <row r="749" spans="1:17">
      <c r="A749" s="208">
        <v>0</v>
      </c>
      <c r="B749" s="26">
        <v>53033</v>
      </c>
      <c r="C749" s="380" t="s">
        <v>4143</v>
      </c>
      <c r="D749" s="381"/>
      <c r="E749" s="381"/>
      <c r="F749" s="381"/>
      <c r="G749" s="381"/>
      <c r="H749" s="381"/>
      <c r="I749" s="381"/>
      <c r="J749" s="382"/>
      <c r="K749" s="17">
        <v>172</v>
      </c>
      <c r="L749" s="17">
        <f t="shared" si="57"/>
        <v>16340</v>
      </c>
      <c r="M749" s="66"/>
      <c r="N749" s="66">
        <f t="shared" si="58"/>
        <v>172</v>
      </c>
      <c r="O749" s="67">
        <f t="shared" si="60"/>
        <v>0</v>
      </c>
      <c r="P749" s="66">
        <f t="shared" si="59"/>
        <v>16340</v>
      </c>
      <c r="Q749" s="67">
        <f t="shared" si="61"/>
        <v>0</v>
      </c>
    </row>
    <row r="750" spans="1:17">
      <c r="A750" s="208">
        <v>0</v>
      </c>
      <c r="B750" s="26">
        <v>58164</v>
      </c>
      <c r="C750" s="380" t="s">
        <v>4144</v>
      </c>
      <c r="D750" s="381"/>
      <c r="E750" s="381"/>
      <c r="F750" s="381"/>
      <c r="G750" s="381"/>
      <c r="H750" s="381"/>
      <c r="I750" s="381"/>
      <c r="J750" s="382"/>
      <c r="K750" s="313">
        <v>43.1</v>
      </c>
      <c r="L750" s="17">
        <f t="shared" si="57"/>
        <v>4095</v>
      </c>
      <c r="M750" s="66"/>
      <c r="N750" s="66">
        <f t="shared" si="58"/>
        <v>43.1</v>
      </c>
      <c r="O750" s="67">
        <f t="shared" si="60"/>
        <v>0</v>
      </c>
      <c r="P750" s="66">
        <f t="shared" si="59"/>
        <v>4095</v>
      </c>
      <c r="Q750" s="67">
        <f t="shared" si="61"/>
        <v>0</v>
      </c>
    </row>
    <row r="751" spans="1:17">
      <c r="A751" s="208">
        <v>0</v>
      </c>
      <c r="B751" s="26">
        <v>69427</v>
      </c>
      <c r="C751" s="380" t="s">
        <v>4145</v>
      </c>
      <c r="D751" s="381"/>
      <c r="E751" s="381"/>
      <c r="F751" s="381"/>
      <c r="G751" s="381"/>
      <c r="H751" s="381"/>
      <c r="I751" s="381"/>
      <c r="J751" s="382"/>
      <c r="K751" s="313">
        <v>25</v>
      </c>
      <c r="L751" s="17">
        <f t="shared" si="57"/>
        <v>2375</v>
      </c>
      <c r="M751" s="66"/>
      <c r="N751" s="66">
        <f t="shared" si="58"/>
        <v>25</v>
      </c>
      <c r="O751" s="67">
        <f t="shared" si="60"/>
        <v>0</v>
      </c>
      <c r="P751" s="66">
        <f t="shared" si="59"/>
        <v>2375</v>
      </c>
      <c r="Q751" s="67">
        <f t="shared" si="61"/>
        <v>0</v>
      </c>
    </row>
    <row r="752" spans="1:17">
      <c r="A752" s="208">
        <v>0</v>
      </c>
      <c r="B752" s="26">
        <v>91165</v>
      </c>
      <c r="C752" s="380" t="s">
        <v>4146</v>
      </c>
      <c r="D752" s="381"/>
      <c r="E752" s="381"/>
      <c r="F752" s="381"/>
      <c r="G752" s="381"/>
      <c r="H752" s="381"/>
      <c r="I752" s="381"/>
      <c r="J752" s="382"/>
      <c r="K752" s="17">
        <v>83</v>
      </c>
      <c r="L752" s="17">
        <f t="shared" si="57"/>
        <v>7885</v>
      </c>
      <c r="M752" s="66"/>
      <c r="N752" s="66">
        <f t="shared" si="58"/>
        <v>83</v>
      </c>
      <c r="O752" s="67">
        <f t="shared" si="60"/>
        <v>0</v>
      </c>
      <c r="P752" s="66">
        <f t="shared" si="59"/>
        <v>7885</v>
      </c>
      <c r="Q752" s="67">
        <f t="shared" si="61"/>
        <v>0</v>
      </c>
    </row>
    <row r="753" spans="1:17">
      <c r="A753" s="208">
        <v>0</v>
      </c>
      <c r="B753" s="26">
        <v>32029</v>
      </c>
      <c r="C753" s="380" t="s">
        <v>4147</v>
      </c>
      <c r="D753" s="381"/>
      <c r="E753" s="381"/>
      <c r="F753" s="381"/>
      <c r="G753" s="381"/>
      <c r="H753" s="381"/>
      <c r="I753" s="381"/>
      <c r="J753" s="382"/>
      <c r="K753" s="122">
        <v>11.6</v>
      </c>
      <c r="L753" s="17">
        <f t="shared" si="57"/>
        <v>1102</v>
      </c>
      <c r="M753" s="66"/>
      <c r="N753" s="66">
        <f t="shared" si="58"/>
        <v>11.6</v>
      </c>
      <c r="O753" s="67">
        <f t="shared" si="60"/>
        <v>0</v>
      </c>
      <c r="P753" s="66">
        <f t="shared" si="59"/>
        <v>1102</v>
      </c>
      <c r="Q753" s="67">
        <f t="shared" si="61"/>
        <v>0</v>
      </c>
    </row>
    <row r="754" spans="1:17">
      <c r="A754" s="208">
        <v>0</v>
      </c>
      <c r="B754" s="26">
        <v>32276</v>
      </c>
      <c r="C754" s="380" t="s">
        <v>4148</v>
      </c>
      <c r="D754" s="381"/>
      <c r="E754" s="381"/>
      <c r="F754" s="381"/>
      <c r="G754" s="381"/>
      <c r="H754" s="381"/>
      <c r="I754" s="381"/>
      <c r="J754" s="382"/>
      <c r="K754" s="17">
        <v>82</v>
      </c>
      <c r="L754" s="17">
        <f t="shared" si="57"/>
        <v>7790</v>
      </c>
      <c r="M754" s="66"/>
      <c r="N754" s="66">
        <f t="shared" si="58"/>
        <v>82</v>
      </c>
      <c r="O754" s="67">
        <f t="shared" si="60"/>
        <v>0</v>
      </c>
      <c r="P754" s="66">
        <f t="shared" si="59"/>
        <v>7790</v>
      </c>
      <c r="Q754" s="67">
        <f t="shared" si="61"/>
        <v>0</v>
      </c>
    </row>
    <row r="755" spans="1:17">
      <c r="A755" s="208">
        <v>0</v>
      </c>
      <c r="B755" s="26">
        <v>32615</v>
      </c>
      <c r="C755" s="380" t="s">
        <v>4149</v>
      </c>
      <c r="D755" s="381"/>
      <c r="E755" s="381"/>
      <c r="F755" s="381"/>
      <c r="G755" s="381"/>
      <c r="H755" s="381"/>
      <c r="I755" s="381"/>
      <c r="J755" s="382"/>
      <c r="K755" s="313">
        <v>32.200000000000003</v>
      </c>
      <c r="L755" s="17">
        <f t="shared" si="57"/>
        <v>3059</v>
      </c>
      <c r="M755" s="66"/>
      <c r="N755" s="66">
        <f t="shared" si="58"/>
        <v>32.200000000000003</v>
      </c>
      <c r="O755" s="67">
        <f t="shared" si="60"/>
        <v>0</v>
      </c>
      <c r="P755" s="66">
        <f t="shared" si="59"/>
        <v>3059</v>
      </c>
      <c r="Q755" s="67">
        <f t="shared" si="61"/>
        <v>0</v>
      </c>
    </row>
    <row r="756" spans="1:17">
      <c r="A756" s="208">
        <v>0</v>
      </c>
      <c r="B756" s="26">
        <v>32987</v>
      </c>
      <c r="C756" s="380" t="s">
        <v>4150</v>
      </c>
      <c r="D756" s="381"/>
      <c r="E756" s="381"/>
      <c r="F756" s="381"/>
      <c r="G756" s="381"/>
      <c r="H756" s="381"/>
      <c r="I756" s="381"/>
      <c r="J756" s="382"/>
      <c r="K756" s="17">
        <v>73</v>
      </c>
      <c r="L756" s="17">
        <f t="shared" si="57"/>
        <v>6935</v>
      </c>
      <c r="M756" s="66"/>
      <c r="N756" s="66">
        <f t="shared" si="58"/>
        <v>73</v>
      </c>
      <c r="O756" s="67">
        <f t="shared" si="60"/>
        <v>0</v>
      </c>
      <c r="P756" s="66">
        <f t="shared" si="59"/>
        <v>6935</v>
      </c>
      <c r="Q756" s="67">
        <f t="shared" si="61"/>
        <v>0</v>
      </c>
    </row>
    <row r="757" spans="1:17">
      <c r="A757" s="208">
        <v>0</v>
      </c>
      <c r="B757" s="26">
        <v>33001</v>
      </c>
      <c r="C757" s="380" t="s">
        <v>4151</v>
      </c>
      <c r="D757" s="381"/>
      <c r="E757" s="381"/>
      <c r="F757" s="381"/>
      <c r="G757" s="381"/>
      <c r="H757" s="381"/>
      <c r="I757" s="381"/>
      <c r="J757" s="382"/>
      <c r="K757" s="313">
        <v>22.9</v>
      </c>
      <c r="L757" s="17">
        <f t="shared" si="57"/>
        <v>2176</v>
      </c>
      <c r="M757" s="66"/>
      <c r="N757" s="66">
        <f t="shared" si="58"/>
        <v>22.9</v>
      </c>
      <c r="O757" s="67">
        <f t="shared" si="60"/>
        <v>0</v>
      </c>
      <c r="P757" s="66">
        <f t="shared" si="59"/>
        <v>2176</v>
      </c>
      <c r="Q757" s="67">
        <f t="shared" si="61"/>
        <v>0</v>
      </c>
    </row>
    <row r="758" spans="1:17">
      <c r="A758" s="208">
        <v>0</v>
      </c>
      <c r="B758" s="26">
        <v>33019</v>
      </c>
      <c r="C758" s="380" t="s">
        <v>4152</v>
      </c>
      <c r="D758" s="381"/>
      <c r="E758" s="381"/>
      <c r="F758" s="381"/>
      <c r="G758" s="381"/>
      <c r="H758" s="381"/>
      <c r="I758" s="381"/>
      <c r="J758" s="382"/>
      <c r="K758" s="313">
        <v>14.2</v>
      </c>
      <c r="L758" s="17">
        <f t="shared" si="57"/>
        <v>1349</v>
      </c>
      <c r="M758" s="66"/>
      <c r="N758" s="66">
        <f t="shared" si="58"/>
        <v>14.2</v>
      </c>
      <c r="O758" s="67">
        <f t="shared" si="60"/>
        <v>0</v>
      </c>
      <c r="P758" s="66">
        <f t="shared" si="59"/>
        <v>1349</v>
      </c>
      <c r="Q758" s="67">
        <f t="shared" si="61"/>
        <v>0</v>
      </c>
    </row>
    <row r="759" spans="1:17">
      <c r="A759" s="208">
        <v>0</v>
      </c>
      <c r="B759" s="26">
        <v>33092</v>
      </c>
      <c r="C759" s="380" t="s">
        <v>4153</v>
      </c>
      <c r="D759" s="381"/>
      <c r="E759" s="381"/>
      <c r="F759" s="381"/>
      <c r="G759" s="381"/>
      <c r="H759" s="381"/>
      <c r="I759" s="381"/>
      <c r="J759" s="382"/>
      <c r="K759" s="17">
        <v>67</v>
      </c>
      <c r="L759" s="17">
        <f t="shared" si="57"/>
        <v>6365</v>
      </c>
      <c r="M759" s="66"/>
      <c r="N759" s="66">
        <f t="shared" si="58"/>
        <v>67</v>
      </c>
      <c r="O759" s="67">
        <f t="shared" si="60"/>
        <v>0</v>
      </c>
      <c r="P759" s="66">
        <f t="shared" si="59"/>
        <v>6365</v>
      </c>
      <c r="Q759" s="67">
        <f t="shared" si="61"/>
        <v>0</v>
      </c>
    </row>
    <row r="760" spans="1:17">
      <c r="A760" s="208">
        <v>0</v>
      </c>
      <c r="B760" s="26">
        <v>35964</v>
      </c>
      <c r="C760" s="380" t="s">
        <v>4154</v>
      </c>
      <c r="D760" s="381"/>
      <c r="E760" s="381"/>
      <c r="F760" s="381"/>
      <c r="G760" s="381"/>
      <c r="H760" s="381"/>
      <c r="I760" s="381"/>
      <c r="J760" s="382"/>
      <c r="K760" s="313">
        <v>29.4</v>
      </c>
      <c r="L760" s="17">
        <f t="shared" si="57"/>
        <v>2793</v>
      </c>
      <c r="M760" s="66"/>
      <c r="N760" s="66">
        <f t="shared" si="58"/>
        <v>29.4</v>
      </c>
      <c r="O760" s="67">
        <f t="shared" si="60"/>
        <v>0</v>
      </c>
      <c r="P760" s="66">
        <f t="shared" si="59"/>
        <v>2793</v>
      </c>
      <c r="Q760" s="67">
        <f t="shared" si="61"/>
        <v>0</v>
      </c>
    </row>
    <row r="761" spans="1:17">
      <c r="A761" s="208">
        <v>0</v>
      </c>
      <c r="B761" s="26">
        <v>134767</v>
      </c>
      <c r="C761" s="380" t="s">
        <v>4155</v>
      </c>
      <c r="D761" s="381"/>
      <c r="E761" s="381"/>
      <c r="F761" s="381"/>
      <c r="G761" s="381"/>
      <c r="H761" s="381"/>
      <c r="I761" s="381"/>
      <c r="J761" s="382"/>
      <c r="K761" s="313">
        <v>49.4</v>
      </c>
      <c r="L761" s="17">
        <f t="shared" si="57"/>
        <v>4693</v>
      </c>
      <c r="M761" s="66"/>
      <c r="N761" s="66">
        <f t="shared" si="58"/>
        <v>49.4</v>
      </c>
      <c r="O761" s="67">
        <f t="shared" si="60"/>
        <v>0</v>
      </c>
      <c r="P761" s="66">
        <f t="shared" si="59"/>
        <v>4693</v>
      </c>
      <c r="Q761" s="67">
        <f t="shared" si="61"/>
        <v>0</v>
      </c>
    </row>
    <row r="762" spans="1:17">
      <c r="A762" s="208">
        <v>0</v>
      </c>
      <c r="B762" s="26">
        <v>134775</v>
      </c>
      <c r="C762" s="380" t="s">
        <v>4156</v>
      </c>
      <c r="D762" s="381"/>
      <c r="E762" s="381"/>
      <c r="F762" s="381"/>
      <c r="G762" s="381"/>
      <c r="H762" s="381"/>
      <c r="I762" s="381"/>
      <c r="J762" s="382"/>
      <c r="K762" s="17">
        <v>83</v>
      </c>
      <c r="L762" s="17">
        <f t="shared" si="57"/>
        <v>7885</v>
      </c>
      <c r="M762" s="66"/>
      <c r="N762" s="66">
        <f t="shared" si="58"/>
        <v>83</v>
      </c>
      <c r="O762" s="67">
        <f t="shared" si="60"/>
        <v>0</v>
      </c>
      <c r="P762" s="66">
        <f t="shared" si="59"/>
        <v>7885</v>
      </c>
      <c r="Q762" s="67">
        <f t="shared" si="61"/>
        <v>0</v>
      </c>
    </row>
    <row r="763" spans="1:17">
      <c r="A763" s="208">
        <v>0</v>
      </c>
      <c r="B763" s="26">
        <v>134783</v>
      </c>
      <c r="C763" s="380" t="s">
        <v>4157</v>
      </c>
      <c r="D763" s="381"/>
      <c r="E763" s="381"/>
      <c r="F763" s="381"/>
      <c r="G763" s="381"/>
      <c r="H763" s="381"/>
      <c r="I763" s="381"/>
      <c r="J763" s="382"/>
      <c r="K763" s="313">
        <v>64.099999999999994</v>
      </c>
      <c r="L763" s="17">
        <f t="shared" si="57"/>
        <v>6090</v>
      </c>
      <c r="M763" s="66"/>
      <c r="N763" s="66">
        <f t="shared" si="58"/>
        <v>64.099999999999994</v>
      </c>
      <c r="O763" s="67">
        <f t="shared" si="60"/>
        <v>0</v>
      </c>
      <c r="P763" s="66">
        <f t="shared" si="59"/>
        <v>6090</v>
      </c>
      <c r="Q763" s="67">
        <f t="shared" si="61"/>
        <v>0</v>
      </c>
    </row>
    <row r="764" spans="1:17">
      <c r="A764" s="208">
        <v>0</v>
      </c>
      <c r="B764" s="26">
        <v>134791</v>
      </c>
      <c r="C764" s="380" t="s">
        <v>4158</v>
      </c>
      <c r="D764" s="381"/>
      <c r="E764" s="381"/>
      <c r="F764" s="381"/>
      <c r="G764" s="381"/>
      <c r="H764" s="381"/>
      <c r="I764" s="381"/>
      <c r="J764" s="382"/>
      <c r="K764" s="17">
        <v>108</v>
      </c>
      <c r="L764" s="17">
        <f t="shared" si="57"/>
        <v>10260</v>
      </c>
      <c r="M764" s="66"/>
      <c r="N764" s="66">
        <f t="shared" si="58"/>
        <v>108</v>
      </c>
      <c r="O764" s="67">
        <f t="shared" si="60"/>
        <v>0</v>
      </c>
      <c r="P764" s="66">
        <f t="shared" si="59"/>
        <v>10260</v>
      </c>
      <c r="Q764" s="67">
        <f t="shared" si="61"/>
        <v>0</v>
      </c>
    </row>
    <row r="765" spans="1:17">
      <c r="A765" s="208">
        <v>0</v>
      </c>
      <c r="B765" s="26">
        <v>134817</v>
      </c>
      <c r="C765" s="380" t="s">
        <v>4159</v>
      </c>
      <c r="D765" s="381"/>
      <c r="E765" s="381"/>
      <c r="F765" s="381"/>
      <c r="G765" s="381"/>
      <c r="H765" s="381"/>
      <c r="I765" s="381"/>
      <c r="J765" s="382"/>
      <c r="K765" s="313">
        <v>22</v>
      </c>
      <c r="L765" s="17">
        <f t="shared" si="57"/>
        <v>2090</v>
      </c>
      <c r="M765" s="66"/>
      <c r="N765" s="66">
        <f t="shared" si="58"/>
        <v>22</v>
      </c>
      <c r="O765" s="67">
        <f t="shared" si="60"/>
        <v>0</v>
      </c>
      <c r="P765" s="66">
        <f t="shared" si="59"/>
        <v>2090</v>
      </c>
      <c r="Q765" s="67">
        <f t="shared" si="61"/>
        <v>0</v>
      </c>
    </row>
    <row r="766" spans="1:17">
      <c r="A766" s="208">
        <v>0</v>
      </c>
      <c r="B766" s="26">
        <v>134833</v>
      </c>
      <c r="C766" s="380" t="s">
        <v>4160</v>
      </c>
      <c r="D766" s="381"/>
      <c r="E766" s="381"/>
      <c r="F766" s="381"/>
      <c r="G766" s="381"/>
      <c r="H766" s="381"/>
      <c r="I766" s="381"/>
      <c r="J766" s="382"/>
      <c r="K766" s="17">
        <v>84</v>
      </c>
      <c r="L766" s="17">
        <f t="shared" si="57"/>
        <v>7980</v>
      </c>
      <c r="M766" s="66"/>
      <c r="N766" s="66">
        <f t="shared" si="58"/>
        <v>84</v>
      </c>
      <c r="O766" s="67">
        <f t="shared" si="60"/>
        <v>0</v>
      </c>
      <c r="P766" s="66">
        <f t="shared" si="59"/>
        <v>7980</v>
      </c>
      <c r="Q766" s="67">
        <f t="shared" si="61"/>
        <v>0</v>
      </c>
    </row>
    <row r="767" spans="1:17">
      <c r="A767" s="208">
        <v>0</v>
      </c>
      <c r="B767" s="26">
        <v>134841</v>
      </c>
      <c r="C767" s="380" t="s">
        <v>4161</v>
      </c>
      <c r="D767" s="381"/>
      <c r="E767" s="381"/>
      <c r="F767" s="381"/>
      <c r="G767" s="381"/>
      <c r="H767" s="381"/>
      <c r="I767" s="381"/>
      <c r="J767" s="382"/>
      <c r="K767" s="17">
        <v>85</v>
      </c>
      <c r="L767" s="17">
        <f t="shared" si="57"/>
        <v>8075</v>
      </c>
      <c r="M767" s="66"/>
      <c r="N767" s="66">
        <f t="shared" si="58"/>
        <v>85</v>
      </c>
      <c r="O767" s="67">
        <f t="shared" si="60"/>
        <v>0</v>
      </c>
      <c r="P767" s="66">
        <f t="shared" si="59"/>
        <v>8075</v>
      </c>
      <c r="Q767" s="67">
        <f t="shared" si="61"/>
        <v>0</v>
      </c>
    </row>
    <row r="768" spans="1:17">
      <c r="A768" s="208">
        <v>0</v>
      </c>
      <c r="B768" s="26">
        <v>134858</v>
      </c>
      <c r="C768" s="380" t="s">
        <v>4162</v>
      </c>
      <c r="D768" s="381"/>
      <c r="E768" s="381"/>
      <c r="F768" s="381"/>
      <c r="G768" s="381"/>
      <c r="H768" s="381"/>
      <c r="I768" s="381"/>
      <c r="J768" s="382"/>
      <c r="K768" s="17">
        <v>88</v>
      </c>
      <c r="L768" s="17">
        <f t="shared" si="57"/>
        <v>8360</v>
      </c>
      <c r="M768" s="66"/>
      <c r="N768" s="66">
        <f t="shared" si="58"/>
        <v>88</v>
      </c>
      <c r="O768" s="67">
        <f t="shared" si="60"/>
        <v>0</v>
      </c>
      <c r="P768" s="66">
        <f t="shared" si="59"/>
        <v>8360</v>
      </c>
      <c r="Q768" s="67">
        <f t="shared" si="61"/>
        <v>0</v>
      </c>
    </row>
    <row r="769" spans="1:17">
      <c r="A769" s="208">
        <v>0</v>
      </c>
      <c r="B769" s="26">
        <v>134957</v>
      </c>
      <c r="C769" s="380" t="s">
        <v>4163</v>
      </c>
      <c r="D769" s="381"/>
      <c r="E769" s="381"/>
      <c r="F769" s="381"/>
      <c r="G769" s="381"/>
      <c r="H769" s="381"/>
      <c r="I769" s="381"/>
      <c r="J769" s="382"/>
      <c r="K769" s="17">
        <v>84</v>
      </c>
      <c r="L769" s="17">
        <f t="shared" si="57"/>
        <v>7980</v>
      </c>
      <c r="M769" s="66"/>
      <c r="N769" s="66">
        <f t="shared" si="58"/>
        <v>84</v>
      </c>
      <c r="O769" s="67">
        <f t="shared" si="60"/>
        <v>0</v>
      </c>
      <c r="P769" s="66">
        <f t="shared" si="59"/>
        <v>7980</v>
      </c>
      <c r="Q769" s="67">
        <f t="shared" si="61"/>
        <v>0</v>
      </c>
    </row>
    <row r="770" spans="1:17">
      <c r="A770" s="208">
        <v>0</v>
      </c>
      <c r="B770" s="26">
        <v>138909</v>
      </c>
      <c r="C770" s="380" t="s">
        <v>4164</v>
      </c>
      <c r="D770" s="381"/>
      <c r="E770" s="381"/>
      <c r="F770" s="381"/>
      <c r="G770" s="381"/>
      <c r="H770" s="381"/>
      <c r="I770" s="381"/>
      <c r="J770" s="382"/>
      <c r="K770" s="313">
        <v>33.4</v>
      </c>
      <c r="L770" s="17">
        <f t="shared" si="57"/>
        <v>3173</v>
      </c>
      <c r="M770" s="66"/>
      <c r="N770" s="66">
        <f t="shared" si="58"/>
        <v>33.4</v>
      </c>
      <c r="O770" s="67">
        <f t="shared" si="60"/>
        <v>0</v>
      </c>
      <c r="P770" s="66">
        <f t="shared" si="59"/>
        <v>3173</v>
      </c>
      <c r="Q770" s="67">
        <f t="shared" si="61"/>
        <v>0</v>
      </c>
    </row>
    <row r="771" spans="1:17">
      <c r="A771" s="208">
        <v>0</v>
      </c>
      <c r="B771" s="26">
        <v>142638</v>
      </c>
      <c r="C771" s="380" t="s">
        <v>4165</v>
      </c>
      <c r="D771" s="381"/>
      <c r="E771" s="381"/>
      <c r="F771" s="381"/>
      <c r="G771" s="381"/>
      <c r="H771" s="381"/>
      <c r="I771" s="381"/>
      <c r="J771" s="382"/>
      <c r="K771" s="313">
        <v>35.1</v>
      </c>
      <c r="L771" s="17">
        <f t="shared" si="57"/>
        <v>3335</v>
      </c>
      <c r="M771" s="66"/>
      <c r="N771" s="66">
        <f t="shared" si="58"/>
        <v>35.1</v>
      </c>
      <c r="O771" s="67">
        <f t="shared" si="60"/>
        <v>0</v>
      </c>
      <c r="P771" s="66">
        <f t="shared" si="59"/>
        <v>3335</v>
      </c>
      <c r="Q771" s="67">
        <f t="shared" si="61"/>
        <v>0</v>
      </c>
    </row>
    <row r="772" spans="1:17">
      <c r="A772" s="208">
        <v>0</v>
      </c>
      <c r="B772" s="26">
        <v>3657</v>
      </c>
      <c r="C772" s="380" t="s">
        <v>4166</v>
      </c>
      <c r="D772" s="381"/>
      <c r="E772" s="381"/>
      <c r="F772" s="381"/>
      <c r="G772" s="381"/>
      <c r="H772" s="381"/>
      <c r="I772" s="381"/>
      <c r="J772" s="382"/>
      <c r="K772" s="313">
        <v>27.5</v>
      </c>
      <c r="L772" s="17">
        <f t="shared" si="57"/>
        <v>2613</v>
      </c>
      <c r="M772" s="66"/>
      <c r="N772" s="66">
        <f t="shared" si="58"/>
        <v>27.5</v>
      </c>
      <c r="O772" s="67">
        <f t="shared" si="60"/>
        <v>0</v>
      </c>
      <c r="P772" s="66">
        <f t="shared" si="59"/>
        <v>2613</v>
      </c>
      <c r="Q772" s="67">
        <f t="shared" si="61"/>
        <v>0</v>
      </c>
    </row>
    <row r="773" spans="1:17">
      <c r="A773" s="208">
        <v>0</v>
      </c>
      <c r="B773" s="26">
        <v>3749</v>
      </c>
      <c r="C773" s="380" t="s">
        <v>4167</v>
      </c>
      <c r="D773" s="381"/>
      <c r="E773" s="381"/>
      <c r="F773" s="381"/>
      <c r="G773" s="381"/>
      <c r="H773" s="381"/>
      <c r="I773" s="381"/>
      <c r="J773" s="382"/>
      <c r="K773" s="313">
        <v>12.6</v>
      </c>
      <c r="L773" s="17">
        <f t="shared" si="57"/>
        <v>1197</v>
      </c>
      <c r="M773" s="66"/>
      <c r="N773" s="66">
        <f t="shared" si="58"/>
        <v>12.6</v>
      </c>
      <c r="O773" s="67">
        <f t="shared" si="60"/>
        <v>0</v>
      </c>
      <c r="P773" s="66">
        <f t="shared" si="59"/>
        <v>1197</v>
      </c>
      <c r="Q773" s="67">
        <f t="shared" si="61"/>
        <v>0</v>
      </c>
    </row>
    <row r="774" spans="1:17">
      <c r="A774" s="208">
        <v>0</v>
      </c>
      <c r="B774" s="26">
        <v>60624</v>
      </c>
      <c r="C774" s="380" t="s">
        <v>4168</v>
      </c>
      <c r="D774" s="381"/>
      <c r="E774" s="381"/>
      <c r="F774" s="381"/>
      <c r="G774" s="381"/>
      <c r="H774" s="381"/>
      <c r="I774" s="381"/>
      <c r="J774" s="382"/>
      <c r="K774" s="313">
        <v>49.3</v>
      </c>
      <c r="L774" s="17">
        <f t="shared" si="57"/>
        <v>4684</v>
      </c>
      <c r="M774" s="66"/>
      <c r="N774" s="66">
        <f t="shared" si="58"/>
        <v>49.3</v>
      </c>
      <c r="O774" s="67">
        <f t="shared" si="60"/>
        <v>0</v>
      </c>
      <c r="P774" s="66">
        <f t="shared" si="59"/>
        <v>4684</v>
      </c>
      <c r="Q774" s="67">
        <f t="shared" si="61"/>
        <v>0</v>
      </c>
    </row>
    <row r="775" spans="1:17">
      <c r="A775" s="208">
        <v>0</v>
      </c>
      <c r="B775" s="26">
        <v>55244</v>
      </c>
      <c r="C775" s="380" t="s">
        <v>4169</v>
      </c>
      <c r="D775" s="381"/>
      <c r="E775" s="381"/>
      <c r="F775" s="381"/>
      <c r="G775" s="381"/>
      <c r="H775" s="381"/>
      <c r="I775" s="381"/>
      <c r="J775" s="382"/>
      <c r="K775" s="313">
        <v>24.5</v>
      </c>
      <c r="L775" s="17">
        <f t="shared" si="57"/>
        <v>2328</v>
      </c>
      <c r="M775" s="66"/>
      <c r="N775" s="66">
        <f t="shared" si="58"/>
        <v>24.5</v>
      </c>
      <c r="O775" s="67">
        <f t="shared" si="60"/>
        <v>0</v>
      </c>
      <c r="P775" s="66">
        <f t="shared" si="59"/>
        <v>2328</v>
      </c>
      <c r="Q775" s="67">
        <f t="shared" si="61"/>
        <v>0</v>
      </c>
    </row>
    <row r="776" spans="1:17" ht="21" customHeight="1">
      <c r="A776" s="208">
        <v>0</v>
      </c>
      <c r="B776" s="26">
        <v>82636</v>
      </c>
      <c r="C776" s="380" t="s">
        <v>4170</v>
      </c>
      <c r="D776" s="381"/>
      <c r="E776" s="381"/>
      <c r="F776" s="381"/>
      <c r="G776" s="381"/>
      <c r="H776" s="381"/>
      <c r="I776" s="381"/>
      <c r="J776" s="382"/>
      <c r="K776" s="313">
        <v>43.8</v>
      </c>
      <c r="L776" s="17">
        <f t="shared" ref="L776:L798" si="62">ROUND(K776*Курс_EUR,0)</f>
        <v>4161</v>
      </c>
      <c r="M776" s="66"/>
      <c r="N776" s="66">
        <f t="shared" ref="N776:N798" si="63">K776*(1-Скидка_SATA)</f>
        <v>43.8</v>
      </c>
      <c r="O776" s="67">
        <f t="shared" si="60"/>
        <v>0</v>
      </c>
      <c r="P776" s="66">
        <f t="shared" ref="P776:P798" si="64">L776*(1-Скидка_SATA)</f>
        <v>4161</v>
      </c>
      <c r="Q776" s="67">
        <f t="shared" si="61"/>
        <v>0</v>
      </c>
    </row>
    <row r="777" spans="1:17">
      <c r="A777" s="208">
        <v>0</v>
      </c>
      <c r="B777" s="26">
        <v>17152</v>
      </c>
      <c r="C777" s="380" t="s">
        <v>4171</v>
      </c>
      <c r="D777" s="381"/>
      <c r="E777" s="381"/>
      <c r="F777" s="381"/>
      <c r="G777" s="381"/>
      <c r="H777" s="381"/>
      <c r="I777" s="381"/>
      <c r="J777" s="382"/>
      <c r="K777" s="313">
        <v>15.7</v>
      </c>
      <c r="L777" s="17">
        <f t="shared" si="62"/>
        <v>1492</v>
      </c>
      <c r="M777" s="66"/>
      <c r="N777" s="66">
        <f t="shared" si="63"/>
        <v>15.7</v>
      </c>
      <c r="O777" s="67">
        <f t="shared" si="60"/>
        <v>0</v>
      </c>
      <c r="P777" s="66">
        <f t="shared" si="64"/>
        <v>1492</v>
      </c>
      <c r="Q777" s="67">
        <f t="shared" si="61"/>
        <v>0</v>
      </c>
    </row>
    <row r="778" spans="1:17">
      <c r="A778" s="208">
        <v>0</v>
      </c>
      <c r="B778" s="26">
        <v>25874</v>
      </c>
      <c r="C778" s="380" t="s">
        <v>4172</v>
      </c>
      <c r="D778" s="381"/>
      <c r="E778" s="381"/>
      <c r="F778" s="381"/>
      <c r="G778" s="381"/>
      <c r="H778" s="381"/>
      <c r="I778" s="381"/>
      <c r="J778" s="382"/>
      <c r="K778" s="122">
        <v>3.05</v>
      </c>
      <c r="L778" s="17">
        <f t="shared" si="62"/>
        <v>290</v>
      </c>
      <c r="M778" s="66"/>
      <c r="N778" s="66">
        <f t="shared" si="63"/>
        <v>3.05</v>
      </c>
      <c r="O778" s="67">
        <f t="shared" si="60"/>
        <v>0</v>
      </c>
      <c r="P778" s="66">
        <f t="shared" si="64"/>
        <v>290</v>
      </c>
      <c r="Q778" s="67">
        <f t="shared" si="61"/>
        <v>0</v>
      </c>
    </row>
    <row r="779" spans="1:17">
      <c r="A779" s="208">
        <v>0</v>
      </c>
      <c r="B779" s="26">
        <v>78154</v>
      </c>
      <c r="C779" s="380" t="s">
        <v>4173</v>
      </c>
      <c r="D779" s="381"/>
      <c r="E779" s="381"/>
      <c r="F779" s="381"/>
      <c r="G779" s="381"/>
      <c r="H779" s="381"/>
      <c r="I779" s="381"/>
      <c r="J779" s="382"/>
      <c r="K779" s="122">
        <v>7.44</v>
      </c>
      <c r="L779" s="17">
        <f t="shared" si="62"/>
        <v>707</v>
      </c>
      <c r="M779" s="66"/>
      <c r="N779" s="66">
        <f t="shared" si="63"/>
        <v>7.44</v>
      </c>
      <c r="O779" s="67">
        <f t="shared" si="60"/>
        <v>0</v>
      </c>
      <c r="P779" s="66">
        <f t="shared" si="64"/>
        <v>707</v>
      </c>
      <c r="Q779" s="67">
        <f t="shared" si="61"/>
        <v>0</v>
      </c>
    </row>
    <row r="780" spans="1:17">
      <c r="A780" s="208">
        <v>0</v>
      </c>
      <c r="B780" s="26">
        <v>86843</v>
      </c>
      <c r="C780" s="380" t="s">
        <v>4174</v>
      </c>
      <c r="D780" s="381"/>
      <c r="E780" s="381"/>
      <c r="F780" s="381"/>
      <c r="G780" s="381"/>
      <c r="H780" s="381"/>
      <c r="I780" s="381"/>
      <c r="J780" s="382"/>
      <c r="K780" s="122">
        <v>10.98</v>
      </c>
      <c r="L780" s="17">
        <f t="shared" si="62"/>
        <v>1043</v>
      </c>
      <c r="M780" s="66"/>
      <c r="N780" s="66">
        <f t="shared" si="63"/>
        <v>10.98</v>
      </c>
      <c r="O780" s="67">
        <f t="shared" si="60"/>
        <v>0</v>
      </c>
      <c r="P780" s="66">
        <f t="shared" si="64"/>
        <v>1043</v>
      </c>
      <c r="Q780" s="67">
        <f t="shared" si="61"/>
        <v>0</v>
      </c>
    </row>
    <row r="781" spans="1:17">
      <c r="A781" s="208">
        <v>0</v>
      </c>
      <c r="B781" s="26">
        <v>89771</v>
      </c>
      <c r="C781" s="380" t="s">
        <v>4175</v>
      </c>
      <c r="D781" s="381"/>
      <c r="E781" s="381"/>
      <c r="F781" s="381"/>
      <c r="G781" s="381"/>
      <c r="H781" s="381"/>
      <c r="I781" s="381"/>
      <c r="J781" s="382"/>
      <c r="K781" s="17">
        <v>59</v>
      </c>
      <c r="L781" s="17">
        <f t="shared" si="62"/>
        <v>5605</v>
      </c>
      <c r="M781" s="66"/>
      <c r="N781" s="66">
        <f t="shared" si="63"/>
        <v>59</v>
      </c>
      <c r="O781" s="67">
        <f t="shared" si="60"/>
        <v>0</v>
      </c>
      <c r="P781" s="66">
        <f t="shared" si="64"/>
        <v>5605</v>
      </c>
      <c r="Q781" s="67">
        <f t="shared" si="61"/>
        <v>0</v>
      </c>
    </row>
    <row r="782" spans="1:17">
      <c r="A782" s="208">
        <v>0</v>
      </c>
      <c r="B782" s="26">
        <v>91959</v>
      </c>
      <c r="C782" s="380" t="s">
        <v>4807</v>
      </c>
      <c r="D782" s="381"/>
      <c r="E782" s="381"/>
      <c r="F782" s="381"/>
      <c r="G782" s="381"/>
      <c r="H782" s="381"/>
      <c r="I782" s="381"/>
      <c r="J782" s="382"/>
      <c r="K782" s="313">
        <v>12.6</v>
      </c>
      <c r="L782" s="17">
        <f t="shared" si="62"/>
        <v>1197</v>
      </c>
      <c r="M782" s="66"/>
      <c r="N782" s="66">
        <f t="shared" si="63"/>
        <v>12.6</v>
      </c>
      <c r="O782" s="67">
        <f t="shared" si="60"/>
        <v>0</v>
      </c>
      <c r="P782" s="66">
        <f t="shared" si="64"/>
        <v>1197</v>
      </c>
      <c r="Q782" s="67">
        <f t="shared" si="61"/>
        <v>0</v>
      </c>
    </row>
    <row r="783" spans="1:17">
      <c r="A783" s="208">
        <v>0</v>
      </c>
      <c r="B783" s="26">
        <v>97824</v>
      </c>
      <c r="C783" s="380" t="s">
        <v>4176</v>
      </c>
      <c r="D783" s="381"/>
      <c r="E783" s="381"/>
      <c r="F783" s="381"/>
      <c r="G783" s="381"/>
      <c r="H783" s="381"/>
      <c r="I783" s="381"/>
      <c r="J783" s="382"/>
      <c r="K783" s="313">
        <v>25</v>
      </c>
      <c r="L783" s="17">
        <f t="shared" si="62"/>
        <v>2375</v>
      </c>
      <c r="M783" s="66"/>
      <c r="N783" s="66">
        <f t="shared" si="63"/>
        <v>25</v>
      </c>
      <c r="O783" s="67">
        <f t="shared" si="60"/>
        <v>0</v>
      </c>
      <c r="P783" s="66">
        <f t="shared" si="64"/>
        <v>2375</v>
      </c>
      <c r="Q783" s="67">
        <f t="shared" si="61"/>
        <v>0</v>
      </c>
    </row>
    <row r="784" spans="1:17">
      <c r="A784" s="208">
        <v>0</v>
      </c>
      <c r="B784" s="26">
        <v>15438</v>
      </c>
      <c r="C784" s="380" t="s">
        <v>4177</v>
      </c>
      <c r="D784" s="381"/>
      <c r="E784" s="381"/>
      <c r="F784" s="381"/>
      <c r="G784" s="381"/>
      <c r="H784" s="381"/>
      <c r="I784" s="381"/>
      <c r="J784" s="382"/>
      <c r="K784" s="313">
        <v>21.5</v>
      </c>
      <c r="L784" s="17">
        <f t="shared" si="62"/>
        <v>2043</v>
      </c>
      <c r="M784" s="66"/>
      <c r="N784" s="66">
        <f t="shared" si="63"/>
        <v>21.5</v>
      </c>
      <c r="O784" s="67">
        <f t="shared" si="60"/>
        <v>0</v>
      </c>
      <c r="P784" s="66">
        <f t="shared" si="64"/>
        <v>2043</v>
      </c>
      <c r="Q784" s="67">
        <f t="shared" si="61"/>
        <v>0</v>
      </c>
    </row>
    <row r="785" spans="1:17">
      <c r="A785" s="208">
        <v>0</v>
      </c>
      <c r="B785" s="26">
        <v>19745</v>
      </c>
      <c r="C785" s="380" t="s">
        <v>4178</v>
      </c>
      <c r="D785" s="381"/>
      <c r="E785" s="381"/>
      <c r="F785" s="381"/>
      <c r="G785" s="381"/>
      <c r="H785" s="381"/>
      <c r="I785" s="381"/>
      <c r="J785" s="382"/>
      <c r="K785" s="313">
        <v>42.2</v>
      </c>
      <c r="L785" s="17">
        <f t="shared" si="62"/>
        <v>4009</v>
      </c>
      <c r="M785" s="66"/>
      <c r="N785" s="66">
        <f t="shared" si="63"/>
        <v>42.2</v>
      </c>
      <c r="O785" s="67">
        <f t="shared" ref="O785:O848" si="65">N785*M785</f>
        <v>0</v>
      </c>
      <c r="P785" s="66">
        <f t="shared" si="64"/>
        <v>4009</v>
      </c>
      <c r="Q785" s="67">
        <f t="shared" ref="Q785:Q848" si="66">M785*P785</f>
        <v>0</v>
      </c>
    </row>
    <row r="786" spans="1:17">
      <c r="A786" s="208">
        <v>0</v>
      </c>
      <c r="B786" s="26">
        <v>50195</v>
      </c>
      <c r="C786" s="380" t="s">
        <v>4179</v>
      </c>
      <c r="D786" s="381"/>
      <c r="E786" s="381"/>
      <c r="F786" s="381"/>
      <c r="G786" s="381"/>
      <c r="H786" s="381"/>
      <c r="I786" s="381"/>
      <c r="J786" s="382"/>
      <c r="K786" s="313">
        <v>24.5</v>
      </c>
      <c r="L786" s="17">
        <f t="shared" si="62"/>
        <v>2328</v>
      </c>
      <c r="M786" s="66"/>
      <c r="N786" s="66">
        <f t="shared" si="63"/>
        <v>24.5</v>
      </c>
      <c r="O786" s="67">
        <f t="shared" si="65"/>
        <v>0</v>
      </c>
      <c r="P786" s="66">
        <f t="shared" si="64"/>
        <v>2328</v>
      </c>
      <c r="Q786" s="67">
        <f t="shared" si="66"/>
        <v>0</v>
      </c>
    </row>
    <row r="787" spans="1:17">
      <c r="A787" s="208">
        <v>0</v>
      </c>
      <c r="B787" s="26">
        <v>53603</v>
      </c>
      <c r="C787" s="380" t="s">
        <v>4180</v>
      </c>
      <c r="D787" s="381"/>
      <c r="E787" s="381"/>
      <c r="F787" s="381"/>
      <c r="G787" s="381"/>
      <c r="H787" s="381"/>
      <c r="I787" s="381"/>
      <c r="J787" s="382"/>
      <c r="K787" s="313">
        <v>53.8</v>
      </c>
      <c r="L787" s="17">
        <f t="shared" si="62"/>
        <v>5111</v>
      </c>
      <c r="M787" s="66"/>
      <c r="N787" s="66">
        <f t="shared" si="63"/>
        <v>53.8</v>
      </c>
      <c r="O787" s="67">
        <f t="shared" si="65"/>
        <v>0</v>
      </c>
      <c r="P787" s="66">
        <f t="shared" si="64"/>
        <v>5111</v>
      </c>
      <c r="Q787" s="67">
        <f t="shared" si="66"/>
        <v>0</v>
      </c>
    </row>
    <row r="788" spans="1:17">
      <c r="A788" s="208">
        <v>0</v>
      </c>
      <c r="B788" s="26">
        <v>54221</v>
      </c>
      <c r="C788" s="380" t="s">
        <v>4181</v>
      </c>
      <c r="D788" s="381"/>
      <c r="E788" s="381"/>
      <c r="F788" s="381"/>
      <c r="G788" s="381"/>
      <c r="H788" s="381"/>
      <c r="I788" s="381"/>
      <c r="J788" s="382"/>
      <c r="K788" s="313">
        <v>40.700000000000003</v>
      </c>
      <c r="L788" s="17">
        <f t="shared" si="62"/>
        <v>3867</v>
      </c>
      <c r="M788" s="66"/>
      <c r="N788" s="66">
        <f t="shared" si="63"/>
        <v>40.700000000000003</v>
      </c>
      <c r="O788" s="67">
        <f t="shared" si="65"/>
        <v>0</v>
      </c>
      <c r="P788" s="66">
        <f t="shared" si="64"/>
        <v>3867</v>
      </c>
      <c r="Q788" s="67">
        <f t="shared" si="66"/>
        <v>0</v>
      </c>
    </row>
    <row r="789" spans="1:17" ht="12" customHeight="1">
      <c r="A789" s="208">
        <v>0</v>
      </c>
      <c r="B789" s="26">
        <v>77677</v>
      </c>
      <c r="C789" s="380" t="s">
        <v>4182</v>
      </c>
      <c r="D789" s="381"/>
      <c r="E789" s="381"/>
      <c r="F789" s="381"/>
      <c r="G789" s="381"/>
      <c r="H789" s="381"/>
      <c r="I789" s="381"/>
      <c r="J789" s="382"/>
      <c r="K789" s="313">
        <v>16.5</v>
      </c>
      <c r="L789" s="17">
        <f t="shared" si="62"/>
        <v>1568</v>
      </c>
      <c r="M789" s="66"/>
      <c r="N789" s="66">
        <f t="shared" si="63"/>
        <v>16.5</v>
      </c>
      <c r="O789" s="67">
        <f t="shared" si="65"/>
        <v>0</v>
      </c>
      <c r="P789" s="66">
        <f t="shared" si="64"/>
        <v>1568</v>
      </c>
      <c r="Q789" s="67">
        <f t="shared" si="66"/>
        <v>0</v>
      </c>
    </row>
    <row r="790" spans="1:17" ht="21" customHeight="1">
      <c r="A790" s="208">
        <v>0</v>
      </c>
      <c r="B790" s="26">
        <v>10520</v>
      </c>
      <c r="C790" s="380" t="s">
        <v>4183</v>
      </c>
      <c r="D790" s="381"/>
      <c r="E790" s="381"/>
      <c r="F790" s="381"/>
      <c r="G790" s="381"/>
      <c r="H790" s="381"/>
      <c r="I790" s="381"/>
      <c r="J790" s="382"/>
      <c r="K790" s="313">
        <v>15.7</v>
      </c>
      <c r="L790" s="17">
        <f t="shared" si="62"/>
        <v>1492</v>
      </c>
      <c r="M790" s="66"/>
      <c r="N790" s="66">
        <f t="shared" si="63"/>
        <v>15.7</v>
      </c>
      <c r="O790" s="67">
        <f t="shared" si="65"/>
        <v>0</v>
      </c>
      <c r="P790" s="66">
        <f t="shared" si="64"/>
        <v>1492</v>
      </c>
      <c r="Q790" s="67">
        <f t="shared" si="66"/>
        <v>0</v>
      </c>
    </row>
    <row r="791" spans="1:17">
      <c r="A791" s="208">
        <v>0</v>
      </c>
      <c r="B791" s="26">
        <v>27813</v>
      </c>
      <c r="C791" s="380" t="s">
        <v>4184</v>
      </c>
      <c r="D791" s="381"/>
      <c r="E791" s="381"/>
      <c r="F791" s="381"/>
      <c r="G791" s="381"/>
      <c r="H791" s="381"/>
      <c r="I791" s="381"/>
      <c r="J791" s="382"/>
      <c r="K791" s="122">
        <v>3.78</v>
      </c>
      <c r="L791" s="17">
        <f t="shared" si="62"/>
        <v>359</v>
      </c>
      <c r="M791" s="66"/>
      <c r="N791" s="66">
        <f t="shared" si="63"/>
        <v>3.78</v>
      </c>
      <c r="O791" s="67">
        <f t="shared" si="65"/>
        <v>0</v>
      </c>
      <c r="P791" s="66">
        <f t="shared" si="64"/>
        <v>359</v>
      </c>
      <c r="Q791" s="67">
        <f t="shared" si="66"/>
        <v>0</v>
      </c>
    </row>
    <row r="792" spans="1:17">
      <c r="A792" s="208">
        <v>0</v>
      </c>
      <c r="B792" s="26">
        <v>69724</v>
      </c>
      <c r="C792" s="380" t="s">
        <v>4185</v>
      </c>
      <c r="D792" s="381"/>
      <c r="E792" s="381"/>
      <c r="F792" s="381"/>
      <c r="G792" s="381"/>
      <c r="H792" s="381"/>
      <c r="I792" s="381"/>
      <c r="J792" s="382"/>
      <c r="K792" s="313">
        <v>12.8</v>
      </c>
      <c r="L792" s="17">
        <f t="shared" si="62"/>
        <v>1216</v>
      </c>
      <c r="M792" s="66"/>
      <c r="N792" s="66">
        <f t="shared" si="63"/>
        <v>12.8</v>
      </c>
      <c r="O792" s="67">
        <f t="shared" si="65"/>
        <v>0</v>
      </c>
      <c r="P792" s="66">
        <f t="shared" si="64"/>
        <v>1216</v>
      </c>
      <c r="Q792" s="67">
        <f t="shared" si="66"/>
        <v>0</v>
      </c>
    </row>
    <row r="793" spans="1:17" ht="21" customHeight="1">
      <c r="A793" s="208">
        <v>0</v>
      </c>
      <c r="B793" s="26">
        <v>133942</v>
      </c>
      <c r="C793" s="380" t="s">
        <v>4186</v>
      </c>
      <c r="D793" s="381"/>
      <c r="E793" s="381"/>
      <c r="F793" s="381"/>
      <c r="G793" s="381"/>
      <c r="H793" s="381"/>
      <c r="I793" s="381"/>
      <c r="J793" s="382"/>
      <c r="K793" s="313">
        <v>25.9</v>
      </c>
      <c r="L793" s="17">
        <f t="shared" si="62"/>
        <v>2461</v>
      </c>
      <c r="M793" s="66"/>
      <c r="N793" s="66">
        <f t="shared" si="63"/>
        <v>25.9</v>
      </c>
      <c r="O793" s="67">
        <f t="shared" si="65"/>
        <v>0</v>
      </c>
      <c r="P793" s="66">
        <f t="shared" si="64"/>
        <v>2461</v>
      </c>
      <c r="Q793" s="67">
        <f t="shared" si="66"/>
        <v>0</v>
      </c>
    </row>
    <row r="794" spans="1:17" ht="21" customHeight="1">
      <c r="A794" s="208">
        <v>0</v>
      </c>
      <c r="B794" s="26">
        <v>133959</v>
      </c>
      <c r="C794" s="380" t="s">
        <v>4187</v>
      </c>
      <c r="D794" s="381"/>
      <c r="E794" s="381"/>
      <c r="F794" s="381"/>
      <c r="G794" s="381"/>
      <c r="H794" s="381"/>
      <c r="I794" s="381"/>
      <c r="J794" s="382"/>
      <c r="K794" s="313">
        <v>21.7</v>
      </c>
      <c r="L794" s="17">
        <f t="shared" si="62"/>
        <v>2062</v>
      </c>
      <c r="M794" s="66"/>
      <c r="N794" s="66">
        <f t="shared" si="63"/>
        <v>21.7</v>
      </c>
      <c r="O794" s="67">
        <f t="shared" si="65"/>
        <v>0</v>
      </c>
      <c r="P794" s="66">
        <f t="shared" si="64"/>
        <v>2062</v>
      </c>
      <c r="Q794" s="67">
        <f t="shared" si="66"/>
        <v>0</v>
      </c>
    </row>
    <row r="795" spans="1:17">
      <c r="A795" s="208">
        <v>0</v>
      </c>
      <c r="B795" s="26">
        <v>133983</v>
      </c>
      <c r="C795" s="380" t="s">
        <v>4188</v>
      </c>
      <c r="D795" s="381"/>
      <c r="E795" s="381"/>
      <c r="F795" s="381"/>
      <c r="G795" s="381"/>
      <c r="H795" s="381"/>
      <c r="I795" s="381"/>
      <c r="J795" s="382"/>
      <c r="K795" s="313">
        <v>15.5</v>
      </c>
      <c r="L795" s="17">
        <f t="shared" si="62"/>
        <v>1473</v>
      </c>
      <c r="M795" s="66"/>
      <c r="N795" s="66">
        <f t="shared" si="63"/>
        <v>15.5</v>
      </c>
      <c r="O795" s="67">
        <f t="shared" si="65"/>
        <v>0</v>
      </c>
      <c r="P795" s="66">
        <f t="shared" si="64"/>
        <v>1473</v>
      </c>
      <c r="Q795" s="67">
        <f t="shared" si="66"/>
        <v>0</v>
      </c>
    </row>
    <row r="796" spans="1:17" ht="21" customHeight="1">
      <c r="A796" s="208">
        <v>0</v>
      </c>
      <c r="B796" s="26">
        <v>133991</v>
      </c>
      <c r="C796" s="380" t="s">
        <v>4189</v>
      </c>
      <c r="D796" s="381"/>
      <c r="E796" s="381"/>
      <c r="F796" s="381"/>
      <c r="G796" s="381"/>
      <c r="H796" s="381"/>
      <c r="I796" s="381"/>
      <c r="J796" s="382"/>
      <c r="K796" s="122">
        <v>9.39</v>
      </c>
      <c r="L796" s="17">
        <f t="shared" si="62"/>
        <v>892</v>
      </c>
      <c r="M796" s="66"/>
      <c r="N796" s="66">
        <f t="shared" si="63"/>
        <v>9.39</v>
      </c>
      <c r="O796" s="67">
        <f t="shared" si="65"/>
        <v>0</v>
      </c>
      <c r="P796" s="66">
        <f t="shared" si="64"/>
        <v>892</v>
      </c>
      <c r="Q796" s="67">
        <f t="shared" si="66"/>
        <v>0</v>
      </c>
    </row>
    <row r="797" spans="1:17">
      <c r="A797" s="208">
        <v>0</v>
      </c>
      <c r="B797" s="26">
        <v>165944</v>
      </c>
      <c r="C797" s="380" t="s">
        <v>4190</v>
      </c>
      <c r="D797" s="381"/>
      <c r="E797" s="381"/>
      <c r="F797" s="381"/>
      <c r="G797" s="381"/>
      <c r="H797" s="381"/>
      <c r="I797" s="381"/>
      <c r="J797" s="382"/>
      <c r="K797" s="17">
        <v>64</v>
      </c>
      <c r="L797" s="17">
        <f t="shared" si="62"/>
        <v>6080</v>
      </c>
      <c r="M797" s="66"/>
      <c r="N797" s="66">
        <f t="shared" si="63"/>
        <v>64</v>
      </c>
      <c r="O797" s="67">
        <f t="shared" si="65"/>
        <v>0</v>
      </c>
      <c r="P797" s="66">
        <f t="shared" si="64"/>
        <v>6080</v>
      </c>
      <c r="Q797" s="67">
        <f t="shared" si="66"/>
        <v>0</v>
      </c>
    </row>
    <row r="798" spans="1:17" ht="11.25" customHeight="1" thickBot="1">
      <c r="A798" s="208">
        <v>0</v>
      </c>
      <c r="B798" s="26">
        <v>166033</v>
      </c>
      <c r="C798" s="380" t="s">
        <v>4191</v>
      </c>
      <c r="D798" s="381"/>
      <c r="E798" s="381"/>
      <c r="F798" s="381"/>
      <c r="G798" s="381"/>
      <c r="H798" s="381"/>
      <c r="I798" s="381"/>
      <c r="J798" s="382"/>
      <c r="K798" s="313">
        <v>31.5</v>
      </c>
      <c r="L798" s="17">
        <f t="shared" si="62"/>
        <v>2993</v>
      </c>
      <c r="M798" s="66"/>
      <c r="N798" s="66">
        <f t="shared" si="63"/>
        <v>31.5</v>
      </c>
      <c r="O798" s="67">
        <f t="shared" si="65"/>
        <v>0</v>
      </c>
      <c r="P798" s="66">
        <f t="shared" si="64"/>
        <v>2993</v>
      </c>
      <c r="Q798" s="67">
        <f t="shared" si="66"/>
        <v>0</v>
      </c>
    </row>
    <row r="799" spans="1:17" ht="12" customHeight="1">
      <c r="A799" s="208"/>
      <c r="B799" s="410" t="s">
        <v>700</v>
      </c>
      <c r="C799" s="410"/>
      <c r="D799" s="410"/>
      <c r="E799" s="410"/>
      <c r="F799" s="410"/>
      <c r="G799" s="410"/>
      <c r="H799" s="410"/>
      <c r="I799" s="410"/>
      <c r="J799" s="410"/>
      <c r="K799" s="411"/>
      <c r="L799" s="314"/>
      <c r="M799" s="66"/>
      <c r="N799" s="66"/>
      <c r="O799" s="67"/>
      <c r="P799" s="66"/>
      <c r="Q799" s="67"/>
    </row>
    <row r="800" spans="1:17">
      <c r="A800" s="208">
        <v>0</v>
      </c>
      <c r="B800" s="26">
        <v>207639</v>
      </c>
      <c r="C800" s="380" t="s">
        <v>4192</v>
      </c>
      <c r="D800" s="381"/>
      <c r="E800" s="381"/>
      <c r="F800" s="381"/>
      <c r="G800" s="381"/>
      <c r="H800" s="381"/>
      <c r="I800" s="381"/>
      <c r="J800" s="382"/>
      <c r="K800" s="17">
        <v>110</v>
      </c>
      <c r="L800" s="17">
        <f t="shared" ref="L800:L831" si="67">ROUND(K800*Курс_EUR,0)</f>
        <v>10450</v>
      </c>
      <c r="M800" s="66"/>
      <c r="N800" s="66">
        <f t="shared" ref="N800:N831" si="68">K800*(1-Скидка_SATA)</f>
        <v>110</v>
      </c>
      <c r="O800" s="67">
        <f t="shared" si="65"/>
        <v>0</v>
      </c>
      <c r="P800" s="66">
        <f t="shared" ref="P800:P831" si="69">L800*(1-Скидка_SATA)</f>
        <v>10450</v>
      </c>
      <c r="Q800" s="67">
        <f t="shared" si="66"/>
        <v>0</v>
      </c>
    </row>
    <row r="801" spans="1:17">
      <c r="A801" s="208">
        <v>0</v>
      </c>
      <c r="B801" s="26">
        <v>208280</v>
      </c>
      <c r="C801" s="380" t="s">
        <v>4193</v>
      </c>
      <c r="D801" s="381"/>
      <c r="E801" s="381"/>
      <c r="F801" s="381"/>
      <c r="G801" s="381"/>
      <c r="H801" s="381"/>
      <c r="I801" s="381"/>
      <c r="J801" s="382"/>
      <c r="K801" s="313">
        <v>33.6</v>
      </c>
      <c r="L801" s="17">
        <f t="shared" si="67"/>
        <v>3192</v>
      </c>
      <c r="M801" s="66"/>
      <c r="N801" s="66">
        <f t="shared" si="68"/>
        <v>33.6</v>
      </c>
      <c r="O801" s="67">
        <f t="shared" si="65"/>
        <v>0</v>
      </c>
      <c r="P801" s="66">
        <f t="shared" si="69"/>
        <v>3192</v>
      </c>
      <c r="Q801" s="67">
        <f t="shared" si="66"/>
        <v>0</v>
      </c>
    </row>
    <row r="802" spans="1:17">
      <c r="A802" s="208">
        <v>0</v>
      </c>
      <c r="B802" s="26">
        <v>208439</v>
      </c>
      <c r="C802" s="380" t="s">
        <v>4194</v>
      </c>
      <c r="D802" s="381"/>
      <c r="E802" s="381"/>
      <c r="F802" s="381"/>
      <c r="G802" s="381"/>
      <c r="H802" s="381"/>
      <c r="I802" s="381"/>
      <c r="J802" s="382"/>
      <c r="K802" s="17">
        <v>73</v>
      </c>
      <c r="L802" s="17">
        <f t="shared" si="67"/>
        <v>6935</v>
      </c>
      <c r="M802" s="66"/>
      <c r="N802" s="66">
        <f t="shared" si="68"/>
        <v>73</v>
      </c>
      <c r="O802" s="67">
        <f t="shared" si="65"/>
        <v>0</v>
      </c>
      <c r="P802" s="66">
        <f t="shared" si="69"/>
        <v>6935</v>
      </c>
      <c r="Q802" s="67">
        <f t="shared" si="66"/>
        <v>0</v>
      </c>
    </row>
    <row r="803" spans="1:17">
      <c r="A803" s="208">
        <v>0</v>
      </c>
      <c r="B803" s="26">
        <v>208447</v>
      </c>
      <c r="C803" s="380" t="s">
        <v>4195</v>
      </c>
      <c r="D803" s="381"/>
      <c r="E803" s="381"/>
      <c r="F803" s="381"/>
      <c r="G803" s="381"/>
      <c r="H803" s="381"/>
      <c r="I803" s="381"/>
      <c r="J803" s="382"/>
      <c r="K803" s="122">
        <v>9.86</v>
      </c>
      <c r="L803" s="17">
        <f t="shared" si="67"/>
        <v>937</v>
      </c>
      <c r="M803" s="66"/>
      <c r="N803" s="66">
        <f t="shared" si="68"/>
        <v>9.86</v>
      </c>
      <c r="O803" s="67">
        <f t="shared" si="65"/>
        <v>0</v>
      </c>
      <c r="P803" s="66">
        <f t="shared" si="69"/>
        <v>937</v>
      </c>
      <c r="Q803" s="67">
        <f t="shared" si="66"/>
        <v>0</v>
      </c>
    </row>
    <row r="804" spans="1:17">
      <c r="A804" s="208">
        <v>0</v>
      </c>
      <c r="B804" s="26">
        <v>208462</v>
      </c>
      <c r="C804" s="380" t="s">
        <v>4196</v>
      </c>
      <c r="D804" s="381"/>
      <c r="E804" s="381"/>
      <c r="F804" s="381"/>
      <c r="G804" s="381"/>
      <c r="H804" s="381"/>
      <c r="I804" s="381"/>
      <c r="J804" s="382"/>
      <c r="K804" s="313">
        <v>18.600000000000001</v>
      </c>
      <c r="L804" s="17">
        <f t="shared" si="67"/>
        <v>1767</v>
      </c>
      <c r="M804" s="66"/>
      <c r="N804" s="66">
        <f t="shared" si="68"/>
        <v>18.600000000000001</v>
      </c>
      <c r="O804" s="67">
        <f t="shared" si="65"/>
        <v>0</v>
      </c>
      <c r="P804" s="66">
        <f t="shared" si="69"/>
        <v>1767</v>
      </c>
      <c r="Q804" s="67">
        <f t="shared" si="66"/>
        <v>0</v>
      </c>
    </row>
    <row r="805" spans="1:17">
      <c r="A805" s="208">
        <v>0</v>
      </c>
      <c r="B805" s="26">
        <v>210468</v>
      </c>
      <c r="C805" s="380" t="s">
        <v>4197</v>
      </c>
      <c r="D805" s="381"/>
      <c r="E805" s="381"/>
      <c r="F805" s="381"/>
      <c r="G805" s="381"/>
      <c r="H805" s="381"/>
      <c r="I805" s="381"/>
      <c r="J805" s="382"/>
      <c r="K805" s="17">
        <v>103</v>
      </c>
      <c r="L805" s="17">
        <f t="shared" si="67"/>
        <v>9785</v>
      </c>
      <c r="M805" s="66"/>
      <c r="N805" s="66">
        <f t="shared" si="68"/>
        <v>103</v>
      </c>
      <c r="O805" s="67">
        <f t="shared" si="65"/>
        <v>0</v>
      </c>
      <c r="P805" s="66">
        <f t="shared" si="69"/>
        <v>9785</v>
      </c>
      <c r="Q805" s="67">
        <f t="shared" si="66"/>
        <v>0</v>
      </c>
    </row>
    <row r="806" spans="1:17">
      <c r="A806" s="208">
        <v>0</v>
      </c>
      <c r="B806" s="26">
        <v>215590</v>
      </c>
      <c r="C806" s="380" t="s">
        <v>4198</v>
      </c>
      <c r="D806" s="381"/>
      <c r="E806" s="381"/>
      <c r="F806" s="381"/>
      <c r="G806" s="381"/>
      <c r="H806" s="381"/>
      <c r="I806" s="381"/>
      <c r="J806" s="382"/>
      <c r="K806" s="17">
        <v>456</v>
      </c>
      <c r="L806" s="17">
        <f t="shared" si="67"/>
        <v>43320</v>
      </c>
      <c r="M806" s="66"/>
      <c r="N806" s="66">
        <f t="shared" si="68"/>
        <v>456</v>
      </c>
      <c r="O806" s="67">
        <f t="shared" si="65"/>
        <v>0</v>
      </c>
      <c r="P806" s="66">
        <f t="shared" si="69"/>
        <v>43320</v>
      </c>
      <c r="Q806" s="67">
        <f t="shared" si="66"/>
        <v>0</v>
      </c>
    </row>
    <row r="807" spans="1:17">
      <c r="A807" s="208">
        <v>0</v>
      </c>
      <c r="B807" s="26">
        <v>210526</v>
      </c>
      <c r="C807" s="380" t="s">
        <v>4199</v>
      </c>
      <c r="D807" s="381"/>
      <c r="E807" s="381"/>
      <c r="F807" s="381"/>
      <c r="G807" s="381"/>
      <c r="H807" s="381"/>
      <c r="I807" s="381"/>
      <c r="J807" s="382"/>
      <c r="K807" s="17">
        <v>1791</v>
      </c>
      <c r="L807" s="17">
        <f t="shared" si="67"/>
        <v>170145</v>
      </c>
      <c r="M807" s="66"/>
      <c r="N807" s="66">
        <f t="shared" si="68"/>
        <v>1791</v>
      </c>
      <c r="O807" s="67">
        <f t="shared" si="65"/>
        <v>0</v>
      </c>
      <c r="P807" s="66">
        <f t="shared" si="69"/>
        <v>170145</v>
      </c>
      <c r="Q807" s="67">
        <f t="shared" si="66"/>
        <v>0</v>
      </c>
    </row>
    <row r="808" spans="1:17">
      <c r="A808" s="208">
        <v>0</v>
      </c>
      <c r="B808" s="26">
        <v>211904</v>
      </c>
      <c r="C808" s="380" t="s">
        <v>4200</v>
      </c>
      <c r="D808" s="381"/>
      <c r="E808" s="381"/>
      <c r="F808" s="381"/>
      <c r="G808" s="381"/>
      <c r="H808" s="381"/>
      <c r="I808" s="381"/>
      <c r="J808" s="382"/>
      <c r="K808" s="122">
        <v>5.37</v>
      </c>
      <c r="L808" s="17">
        <f t="shared" si="67"/>
        <v>510</v>
      </c>
      <c r="M808" s="66"/>
      <c r="N808" s="66">
        <f t="shared" si="68"/>
        <v>5.37</v>
      </c>
      <c r="O808" s="67">
        <f t="shared" si="65"/>
        <v>0</v>
      </c>
      <c r="P808" s="66">
        <f t="shared" si="69"/>
        <v>510</v>
      </c>
      <c r="Q808" s="67">
        <f t="shared" si="66"/>
        <v>0</v>
      </c>
    </row>
    <row r="809" spans="1:17">
      <c r="A809" s="208">
        <v>0</v>
      </c>
      <c r="B809" s="26">
        <v>211912</v>
      </c>
      <c r="C809" s="380" t="s">
        <v>4201</v>
      </c>
      <c r="D809" s="381"/>
      <c r="E809" s="381"/>
      <c r="F809" s="381"/>
      <c r="G809" s="381"/>
      <c r="H809" s="381"/>
      <c r="I809" s="381"/>
      <c r="J809" s="382"/>
      <c r="K809" s="313">
        <v>53.7</v>
      </c>
      <c r="L809" s="17">
        <f t="shared" si="67"/>
        <v>5102</v>
      </c>
      <c r="M809" s="66"/>
      <c r="N809" s="66">
        <f t="shared" si="68"/>
        <v>53.7</v>
      </c>
      <c r="O809" s="67">
        <f t="shared" si="65"/>
        <v>0</v>
      </c>
      <c r="P809" s="66">
        <f t="shared" si="69"/>
        <v>5102</v>
      </c>
      <c r="Q809" s="67">
        <f t="shared" si="66"/>
        <v>0</v>
      </c>
    </row>
    <row r="810" spans="1:17">
      <c r="A810" s="208">
        <v>0</v>
      </c>
      <c r="B810" s="26">
        <v>213728</v>
      </c>
      <c r="C810" s="380" t="s">
        <v>4202</v>
      </c>
      <c r="D810" s="381"/>
      <c r="E810" s="381"/>
      <c r="F810" s="381"/>
      <c r="G810" s="381"/>
      <c r="H810" s="381"/>
      <c r="I810" s="381"/>
      <c r="J810" s="382"/>
      <c r="K810" s="313">
        <v>46.5</v>
      </c>
      <c r="L810" s="17">
        <f t="shared" si="67"/>
        <v>4418</v>
      </c>
      <c r="M810" s="66"/>
      <c r="N810" s="66">
        <f t="shared" si="68"/>
        <v>46.5</v>
      </c>
      <c r="O810" s="67">
        <f t="shared" si="65"/>
        <v>0</v>
      </c>
      <c r="P810" s="66">
        <f t="shared" si="69"/>
        <v>4418</v>
      </c>
      <c r="Q810" s="67">
        <f t="shared" si="66"/>
        <v>0</v>
      </c>
    </row>
    <row r="811" spans="1:17">
      <c r="A811" s="208">
        <v>0</v>
      </c>
      <c r="B811" s="26">
        <v>213736</v>
      </c>
      <c r="C811" s="380" t="s">
        <v>4203</v>
      </c>
      <c r="D811" s="381"/>
      <c r="E811" s="381"/>
      <c r="F811" s="381"/>
      <c r="G811" s="381"/>
      <c r="H811" s="381"/>
      <c r="I811" s="381"/>
      <c r="J811" s="382"/>
      <c r="K811" s="313">
        <v>17.399999999999999</v>
      </c>
      <c r="L811" s="17">
        <f t="shared" si="67"/>
        <v>1653</v>
      </c>
      <c r="M811" s="66"/>
      <c r="N811" s="66">
        <f t="shared" si="68"/>
        <v>17.399999999999999</v>
      </c>
      <c r="O811" s="67">
        <f t="shared" si="65"/>
        <v>0</v>
      </c>
      <c r="P811" s="66">
        <f t="shared" si="69"/>
        <v>1653</v>
      </c>
      <c r="Q811" s="67">
        <f t="shared" si="66"/>
        <v>0</v>
      </c>
    </row>
    <row r="812" spans="1:17">
      <c r="A812" s="208">
        <v>0</v>
      </c>
      <c r="B812" s="26">
        <v>213751</v>
      </c>
      <c r="C812" s="380" t="s">
        <v>4204</v>
      </c>
      <c r="D812" s="381"/>
      <c r="E812" s="381"/>
      <c r="F812" s="381"/>
      <c r="G812" s="381"/>
      <c r="H812" s="381"/>
      <c r="I812" s="381"/>
      <c r="J812" s="382"/>
      <c r="K812" s="122">
        <v>7.25</v>
      </c>
      <c r="L812" s="17">
        <f t="shared" si="67"/>
        <v>689</v>
      </c>
      <c r="M812" s="66"/>
      <c r="N812" s="66">
        <f t="shared" si="68"/>
        <v>7.25</v>
      </c>
      <c r="O812" s="67">
        <f t="shared" si="65"/>
        <v>0</v>
      </c>
      <c r="P812" s="66">
        <f t="shared" si="69"/>
        <v>689</v>
      </c>
      <c r="Q812" s="67">
        <f t="shared" si="66"/>
        <v>0</v>
      </c>
    </row>
    <row r="813" spans="1:17">
      <c r="A813" s="208">
        <v>0</v>
      </c>
      <c r="B813" s="26">
        <v>213835</v>
      </c>
      <c r="C813" s="380" t="s">
        <v>4205</v>
      </c>
      <c r="D813" s="381"/>
      <c r="E813" s="381"/>
      <c r="F813" s="381"/>
      <c r="G813" s="381"/>
      <c r="H813" s="381"/>
      <c r="I813" s="381"/>
      <c r="J813" s="382"/>
      <c r="K813" s="122">
        <v>4.5</v>
      </c>
      <c r="L813" s="17">
        <f t="shared" si="67"/>
        <v>428</v>
      </c>
      <c r="M813" s="66"/>
      <c r="N813" s="66">
        <f t="shared" si="68"/>
        <v>4.5</v>
      </c>
      <c r="O813" s="67">
        <f t="shared" si="65"/>
        <v>0</v>
      </c>
      <c r="P813" s="66">
        <f t="shared" si="69"/>
        <v>428</v>
      </c>
      <c r="Q813" s="67">
        <f t="shared" si="66"/>
        <v>0</v>
      </c>
    </row>
    <row r="814" spans="1:17">
      <c r="A814" s="208">
        <v>0</v>
      </c>
      <c r="B814" s="26">
        <v>216473</v>
      </c>
      <c r="C814" s="380" t="s">
        <v>4611</v>
      </c>
      <c r="D814" s="381"/>
      <c r="E814" s="381"/>
      <c r="F814" s="381"/>
      <c r="G814" s="381"/>
      <c r="H814" s="381"/>
      <c r="I814" s="381"/>
      <c r="J814" s="382"/>
      <c r="K814" s="313">
        <v>55</v>
      </c>
      <c r="L814" s="17">
        <f t="shared" si="67"/>
        <v>5225</v>
      </c>
      <c r="M814" s="66"/>
      <c r="N814" s="66">
        <f t="shared" si="68"/>
        <v>55</v>
      </c>
      <c r="O814" s="67">
        <f t="shared" si="65"/>
        <v>0</v>
      </c>
      <c r="P814" s="66">
        <f t="shared" si="69"/>
        <v>5225</v>
      </c>
      <c r="Q814" s="67">
        <f t="shared" si="66"/>
        <v>0</v>
      </c>
    </row>
    <row r="815" spans="1:17">
      <c r="A815" s="208">
        <v>0</v>
      </c>
      <c r="B815" s="26">
        <v>218206</v>
      </c>
      <c r="C815" s="380" t="s">
        <v>4206</v>
      </c>
      <c r="D815" s="381"/>
      <c r="E815" s="381"/>
      <c r="F815" s="381"/>
      <c r="G815" s="381"/>
      <c r="H815" s="381"/>
      <c r="I815" s="381"/>
      <c r="J815" s="382"/>
      <c r="K815" s="17">
        <v>167</v>
      </c>
      <c r="L815" s="17">
        <f t="shared" si="67"/>
        <v>15865</v>
      </c>
      <c r="M815" s="66"/>
      <c r="N815" s="66">
        <f t="shared" si="68"/>
        <v>167</v>
      </c>
      <c r="O815" s="67">
        <f t="shared" si="65"/>
        <v>0</v>
      </c>
      <c r="P815" s="66">
        <f t="shared" si="69"/>
        <v>15865</v>
      </c>
      <c r="Q815" s="67">
        <f t="shared" si="66"/>
        <v>0</v>
      </c>
    </row>
    <row r="816" spans="1:17">
      <c r="A816" s="208">
        <v>0</v>
      </c>
      <c r="B816" s="26">
        <v>226456</v>
      </c>
      <c r="C816" s="380" t="s">
        <v>4207</v>
      </c>
      <c r="D816" s="381"/>
      <c r="E816" s="381"/>
      <c r="F816" s="381"/>
      <c r="G816" s="381"/>
      <c r="H816" s="381"/>
      <c r="I816" s="381"/>
      <c r="J816" s="382"/>
      <c r="K816" s="313">
        <v>16.100000000000001</v>
      </c>
      <c r="L816" s="17">
        <f t="shared" si="67"/>
        <v>1530</v>
      </c>
      <c r="M816" s="66"/>
      <c r="N816" s="66">
        <f t="shared" si="68"/>
        <v>16.100000000000001</v>
      </c>
      <c r="O816" s="67">
        <f t="shared" si="65"/>
        <v>0</v>
      </c>
      <c r="P816" s="66">
        <f t="shared" si="69"/>
        <v>1530</v>
      </c>
      <c r="Q816" s="67">
        <f t="shared" si="66"/>
        <v>0</v>
      </c>
    </row>
    <row r="817" spans="1:17">
      <c r="A817" s="208">
        <v>0</v>
      </c>
      <c r="B817" s="26">
        <v>226621</v>
      </c>
      <c r="C817" s="380" t="s">
        <v>4208</v>
      </c>
      <c r="D817" s="381"/>
      <c r="E817" s="381"/>
      <c r="F817" s="381"/>
      <c r="G817" s="381"/>
      <c r="H817" s="381"/>
      <c r="I817" s="381"/>
      <c r="J817" s="382"/>
      <c r="K817" s="17">
        <v>344</v>
      </c>
      <c r="L817" s="17">
        <f t="shared" si="67"/>
        <v>32680</v>
      </c>
      <c r="M817" s="66"/>
      <c r="N817" s="66">
        <f t="shared" si="68"/>
        <v>344</v>
      </c>
      <c r="O817" s="67">
        <f t="shared" si="65"/>
        <v>0</v>
      </c>
      <c r="P817" s="66">
        <f t="shared" si="69"/>
        <v>32680</v>
      </c>
      <c r="Q817" s="67">
        <f t="shared" si="66"/>
        <v>0</v>
      </c>
    </row>
    <row r="818" spans="1:17">
      <c r="A818" s="208">
        <v>0</v>
      </c>
      <c r="B818" s="26">
        <v>226746</v>
      </c>
      <c r="C818" s="380" t="s">
        <v>4192</v>
      </c>
      <c r="D818" s="381"/>
      <c r="E818" s="381"/>
      <c r="F818" s="381"/>
      <c r="G818" s="381"/>
      <c r="H818" s="381"/>
      <c r="I818" s="381"/>
      <c r="J818" s="382"/>
      <c r="K818" s="17">
        <v>111</v>
      </c>
      <c r="L818" s="17">
        <f t="shared" si="67"/>
        <v>10545</v>
      </c>
      <c r="M818" s="66"/>
      <c r="N818" s="66">
        <f t="shared" si="68"/>
        <v>111</v>
      </c>
      <c r="O818" s="67">
        <f t="shared" si="65"/>
        <v>0</v>
      </c>
      <c r="P818" s="66">
        <f t="shared" si="69"/>
        <v>10545</v>
      </c>
      <c r="Q818" s="67">
        <f t="shared" si="66"/>
        <v>0</v>
      </c>
    </row>
    <row r="819" spans="1:17">
      <c r="A819" s="208">
        <v>0</v>
      </c>
      <c r="B819" s="26">
        <v>1000059</v>
      </c>
      <c r="C819" s="380" t="s">
        <v>4209</v>
      </c>
      <c r="D819" s="381"/>
      <c r="E819" s="381"/>
      <c r="F819" s="381"/>
      <c r="G819" s="381"/>
      <c r="H819" s="381"/>
      <c r="I819" s="381"/>
      <c r="J819" s="382"/>
      <c r="K819" s="17">
        <v>699</v>
      </c>
      <c r="L819" s="17">
        <f t="shared" si="67"/>
        <v>66405</v>
      </c>
      <c r="M819" s="66"/>
      <c r="N819" s="66">
        <f t="shared" si="68"/>
        <v>699</v>
      </c>
      <c r="O819" s="67">
        <f t="shared" si="65"/>
        <v>0</v>
      </c>
      <c r="P819" s="66">
        <f t="shared" si="69"/>
        <v>66405</v>
      </c>
      <c r="Q819" s="67">
        <f t="shared" si="66"/>
        <v>0</v>
      </c>
    </row>
    <row r="820" spans="1:17">
      <c r="A820" s="208">
        <v>0</v>
      </c>
      <c r="B820" s="26">
        <v>1000108</v>
      </c>
      <c r="C820" s="380" t="s">
        <v>4210</v>
      </c>
      <c r="D820" s="381"/>
      <c r="E820" s="381"/>
      <c r="F820" s="381"/>
      <c r="G820" s="381"/>
      <c r="H820" s="381"/>
      <c r="I820" s="381"/>
      <c r="J820" s="382"/>
      <c r="K820" s="17">
        <v>394</v>
      </c>
      <c r="L820" s="17">
        <f t="shared" si="67"/>
        <v>37430</v>
      </c>
      <c r="M820" s="66"/>
      <c r="N820" s="66">
        <f t="shared" si="68"/>
        <v>394</v>
      </c>
      <c r="O820" s="67">
        <f t="shared" si="65"/>
        <v>0</v>
      </c>
      <c r="P820" s="66">
        <f t="shared" si="69"/>
        <v>37430</v>
      </c>
      <c r="Q820" s="67">
        <f t="shared" si="66"/>
        <v>0</v>
      </c>
    </row>
    <row r="821" spans="1:17">
      <c r="A821" s="208">
        <v>0</v>
      </c>
      <c r="B821" s="26">
        <v>1000132</v>
      </c>
      <c r="C821" s="380" t="s">
        <v>4211</v>
      </c>
      <c r="D821" s="381"/>
      <c r="E821" s="381"/>
      <c r="F821" s="381"/>
      <c r="G821" s="381"/>
      <c r="H821" s="381"/>
      <c r="I821" s="381"/>
      <c r="J821" s="382"/>
      <c r="K821" s="17">
        <v>227</v>
      </c>
      <c r="L821" s="17">
        <f t="shared" si="67"/>
        <v>21565</v>
      </c>
      <c r="M821" s="66"/>
      <c r="N821" s="66">
        <f t="shared" si="68"/>
        <v>227</v>
      </c>
      <c r="O821" s="67">
        <f t="shared" si="65"/>
        <v>0</v>
      </c>
      <c r="P821" s="66">
        <f t="shared" si="69"/>
        <v>21565</v>
      </c>
      <c r="Q821" s="67">
        <f t="shared" si="66"/>
        <v>0</v>
      </c>
    </row>
    <row r="822" spans="1:17">
      <c r="A822" s="208">
        <v>0</v>
      </c>
      <c r="B822" s="26">
        <v>1000166</v>
      </c>
      <c r="C822" s="380" t="s">
        <v>4212</v>
      </c>
      <c r="D822" s="381"/>
      <c r="E822" s="381"/>
      <c r="F822" s="381"/>
      <c r="G822" s="381"/>
      <c r="H822" s="381"/>
      <c r="I822" s="381"/>
      <c r="J822" s="382"/>
      <c r="K822" s="17">
        <v>563</v>
      </c>
      <c r="L822" s="17">
        <f t="shared" si="67"/>
        <v>53485</v>
      </c>
      <c r="M822" s="66"/>
      <c r="N822" s="66">
        <f t="shared" si="68"/>
        <v>563</v>
      </c>
      <c r="O822" s="67">
        <f t="shared" si="65"/>
        <v>0</v>
      </c>
      <c r="P822" s="66">
        <f t="shared" si="69"/>
        <v>53485</v>
      </c>
      <c r="Q822" s="67">
        <f t="shared" si="66"/>
        <v>0</v>
      </c>
    </row>
    <row r="823" spans="1:17">
      <c r="A823" s="208">
        <v>0</v>
      </c>
      <c r="B823" s="26">
        <v>1000190</v>
      </c>
      <c r="C823" s="380" t="s">
        <v>4213</v>
      </c>
      <c r="D823" s="381"/>
      <c r="E823" s="381"/>
      <c r="F823" s="381"/>
      <c r="G823" s="381"/>
      <c r="H823" s="381"/>
      <c r="I823" s="381"/>
      <c r="J823" s="382"/>
      <c r="K823" s="17">
        <v>261</v>
      </c>
      <c r="L823" s="17">
        <f t="shared" si="67"/>
        <v>24795</v>
      </c>
      <c r="M823" s="66"/>
      <c r="N823" s="66">
        <f t="shared" si="68"/>
        <v>261</v>
      </c>
      <c r="O823" s="67">
        <f t="shared" si="65"/>
        <v>0</v>
      </c>
      <c r="P823" s="66">
        <f t="shared" si="69"/>
        <v>24795</v>
      </c>
      <c r="Q823" s="67">
        <f t="shared" si="66"/>
        <v>0</v>
      </c>
    </row>
    <row r="824" spans="1:17">
      <c r="A824" s="208">
        <v>0</v>
      </c>
      <c r="B824" s="26">
        <v>1000215</v>
      </c>
      <c r="C824" s="380" t="s">
        <v>4214</v>
      </c>
      <c r="D824" s="381"/>
      <c r="E824" s="381"/>
      <c r="F824" s="381"/>
      <c r="G824" s="381"/>
      <c r="H824" s="381"/>
      <c r="I824" s="381"/>
      <c r="J824" s="382"/>
      <c r="K824" s="17">
        <v>140</v>
      </c>
      <c r="L824" s="17">
        <f t="shared" si="67"/>
        <v>13300</v>
      </c>
      <c r="M824" s="66"/>
      <c r="N824" s="66">
        <f t="shared" si="68"/>
        <v>140</v>
      </c>
      <c r="O824" s="67">
        <f t="shared" si="65"/>
        <v>0</v>
      </c>
      <c r="P824" s="66">
        <f t="shared" si="69"/>
        <v>13300</v>
      </c>
      <c r="Q824" s="67">
        <f t="shared" si="66"/>
        <v>0</v>
      </c>
    </row>
    <row r="825" spans="1:17">
      <c r="A825" s="208">
        <v>0</v>
      </c>
      <c r="B825" s="26">
        <v>1006982</v>
      </c>
      <c r="C825" s="380" t="s">
        <v>4215</v>
      </c>
      <c r="D825" s="381"/>
      <c r="E825" s="381"/>
      <c r="F825" s="381"/>
      <c r="G825" s="381"/>
      <c r="H825" s="381"/>
      <c r="I825" s="381"/>
      <c r="J825" s="382"/>
      <c r="K825" s="17">
        <v>337</v>
      </c>
      <c r="L825" s="17">
        <f t="shared" si="67"/>
        <v>32015</v>
      </c>
      <c r="M825" s="66"/>
      <c r="N825" s="66">
        <f t="shared" si="68"/>
        <v>337</v>
      </c>
      <c r="O825" s="67">
        <f t="shared" si="65"/>
        <v>0</v>
      </c>
      <c r="P825" s="66">
        <f t="shared" si="69"/>
        <v>32015</v>
      </c>
      <c r="Q825" s="67">
        <f t="shared" si="66"/>
        <v>0</v>
      </c>
    </row>
    <row r="826" spans="1:17">
      <c r="A826" s="208">
        <v>0</v>
      </c>
      <c r="B826" s="26">
        <v>1030668</v>
      </c>
      <c r="C826" s="380" t="s">
        <v>4216</v>
      </c>
      <c r="D826" s="381"/>
      <c r="E826" s="381"/>
      <c r="F826" s="381"/>
      <c r="G826" s="381"/>
      <c r="H826" s="381"/>
      <c r="I826" s="381"/>
      <c r="J826" s="382"/>
      <c r="K826" s="17">
        <v>150</v>
      </c>
      <c r="L826" s="17">
        <f t="shared" si="67"/>
        <v>14250</v>
      </c>
      <c r="M826" s="66"/>
      <c r="N826" s="66">
        <f t="shared" si="68"/>
        <v>150</v>
      </c>
      <c r="O826" s="67">
        <f t="shared" si="65"/>
        <v>0</v>
      </c>
      <c r="P826" s="66">
        <f t="shared" si="69"/>
        <v>14250</v>
      </c>
      <c r="Q826" s="67">
        <f t="shared" si="66"/>
        <v>0</v>
      </c>
    </row>
    <row r="827" spans="1:17">
      <c r="A827" s="208">
        <v>0</v>
      </c>
      <c r="B827" s="26">
        <v>1007005</v>
      </c>
      <c r="C827" s="380" t="s">
        <v>4217</v>
      </c>
      <c r="D827" s="381"/>
      <c r="E827" s="381"/>
      <c r="F827" s="381"/>
      <c r="G827" s="381"/>
      <c r="H827" s="381"/>
      <c r="I827" s="381"/>
      <c r="J827" s="382"/>
      <c r="K827" s="17">
        <v>337</v>
      </c>
      <c r="L827" s="17">
        <f t="shared" si="67"/>
        <v>32015</v>
      </c>
      <c r="M827" s="66"/>
      <c r="N827" s="66">
        <f t="shared" si="68"/>
        <v>337</v>
      </c>
      <c r="O827" s="67">
        <f t="shared" si="65"/>
        <v>0</v>
      </c>
      <c r="P827" s="66">
        <f t="shared" si="69"/>
        <v>32015</v>
      </c>
      <c r="Q827" s="67">
        <f t="shared" si="66"/>
        <v>0</v>
      </c>
    </row>
    <row r="828" spans="1:17">
      <c r="A828" s="208">
        <v>0</v>
      </c>
      <c r="B828" s="26">
        <v>10330</v>
      </c>
      <c r="C828" s="380" t="s">
        <v>4218</v>
      </c>
      <c r="D828" s="381"/>
      <c r="E828" s="381"/>
      <c r="F828" s="381"/>
      <c r="G828" s="381"/>
      <c r="H828" s="381"/>
      <c r="I828" s="381"/>
      <c r="J828" s="382"/>
      <c r="K828" s="313">
        <v>39.200000000000003</v>
      </c>
      <c r="L828" s="17">
        <f t="shared" si="67"/>
        <v>3724</v>
      </c>
      <c r="M828" s="66"/>
      <c r="N828" s="66">
        <f t="shared" si="68"/>
        <v>39.200000000000003</v>
      </c>
      <c r="O828" s="67">
        <f t="shared" si="65"/>
        <v>0</v>
      </c>
      <c r="P828" s="66">
        <f t="shared" si="69"/>
        <v>3724</v>
      </c>
      <c r="Q828" s="67">
        <f t="shared" si="66"/>
        <v>0</v>
      </c>
    </row>
    <row r="829" spans="1:17">
      <c r="A829" s="208">
        <v>0</v>
      </c>
      <c r="B829" s="26">
        <v>13854</v>
      </c>
      <c r="C829" s="380" t="s">
        <v>4808</v>
      </c>
      <c r="D829" s="381"/>
      <c r="E829" s="381"/>
      <c r="F829" s="381"/>
      <c r="G829" s="381"/>
      <c r="H829" s="381"/>
      <c r="I829" s="381"/>
      <c r="J829" s="382"/>
      <c r="K829" s="313">
        <v>39.6</v>
      </c>
      <c r="L829" s="17">
        <f t="shared" si="67"/>
        <v>3762</v>
      </c>
      <c r="M829" s="66"/>
      <c r="N829" s="66">
        <f t="shared" si="68"/>
        <v>39.6</v>
      </c>
      <c r="O829" s="67">
        <f t="shared" si="65"/>
        <v>0</v>
      </c>
      <c r="P829" s="66">
        <f t="shared" si="69"/>
        <v>3762</v>
      </c>
      <c r="Q829" s="67">
        <f t="shared" si="66"/>
        <v>0</v>
      </c>
    </row>
    <row r="830" spans="1:17">
      <c r="A830" s="208">
        <v>0</v>
      </c>
      <c r="B830" s="26">
        <v>13870</v>
      </c>
      <c r="C830" s="380" t="s">
        <v>4219</v>
      </c>
      <c r="D830" s="381"/>
      <c r="E830" s="381"/>
      <c r="F830" s="381"/>
      <c r="G830" s="381"/>
      <c r="H830" s="381"/>
      <c r="I830" s="381"/>
      <c r="J830" s="382"/>
      <c r="K830" s="17">
        <v>78</v>
      </c>
      <c r="L830" s="17">
        <f t="shared" si="67"/>
        <v>7410</v>
      </c>
      <c r="M830" s="66"/>
      <c r="N830" s="66">
        <f t="shared" si="68"/>
        <v>78</v>
      </c>
      <c r="O830" s="67">
        <f t="shared" si="65"/>
        <v>0</v>
      </c>
      <c r="P830" s="66">
        <f t="shared" si="69"/>
        <v>7410</v>
      </c>
      <c r="Q830" s="67">
        <f t="shared" si="66"/>
        <v>0</v>
      </c>
    </row>
    <row r="831" spans="1:17">
      <c r="A831" s="208">
        <v>0</v>
      </c>
      <c r="B831" s="26">
        <v>13904</v>
      </c>
      <c r="C831" s="380" t="s">
        <v>4220</v>
      </c>
      <c r="D831" s="381"/>
      <c r="E831" s="381"/>
      <c r="F831" s="381"/>
      <c r="G831" s="381"/>
      <c r="H831" s="381"/>
      <c r="I831" s="381"/>
      <c r="J831" s="382"/>
      <c r="K831" s="17">
        <v>70</v>
      </c>
      <c r="L831" s="17">
        <f t="shared" si="67"/>
        <v>6650</v>
      </c>
      <c r="M831" s="66"/>
      <c r="N831" s="66">
        <f t="shared" si="68"/>
        <v>70</v>
      </c>
      <c r="O831" s="67">
        <f t="shared" si="65"/>
        <v>0</v>
      </c>
      <c r="P831" s="66">
        <f t="shared" si="69"/>
        <v>6650</v>
      </c>
      <c r="Q831" s="67">
        <f t="shared" si="66"/>
        <v>0</v>
      </c>
    </row>
    <row r="832" spans="1:17">
      <c r="A832" s="208">
        <v>0</v>
      </c>
      <c r="B832" s="26">
        <v>13920</v>
      </c>
      <c r="C832" s="380" t="s">
        <v>4613</v>
      </c>
      <c r="D832" s="381"/>
      <c r="E832" s="381"/>
      <c r="F832" s="381"/>
      <c r="G832" s="381"/>
      <c r="H832" s="381"/>
      <c r="I832" s="381"/>
      <c r="J832" s="382"/>
      <c r="K832" s="313">
        <v>61.9</v>
      </c>
      <c r="L832" s="17">
        <f t="shared" ref="L832:L863" si="70">ROUND(K832*Курс_EUR,0)</f>
        <v>5881</v>
      </c>
      <c r="M832" s="66"/>
      <c r="N832" s="66">
        <f t="shared" ref="N832:N863" si="71">K832*(1-Скидка_SATA)</f>
        <v>61.9</v>
      </c>
      <c r="O832" s="67">
        <f t="shared" si="65"/>
        <v>0</v>
      </c>
      <c r="P832" s="66">
        <f t="shared" ref="P832:P863" si="72">L832*(1-Скидка_SATA)</f>
        <v>5881</v>
      </c>
      <c r="Q832" s="67">
        <f t="shared" si="66"/>
        <v>0</v>
      </c>
    </row>
    <row r="833" spans="1:17">
      <c r="A833" s="208">
        <v>0</v>
      </c>
      <c r="B833" s="26">
        <v>15412</v>
      </c>
      <c r="C833" s="380" t="s">
        <v>4221</v>
      </c>
      <c r="D833" s="381"/>
      <c r="E833" s="381"/>
      <c r="F833" s="381"/>
      <c r="G833" s="381"/>
      <c r="H833" s="381"/>
      <c r="I833" s="381"/>
      <c r="J833" s="382"/>
      <c r="K833" s="17">
        <v>99</v>
      </c>
      <c r="L833" s="17">
        <f t="shared" si="70"/>
        <v>9405</v>
      </c>
      <c r="M833" s="66"/>
      <c r="N833" s="66">
        <f t="shared" si="71"/>
        <v>99</v>
      </c>
      <c r="O833" s="67">
        <f t="shared" si="65"/>
        <v>0</v>
      </c>
      <c r="P833" s="66">
        <f t="shared" si="72"/>
        <v>9405</v>
      </c>
      <c r="Q833" s="67">
        <f t="shared" si="66"/>
        <v>0</v>
      </c>
    </row>
    <row r="834" spans="1:17">
      <c r="A834" s="208">
        <v>0</v>
      </c>
      <c r="B834" s="26">
        <v>21840</v>
      </c>
      <c r="C834" s="380" t="s">
        <v>4222</v>
      </c>
      <c r="D834" s="381"/>
      <c r="E834" s="381"/>
      <c r="F834" s="381"/>
      <c r="G834" s="381"/>
      <c r="H834" s="381"/>
      <c r="I834" s="381"/>
      <c r="J834" s="382"/>
      <c r="K834" s="313">
        <v>14.6</v>
      </c>
      <c r="L834" s="17">
        <f t="shared" si="70"/>
        <v>1387</v>
      </c>
      <c r="M834" s="66"/>
      <c r="N834" s="66">
        <f t="shared" si="71"/>
        <v>14.6</v>
      </c>
      <c r="O834" s="67">
        <f t="shared" si="65"/>
        <v>0</v>
      </c>
      <c r="P834" s="66">
        <f t="shared" si="72"/>
        <v>1387</v>
      </c>
      <c r="Q834" s="67">
        <f t="shared" si="66"/>
        <v>0</v>
      </c>
    </row>
    <row r="835" spans="1:17">
      <c r="A835" s="208">
        <v>0</v>
      </c>
      <c r="B835" s="26">
        <v>21865</v>
      </c>
      <c r="C835" s="380" t="s">
        <v>4223</v>
      </c>
      <c r="D835" s="381"/>
      <c r="E835" s="381"/>
      <c r="F835" s="381"/>
      <c r="G835" s="381"/>
      <c r="H835" s="381"/>
      <c r="I835" s="381"/>
      <c r="J835" s="382"/>
      <c r="K835" s="313">
        <v>24.4</v>
      </c>
      <c r="L835" s="17">
        <f t="shared" si="70"/>
        <v>2318</v>
      </c>
      <c r="M835" s="66"/>
      <c r="N835" s="66">
        <f t="shared" si="71"/>
        <v>24.4</v>
      </c>
      <c r="O835" s="67">
        <f t="shared" si="65"/>
        <v>0</v>
      </c>
      <c r="P835" s="66">
        <f t="shared" si="72"/>
        <v>2318</v>
      </c>
      <c r="Q835" s="67">
        <f t="shared" si="66"/>
        <v>0</v>
      </c>
    </row>
    <row r="836" spans="1:17">
      <c r="A836" s="208">
        <v>0</v>
      </c>
      <c r="B836" s="26">
        <v>22947</v>
      </c>
      <c r="C836" s="380" t="s">
        <v>4224</v>
      </c>
      <c r="D836" s="381"/>
      <c r="E836" s="381"/>
      <c r="F836" s="381"/>
      <c r="G836" s="381"/>
      <c r="H836" s="381"/>
      <c r="I836" s="381"/>
      <c r="J836" s="382"/>
      <c r="K836" s="122">
        <v>4.79</v>
      </c>
      <c r="L836" s="17">
        <f t="shared" si="70"/>
        <v>455</v>
      </c>
      <c r="M836" s="66"/>
      <c r="N836" s="66">
        <f t="shared" si="71"/>
        <v>4.79</v>
      </c>
      <c r="O836" s="67">
        <f t="shared" si="65"/>
        <v>0</v>
      </c>
      <c r="P836" s="66">
        <f t="shared" si="72"/>
        <v>455</v>
      </c>
      <c r="Q836" s="67">
        <f t="shared" si="66"/>
        <v>0</v>
      </c>
    </row>
    <row r="837" spans="1:17">
      <c r="A837" s="208">
        <v>0</v>
      </c>
      <c r="B837" s="26">
        <v>25106</v>
      </c>
      <c r="C837" s="380" t="s">
        <v>4614</v>
      </c>
      <c r="D837" s="381"/>
      <c r="E837" s="381"/>
      <c r="F837" s="381"/>
      <c r="G837" s="381"/>
      <c r="H837" s="381"/>
      <c r="I837" s="381"/>
      <c r="J837" s="382"/>
      <c r="K837" s="313">
        <v>41.5</v>
      </c>
      <c r="L837" s="17">
        <f t="shared" si="70"/>
        <v>3943</v>
      </c>
      <c r="M837" s="66"/>
      <c r="N837" s="66">
        <f t="shared" si="71"/>
        <v>41.5</v>
      </c>
      <c r="O837" s="67">
        <f t="shared" si="65"/>
        <v>0</v>
      </c>
      <c r="P837" s="66">
        <f t="shared" si="72"/>
        <v>3943</v>
      </c>
      <c r="Q837" s="67">
        <f t="shared" si="66"/>
        <v>0</v>
      </c>
    </row>
    <row r="838" spans="1:17">
      <c r="A838" s="208">
        <v>0</v>
      </c>
      <c r="B838" s="26">
        <v>27797</v>
      </c>
      <c r="C838" s="380" t="s">
        <v>4225</v>
      </c>
      <c r="D838" s="381"/>
      <c r="E838" s="381"/>
      <c r="F838" s="381"/>
      <c r="G838" s="381"/>
      <c r="H838" s="381"/>
      <c r="I838" s="381"/>
      <c r="J838" s="382"/>
      <c r="K838" s="313">
        <v>53.9</v>
      </c>
      <c r="L838" s="17">
        <f t="shared" si="70"/>
        <v>5121</v>
      </c>
      <c r="M838" s="66"/>
      <c r="N838" s="66">
        <f t="shared" si="71"/>
        <v>53.9</v>
      </c>
      <c r="O838" s="67">
        <f t="shared" si="65"/>
        <v>0</v>
      </c>
      <c r="P838" s="66">
        <f t="shared" si="72"/>
        <v>5121</v>
      </c>
      <c r="Q838" s="67">
        <f t="shared" si="66"/>
        <v>0</v>
      </c>
    </row>
    <row r="839" spans="1:17">
      <c r="A839" s="208">
        <v>0</v>
      </c>
      <c r="B839" s="26">
        <v>35659</v>
      </c>
      <c r="C839" s="380" t="s">
        <v>4226</v>
      </c>
      <c r="D839" s="381"/>
      <c r="E839" s="381"/>
      <c r="F839" s="381"/>
      <c r="G839" s="381"/>
      <c r="H839" s="381"/>
      <c r="I839" s="381"/>
      <c r="J839" s="382"/>
      <c r="K839" s="313">
        <v>29.1</v>
      </c>
      <c r="L839" s="17">
        <f t="shared" si="70"/>
        <v>2765</v>
      </c>
      <c r="M839" s="66"/>
      <c r="N839" s="66">
        <f t="shared" si="71"/>
        <v>29.1</v>
      </c>
      <c r="O839" s="67">
        <f t="shared" si="65"/>
        <v>0</v>
      </c>
      <c r="P839" s="66">
        <f t="shared" si="72"/>
        <v>2765</v>
      </c>
      <c r="Q839" s="67">
        <f t="shared" si="66"/>
        <v>0</v>
      </c>
    </row>
    <row r="840" spans="1:17">
      <c r="A840" s="208">
        <v>0</v>
      </c>
      <c r="B840" s="26">
        <v>35675</v>
      </c>
      <c r="C840" s="380" t="s">
        <v>4227</v>
      </c>
      <c r="D840" s="381"/>
      <c r="E840" s="381"/>
      <c r="F840" s="381"/>
      <c r="G840" s="381"/>
      <c r="H840" s="381"/>
      <c r="I840" s="381"/>
      <c r="J840" s="382"/>
      <c r="K840" s="17">
        <v>104</v>
      </c>
      <c r="L840" s="17">
        <f t="shared" si="70"/>
        <v>9880</v>
      </c>
      <c r="M840" s="66"/>
      <c r="N840" s="66">
        <f t="shared" si="71"/>
        <v>104</v>
      </c>
      <c r="O840" s="67">
        <f t="shared" si="65"/>
        <v>0</v>
      </c>
      <c r="P840" s="66">
        <f t="shared" si="72"/>
        <v>9880</v>
      </c>
      <c r="Q840" s="67">
        <f t="shared" si="66"/>
        <v>0</v>
      </c>
    </row>
    <row r="841" spans="1:17">
      <c r="A841" s="208">
        <v>0</v>
      </c>
      <c r="B841" s="26">
        <v>36301</v>
      </c>
      <c r="C841" s="380" t="s">
        <v>4228</v>
      </c>
      <c r="D841" s="381"/>
      <c r="E841" s="381"/>
      <c r="F841" s="381"/>
      <c r="G841" s="381"/>
      <c r="H841" s="381"/>
      <c r="I841" s="381"/>
      <c r="J841" s="382"/>
      <c r="K841" s="17">
        <v>1534</v>
      </c>
      <c r="L841" s="17">
        <f t="shared" si="70"/>
        <v>145730</v>
      </c>
      <c r="M841" s="66"/>
      <c r="N841" s="66">
        <f t="shared" si="71"/>
        <v>1534</v>
      </c>
      <c r="O841" s="67">
        <f t="shared" si="65"/>
        <v>0</v>
      </c>
      <c r="P841" s="66">
        <f t="shared" si="72"/>
        <v>145730</v>
      </c>
      <c r="Q841" s="67">
        <f t="shared" si="66"/>
        <v>0</v>
      </c>
    </row>
    <row r="842" spans="1:17">
      <c r="A842" s="208">
        <v>0</v>
      </c>
      <c r="B842" s="26">
        <v>54213</v>
      </c>
      <c r="C842" s="380" t="s">
        <v>4229</v>
      </c>
      <c r="D842" s="381"/>
      <c r="E842" s="381"/>
      <c r="F842" s="381"/>
      <c r="G842" s="381"/>
      <c r="H842" s="381"/>
      <c r="I842" s="381"/>
      <c r="J842" s="382"/>
      <c r="K842" s="17">
        <v>117</v>
      </c>
      <c r="L842" s="17">
        <f t="shared" si="70"/>
        <v>11115</v>
      </c>
      <c r="M842" s="66"/>
      <c r="N842" s="66">
        <f t="shared" si="71"/>
        <v>117</v>
      </c>
      <c r="O842" s="67">
        <f t="shared" si="65"/>
        <v>0</v>
      </c>
      <c r="P842" s="66">
        <f t="shared" si="72"/>
        <v>11115</v>
      </c>
      <c r="Q842" s="67">
        <f t="shared" si="66"/>
        <v>0</v>
      </c>
    </row>
    <row r="843" spans="1:17">
      <c r="A843" s="208">
        <v>0</v>
      </c>
      <c r="B843" s="26">
        <v>19463</v>
      </c>
      <c r="C843" s="380" t="s">
        <v>4230</v>
      </c>
      <c r="D843" s="381"/>
      <c r="E843" s="381"/>
      <c r="F843" s="381"/>
      <c r="G843" s="381"/>
      <c r="H843" s="381"/>
      <c r="I843" s="381"/>
      <c r="J843" s="382"/>
      <c r="K843" s="313">
        <v>50.8</v>
      </c>
      <c r="L843" s="17">
        <f t="shared" si="70"/>
        <v>4826</v>
      </c>
      <c r="M843" s="66"/>
      <c r="N843" s="66">
        <f t="shared" si="71"/>
        <v>50.8</v>
      </c>
      <c r="O843" s="67">
        <f t="shared" si="65"/>
        <v>0</v>
      </c>
      <c r="P843" s="66">
        <f t="shared" si="72"/>
        <v>4826</v>
      </c>
      <c r="Q843" s="67">
        <f t="shared" si="66"/>
        <v>0</v>
      </c>
    </row>
    <row r="844" spans="1:17">
      <c r="A844" s="208">
        <v>0</v>
      </c>
      <c r="B844" s="26">
        <v>49080</v>
      </c>
      <c r="C844" s="380" t="s">
        <v>4231</v>
      </c>
      <c r="D844" s="381"/>
      <c r="E844" s="381"/>
      <c r="F844" s="381"/>
      <c r="G844" s="381"/>
      <c r="H844" s="381"/>
      <c r="I844" s="381"/>
      <c r="J844" s="382"/>
      <c r="K844" s="17">
        <v>487</v>
      </c>
      <c r="L844" s="17">
        <f t="shared" si="70"/>
        <v>46265</v>
      </c>
      <c r="M844" s="66"/>
      <c r="N844" s="66">
        <f t="shared" si="71"/>
        <v>487</v>
      </c>
      <c r="O844" s="67">
        <f t="shared" si="65"/>
        <v>0</v>
      </c>
      <c r="P844" s="66">
        <f t="shared" si="72"/>
        <v>46265</v>
      </c>
      <c r="Q844" s="67">
        <f t="shared" si="66"/>
        <v>0</v>
      </c>
    </row>
    <row r="845" spans="1:17">
      <c r="A845" s="208">
        <v>0</v>
      </c>
      <c r="B845" s="26">
        <v>49114</v>
      </c>
      <c r="C845" s="380" t="s">
        <v>4232</v>
      </c>
      <c r="D845" s="381"/>
      <c r="E845" s="381"/>
      <c r="F845" s="381"/>
      <c r="G845" s="381"/>
      <c r="H845" s="381"/>
      <c r="I845" s="381"/>
      <c r="J845" s="382"/>
      <c r="K845" s="17">
        <v>68</v>
      </c>
      <c r="L845" s="17">
        <f t="shared" si="70"/>
        <v>6460</v>
      </c>
      <c r="M845" s="66"/>
      <c r="N845" s="66">
        <f t="shared" si="71"/>
        <v>68</v>
      </c>
      <c r="O845" s="67">
        <f t="shared" si="65"/>
        <v>0</v>
      </c>
      <c r="P845" s="66">
        <f t="shared" si="72"/>
        <v>6460</v>
      </c>
      <c r="Q845" s="67">
        <f t="shared" si="66"/>
        <v>0</v>
      </c>
    </row>
    <row r="846" spans="1:17">
      <c r="A846" s="208">
        <v>0</v>
      </c>
      <c r="B846" s="26">
        <v>180851</v>
      </c>
      <c r="C846" s="380" t="s">
        <v>4233</v>
      </c>
      <c r="D846" s="381"/>
      <c r="E846" s="381"/>
      <c r="F846" s="381"/>
      <c r="G846" s="381"/>
      <c r="H846" s="381"/>
      <c r="I846" s="381"/>
      <c r="J846" s="382"/>
      <c r="K846" s="17">
        <v>1884</v>
      </c>
      <c r="L846" s="17">
        <f t="shared" si="70"/>
        <v>178980</v>
      </c>
      <c r="M846" s="66"/>
      <c r="N846" s="66">
        <f t="shared" si="71"/>
        <v>1884</v>
      </c>
      <c r="O846" s="67">
        <f t="shared" si="65"/>
        <v>0</v>
      </c>
      <c r="P846" s="66">
        <f t="shared" si="72"/>
        <v>178980</v>
      </c>
      <c r="Q846" s="67">
        <f t="shared" si="66"/>
        <v>0</v>
      </c>
    </row>
    <row r="847" spans="1:17">
      <c r="A847" s="208">
        <v>0</v>
      </c>
      <c r="B847" s="26">
        <v>176792</v>
      </c>
      <c r="C847" s="380" t="s">
        <v>4234</v>
      </c>
      <c r="D847" s="381"/>
      <c r="E847" s="381"/>
      <c r="F847" s="381"/>
      <c r="G847" s="381"/>
      <c r="H847" s="381"/>
      <c r="I847" s="381"/>
      <c r="J847" s="382"/>
      <c r="K847" s="17">
        <v>670</v>
      </c>
      <c r="L847" s="17">
        <f t="shared" si="70"/>
        <v>63650</v>
      </c>
      <c r="M847" s="66"/>
      <c r="N847" s="66">
        <f t="shared" si="71"/>
        <v>670</v>
      </c>
      <c r="O847" s="67">
        <f t="shared" si="65"/>
        <v>0</v>
      </c>
      <c r="P847" s="66">
        <f t="shared" si="72"/>
        <v>63650</v>
      </c>
      <c r="Q847" s="67">
        <f t="shared" si="66"/>
        <v>0</v>
      </c>
    </row>
    <row r="848" spans="1:17">
      <c r="A848" s="208">
        <v>0</v>
      </c>
      <c r="B848" s="26">
        <v>180851</v>
      </c>
      <c r="C848" s="380" t="s">
        <v>4235</v>
      </c>
      <c r="D848" s="381"/>
      <c r="E848" s="381"/>
      <c r="F848" s="381"/>
      <c r="G848" s="381"/>
      <c r="H848" s="381"/>
      <c r="I848" s="381"/>
      <c r="J848" s="382"/>
      <c r="K848" s="17">
        <v>1884</v>
      </c>
      <c r="L848" s="17">
        <f t="shared" si="70"/>
        <v>178980</v>
      </c>
      <c r="M848" s="66"/>
      <c r="N848" s="66">
        <f t="shared" si="71"/>
        <v>1884</v>
      </c>
      <c r="O848" s="67">
        <f t="shared" si="65"/>
        <v>0</v>
      </c>
      <c r="P848" s="66">
        <f t="shared" si="72"/>
        <v>178980</v>
      </c>
      <c r="Q848" s="67">
        <f t="shared" si="66"/>
        <v>0</v>
      </c>
    </row>
    <row r="849" spans="1:17">
      <c r="A849" s="208">
        <v>0</v>
      </c>
      <c r="B849" s="26">
        <v>24505</v>
      </c>
      <c r="C849" s="380" t="s">
        <v>4236</v>
      </c>
      <c r="D849" s="381"/>
      <c r="E849" s="381"/>
      <c r="F849" s="381"/>
      <c r="G849" s="381"/>
      <c r="H849" s="381"/>
      <c r="I849" s="381"/>
      <c r="J849" s="382"/>
      <c r="K849" s="313">
        <v>51.5</v>
      </c>
      <c r="L849" s="17">
        <f t="shared" si="70"/>
        <v>4893</v>
      </c>
      <c r="M849" s="66"/>
      <c r="N849" s="66">
        <f t="shared" si="71"/>
        <v>51.5</v>
      </c>
      <c r="O849" s="67">
        <f t="shared" ref="O849:O912" si="73">N849*M849</f>
        <v>0</v>
      </c>
      <c r="P849" s="66">
        <f t="shared" si="72"/>
        <v>4893</v>
      </c>
      <c r="Q849" s="67">
        <f t="shared" ref="Q849:Q912" si="74">M849*P849</f>
        <v>0</v>
      </c>
    </row>
    <row r="850" spans="1:17">
      <c r="A850" s="208">
        <v>0</v>
      </c>
      <c r="B850" s="26">
        <v>24612</v>
      </c>
      <c r="C850" s="380" t="s">
        <v>4237</v>
      </c>
      <c r="D850" s="381"/>
      <c r="E850" s="381"/>
      <c r="F850" s="381"/>
      <c r="G850" s="381"/>
      <c r="H850" s="381"/>
      <c r="I850" s="381"/>
      <c r="J850" s="382"/>
      <c r="K850" s="122">
        <v>12.33</v>
      </c>
      <c r="L850" s="17">
        <f t="shared" si="70"/>
        <v>1171</v>
      </c>
      <c r="M850" s="66"/>
      <c r="N850" s="66">
        <f t="shared" si="71"/>
        <v>12.33</v>
      </c>
      <c r="O850" s="67">
        <f t="shared" si="73"/>
        <v>0</v>
      </c>
      <c r="P850" s="66">
        <f t="shared" si="72"/>
        <v>1171</v>
      </c>
      <c r="Q850" s="67">
        <f t="shared" si="74"/>
        <v>0</v>
      </c>
    </row>
    <row r="851" spans="1:17">
      <c r="A851" s="208">
        <v>0</v>
      </c>
      <c r="B851" s="26">
        <v>24919</v>
      </c>
      <c r="C851" s="380" t="s">
        <v>4238</v>
      </c>
      <c r="D851" s="381"/>
      <c r="E851" s="381"/>
      <c r="F851" s="381"/>
      <c r="G851" s="381"/>
      <c r="H851" s="381"/>
      <c r="I851" s="381"/>
      <c r="J851" s="382"/>
      <c r="K851" s="122">
        <v>9.43</v>
      </c>
      <c r="L851" s="17">
        <f t="shared" si="70"/>
        <v>896</v>
      </c>
      <c r="M851" s="66"/>
      <c r="N851" s="66">
        <f t="shared" si="71"/>
        <v>9.43</v>
      </c>
      <c r="O851" s="67">
        <f t="shared" si="73"/>
        <v>0</v>
      </c>
      <c r="P851" s="66">
        <f t="shared" si="72"/>
        <v>896</v>
      </c>
      <c r="Q851" s="67">
        <f t="shared" si="74"/>
        <v>0</v>
      </c>
    </row>
    <row r="852" spans="1:17">
      <c r="A852" s="208">
        <v>0</v>
      </c>
      <c r="B852" s="26">
        <v>24950</v>
      </c>
      <c r="C852" s="380" t="s">
        <v>4239</v>
      </c>
      <c r="D852" s="381"/>
      <c r="E852" s="381"/>
      <c r="F852" s="381"/>
      <c r="G852" s="381"/>
      <c r="H852" s="381"/>
      <c r="I852" s="381"/>
      <c r="J852" s="382"/>
      <c r="K852" s="17">
        <v>85</v>
      </c>
      <c r="L852" s="17">
        <f t="shared" si="70"/>
        <v>8075</v>
      </c>
      <c r="M852" s="66"/>
      <c r="N852" s="66">
        <f t="shared" si="71"/>
        <v>85</v>
      </c>
      <c r="O852" s="67">
        <f t="shared" si="73"/>
        <v>0</v>
      </c>
      <c r="P852" s="66">
        <f t="shared" si="72"/>
        <v>8075</v>
      </c>
      <c r="Q852" s="67">
        <f t="shared" si="74"/>
        <v>0</v>
      </c>
    </row>
    <row r="853" spans="1:17">
      <c r="A853" s="208">
        <v>0</v>
      </c>
      <c r="B853" s="26">
        <v>46169</v>
      </c>
      <c r="C853" s="380" t="s">
        <v>4240</v>
      </c>
      <c r="D853" s="381"/>
      <c r="E853" s="381"/>
      <c r="F853" s="381"/>
      <c r="G853" s="381"/>
      <c r="H853" s="381"/>
      <c r="I853" s="381"/>
      <c r="J853" s="382"/>
      <c r="K853" s="313">
        <v>17.8</v>
      </c>
      <c r="L853" s="17">
        <f t="shared" si="70"/>
        <v>1691</v>
      </c>
      <c r="M853" s="66"/>
      <c r="N853" s="66">
        <f t="shared" si="71"/>
        <v>17.8</v>
      </c>
      <c r="O853" s="67">
        <f t="shared" si="73"/>
        <v>0</v>
      </c>
      <c r="P853" s="66">
        <f t="shared" si="72"/>
        <v>1691</v>
      </c>
      <c r="Q853" s="67">
        <f t="shared" si="74"/>
        <v>0</v>
      </c>
    </row>
    <row r="854" spans="1:17">
      <c r="A854" s="208">
        <v>0</v>
      </c>
      <c r="B854" s="26">
        <v>49585</v>
      </c>
      <c r="C854" s="380" t="s">
        <v>4241</v>
      </c>
      <c r="D854" s="381"/>
      <c r="E854" s="381"/>
      <c r="F854" s="381"/>
      <c r="G854" s="381"/>
      <c r="H854" s="381"/>
      <c r="I854" s="381"/>
      <c r="J854" s="382"/>
      <c r="K854" s="122">
        <v>4.93</v>
      </c>
      <c r="L854" s="17">
        <f t="shared" si="70"/>
        <v>468</v>
      </c>
      <c r="M854" s="66"/>
      <c r="N854" s="66">
        <f t="shared" si="71"/>
        <v>4.93</v>
      </c>
      <c r="O854" s="67">
        <f t="shared" si="73"/>
        <v>0</v>
      </c>
      <c r="P854" s="66">
        <f t="shared" si="72"/>
        <v>468</v>
      </c>
      <c r="Q854" s="67">
        <f t="shared" si="74"/>
        <v>0</v>
      </c>
    </row>
    <row r="855" spans="1:17">
      <c r="A855" s="208">
        <v>0</v>
      </c>
      <c r="B855" s="26">
        <v>49726</v>
      </c>
      <c r="C855" s="380" t="s">
        <v>4242</v>
      </c>
      <c r="D855" s="381"/>
      <c r="E855" s="381"/>
      <c r="F855" s="381"/>
      <c r="G855" s="381"/>
      <c r="H855" s="381"/>
      <c r="I855" s="381"/>
      <c r="J855" s="382"/>
      <c r="K855" s="313">
        <v>37.299999999999997</v>
      </c>
      <c r="L855" s="17">
        <f t="shared" si="70"/>
        <v>3544</v>
      </c>
      <c r="M855" s="66"/>
      <c r="N855" s="66">
        <f t="shared" si="71"/>
        <v>37.299999999999997</v>
      </c>
      <c r="O855" s="67">
        <f t="shared" si="73"/>
        <v>0</v>
      </c>
      <c r="P855" s="66">
        <f t="shared" si="72"/>
        <v>3544</v>
      </c>
      <c r="Q855" s="67">
        <f t="shared" si="74"/>
        <v>0</v>
      </c>
    </row>
    <row r="856" spans="1:17">
      <c r="A856" s="208">
        <v>0</v>
      </c>
      <c r="B856" s="26">
        <v>53975</v>
      </c>
      <c r="C856" s="380" t="s">
        <v>4243</v>
      </c>
      <c r="D856" s="381"/>
      <c r="E856" s="381"/>
      <c r="F856" s="381"/>
      <c r="G856" s="381"/>
      <c r="H856" s="381"/>
      <c r="I856" s="381"/>
      <c r="J856" s="382"/>
      <c r="K856" s="122">
        <v>3.05</v>
      </c>
      <c r="L856" s="17">
        <f t="shared" si="70"/>
        <v>290</v>
      </c>
      <c r="M856" s="66"/>
      <c r="N856" s="66">
        <f t="shared" si="71"/>
        <v>3.05</v>
      </c>
      <c r="O856" s="67">
        <f t="shared" si="73"/>
        <v>0</v>
      </c>
      <c r="P856" s="66">
        <f t="shared" si="72"/>
        <v>290</v>
      </c>
      <c r="Q856" s="67">
        <f t="shared" si="74"/>
        <v>0</v>
      </c>
    </row>
    <row r="857" spans="1:17">
      <c r="A857" s="208">
        <v>0</v>
      </c>
      <c r="B857" s="26">
        <v>54015</v>
      </c>
      <c r="C857" s="380" t="s">
        <v>4244</v>
      </c>
      <c r="D857" s="381"/>
      <c r="E857" s="381"/>
      <c r="F857" s="381"/>
      <c r="G857" s="381"/>
      <c r="H857" s="381"/>
      <c r="I857" s="381"/>
      <c r="J857" s="382"/>
      <c r="K857" s="17">
        <v>602</v>
      </c>
      <c r="L857" s="17">
        <f t="shared" si="70"/>
        <v>57190</v>
      </c>
      <c r="M857" s="66"/>
      <c r="N857" s="66">
        <f t="shared" si="71"/>
        <v>602</v>
      </c>
      <c r="O857" s="67">
        <f t="shared" si="73"/>
        <v>0</v>
      </c>
      <c r="P857" s="66">
        <f t="shared" si="72"/>
        <v>57190</v>
      </c>
      <c r="Q857" s="67">
        <f t="shared" si="74"/>
        <v>0</v>
      </c>
    </row>
    <row r="858" spans="1:17">
      <c r="A858" s="208">
        <v>0</v>
      </c>
      <c r="B858" s="26">
        <v>55798</v>
      </c>
      <c r="C858" s="380" t="s">
        <v>4245</v>
      </c>
      <c r="D858" s="381"/>
      <c r="E858" s="381"/>
      <c r="F858" s="381"/>
      <c r="G858" s="381"/>
      <c r="H858" s="381"/>
      <c r="I858" s="381"/>
      <c r="J858" s="382"/>
      <c r="K858" s="17">
        <v>600</v>
      </c>
      <c r="L858" s="17">
        <f t="shared" si="70"/>
        <v>57000</v>
      </c>
      <c r="M858" s="66"/>
      <c r="N858" s="66">
        <f t="shared" si="71"/>
        <v>600</v>
      </c>
      <c r="O858" s="67">
        <f t="shared" si="73"/>
        <v>0</v>
      </c>
      <c r="P858" s="66">
        <f t="shared" si="72"/>
        <v>57000</v>
      </c>
      <c r="Q858" s="67">
        <f t="shared" si="74"/>
        <v>0</v>
      </c>
    </row>
    <row r="859" spans="1:17">
      <c r="A859" s="208">
        <v>0</v>
      </c>
      <c r="B859" s="26">
        <v>54197</v>
      </c>
      <c r="C859" s="380" t="s">
        <v>4246</v>
      </c>
      <c r="D859" s="381"/>
      <c r="E859" s="381"/>
      <c r="F859" s="381"/>
      <c r="G859" s="381"/>
      <c r="H859" s="381"/>
      <c r="I859" s="381"/>
      <c r="J859" s="382"/>
      <c r="K859" s="313">
        <v>39.200000000000003</v>
      </c>
      <c r="L859" s="17">
        <f t="shared" si="70"/>
        <v>3724</v>
      </c>
      <c r="M859" s="66"/>
      <c r="N859" s="66">
        <f t="shared" si="71"/>
        <v>39.200000000000003</v>
      </c>
      <c r="O859" s="67">
        <f t="shared" si="73"/>
        <v>0</v>
      </c>
      <c r="P859" s="66">
        <f t="shared" si="72"/>
        <v>3724</v>
      </c>
      <c r="Q859" s="67">
        <f t="shared" si="74"/>
        <v>0</v>
      </c>
    </row>
    <row r="860" spans="1:17">
      <c r="A860" s="208">
        <v>0</v>
      </c>
      <c r="B860" s="26">
        <v>54205</v>
      </c>
      <c r="C860" s="380" t="s">
        <v>4247</v>
      </c>
      <c r="D860" s="381"/>
      <c r="E860" s="381"/>
      <c r="F860" s="381"/>
      <c r="G860" s="381"/>
      <c r="H860" s="381"/>
      <c r="I860" s="381"/>
      <c r="J860" s="382"/>
      <c r="K860" s="17">
        <v>67</v>
      </c>
      <c r="L860" s="17">
        <f t="shared" si="70"/>
        <v>6365</v>
      </c>
      <c r="M860" s="66"/>
      <c r="N860" s="66">
        <f t="shared" si="71"/>
        <v>67</v>
      </c>
      <c r="O860" s="67">
        <f t="shared" si="73"/>
        <v>0</v>
      </c>
      <c r="P860" s="66">
        <f t="shared" si="72"/>
        <v>6365</v>
      </c>
      <c r="Q860" s="67">
        <f t="shared" si="74"/>
        <v>0</v>
      </c>
    </row>
    <row r="861" spans="1:17">
      <c r="A861" s="208">
        <v>0</v>
      </c>
      <c r="B861" s="26">
        <v>63214</v>
      </c>
      <c r="C861" s="380" t="s">
        <v>4248</v>
      </c>
      <c r="D861" s="381"/>
      <c r="E861" s="381"/>
      <c r="F861" s="381"/>
      <c r="G861" s="381"/>
      <c r="H861" s="381"/>
      <c r="I861" s="381"/>
      <c r="J861" s="382"/>
      <c r="K861" s="313">
        <v>19.899999999999999</v>
      </c>
      <c r="L861" s="17">
        <f t="shared" si="70"/>
        <v>1891</v>
      </c>
      <c r="M861" s="66"/>
      <c r="N861" s="66">
        <f t="shared" si="71"/>
        <v>19.899999999999999</v>
      </c>
      <c r="O861" s="67">
        <f t="shared" si="73"/>
        <v>0</v>
      </c>
      <c r="P861" s="66">
        <f t="shared" si="72"/>
        <v>1891</v>
      </c>
      <c r="Q861" s="67">
        <f t="shared" si="74"/>
        <v>0</v>
      </c>
    </row>
    <row r="862" spans="1:17">
      <c r="A862" s="208">
        <v>0</v>
      </c>
      <c r="B862" s="26">
        <v>64931</v>
      </c>
      <c r="C862" s="380" t="s">
        <v>4249</v>
      </c>
      <c r="D862" s="381"/>
      <c r="E862" s="381"/>
      <c r="F862" s="381"/>
      <c r="G862" s="381"/>
      <c r="H862" s="381"/>
      <c r="I862" s="381"/>
      <c r="J862" s="382"/>
      <c r="K862" s="313">
        <v>44.8</v>
      </c>
      <c r="L862" s="17">
        <f t="shared" si="70"/>
        <v>4256</v>
      </c>
      <c r="M862" s="66"/>
      <c r="N862" s="66">
        <f t="shared" si="71"/>
        <v>44.8</v>
      </c>
      <c r="O862" s="67">
        <f t="shared" si="73"/>
        <v>0</v>
      </c>
      <c r="P862" s="66">
        <f t="shared" si="72"/>
        <v>4256</v>
      </c>
      <c r="Q862" s="67">
        <f t="shared" si="74"/>
        <v>0</v>
      </c>
    </row>
    <row r="863" spans="1:17">
      <c r="A863" s="208">
        <v>0</v>
      </c>
      <c r="B863" s="26">
        <v>53934</v>
      </c>
      <c r="C863" s="380" t="s">
        <v>4250</v>
      </c>
      <c r="D863" s="381"/>
      <c r="E863" s="381"/>
      <c r="F863" s="381"/>
      <c r="G863" s="381"/>
      <c r="H863" s="381"/>
      <c r="I863" s="381"/>
      <c r="J863" s="382"/>
      <c r="K863" s="313">
        <v>46.5</v>
      </c>
      <c r="L863" s="17">
        <f t="shared" si="70"/>
        <v>4418</v>
      </c>
      <c r="M863" s="66"/>
      <c r="N863" s="66">
        <f t="shared" si="71"/>
        <v>46.5</v>
      </c>
      <c r="O863" s="67">
        <f t="shared" si="73"/>
        <v>0</v>
      </c>
      <c r="P863" s="66">
        <f t="shared" si="72"/>
        <v>4418</v>
      </c>
      <c r="Q863" s="67">
        <f t="shared" si="74"/>
        <v>0</v>
      </c>
    </row>
    <row r="864" spans="1:17">
      <c r="A864" s="208">
        <v>0</v>
      </c>
      <c r="B864" s="26">
        <v>56184</v>
      </c>
      <c r="C864" s="380" t="s">
        <v>4251</v>
      </c>
      <c r="D864" s="381"/>
      <c r="E864" s="381"/>
      <c r="F864" s="381"/>
      <c r="G864" s="381"/>
      <c r="H864" s="381"/>
      <c r="I864" s="381"/>
      <c r="J864" s="382"/>
      <c r="K864" s="122">
        <v>8.56</v>
      </c>
      <c r="L864" s="17">
        <f t="shared" ref="L864:L895" si="75">ROUND(K864*Курс_EUR,0)</f>
        <v>813</v>
      </c>
      <c r="M864" s="66"/>
      <c r="N864" s="66">
        <f t="shared" ref="N864:N895" si="76">K864*(1-Скидка_SATA)</f>
        <v>8.56</v>
      </c>
      <c r="O864" s="67">
        <f t="shared" si="73"/>
        <v>0</v>
      </c>
      <c r="P864" s="66">
        <f t="shared" ref="P864:P895" si="77">L864*(1-Скидка_SATA)</f>
        <v>813</v>
      </c>
      <c r="Q864" s="67">
        <f t="shared" si="74"/>
        <v>0</v>
      </c>
    </row>
    <row r="865" spans="1:17">
      <c r="A865" s="208">
        <v>0</v>
      </c>
      <c r="B865" s="26">
        <v>56762</v>
      </c>
      <c r="C865" s="380" t="s">
        <v>4252</v>
      </c>
      <c r="D865" s="381"/>
      <c r="E865" s="381"/>
      <c r="F865" s="381"/>
      <c r="G865" s="381"/>
      <c r="H865" s="381"/>
      <c r="I865" s="381"/>
      <c r="J865" s="382"/>
      <c r="K865" s="17">
        <v>114</v>
      </c>
      <c r="L865" s="17">
        <f t="shared" si="75"/>
        <v>10830</v>
      </c>
      <c r="M865" s="66"/>
      <c r="N865" s="66">
        <f t="shared" si="76"/>
        <v>114</v>
      </c>
      <c r="O865" s="67">
        <f t="shared" si="73"/>
        <v>0</v>
      </c>
      <c r="P865" s="66">
        <f t="shared" si="77"/>
        <v>10830</v>
      </c>
      <c r="Q865" s="67">
        <f t="shared" si="74"/>
        <v>0</v>
      </c>
    </row>
    <row r="866" spans="1:17" ht="21" customHeight="1">
      <c r="A866" s="208">
        <v>0</v>
      </c>
      <c r="B866" s="26">
        <v>58941</v>
      </c>
      <c r="C866" s="380" t="s">
        <v>4253</v>
      </c>
      <c r="D866" s="381"/>
      <c r="E866" s="381"/>
      <c r="F866" s="381"/>
      <c r="G866" s="381"/>
      <c r="H866" s="381"/>
      <c r="I866" s="381"/>
      <c r="J866" s="382"/>
      <c r="K866" s="17">
        <v>264</v>
      </c>
      <c r="L866" s="17">
        <f t="shared" si="75"/>
        <v>25080</v>
      </c>
      <c r="M866" s="66"/>
      <c r="N866" s="66">
        <f t="shared" si="76"/>
        <v>264</v>
      </c>
      <c r="O866" s="67">
        <f t="shared" si="73"/>
        <v>0</v>
      </c>
      <c r="P866" s="66">
        <f t="shared" si="77"/>
        <v>25080</v>
      </c>
      <c r="Q866" s="67">
        <f t="shared" si="74"/>
        <v>0</v>
      </c>
    </row>
    <row r="867" spans="1:17">
      <c r="A867" s="208">
        <v>0</v>
      </c>
      <c r="B867" s="26">
        <v>60541</v>
      </c>
      <c r="C867" s="380" t="s">
        <v>4252</v>
      </c>
      <c r="D867" s="381"/>
      <c r="E867" s="381"/>
      <c r="F867" s="381"/>
      <c r="G867" s="381"/>
      <c r="H867" s="381"/>
      <c r="I867" s="381"/>
      <c r="J867" s="382"/>
      <c r="K867" s="17">
        <v>124</v>
      </c>
      <c r="L867" s="17">
        <f t="shared" si="75"/>
        <v>11780</v>
      </c>
      <c r="M867" s="66"/>
      <c r="N867" s="66">
        <f t="shared" si="76"/>
        <v>124</v>
      </c>
      <c r="O867" s="67">
        <f t="shared" si="73"/>
        <v>0</v>
      </c>
      <c r="P867" s="66">
        <f t="shared" si="77"/>
        <v>11780</v>
      </c>
      <c r="Q867" s="67">
        <f t="shared" si="74"/>
        <v>0</v>
      </c>
    </row>
    <row r="868" spans="1:17">
      <c r="A868" s="208">
        <v>0</v>
      </c>
      <c r="B868" s="26">
        <v>61226</v>
      </c>
      <c r="C868" s="380" t="s">
        <v>4254</v>
      </c>
      <c r="D868" s="381"/>
      <c r="E868" s="381"/>
      <c r="F868" s="381"/>
      <c r="G868" s="381"/>
      <c r="H868" s="381"/>
      <c r="I868" s="381"/>
      <c r="J868" s="382"/>
      <c r="K868" s="313">
        <v>20.6</v>
      </c>
      <c r="L868" s="17">
        <f t="shared" si="75"/>
        <v>1957</v>
      </c>
      <c r="M868" s="66"/>
      <c r="N868" s="66">
        <f t="shared" si="76"/>
        <v>20.6</v>
      </c>
      <c r="O868" s="67">
        <f t="shared" si="73"/>
        <v>0</v>
      </c>
      <c r="P868" s="66">
        <f t="shared" si="77"/>
        <v>1957</v>
      </c>
      <c r="Q868" s="67">
        <f t="shared" si="74"/>
        <v>0</v>
      </c>
    </row>
    <row r="869" spans="1:17">
      <c r="A869" s="208">
        <v>0</v>
      </c>
      <c r="B869" s="26">
        <v>61242</v>
      </c>
      <c r="C869" s="380" t="s">
        <v>4255</v>
      </c>
      <c r="D869" s="381"/>
      <c r="E869" s="381"/>
      <c r="F869" s="381"/>
      <c r="G869" s="381"/>
      <c r="H869" s="381"/>
      <c r="I869" s="381"/>
      <c r="J869" s="382"/>
      <c r="K869" s="17">
        <v>322</v>
      </c>
      <c r="L869" s="17">
        <f t="shared" si="75"/>
        <v>30590</v>
      </c>
      <c r="M869" s="66"/>
      <c r="N869" s="66">
        <f t="shared" si="76"/>
        <v>322</v>
      </c>
      <c r="O869" s="67">
        <f t="shared" si="73"/>
        <v>0</v>
      </c>
      <c r="P869" s="66">
        <f t="shared" si="77"/>
        <v>30590</v>
      </c>
      <c r="Q869" s="67">
        <f t="shared" si="74"/>
        <v>0</v>
      </c>
    </row>
    <row r="870" spans="1:17">
      <c r="A870" s="208">
        <v>0</v>
      </c>
      <c r="B870" s="26">
        <v>69658</v>
      </c>
      <c r="C870" s="380" t="s">
        <v>4256</v>
      </c>
      <c r="D870" s="381"/>
      <c r="E870" s="381"/>
      <c r="F870" s="381"/>
      <c r="G870" s="381"/>
      <c r="H870" s="381"/>
      <c r="I870" s="381"/>
      <c r="J870" s="382"/>
      <c r="K870" s="313">
        <v>47.4</v>
      </c>
      <c r="L870" s="17">
        <f t="shared" si="75"/>
        <v>4503</v>
      </c>
      <c r="M870" s="66"/>
      <c r="N870" s="66">
        <f t="shared" si="76"/>
        <v>47.4</v>
      </c>
      <c r="O870" s="67">
        <f t="shared" si="73"/>
        <v>0</v>
      </c>
      <c r="P870" s="66">
        <f t="shared" si="77"/>
        <v>4503</v>
      </c>
      <c r="Q870" s="67">
        <f t="shared" si="74"/>
        <v>0</v>
      </c>
    </row>
    <row r="871" spans="1:17">
      <c r="A871" s="208">
        <v>0</v>
      </c>
      <c r="B871" s="26">
        <v>72611</v>
      </c>
      <c r="C871" s="380" t="s">
        <v>4257</v>
      </c>
      <c r="D871" s="381"/>
      <c r="E871" s="381"/>
      <c r="F871" s="381"/>
      <c r="G871" s="381"/>
      <c r="H871" s="381"/>
      <c r="I871" s="381"/>
      <c r="J871" s="382"/>
      <c r="K871" s="17">
        <v>137</v>
      </c>
      <c r="L871" s="17">
        <f t="shared" si="75"/>
        <v>13015</v>
      </c>
      <c r="M871" s="66"/>
      <c r="N871" s="66">
        <f t="shared" si="76"/>
        <v>137</v>
      </c>
      <c r="O871" s="67">
        <f t="shared" si="73"/>
        <v>0</v>
      </c>
      <c r="P871" s="66">
        <f t="shared" si="77"/>
        <v>13015</v>
      </c>
      <c r="Q871" s="67">
        <f t="shared" si="74"/>
        <v>0</v>
      </c>
    </row>
    <row r="872" spans="1:17">
      <c r="A872" s="208">
        <v>0</v>
      </c>
      <c r="B872" s="26">
        <v>75358</v>
      </c>
      <c r="C872" s="380" t="s">
        <v>4258</v>
      </c>
      <c r="D872" s="381"/>
      <c r="E872" s="381"/>
      <c r="F872" s="381"/>
      <c r="G872" s="381"/>
      <c r="H872" s="381"/>
      <c r="I872" s="381"/>
      <c r="J872" s="382"/>
      <c r="K872" s="313">
        <v>38.6</v>
      </c>
      <c r="L872" s="17">
        <f t="shared" si="75"/>
        <v>3667</v>
      </c>
      <c r="M872" s="66"/>
      <c r="N872" s="66">
        <f t="shared" si="76"/>
        <v>38.6</v>
      </c>
      <c r="O872" s="67">
        <f t="shared" si="73"/>
        <v>0</v>
      </c>
      <c r="P872" s="66">
        <f t="shared" si="77"/>
        <v>3667</v>
      </c>
      <c r="Q872" s="67">
        <f t="shared" si="74"/>
        <v>0</v>
      </c>
    </row>
    <row r="873" spans="1:17">
      <c r="A873" s="208">
        <v>0</v>
      </c>
      <c r="B873" s="26">
        <v>76299</v>
      </c>
      <c r="C873" s="380" t="s">
        <v>4259</v>
      </c>
      <c r="D873" s="381"/>
      <c r="E873" s="381"/>
      <c r="F873" s="381"/>
      <c r="G873" s="381"/>
      <c r="H873" s="381"/>
      <c r="I873" s="381"/>
      <c r="J873" s="382"/>
      <c r="K873" s="122">
        <v>3.34</v>
      </c>
      <c r="L873" s="17">
        <f t="shared" si="75"/>
        <v>317</v>
      </c>
      <c r="M873" s="66"/>
      <c r="N873" s="66">
        <f t="shared" si="76"/>
        <v>3.34</v>
      </c>
      <c r="O873" s="67">
        <f t="shared" si="73"/>
        <v>0</v>
      </c>
      <c r="P873" s="66">
        <f t="shared" si="77"/>
        <v>317</v>
      </c>
      <c r="Q873" s="67">
        <f t="shared" si="74"/>
        <v>0</v>
      </c>
    </row>
    <row r="874" spans="1:17">
      <c r="A874" s="208">
        <v>0</v>
      </c>
      <c r="B874" s="26">
        <v>77222</v>
      </c>
      <c r="C874" s="380" t="s">
        <v>4260</v>
      </c>
      <c r="D874" s="381"/>
      <c r="E874" s="381"/>
      <c r="F874" s="381"/>
      <c r="G874" s="381"/>
      <c r="H874" s="381"/>
      <c r="I874" s="381"/>
      <c r="J874" s="382"/>
      <c r="K874" s="122">
        <v>4.79</v>
      </c>
      <c r="L874" s="17">
        <f t="shared" si="75"/>
        <v>455</v>
      </c>
      <c r="M874" s="66"/>
      <c r="N874" s="66">
        <f t="shared" si="76"/>
        <v>4.79</v>
      </c>
      <c r="O874" s="67">
        <f t="shared" si="73"/>
        <v>0</v>
      </c>
      <c r="P874" s="66">
        <f t="shared" si="77"/>
        <v>455</v>
      </c>
      <c r="Q874" s="67">
        <f t="shared" si="74"/>
        <v>0</v>
      </c>
    </row>
    <row r="875" spans="1:17">
      <c r="A875" s="208">
        <v>0</v>
      </c>
      <c r="B875" s="26">
        <v>81158</v>
      </c>
      <c r="C875" s="380" t="s">
        <v>4261</v>
      </c>
      <c r="D875" s="381"/>
      <c r="E875" s="381"/>
      <c r="F875" s="381"/>
      <c r="G875" s="381"/>
      <c r="H875" s="381"/>
      <c r="I875" s="381"/>
      <c r="J875" s="382"/>
      <c r="K875" s="17">
        <v>352</v>
      </c>
      <c r="L875" s="17">
        <f t="shared" si="75"/>
        <v>33440</v>
      </c>
      <c r="M875" s="66"/>
      <c r="N875" s="66">
        <f t="shared" si="76"/>
        <v>352</v>
      </c>
      <c r="O875" s="67">
        <f t="shared" si="73"/>
        <v>0</v>
      </c>
      <c r="P875" s="66">
        <f t="shared" si="77"/>
        <v>33440</v>
      </c>
      <c r="Q875" s="67">
        <f t="shared" si="74"/>
        <v>0</v>
      </c>
    </row>
    <row r="876" spans="1:17" ht="21" customHeight="1">
      <c r="A876" s="208">
        <v>0</v>
      </c>
      <c r="B876" s="26">
        <v>82594</v>
      </c>
      <c r="C876" s="380" t="s">
        <v>4262</v>
      </c>
      <c r="D876" s="381"/>
      <c r="E876" s="381"/>
      <c r="F876" s="381"/>
      <c r="G876" s="381"/>
      <c r="H876" s="381"/>
      <c r="I876" s="381"/>
      <c r="J876" s="382"/>
      <c r="K876" s="313">
        <v>54.5</v>
      </c>
      <c r="L876" s="17">
        <f t="shared" si="75"/>
        <v>5178</v>
      </c>
      <c r="M876" s="66"/>
      <c r="N876" s="66">
        <f t="shared" si="76"/>
        <v>54.5</v>
      </c>
      <c r="O876" s="67">
        <f t="shared" si="73"/>
        <v>0</v>
      </c>
      <c r="P876" s="66">
        <f t="shared" si="77"/>
        <v>5178</v>
      </c>
      <c r="Q876" s="67">
        <f t="shared" si="74"/>
        <v>0</v>
      </c>
    </row>
    <row r="877" spans="1:17" ht="21" customHeight="1">
      <c r="A877" s="208">
        <v>0</v>
      </c>
      <c r="B877" s="26">
        <v>82719</v>
      </c>
      <c r="C877" s="380" t="s">
        <v>4263</v>
      </c>
      <c r="D877" s="381"/>
      <c r="E877" s="381"/>
      <c r="F877" s="381"/>
      <c r="G877" s="381"/>
      <c r="H877" s="381"/>
      <c r="I877" s="381"/>
      <c r="J877" s="382"/>
      <c r="K877" s="17">
        <v>258</v>
      </c>
      <c r="L877" s="17">
        <f t="shared" si="75"/>
        <v>24510</v>
      </c>
      <c r="M877" s="66"/>
      <c r="N877" s="66">
        <f t="shared" si="76"/>
        <v>258</v>
      </c>
      <c r="O877" s="67">
        <f t="shared" si="73"/>
        <v>0</v>
      </c>
      <c r="P877" s="66">
        <f t="shared" si="77"/>
        <v>24510</v>
      </c>
      <c r="Q877" s="67">
        <f t="shared" si="74"/>
        <v>0</v>
      </c>
    </row>
    <row r="878" spans="1:17">
      <c r="A878" s="208">
        <v>0</v>
      </c>
      <c r="B878" s="26">
        <v>82917</v>
      </c>
      <c r="C878" s="380" t="s">
        <v>4264</v>
      </c>
      <c r="D878" s="381"/>
      <c r="E878" s="381"/>
      <c r="F878" s="381"/>
      <c r="G878" s="381"/>
      <c r="H878" s="381"/>
      <c r="I878" s="381"/>
      <c r="J878" s="382"/>
      <c r="K878" s="313">
        <v>23.3</v>
      </c>
      <c r="L878" s="17">
        <f t="shared" si="75"/>
        <v>2214</v>
      </c>
      <c r="M878" s="66"/>
      <c r="N878" s="66">
        <f t="shared" si="76"/>
        <v>23.3</v>
      </c>
      <c r="O878" s="67">
        <f t="shared" si="73"/>
        <v>0</v>
      </c>
      <c r="P878" s="66">
        <f t="shared" si="77"/>
        <v>2214</v>
      </c>
      <c r="Q878" s="67">
        <f t="shared" si="74"/>
        <v>0</v>
      </c>
    </row>
    <row r="879" spans="1:17">
      <c r="A879" s="208">
        <v>0</v>
      </c>
      <c r="B879" s="26">
        <v>84723</v>
      </c>
      <c r="C879" s="380" t="s">
        <v>4265</v>
      </c>
      <c r="D879" s="381"/>
      <c r="E879" s="381"/>
      <c r="F879" s="381"/>
      <c r="G879" s="381"/>
      <c r="H879" s="381"/>
      <c r="I879" s="381"/>
      <c r="J879" s="382"/>
      <c r="K879" s="17">
        <v>67</v>
      </c>
      <c r="L879" s="17">
        <f t="shared" si="75"/>
        <v>6365</v>
      </c>
      <c r="M879" s="66"/>
      <c r="N879" s="66">
        <f t="shared" si="76"/>
        <v>67</v>
      </c>
      <c r="O879" s="67">
        <f t="shared" si="73"/>
        <v>0</v>
      </c>
      <c r="P879" s="66">
        <f t="shared" si="77"/>
        <v>6365</v>
      </c>
      <c r="Q879" s="67">
        <f t="shared" si="74"/>
        <v>0</v>
      </c>
    </row>
    <row r="880" spans="1:17">
      <c r="A880" s="208">
        <v>0</v>
      </c>
      <c r="B880" s="26">
        <v>89086</v>
      </c>
      <c r="C880" s="380" t="s">
        <v>4266</v>
      </c>
      <c r="D880" s="381"/>
      <c r="E880" s="381"/>
      <c r="F880" s="381"/>
      <c r="G880" s="381"/>
      <c r="H880" s="381"/>
      <c r="I880" s="381"/>
      <c r="J880" s="382"/>
      <c r="K880" s="17">
        <v>737</v>
      </c>
      <c r="L880" s="17">
        <f t="shared" si="75"/>
        <v>70015</v>
      </c>
      <c r="M880" s="66"/>
      <c r="N880" s="66">
        <f t="shared" si="76"/>
        <v>737</v>
      </c>
      <c r="O880" s="67">
        <f t="shared" si="73"/>
        <v>0</v>
      </c>
      <c r="P880" s="66">
        <f t="shared" si="77"/>
        <v>70015</v>
      </c>
      <c r="Q880" s="67">
        <f t="shared" si="74"/>
        <v>0</v>
      </c>
    </row>
    <row r="881" spans="1:17">
      <c r="A881" s="208">
        <v>0</v>
      </c>
      <c r="B881" s="26">
        <v>89250</v>
      </c>
      <c r="C881" s="380" t="s">
        <v>4267</v>
      </c>
      <c r="D881" s="381"/>
      <c r="E881" s="381"/>
      <c r="F881" s="381"/>
      <c r="G881" s="381"/>
      <c r="H881" s="381"/>
      <c r="I881" s="381"/>
      <c r="J881" s="382"/>
      <c r="K881" s="17">
        <v>87</v>
      </c>
      <c r="L881" s="17">
        <f t="shared" si="75"/>
        <v>8265</v>
      </c>
      <c r="M881" s="66"/>
      <c r="N881" s="66">
        <f t="shared" si="76"/>
        <v>87</v>
      </c>
      <c r="O881" s="67">
        <f t="shared" si="73"/>
        <v>0</v>
      </c>
      <c r="P881" s="66">
        <f t="shared" si="77"/>
        <v>8265</v>
      </c>
      <c r="Q881" s="67">
        <f t="shared" si="74"/>
        <v>0</v>
      </c>
    </row>
    <row r="882" spans="1:17">
      <c r="A882" s="208">
        <v>0</v>
      </c>
      <c r="B882" s="26">
        <v>89268</v>
      </c>
      <c r="C882" s="380" t="s">
        <v>4268</v>
      </c>
      <c r="D882" s="381"/>
      <c r="E882" s="381"/>
      <c r="F882" s="381"/>
      <c r="G882" s="381"/>
      <c r="H882" s="381"/>
      <c r="I882" s="381"/>
      <c r="J882" s="382"/>
      <c r="K882" s="313">
        <v>24.4</v>
      </c>
      <c r="L882" s="17">
        <f t="shared" si="75"/>
        <v>2318</v>
      </c>
      <c r="M882" s="66"/>
      <c r="N882" s="66">
        <f t="shared" si="76"/>
        <v>24.4</v>
      </c>
      <c r="O882" s="67">
        <f t="shared" si="73"/>
        <v>0</v>
      </c>
      <c r="P882" s="66">
        <f t="shared" si="77"/>
        <v>2318</v>
      </c>
      <c r="Q882" s="67">
        <f t="shared" si="74"/>
        <v>0</v>
      </c>
    </row>
    <row r="883" spans="1:17">
      <c r="A883" s="208">
        <v>0</v>
      </c>
      <c r="B883" s="26">
        <v>89276</v>
      </c>
      <c r="C883" s="380" t="s">
        <v>4269</v>
      </c>
      <c r="D883" s="381"/>
      <c r="E883" s="381"/>
      <c r="F883" s="381"/>
      <c r="G883" s="381"/>
      <c r="H883" s="381"/>
      <c r="I883" s="381"/>
      <c r="J883" s="382"/>
      <c r="K883" s="17">
        <v>98</v>
      </c>
      <c r="L883" s="17">
        <f t="shared" si="75"/>
        <v>9310</v>
      </c>
      <c r="M883" s="66"/>
      <c r="N883" s="66">
        <f t="shared" si="76"/>
        <v>98</v>
      </c>
      <c r="O883" s="67">
        <f t="shared" si="73"/>
        <v>0</v>
      </c>
      <c r="P883" s="66">
        <f t="shared" si="77"/>
        <v>9310</v>
      </c>
      <c r="Q883" s="67">
        <f t="shared" si="74"/>
        <v>0</v>
      </c>
    </row>
    <row r="884" spans="1:17">
      <c r="A884" s="208">
        <v>0</v>
      </c>
      <c r="B884" s="26">
        <v>97311</v>
      </c>
      <c r="C884" s="380" t="s">
        <v>4270</v>
      </c>
      <c r="D884" s="381"/>
      <c r="E884" s="381"/>
      <c r="F884" s="381"/>
      <c r="G884" s="381"/>
      <c r="H884" s="381"/>
      <c r="I884" s="381"/>
      <c r="J884" s="382"/>
      <c r="K884" s="122">
        <v>5.66</v>
      </c>
      <c r="L884" s="17">
        <f t="shared" si="75"/>
        <v>538</v>
      </c>
      <c r="M884" s="66"/>
      <c r="N884" s="66">
        <f t="shared" si="76"/>
        <v>5.66</v>
      </c>
      <c r="O884" s="67">
        <f t="shared" si="73"/>
        <v>0</v>
      </c>
      <c r="P884" s="66">
        <f t="shared" si="77"/>
        <v>538</v>
      </c>
      <c r="Q884" s="67">
        <f t="shared" si="74"/>
        <v>0</v>
      </c>
    </row>
    <row r="885" spans="1:17">
      <c r="A885" s="208">
        <v>0</v>
      </c>
      <c r="B885" s="26">
        <v>120477</v>
      </c>
      <c r="C885" s="380" t="s">
        <v>4271</v>
      </c>
      <c r="D885" s="381"/>
      <c r="E885" s="381"/>
      <c r="F885" s="381"/>
      <c r="G885" s="381"/>
      <c r="H885" s="381"/>
      <c r="I885" s="381"/>
      <c r="J885" s="382"/>
      <c r="K885" s="122">
        <v>8.56</v>
      </c>
      <c r="L885" s="17">
        <f t="shared" si="75"/>
        <v>813</v>
      </c>
      <c r="M885" s="66"/>
      <c r="N885" s="66">
        <f t="shared" si="76"/>
        <v>8.56</v>
      </c>
      <c r="O885" s="67">
        <f t="shared" si="73"/>
        <v>0</v>
      </c>
      <c r="P885" s="66">
        <f t="shared" si="77"/>
        <v>813</v>
      </c>
      <c r="Q885" s="67">
        <f t="shared" si="74"/>
        <v>0</v>
      </c>
    </row>
    <row r="886" spans="1:17">
      <c r="A886" s="208">
        <v>0</v>
      </c>
      <c r="B886" s="26">
        <v>121038</v>
      </c>
      <c r="C886" s="380" t="s">
        <v>4272</v>
      </c>
      <c r="D886" s="381"/>
      <c r="E886" s="381"/>
      <c r="F886" s="381"/>
      <c r="G886" s="381"/>
      <c r="H886" s="381"/>
      <c r="I886" s="381"/>
      <c r="J886" s="382"/>
      <c r="K886" s="17">
        <v>107</v>
      </c>
      <c r="L886" s="17">
        <f t="shared" si="75"/>
        <v>10165</v>
      </c>
      <c r="M886" s="66"/>
      <c r="N886" s="66">
        <f t="shared" si="76"/>
        <v>107</v>
      </c>
      <c r="O886" s="67">
        <f t="shared" si="73"/>
        <v>0</v>
      </c>
      <c r="P886" s="66">
        <f t="shared" si="77"/>
        <v>10165</v>
      </c>
      <c r="Q886" s="67">
        <f t="shared" si="74"/>
        <v>0</v>
      </c>
    </row>
    <row r="887" spans="1:17">
      <c r="A887" s="208">
        <v>0</v>
      </c>
      <c r="B887" s="26">
        <v>122341</v>
      </c>
      <c r="C887" s="380" t="s">
        <v>4273</v>
      </c>
      <c r="D887" s="381"/>
      <c r="E887" s="381"/>
      <c r="F887" s="381"/>
      <c r="G887" s="381"/>
      <c r="H887" s="381"/>
      <c r="I887" s="381"/>
      <c r="J887" s="382"/>
      <c r="K887" s="17">
        <v>299</v>
      </c>
      <c r="L887" s="17">
        <f t="shared" si="75"/>
        <v>28405</v>
      </c>
      <c r="M887" s="66"/>
      <c r="N887" s="66">
        <f t="shared" si="76"/>
        <v>299</v>
      </c>
      <c r="O887" s="67">
        <f t="shared" si="73"/>
        <v>0</v>
      </c>
      <c r="P887" s="66">
        <f t="shared" si="77"/>
        <v>28405</v>
      </c>
      <c r="Q887" s="67">
        <f t="shared" si="74"/>
        <v>0</v>
      </c>
    </row>
    <row r="888" spans="1:17">
      <c r="A888" s="208">
        <v>0</v>
      </c>
      <c r="B888" s="26">
        <v>134247</v>
      </c>
      <c r="C888" s="380" t="s">
        <v>4274</v>
      </c>
      <c r="D888" s="381"/>
      <c r="E888" s="381"/>
      <c r="F888" s="381"/>
      <c r="G888" s="381"/>
      <c r="H888" s="381"/>
      <c r="I888" s="381"/>
      <c r="J888" s="382"/>
      <c r="K888" s="313">
        <v>24.4</v>
      </c>
      <c r="L888" s="17">
        <f t="shared" si="75"/>
        <v>2318</v>
      </c>
      <c r="M888" s="66"/>
      <c r="N888" s="66">
        <f t="shared" si="76"/>
        <v>24.4</v>
      </c>
      <c r="O888" s="67">
        <f t="shared" si="73"/>
        <v>0</v>
      </c>
      <c r="P888" s="66">
        <f t="shared" si="77"/>
        <v>2318</v>
      </c>
      <c r="Q888" s="67">
        <f t="shared" si="74"/>
        <v>0</v>
      </c>
    </row>
    <row r="889" spans="1:17">
      <c r="A889" s="208">
        <v>0</v>
      </c>
      <c r="B889" s="26">
        <v>134254</v>
      </c>
      <c r="C889" s="380" t="s">
        <v>4275</v>
      </c>
      <c r="D889" s="381"/>
      <c r="E889" s="381"/>
      <c r="F889" s="381"/>
      <c r="G889" s="381"/>
      <c r="H889" s="381"/>
      <c r="I889" s="381"/>
      <c r="J889" s="382"/>
      <c r="K889" s="313">
        <v>50</v>
      </c>
      <c r="L889" s="17">
        <f t="shared" si="75"/>
        <v>4750</v>
      </c>
      <c r="M889" s="66"/>
      <c r="N889" s="66">
        <f t="shared" si="76"/>
        <v>50</v>
      </c>
      <c r="O889" s="67">
        <f t="shared" si="73"/>
        <v>0</v>
      </c>
      <c r="P889" s="66">
        <f t="shared" si="77"/>
        <v>4750</v>
      </c>
      <c r="Q889" s="67">
        <f t="shared" si="74"/>
        <v>0</v>
      </c>
    </row>
    <row r="890" spans="1:17">
      <c r="A890" s="208">
        <v>0</v>
      </c>
      <c r="B890" s="26">
        <v>134262</v>
      </c>
      <c r="C890" s="380" t="s">
        <v>4276</v>
      </c>
      <c r="D890" s="381"/>
      <c r="E890" s="381"/>
      <c r="F890" s="381"/>
      <c r="G890" s="381"/>
      <c r="H890" s="381"/>
      <c r="I890" s="381"/>
      <c r="J890" s="382"/>
      <c r="K890" s="313">
        <v>17.7</v>
      </c>
      <c r="L890" s="17">
        <f t="shared" si="75"/>
        <v>1682</v>
      </c>
      <c r="M890" s="66"/>
      <c r="N890" s="66">
        <f t="shared" si="76"/>
        <v>17.7</v>
      </c>
      <c r="O890" s="67">
        <f t="shared" si="73"/>
        <v>0</v>
      </c>
      <c r="P890" s="66">
        <f t="shared" si="77"/>
        <v>1682</v>
      </c>
      <c r="Q890" s="67">
        <f t="shared" si="74"/>
        <v>0</v>
      </c>
    </row>
    <row r="891" spans="1:17">
      <c r="A891" s="208">
        <v>0</v>
      </c>
      <c r="B891" s="26">
        <v>134239</v>
      </c>
      <c r="C891" s="380" t="s">
        <v>4277</v>
      </c>
      <c r="D891" s="381"/>
      <c r="E891" s="381"/>
      <c r="F891" s="381"/>
      <c r="G891" s="381"/>
      <c r="H891" s="381"/>
      <c r="I891" s="381"/>
      <c r="J891" s="382"/>
      <c r="K891" s="313">
        <v>59.9</v>
      </c>
      <c r="L891" s="17">
        <f t="shared" si="75"/>
        <v>5691</v>
      </c>
      <c r="M891" s="66"/>
      <c r="N891" s="66">
        <f t="shared" si="76"/>
        <v>59.9</v>
      </c>
      <c r="O891" s="67">
        <f t="shared" si="73"/>
        <v>0</v>
      </c>
      <c r="P891" s="66">
        <f t="shared" si="77"/>
        <v>5691</v>
      </c>
      <c r="Q891" s="67">
        <f t="shared" si="74"/>
        <v>0</v>
      </c>
    </row>
    <row r="892" spans="1:17">
      <c r="A892" s="208">
        <v>0</v>
      </c>
      <c r="B892" s="26">
        <v>134270</v>
      </c>
      <c r="C892" s="380" t="s">
        <v>4278</v>
      </c>
      <c r="D892" s="381"/>
      <c r="E892" s="381"/>
      <c r="F892" s="381"/>
      <c r="G892" s="381"/>
      <c r="H892" s="381"/>
      <c r="I892" s="381"/>
      <c r="J892" s="382"/>
      <c r="K892" s="17">
        <v>84</v>
      </c>
      <c r="L892" s="17">
        <f t="shared" si="75"/>
        <v>7980</v>
      </c>
      <c r="M892" s="66"/>
      <c r="N892" s="66">
        <f t="shared" si="76"/>
        <v>84</v>
      </c>
      <c r="O892" s="67">
        <f t="shared" si="73"/>
        <v>0</v>
      </c>
      <c r="P892" s="66">
        <f t="shared" si="77"/>
        <v>7980</v>
      </c>
      <c r="Q892" s="67">
        <f t="shared" si="74"/>
        <v>0</v>
      </c>
    </row>
    <row r="893" spans="1:17">
      <c r="A893" s="208">
        <v>0</v>
      </c>
      <c r="B893" s="26">
        <v>134296</v>
      </c>
      <c r="C893" s="380" t="s">
        <v>4279</v>
      </c>
      <c r="D893" s="381"/>
      <c r="E893" s="381"/>
      <c r="F893" s="381"/>
      <c r="G893" s="381"/>
      <c r="H893" s="381"/>
      <c r="I893" s="381"/>
      <c r="J893" s="382"/>
      <c r="K893" s="17">
        <v>74</v>
      </c>
      <c r="L893" s="17">
        <f t="shared" si="75"/>
        <v>7030</v>
      </c>
      <c r="M893" s="66"/>
      <c r="N893" s="66">
        <f t="shared" si="76"/>
        <v>74</v>
      </c>
      <c r="O893" s="67">
        <f t="shared" si="73"/>
        <v>0</v>
      </c>
      <c r="P893" s="66">
        <f t="shared" si="77"/>
        <v>7030</v>
      </c>
      <c r="Q893" s="67">
        <f t="shared" si="74"/>
        <v>0</v>
      </c>
    </row>
    <row r="894" spans="1:17">
      <c r="A894" s="208">
        <v>0</v>
      </c>
      <c r="B894" s="26">
        <v>134304</v>
      </c>
      <c r="C894" s="380" t="s">
        <v>4280</v>
      </c>
      <c r="D894" s="381"/>
      <c r="E894" s="381"/>
      <c r="F894" s="381"/>
      <c r="G894" s="381"/>
      <c r="H894" s="381"/>
      <c r="I894" s="381"/>
      <c r="J894" s="382"/>
      <c r="K894" s="17">
        <v>354</v>
      </c>
      <c r="L894" s="17">
        <f t="shared" si="75"/>
        <v>33630</v>
      </c>
      <c r="M894" s="66"/>
      <c r="N894" s="66">
        <f t="shared" si="76"/>
        <v>354</v>
      </c>
      <c r="O894" s="67">
        <f t="shared" si="73"/>
        <v>0</v>
      </c>
      <c r="P894" s="66">
        <f t="shared" si="77"/>
        <v>33630</v>
      </c>
      <c r="Q894" s="67">
        <f t="shared" si="74"/>
        <v>0</v>
      </c>
    </row>
    <row r="895" spans="1:17">
      <c r="A895" s="208">
        <v>0</v>
      </c>
      <c r="B895" s="26">
        <v>134312</v>
      </c>
      <c r="C895" s="380" t="s">
        <v>4281</v>
      </c>
      <c r="D895" s="381"/>
      <c r="E895" s="381"/>
      <c r="F895" s="381"/>
      <c r="G895" s="381"/>
      <c r="H895" s="381"/>
      <c r="I895" s="381"/>
      <c r="J895" s="382"/>
      <c r="K895" s="17">
        <v>186</v>
      </c>
      <c r="L895" s="17">
        <f t="shared" si="75"/>
        <v>17670</v>
      </c>
      <c r="M895" s="66"/>
      <c r="N895" s="66">
        <f t="shared" si="76"/>
        <v>186</v>
      </c>
      <c r="O895" s="67">
        <f t="shared" si="73"/>
        <v>0</v>
      </c>
      <c r="P895" s="66">
        <f t="shared" si="77"/>
        <v>17670</v>
      </c>
      <c r="Q895" s="67">
        <f t="shared" si="74"/>
        <v>0</v>
      </c>
    </row>
    <row r="896" spans="1:17">
      <c r="A896" s="208">
        <v>0</v>
      </c>
      <c r="B896" s="26">
        <v>134965</v>
      </c>
      <c r="C896" s="380" t="s">
        <v>4282</v>
      </c>
      <c r="D896" s="381"/>
      <c r="E896" s="381"/>
      <c r="F896" s="381"/>
      <c r="G896" s="381"/>
      <c r="H896" s="381"/>
      <c r="I896" s="381"/>
      <c r="J896" s="382"/>
      <c r="K896" s="313">
        <v>39</v>
      </c>
      <c r="L896" s="17">
        <f t="shared" ref="L896:L902" si="78">ROUND(K896*Курс_EUR,0)</f>
        <v>3705</v>
      </c>
      <c r="M896" s="66"/>
      <c r="N896" s="66">
        <f t="shared" ref="N896:N902" si="79">K896*(1-Скидка_SATA)</f>
        <v>39</v>
      </c>
      <c r="O896" s="67">
        <f t="shared" si="73"/>
        <v>0</v>
      </c>
      <c r="P896" s="66">
        <f t="shared" ref="P896:P902" si="80">L896*(1-Скидка_SATA)</f>
        <v>3705</v>
      </c>
      <c r="Q896" s="67">
        <f t="shared" si="74"/>
        <v>0</v>
      </c>
    </row>
    <row r="897" spans="1:17">
      <c r="A897" s="208">
        <v>0</v>
      </c>
      <c r="B897" s="26">
        <v>137612</v>
      </c>
      <c r="C897" s="380" t="s">
        <v>4283</v>
      </c>
      <c r="D897" s="381"/>
      <c r="E897" s="381"/>
      <c r="F897" s="381"/>
      <c r="G897" s="381"/>
      <c r="H897" s="381"/>
      <c r="I897" s="381"/>
      <c r="J897" s="382"/>
      <c r="K897" s="122">
        <v>12.47</v>
      </c>
      <c r="L897" s="17">
        <f t="shared" si="78"/>
        <v>1185</v>
      </c>
      <c r="M897" s="66"/>
      <c r="N897" s="66">
        <f t="shared" si="79"/>
        <v>12.47</v>
      </c>
      <c r="O897" s="67">
        <f t="shared" si="73"/>
        <v>0</v>
      </c>
      <c r="P897" s="66">
        <f t="shared" si="80"/>
        <v>1185</v>
      </c>
      <c r="Q897" s="67">
        <f t="shared" si="74"/>
        <v>0</v>
      </c>
    </row>
    <row r="898" spans="1:17">
      <c r="A898" s="208">
        <v>0</v>
      </c>
      <c r="B898" s="26">
        <v>149872</v>
      </c>
      <c r="C898" s="380" t="s">
        <v>4284</v>
      </c>
      <c r="D898" s="381"/>
      <c r="E898" s="381"/>
      <c r="F898" s="381"/>
      <c r="G898" s="381"/>
      <c r="H898" s="381"/>
      <c r="I898" s="381"/>
      <c r="J898" s="382"/>
      <c r="K898" s="313">
        <v>53.7</v>
      </c>
      <c r="L898" s="17">
        <f t="shared" si="78"/>
        <v>5102</v>
      </c>
      <c r="M898" s="66"/>
      <c r="N898" s="66">
        <f t="shared" si="79"/>
        <v>53.7</v>
      </c>
      <c r="O898" s="67">
        <f t="shared" si="73"/>
        <v>0</v>
      </c>
      <c r="P898" s="66">
        <f t="shared" si="80"/>
        <v>5102</v>
      </c>
      <c r="Q898" s="67">
        <f t="shared" si="74"/>
        <v>0</v>
      </c>
    </row>
    <row r="899" spans="1:17">
      <c r="A899" s="208">
        <v>0</v>
      </c>
      <c r="B899" s="26">
        <v>163535</v>
      </c>
      <c r="C899" s="380" t="s">
        <v>4285</v>
      </c>
      <c r="D899" s="381"/>
      <c r="E899" s="381"/>
      <c r="F899" s="381"/>
      <c r="G899" s="381"/>
      <c r="H899" s="381"/>
      <c r="I899" s="381"/>
      <c r="J899" s="382"/>
      <c r="K899" s="17">
        <v>120</v>
      </c>
      <c r="L899" s="17">
        <f t="shared" si="78"/>
        <v>11400</v>
      </c>
      <c r="M899" s="66"/>
      <c r="N899" s="66">
        <f t="shared" si="79"/>
        <v>120</v>
      </c>
      <c r="O899" s="67">
        <f t="shared" si="73"/>
        <v>0</v>
      </c>
      <c r="P899" s="66">
        <f t="shared" si="80"/>
        <v>11400</v>
      </c>
      <c r="Q899" s="67">
        <f t="shared" si="74"/>
        <v>0</v>
      </c>
    </row>
    <row r="900" spans="1:17">
      <c r="A900" s="208">
        <v>0</v>
      </c>
      <c r="B900" s="26">
        <v>163543</v>
      </c>
      <c r="C900" s="380" t="s">
        <v>4286</v>
      </c>
      <c r="D900" s="381"/>
      <c r="E900" s="381"/>
      <c r="F900" s="381"/>
      <c r="G900" s="381"/>
      <c r="H900" s="381"/>
      <c r="I900" s="381"/>
      <c r="J900" s="382"/>
      <c r="K900" s="17">
        <v>119</v>
      </c>
      <c r="L900" s="17">
        <f t="shared" si="78"/>
        <v>11305</v>
      </c>
      <c r="M900" s="66"/>
      <c r="N900" s="66">
        <f t="shared" si="79"/>
        <v>119</v>
      </c>
      <c r="O900" s="67">
        <f t="shared" si="73"/>
        <v>0</v>
      </c>
      <c r="P900" s="66">
        <f t="shared" si="80"/>
        <v>11305</v>
      </c>
      <c r="Q900" s="67">
        <f t="shared" si="74"/>
        <v>0</v>
      </c>
    </row>
    <row r="901" spans="1:17">
      <c r="A901" s="208">
        <v>0</v>
      </c>
      <c r="B901" s="26">
        <v>176420</v>
      </c>
      <c r="C901" s="380" t="s">
        <v>4287</v>
      </c>
      <c r="D901" s="381"/>
      <c r="E901" s="381"/>
      <c r="F901" s="381"/>
      <c r="G901" s="381"/>
      <c r="H901" s="381"/>
      <c r="I901" s="381"/>
      <c r="J901" s="382"/>
      <c r="K901" s="122">
        <v>9.43</v>
      </c>
      <c r="L901" s="17">
        <f t="shared" si="78"/>
        <v>896</v>
      </c>
      <c r="M901" s="66"/>
      <c r="N901" s="66">
        <f t="shared" si="79"/>
        <v>9.43</v>
      </c>
      <c r="O901" s="67">
        <f t="shared" si="73"/>
        <v>0</v>
      </c>
      <c r="P901" s="66">
        <f t="shared" si="80"/>
        <v>896</v>
      </c>
      <c r="Q901" s="67">
        <f t="shared" si="74"/>
        <v>0</v>
      </c>
    </row>
    <row r="902" spans="1:17" ht="12" thickBot="1">
      <c r="A902" s="208">
        <v>0</v>
      </c>
      <c r="B902" s="26">
        <v>199729</v>
      </c>
      <c r="C902" s="380" t="s">
        <v>4288</v>
      </c>
      <c r="D902" s="381"/>
      <c r="E902" s="381"/>
      <c r="F902" s="381"/>
      <c r="G902" s="381"/>
      <c r="H902" s="381"/>
      <c r="I902" s="381"/>
      <c r="J902" s="382"/>
      <c r="K902" s="122">
        <v>9.43</v>
      </c>
      <c r="L902" s="17">
        <f t="shared" si="78"/>
        <v>896</v>
      </c>
      <c r="M902" s="66"/>
      <c r="N902" s="66">
        <f t="shared" si="79"/>
        <v>9.43</v>
      </c>
      <c r="O902" s="67">
        <f t="shared" si="73"/>
        <v>0</v>
      </c>
      <c r="P902" s="66">
        <f t="shared" si="80"/>
        <v>896</v>
      </c>
      <c r="Q902" s="67">
        <f t="shared" si="74"/>
        <v>0</v>
      </c>
    </row>
    <row r="903" spans="1:17" ht="12" customHeight="1">
      <c r="A903" s="208"/>
      <c r="B903" s="410" t="s">
        <v>701</v>
      </c>
      <c r="C903" s="410"/>
      <c r="D903" s="410"/>
      <c r="E903" s="410"/>
      <c r="F903" s="410"/>
      <c r="G903" s="410"/>
      <c r="H903" s="410"/>
      <c r="I903" s="410"/>
      <c r="J903" s="410"/>
      <c r="K903" s="411"/>
      <c r="L903" s="314"/>
      <c r="M903" s="66"/>
      <c r="N903" s="66"/>
      <c r="O903" s="67"/>
      <c r="P903" s="66"/>
      <c r="Q903" s="67"/>
    </row>
    <row r="904" spans="1:17" ht="12" customHeight="1">
      <c r="A904" s="208">
        <v>0</v>
      </c>
      <c r="B904" s="26">
        <v>1097486</v>
      </c>
      <c r="C904" s="380" t="s">
        <v>4553</v>
      </c>
      <c r="D904" s="381"/>
      <c r="E904" s="381"/>
      <c r="F904" s="381"/>
      <c r="G904" s="381"/>
      <c r="H904" s="381"/>
      <c r="I904" s="381"/>
      <c r="J904" s="382"/>
      <c r="K904" s="313">
        <v>30.5</v>
      </c>
      <c r="L904" s="17">
        <f t="shared" ref="L904:L935" si="81">ROUND(K904*Курс_EUR,0)</f>
        <v>2898</v>
      </c>
      <c r="M904" s="66"/>
      <c r="N904" s="66">
        <f t="shared" ref="N904:N935" si="82">K904*(1-Скидка_SATA)</f>
        <v>30.5</v>
      </c>
      <c r="O904" s="67">
        <f t="shared" si="73"/>
        <v>0</v>
      </c>
      <c r="P904" s="66">
        <f t="shared" ref="P904:P935" si="83">L904*(1-Скидка_SATA)</f>
        <v>2898</v>
      </c>
      <c r="Q904" s="67">
        <f t="shared" si="74"/>
        <v>0</v>
      </c>
    </row>
    <row r="905" spans="1:17" ht="12" customHeight="1">
      <c r="A905" s="208">
        <v>0</v>
      </c>
      <c r="B905" s="26">
        <v>1097999</v>
      </c>
      <c r="C905" s="380" t="s">
        <v>4554</v>
      </c>
      <c r="D905" s="381"/>
      <c r="E905" s="381"/>
      <c r="F905" s="381"/>
      <c r="G905" s="381"/>
      <c r="H905" s="381"/>
      <c r="I905" s="381"/>
      <c r="J905" s="382"/>
      <c r="K905" s="17">
        <v>223</v>
      </c>
      <c r="L905" s="17">
        <f t="shared" si="81"/>
        <v>21185</v>
      </c>
      <c r="M905" s="66"/>
      <c r="N905" s="66">
        <f t="shared" si="82"/>
        <v>223</v>
      </c>
      <c r="O905" s="67">
        <f t="shared" si="73"/>
        <v>0</v>
      </c>
      <c r="P905" s="66">
        <f t="shared" si="83"/>
        <v>21185</v>
      </c>
      <c r="Q905" s="67">
        <f t="shared" si="74"/>
        <v>0</v>
      </c>
    </row>
    <row r="906" spans="1:17" ht="12" customHeight="1">
      <c r="A906" s="208">
        <v>0</v>
      </c>
      <c r="B906" s="26">
        <v>1098004</v>
      </c>
      <c r="C906" s="380" t="s">
        <v>4555</v>
      </c>
      <c r="D906" s="381"/>
      <c r="E906" s="381"/>
      <c r="F906" s="381"/>
      <c r="G906" s="381"/>
      <c r="H906" s="381"/>
      <c r="I906" s="381"/>
      <c r="J906" s="382"/>
      <c r="K906" s="17">
        <v>347</v>
      </c>
      <c r="L906" s="17">
        <f t="shared" si="81"/>
        <v>32965</v>
      </c>
      <c r="M906" s="66"/>
      <c r="N906" s="66">
        <f t="shared" si="82"/>
        <v>347</v>
      </c>
      <c r="O906" s="67">
        <f t="shared" si="73"/>
        <v>0</v>
      </c>
      <c r="P906" s="66">
        <f t="shared" si="83"/>
        <v>32965</v>
      </c>
      <c r="Q906" s="67">
        <f t="shared" si="74"/>
        <v>0</v>
      </c>
    </row>
    <row r="907" spans="1:17" ht="12" customHeight="1">
      <c r="A907" s="208">
        <v>0</v>
      </c>
      <c r="B907" s="26">
        <v>1098054</v>
      </c>
      <c r="C907" s="380" t="s">
        <v>4556</v>
      </c>
      <c r="D907" s="381"/>
      <c r="E907" s="381"/>
      <c r="F907" s="381"/>
      <c r="G907" s="381"/>
      <c r="H907" s="381"/>
      <c r="I907" s="381"/>
      <c r="J907" s="382"/>
      <c r="K907" s="17">
        <v>513</v>
      </c>
      <c r="L907" s="17">
        <f t="shared" si="81"/>
        <v>48735</v>
      </c>
      <c r="M907" s="66"/>
      <c r="N907" s="66">
        <f t="shared" si="82"/>
        <v>513</v>
      </c>
      <c r="O907" s="67">
        <f t="shared" si="73"/>
        <v>0</v>
      </c>
      <c r="P907" s="66">
        <f t="shared" si="83"/>
        <v>48735</v>
      </c>
      <c r="Q907" s="67">
        <f t="shared" si="74"/>
        <v>0</v>
      </c>
    </row>
    <row r="908" spans="1:17" ht="12" customHeight="1">
      <c r="A908" s="208">
        <v>0</v>
      </c>
      <c r="B908" s="26">
        <v>1101089</v>
      </c>
      <c r="C908" s="380" t="s">
        <v>4557</v>
      </c>
      <c r="D908" s="381"/>
      <c r="E908" s="381"/>
      <c r="F908" s="381"/>
      <c r="G908" s="381"/>
      <c r="H908" s="381"/>
      <c r="I908" s="381"/>
      <c r="J908" s="382"/>
      <c r="K908" s="17">
        <v>159</v>
      </c>
      <c r="L908" s="17">
        <f t="shared" si="81"/>
        <v>15105</v>
      </c>
      <c r="M908" s="66"/>
      <c r="N908" s="66">
        <f t="shared" si="82"/>
        <v>159</v>
      </c>
      <c r="O908" s="67">
        <f t="shared" si="73"/>
        <v>0</v>
      </c>
      <c r="P908" s="66">
        <f t="shared" si="83"/>
        <v>15105</v>
      </c>
      <c r="Q908" s="67">
        <f t="shared" si="74"/>
        <v>0</v>
      </c>
    </row>
    <row r="909" spans="1:17" ht="12" customHeight="1">
      <c r="A909" s="208">
        <v>0</v>
      </c>
      <c r="B909" s="26">
        <v>1101097</v>
      </c>
      <c r="C909" s="380" t="s">
        <v>4558</v>
      </c>
      <c r="D909" s="381"/>
      <c r="E909" s="381"/>
      <c r="F909" s="381"/>
      <c r="G909" s="381"/>
      <c r="H909" s="381"/>
      <c r="I909" s="381"/>
      <c r="J909" s="382"/>
      <c r="K909" s="17">
        <v>117</v>
      </c>
      <c r="L909" s="17">
        <f t="shared" si="81"/>
        <v>11115</v>
      </c>
      <c r="M909" s="66"/>
      <c r="N909" s="66">
        <f t="shared" si="82"/>
        <v>117</v>
      </c>
      <c r="O909" s="67">
        <f t="shared" si="73"/>
        <v>0</v>
      </c>
      <c r="P909" s="66">
        <f t="shared" si="83"/>
        <v>11115</v>
      </c>
      <c r="Q909" s="67">
        <f t="shared" si="74"/>
        <v>0</v>
      </c>
    </row>
    <row r="910" spans="1:17" ht="12" customHeight="1">
      <c r="A910" s="208">
        <v>0</v>
      </c>
      <c r="B910" s="26">
        <v>1101104</v>
      </c>
      <c r="C910" s="380" t="s">
        <v>4559</v>
      </c>
      <c r="D910" s="381"/>
      <c r="E910" s="381"/>
      <c r="F910" s="381"/>
      <c r="G910" s="381"/>
      <c r="H910" s="381"/>
      <c r="I910" s="381"/>
      <c r="J910" s="382"/>
      <c r="K910" s="313">
        <v>47</v>
      </c>
      <c r="L910" s="17">
        <f t="shared" si="81"/>
        <v>4465</v>
      </c>
      <c r="M910" s="66"/>
      <c r="N910" s="66">
        <f t="shared" si="82"/>
        <v>47</v>
      </c>
      <c r="O910" s="67">
        <f t="shared" si="73"/>
        <v>0</v>
      </c>
      <c r="P910" s="66">
        <f t="shared" si="83"/>
        <v>4465</v>
      </c>
      <c r="Q910" s="67">
        <f t="shared" si="74"/>
        <v>0</v>
      </c>
    </row>
    <row r="911" spans="1:17" ht="12" customHeight="1">
      <c r="A911" s="208">
        <v>0</v>
      </c>
      <c r="B911" s="26">
        <v>1101112</v>
      </c>
      <c r="C911" s="380" t="s">
        <v>4560</v>
      </c>
      <c r="D911" s="381"/>
      <c r="E911" s="381"/>
      <c r="F911" s="381"/>
      <c r="G911" s="381"/>
      <c r="H911" s="381"/>
      <c r="I911" s="381"/>
      <c r="J911" s="382"/>
      <c r="K911" s="17">
        <v>206</v>
      </c>
      <c r="L911" s="17">
        <f t="shared" si="81"/>
        <v>19570</v>
      </c>
      <c r="M911" s="66"/>
      <c r="N911" s="66">
        <f t="shared" si="82"/>
        <v>206</v>
      </c>
      <c r="O911" s="67">
        <f t="shared" si="73"/>
        <v>0</v>
      </c>
      <c r="P911" s="66">
        <f t="shared" si="83"/>
        <v>19570</v>
      </c>
      <c r="Q911" s="67">
        <f t="shared" si="74"/>
        <v>0</v>
      </c>
    </row>
    <row r="912" spans="1:17" ht="12" customHeight="1">
      <c r="A912" s="208">
        <v>0</v>
      </c>
      <c r="B912" s="26">
        <v>1101146</v>
      </c>
      <c r="C912" s="380" t="s">
        <v>4561</v>
      </c>
      <c r="D912" s="381"/>
      <c r="E912" s="381"/>
      <c r="F912" s="381"/>
      <c r="G912" s="381"/>
      <c r="H912" s="381"/>
      <c r="I912" s="381"/>
      <c r="J912" s="382"/>
      <c r="K912" s="17">
        <v>283</v>
      </c>
      <c r="L912" s="17">
        <f t="shared" si="81"/>
        <v>26885</v>
      </c>
      <c r="M912" s="66"/>
      <c r="N912" s="66">
        <f t="shared" si="82"/>
        <v>283</v>
      </c>
      <c r="O912" s="67">
        <f t="shared" si="73"/>
        <v>0</v>
      </c>
      <c r="P912" s="66">
        <f t="shared" si="83"/>
        <v>26885</v>
      </c>
      <c r="Q912" s="67">
        <f t="shared" si="74"/>
        <v>0</v>
      </c>
    </row>
    <row r="913" spans="1:17" ht="12" customHeight="1">
      <c r="A913" s="208">
        <v>0</v>
      </c>
      <c r="B913" s="26">
        <v>1101154</v>
      </c>
      <c r="C913" s="380" t="s">
        <v>4562</v>
      </c>
      <c r="D913" s="381"/>
      <c r="E913" s="381"/>
      <c r="F913" s="381"/>
      <c r="G913" s="381"/>
      <c r="H913" s="381"/>
      <c r="I913" s="381"/>
      <c r="J913" s="382"/>
      <c r="K913" s="17">
        <v>110</v>
      </c>
      <c r="L913" s="17">
        <f t="shared" si="81"/>
        <v>10450</v>
      </c>
      <c r="M913" s="66"/>
      <c r="N913" s="66">
        <f t="shared" si="82"/>
        <v>110</v>
      </c>
      <c r="O913" s="67">
        <f t="shared" ref="O913:O976" si="84">N913*M913</f>
        <v>0</v>
      </c>
      <c r="P913" s="66">
        <f t="shared" si="83"/>
        <v>10450</v>
      </c>
      <c r="Q913" s="67">
        <f t="shared" ref="Q913:Q976" si="85">M913*P913</f>
        <v>0</v>
      </c>
    </row>
    <row r="914" spans="1:17" ht="12" customHeight="1">
      <c r="A914" s="208">
        <v>0</v>
      </c>
      <c r="B914" s="26">
        <v>1101162</v>
      </c>
      <c r="C914" s="380" t="s">
        <v>4563</v>
      </c>
      <c r="D914" s="381"/>
      <c r="E914" s="381"/>
      <c r="F914" s="381"/>
      <c r="G914" s="381"/>
      <c r="H914" s="381"/>
      <c r="I914" s="381"/>
      <c r="J914" s="382"/>
      <c r="K914" s="17">
        <v>221</v>
      </c>
      <c r="L914" s="17">
        <f t="shared" si="81"/>
        <v>20995</v>
      </c>
      <c r="M914" s="66"/>
      <c r="N914" s="66">
        <f t="shared" si="82"/>
        <v>221</v>
      </c>
      <c r="O914" s="67">
        <f t="shared" si="84"/>
        <v>0</v>
      </c>
      <c r="P914" s="66">
        <f t="shared" si="83"/>
        <v>20995</v>
      </c>
      <c r="Q914" s="67">
        <f t="shared" si="85"/>
        <v>0</v>
      </c>
    </row>
    <row r="915" spans="1:17" ht="12" customHeight="1">
      <c r="A915" s="208">
        <v>0</v>
      </c>
      <c r="B915" s="26">
        <v>1101500</v>
      </c>
      <c r="C915" s="380" t="s">
        <v>4564</v>
      </c>
      <c r="D915" s="381"/>
      <c r="E915" s="381"/>
      <c r="F915" s="381"/>
      <c r="G915" s="381"/>
      <c r="H915" s="381"/>
      <c r="I915" s="381"/>
      <c r="J915" s="382"/>
      <c r="K915" s="17">
        <v>97</v>
      </c>
      <c r="L915" s="17">
        <f t="shared" si="81"/>
        <v>9215</v>
      </c>
      <c r="M915" s="66"/>
      <c r="N915" s="66">
        <f t="shared" si="82"/>
        <v>97</v>
      </c>
      <c r="O915" s="67">
        <f t="shared" si="84"/>
        <v>0</v>
      </c>
      <c r="P915" s="66">
        <f t="shared" si="83"/>
        <v>9215</v>
      </c>
      <c r="Q915" s="67">
        <f t="shared" si="85"/>
        <v>0</v>
      </c>
    </row>
    <row r="916" spans="1:17" ht="12" customHeight="1">
      <c r="A916" s="208">
        <v>0</v>
      </c>
      <c r="B916" s="26">
        <v>1101518</v>
      </c>
      <c r="C916" s="380" t="s">
        <v>4565</v>
      </c>
      <c r="D916" s="381"/>
      <c r="E916" s="381"/>
      <c r="F916" s="381"/>
      <c r="G916" s="381"/>
      <c r="H916" s="381"/>
      <c r="I916" s="381"/>
      <c r="J916" s="382"/>
      <c r="K916" s="313">
        <v>50.9</v>
      </c>
      <c r="L916" s="17">
        <f t="shared" si="81"/>
        <v>4836</v>
      </c>
      <c r="M916" s="66"/>
      <c r="N916" s="66">
        <f t="shared" si="82"/>
        <v>50.9</v>
      </c>
      <c r="O916" s="67">
        <f t="shared" si="84"/>
        <v>0</v>
      </c>
      <c r="P916" s="66">
        <f t="shared" si="83"/>
        <v>4836</v>
      </c>
      <c r="Q916" s="67">
        <f t="shared" si="85"/>
        <v>0</v>
      </c>
    </row>
    <row r="917" spans="1:17" ht="12" customHeight="1">
      <c r="A917" s="208">
        <v>0</v>
      </c>
      <c r="B917" s="26">
        <v>1101667</v>
      </c>
      <c r="C917" s="380" t="s">
        <v>4566</v>
      </c>
      <c r="D917" s="381"/>
      <c r="E917" s="381"/>
      <c r="F917" s="381"/>
      <c r="G917" s="381"/>
      <c r="H917" s="381"/>
      <c r="I917" s="381"/>
      <c r="J917" s="382"/>
      <c r="K917" s="17">
        <v>524</v>
      </c>
      <c r="L917" s="17">
        <f t="shared" si="81"/>
        <v>49780</v>
      </c>
      <c r="M917" s="66"/>
      <c r="N917" s="66">
        <f t="shared" si="82"/>
        <v>524</v>
      </c>
      <c r="O917" s="67">
        <f t="shared" si="84"/>
        <v>0</v>
      </c>
      <c r="P917" s="66">
        <f t="shared" si="83"/>
        <v>49780</v>
      </c>
      <c r="Q917" s="67">
        <f t="shared" si="85"/>
        <v>0</v>
      </c>
    </row>
    <row r="918" spans="1:17" ht="12" customHeight="1">
      <c r="A918" s="208">
        <v>0</v>
      </c>
      <c r="B918" s="26">
        <v>1102087</v>
      </c>
      <c r="C918" s="380" t="s">
        <v>4567</v>
      </c>
      <c r="D918" s="381"/>
      <c r="E918" s="381"/>
      <c r="F918" s="381"/>
      <c r="G918" s="381"/>
      <c r="H918" s="381"/>
      <c r="I918" s="381"/>
      <c r="J918" s="382"/>
      <c r="K918" s="17">
        <v>163</v>
      </c>
      <c r="L918" s="17">
        <f t="shared" si="81"/>
        <v>15485</v>
      </c>
      <c r="M918" s="66"/>
      <c r="N918" s="66">
        <f t="shared" si="82"/>
        <v>163</v>
      </c>
      <c r="O918" s="67">
        <f t="shared" si="84"/>
        <v>0</v>
      </c>
      <c r="P918" s="66">
        <f t="shared" si="83"/>
        <v>15485</v>
      </c>
      <c r="Q918" s="67">
        <f t="shared" si="85"/>
        <v>0</v>
      </c>
    </row>
    <row r="919" spans="1:17" ht="12" customHeight="1">
      <c r="A919" s="208">
        <v>0</v>
      </c>
      <c r="B919" s="26">
        <v>1114298</v>
      </c>
      <c r="C919" s="380" t="s">
        <v>4568</v>
      </c>
      <c r="D919" s="381"/>
      <c r="E919" s="381"/>
      <c r="F919" s="381"/>
      <c r="G919" s="381"/>
      <c r="H919" s="381"/>
      <c r="I919" s="381"/>
      <c r="J919" s="382"/>
      <c r="K919" s="17">
        <v>97</v>
      </c>
      <c r="L919" s="17">
        <f t="shared" si="81"/>
        <v>9215</v>
      </c>
      <c r="M919" s="66"/>
      <c r="N919" s="66">
        <f t="shared" si="82"/>
        <v>97</v>
      </c>
      <c r="O919" s="67">
        <f t="shared" si="84"/>
        <v>0</v>
      </c>
      <c r="P919" s="66">
        <f t="shared" si="83"/>
        <v>9215</v>
      </c>
      <c r="Q919" s="67">
        <f t="shared" si="85"/>
        <v>0</v>
      </c>
    </row>
    <row r="920" spans="1:17">
      <c r="A920" s="208">
        <v>0</v>
      </c>
      <c r="B920" s="26">
        <v>2923</v>
      </c>
      <c r="C920" s="380" t="s">
        <v>4289</v>
      </c>
      <c r="D920" s="381"/>
      <c r="E920" s="381"/>
      <c r="F920" s="381"/>
      <c r="G920" s="381"/>
      <c r="H920" s="381"/>
      <c r="I920" s="381"/>
      <c r="J920" s="382"/>
      <c r="K920" s="122">
        <v>10.49</v>
      </c>
      <c r="L920" s="17">
        <f t="shared" si="81"/>
        <v>997</v>
      </c>
      <c r="M920" s="66"/>
      <c r="N920" s="66">
        <f t="shared" si="82"/>
        <v>10.49</v>
      </c>
      <c r="O920" s="67">
        <f t="shared" si="84"/>
        <v>0</v>
      </c>
      <c r="P920" s="66">
        <f t="shared" si="83"/>
        <v>997</v>
      </c>
      <c r="Q920" s="67">
        <f t="shared" si="85"/>
        <v>0</v>
      </c>
    </row>
    <row r="921" spans="1:17">
      <c r="A921" s="208">
        <v>0</v>
      </c>
      <c r="B921" s="26">
        <v>2949</v>
      </c>
      <c r="C921" s="380" t="s">
        <v>4290</v>
      </c>
      <c r="D921" s="381"/>
      <c r="E921" s="381"/>
      <c r="F921" s="381"/>
      <c r="G921" s="381"/>
      <c r="H921" s="381"/>
      <c r="I921" s="381"/>
      <c r="J921" s="382"/>
      <c r="K921" s="313">
        <v>49.2</v>
      </c>
      <c r="L921" s="17">
        <f t="shared" si="81"/>
        <v>4674</v>
      </c>
      <c r="M921" s="66"/>
      <c r="N921" s="66">
        <f t="shared" si="82"/>
        <v>49.2</v>
      </c>
      <c r="O921" s="67">
        <f t="shared" si="84"/>
        <v>0</v>
      </c>
      <c r="P921" s="66">
        <f t="shared" si="83"/>
        <v>4674</v>
      </c>
      <c r="Q921" s="67">
        <f t="shared" si="85"/>
        <v>0</v>
      </c>
    </row>
    <row r="922" spans="1:17">
      <c r="A922" s="208">
        <v>0</v>
      </c>
      <c r="B922" s="26">
        <v>10934</v>
      </c>
      <c r="C922" s="380" t="s">
        <v>4291</v>
      </c>
      <c r="D922" s="381"/>
      <c r="E922" s="381"/>
      <c r="F922" s="381"/>
      <c r="G922" s="381"/>
      <c r="H922" s="381"/>
      <c r="I922" s="381"/>
      <c r="J922" s="382"/>
      <c r="K922" s="17">
        <v>116</v>
      </c>
      <c r="L922" s="17">
        <f t="shared" si="81"/>
        <v>11020</v>
      </c>
      <c r="M922" s="66"/>
      <c r="N922" s="66">
        <f t="shared" si="82"/>
        <v>116</v>
      </c>
      <c r="O922" s="67">
        <f t="shared" si="84"/>
        <v>0</v>
      </c>
      <c r="P922" s="66">
        <f t="shared" si="83"/>
        <v>11020</v>
      </c>
      <c r="Q922" s="67">
        <f t="shared" si="85"/>
        <v>0</v>
      </c>
    </row>
    <row r="923" spans="1:17">
      <c r="A923" s="208">
        <v>0</v>
      </c>
      <c r="B923" s="26">
        <v>15511</v>
      </c>
      <c r="C923" s="380" t="s">
        <v>4292</v>
      </c>
      <c r="D923" s="381"/>
      <c r="E923" s="381"/>
      <c r="F923" s="381"/>
      <c r="G923" s="381"/>
      <c r="H923" s="381"/>
      <c r="I923" s="381"/>
      <c r="J923" s="382"/>
      <c r="K923" s="17">
        <v>101</v>
      </c>
      <c r="L923" s="17">
        <f t="shared" si="81"/>
        <v>9595</v>
      </c>
      <c r="M923" s="66"/>
      <c r="N923" s="66">
        <f t="shared" si="82"/>
        <v>101</v>
      </c>
      <c r="O923" s="67">
        <f t="shared" si="84"/>
        <v>0</v>
      </c>
      <c r="P923" s="66">
        <f t="shared" si="83"/>
        <v>9595</v>
      </c>
      <c r="Q923" s="67">
        <f t="shared" si="85"/>
        <v>0</v>
      </c>
    </row>
    <row r="924" spans="1:17">
      <c r="A924" s="208">
        <v>0</v>
      </c>
      <c r="B924" s="26">
        <v>22046</v>
      </c>
      <c r="C924" s="380" t="s">
        <v>4293</v>
      </c>
      <c r="D924" s="381"/>
      <c r="E924" s="381"/>
      <c r="F924" s="381"/>
      <c r="G924" s="381"/>
      <c r="H924" s="381"/>
      <c r="I924" s="381"/>
      <c r="J924" s="382"/>
      <c r="K924" s="313">
        <v>42.2</v>
      </c>
      <c r="L924" s="17">
        <f t="shared" si="81"/>
        <v>4009</v>
      </c>
      <c r="M924" s="66"/>
      <c r="N924" s="66">
        <f t="shared" si="82"/>
        <v>42.2</v>
      </c>
      <c r="O924" s="67">
        <f t="shared" si="84"/>
        <v>0</v>
      </c>
      <c r="P924" s="66">
        <f t="shared" si="83"/>
        <v>4009</v>
      </c>
      <c r="Q924" s="67">
        <f t="shared" si="85"/>
        <v>0</v>
      </c>
    </row>
    <row r="925" spans="1:17">
      <c r="A925" s="208">
        <v>0</v>
      </c>
      <c r="B925" s="26">
        <v>22137</v>
      </c>
      <c r="C925" s="380" t="s">
        <v>4294</v>
      </c>
      <c r="D925" s="381"/>
      <c r="E925" s="381"/>
      <c r="F925" s="381"/>
      <c r="G925" s="381"/>
      <c r="H925" s="381"/>
      <c r="I925" s="381"/>
      <c r="J925" s="382"/>
      <c r="K925" s="17">
        <v>86</v>
      </c>
      <c r="L925" s="17">
        <f t="shared" si="81"/>
        <v>8170</v>
      </c>
      <c r="M925" s="66"/>
      <c r="N925" s="66">
        <f t="shared" si="82"/>
        <v>86</v>
      </c>
      <c r="O925" s="67">
        <f t="shared" si="84"/>
        <v>0</v>
      </c>
      <c r="P925" s="66">
        <f t="shared" si="83"/>
        <v>8170</v>
      </c>
      <c r="Q925" s="67">
        <f t="shared" si="85"/>
        <v>0</v>
      </c>
    </row>
    <row r="926" spans="1:17">
      <c r="A926" s="208">
        <v>0</v>
      </c>
      <c r="B926" s="26">
        <v>22160</v>
      </c>
      <c r="C926" s="380" t="s">
        <v>4295</v>
      </c>
      <c r="D926" s="381"/>
      <c r="E926" s="381"/>
      <c r="F926" s="381"/>
      <c r="G926" s="381"/>
      <c r="H926" s="381"/>
      <c r="I926" s="381"/>
      <c r="J926" s="382"/>
      <c r="K926" s="17">
        <v>69</v>
      </c>
      <c r="L926" s="17">
        <f t="shared" si="81"/>
        <v>6555</v>
      </c>
      <c r="M926" s="66"/>
      <c r="N926" s="66">
        <f t="shared" si="82"/>
        <v>69</v>
      </c>
      <c r="O926" s="67">
        <f t="shared" si="84"/>
        <v>0</v>
      </c>
      <c r="P926" s="66">
        <f t="shared" si="83"/>
        <v>6555</v>
      </c>
      <c r="Q926" s="67">
        <f t="shared" si="85"/>
        <v>0</v>
      </c>
    </row>
    <row r="927" spans="1:17">
      <c r="A927" s="208">
        <v>0</v>
      </c>
      <c r="B927" s="26">
        <v>23804</v>
      </c>
      <c r="C927" s="380" t="s">
        <v>4296</v>
      </c>
      <c r="D927" s="381"/>
      <c r="E927" s="381"/>
      <c r="F927" s="381"/>
      <c r="G927" s="381"/>
      <c r="H927" s="381"/>
      <c r="I927" s="381"/>
      <c r="J927" s="382"/>
      <c r="K927" s="17">
        <v>105</v>
      </c>
      <c r="L927" s="17">
        <f t="shared" si="81"/>
        <v>9975</v>
      </c>
      <c r="M927" s="66"/>
      <c r="N927" s="66">
        <f t="shared" si="82"/>
        <v>105</v>
      </c>
      <c r="O927" s="67">
        <f t="shared" si="84"/>
        <v>0</v>
      </c>
      <c r="P927" s="66">
        <f t="shared" si="83"/>
        <v>9975</v>
      </c>
      <c r="Q927" s="67">
        <f t="shared" si="85"/>
        <v>0</v>
      </c>
    </row>
    <row r="928" spans="1:17">
      <c r="A928" s="208">
        <v>0</v>
      </c>
      <c r="B928" s="26">
        <v>24471</v>
      </c>
      <c r="C928" s="380" t="s">
        <v>4297</v>
      </c>
      <c r="D928" s="381"/>
      <c r="E928" s="381"/>
      <c r="F928" s="381"/>
      <c r="G928" s="381"/>
      <c r="H928" s="381"/>
      <c r="I928" s="381"/>
      <c r="J928" s="382"/>
      <c r="K928" s="313">
        <v>17</v>
      </c>
      <c r="L928" s="17">
        <f t="shared" si="81"/>
        <v>1615</v>
      </c>
      <c r="M928" s="66"/>
      <c r="N928" s="66">
        <f t="shared" si="82"/>
        <v>17</v>
      </c>
      <c r="O928" s="67">
        <f t="shared" si="84"/>
        <v>0</v>
      </c>
      <c r="P928" s="66">
        <f t="shared" si="83"/>
        <v>1615</v>
      </c>
      <c r="Q928" s="67">
        <f t="shared" si="85"/>
        <v>0</v>
      </c>
    </row>
    <row r="929" spans="1:17">
      <c r="A929" s="208">
        <v>0</v>
      </c>
      <c r="B929" s="26">
        <v>24521</v>
      </c>
      <c r="C929" s="380" t="s">
        <v>4298</v>
      </c>
      <c r="D929" s="381"/>
      <c r="E929" s="381"/>
      <c r="F929" s="381"/>
      <c r="G929" s="381"/>
      <c r="H929" s="381"/>
      <c r="I929" s="381"/>
      <c r="J929" s="382"/>
      <c r="K929" s="313">
        <v>22.9</v>
      </c>
      <c r="L929" s="17">
        <f t="shared" si="81"/>
        <v>2176</v>
      </c>
      <c r="M929" s="66"/>
      <c r="N929" s="66">
        <f t="shared" si="82"/>
        <v>22.9</v>
      </c>
      <c r="O929" s="67">
        <f t="shared" si="84"/>
        <v>0</v>
      </c>
      <c r="P929" s="66">
        <f t="shared" si="83"/>
        <v>2176</v>
      </c>
      <c r="Q929" s="67">
        <f t="shared" si="85"/>
        <v>0</v>
      </c>
    </row>
    <row r="930" spans="1:17">
      <c r="A930" s="208">
        <v>0</v>
      </c>
      <c r="B930" s="26">
        <v>24554</v>
      </c>
      <c r="C930" s="380" t="s">
        <v>4299</v>
      </c>
      <c r="D930" s="381"/>
      <c r="E930" s="381"/>
      <c r="F930" s="381"/>
      <c r="G930" s="381"/>
      <c r="H930" s="381"/>
      <c r="I930" s="381"/>
      <c r="J930" s="382"/>
      <c r="K930" s="17">
        <v>181</v>
      </c>
      <c r="L930" s="17">
        <f t="shared" si="81"/>
        <v>17195</v>
      </c>
      <c r="M930" s="66"/>
      <c r="N930" s="66">
        <f t="shared" si="82"/>
        <v>181</v>
      </c>
      <c r="O930" s="67">
        <f t="shared" si="84"/>
        <v>0</v>
      </c>
      <c r="P930" s="66">
        <f t="shared" si="83"/>
        <v>17195</v>
      </c>
      <c r="Q930" s="67">
        <f t="shared" si="85"/>
        <v>0</v>
      </c>
    </row>
    <row r="931" spans="1:17">
      <c r="A931" s="208">
        <v>0</v>
      </c>
      <c r="B931" s="26">
        <v>24562</v>
      </c>
      <c r="C931" s="380" t="s">
        <v>4300</v>
      </c>
      <c r="D931" s="381"/>
      <c r="E931" s="381"/>
      <c r="F931" s="381"/>
      <c r="G931" s="381"/>
      <c r="H931" s="381"/>
      <c r="I931" s="381"/>
      <c r="J931" s="382"/>
      <c r="K931" s="313">
        <v>14.2</v>
      </c>
      <c r="L931" s="17">
        <f t="shared" si="81"/>
        <v>1349</v>
      </c>
      <c r="M931" s="66"/>
      <c r="N931" s="66">
        <f t="shared" si="82"/>
        <v>14.2</v>
      </c>
      <c r="O931" s="67">
        <f t="shared" si="84"/>
        <v>0</v>
      </c>
      <c r="P931" s="66">
        <f t="shared" si="83"/>
        <v>1349</v>
      </c>
      <c r="Q931" s="67">
        <f t="shared" si="85"/>
        <v>0</v>
      </c>
    </row>
    <row r="932" spans="1:17">
      <c r="A932" s="208">
        <v>0</v>
      </c>
      <c r="B932" s="26">
        <v>52183</v>
      </c>
      <c r="C932" s="380" t="s">
        <v>4301</v>
      </c>
      <c r="D932" s="381"/>
      <c r="E932" s="381"/>
      <c r="F932" s="381"/>
      <c r="G932" s="381"/>
      <c r="H932" s="381"/>
      <c r="I932" s="381"/>
      <c r="J932" s="382"/>
      <c r="K932" s="17">
        <v>331</v>
      </c>
      <c r="L932" s="17">
        <f t="shared" si="81"/>
        <v>31445</v>
      </c>
      <c r="M932" s="66"/>
      <c r="N932" s="66">
        <f t="shared" si="82"/>
        <v>331</v>
      </c>
      <c r="O932" s="67">
        <f t="shared" si="84"/>
        <v>0</v>
      </c>
      <c r="P932" s="66">
        <f t="shared" si="83"/>
        <v>31445</v>
      </c>
      <c r="Q932" s="67">
        <f t="shared" si="85"/>
        <v>0</v>
      </c>
    </row>
    <row r="933" spans="1:17">
      <c r="A933" s="208">
        <v>0</v>
      </c>
      <c r="B933" s="26">
        <v>59295</v>
      </c>
      <c r="C933" s="380" t="s">
        <v>4302</v>
      </c>
      <c r="D933" s="381"/>
      <c r="E933" s="381"/>
      <c r="F933" s="381"/>
      <c r="G933" s="381"/>
      <c r="H933" s="381"/>
      <c r="I933" s="381"/>
      <c r="J933" s="382"/>
      <c r="K933" s="17">
        <v>186</v>
      </c>
      <c r="L933" s="17">
        <f t="shared" si="81"/>
        <v>17670</v>
      </c>
      <c r="M933" s="66"/>
      <c r="N933" s="66">
        <f t="shared" si="82"/>
        <v>186</v>
      </c>
      <c r="O933" s="67">
        <f t="shared" si="84"/>
        <v>0</v>
      </c>
      <c r="P933" s="66">
        <f t="shared" si="83"/>
        <v>17670</v>
      </c>
      <c r="Q933" s="67">
        <f t="shared" si="85"/>
        <v>0</v>
      </c>
    </row>
    <row r="934" spans="1:17">
      <c r="A934" s="208">
        <v>0</v>
      </c>
      <c r="B934" s="26">
        <v>78360</v>
      </c>
      <c r="C934" s="380" t="s">
        <v>4303</v>
      </c>
      <c r="D934" s="381"/>
      <c r="E934" s="381"/>
      <c r="F934" s="381"/>
      <c r="G934" s="381"/>
      <c r="H934" s="381"/>
      <c r="I934" s="381"/>
      <c r="J934" s="382"/>
      <c r="K934" s="122">
        <v>4.5</v>
      </c>
      <c r="L934" s="17">
        <f t="shared" si="81"/>
        <v>428</v>
      </c>
      <c r="M934" s="66"/>
      <c r="N934" s="66">
        <f t="shared" si="82"/>
        <v>4.5</v>
      </c>
      <c r="O934" s="67">
        <f t="shared" si="84"/>
        <v>0</v>
      </c>
      <c r="P934" s="66">
        <f t="shared" si="83"/>
        <v>428</v>
      </c>
      <c r="Q934" s="67">
        <f t="shared" si="85"/>
        <v>0</v>
      </c>
    </row>
    <row r="935" spans="1:17">
      <c r="A935" s="208">
        <v>0</v>
      </c>
      <c r="B935" s="26">
        <v>80457</v>
      </c>
      <c r="C935" s="380" t="s">
        <v>4304</v>
      </c>
      <c r="D935" s="381"/>
      <c r="E935" s="381"/>
      <c r="F935" s="381"/>
      <c r="G935" s="381"/>
      <c r="H935" s="381"/>
      <c r="I935" s="381"/>
      <c r="J935" s="382"/>
      <c r="K935" s="313">
        <v>55.8</v>
      </c>
      <c r="L935" s="17">
        <f t="shared" si="81"/>
        <v>5301</v>
      </c>
      <c r="M935" s="66"/>
      <c r="N935" s="66">
        <f t="shared" si="82"/>
        <v>55.8</v>
      </c>
      <c r="O935" s="67">
        <f t="shared" si="84"/>
        <v>0</v>
      </c>
      <c r="P935" s="66">
        <f t="shared" si="83"/>
        <v>5301</v>
      </c>
      <c r="Q935" s="67">
        <f t="shared" si="85"/>
        <v>0</v>
      </c>
    </row>
    <row r="936" spans="1:17">
      <c r="A936" s="208">
        <v>0</v>
      </c>
      <c r="B936" s="26">
        <v>81810</v>
      </c>
      <c r="C936" s="380" t="s">
        <v>4305</v>
      </c>
      <c r="D936" s="381"/>
      <c r="E936" s="381"/>
      <c r="F936" s="381"/>
      <c r="G936" s="381"/>
      <c r="H936" s="381"/>
      <c r="I936" s="381"/>
      <c r="J936" s="382"/>
      <c r="K936" s="17">
        <v>190</v>
      </c>
      <c r="L936" s="17">
        <f t="shared" ref="L936:L956" si="86">ROUND(K936*Курс_EUR,0)</f>
        <v>18050</v>
      </c>
      <c r="M936" s="66"/>
      <c r="N936" s="66">
        <f t="shared" ref="N936:N956" si="87">K936*(1-Скидка_SATA)</f>
        <v>190</v>
      </c>
      <c r="O936" s="67">
        <f t="shared" si="84"/>
        <v>0</v>
      </c>
      <c r="P936" s="66">
        <f t="shared" ref="P936:P956" si="88">L936*(1-Скидка_SATA)</f>
        <v>18050</v>
      </c>
      <c r="Q936" s="67">
        <f t="shared" si="85"/>
        <v>0</v>
      </c>
    </row>
    <row r="937" spans="1:17">
      <c r="A937" s="208">
        <v>0</v>
      </c>
      <c r="B937" s="26">
        <v>83113</v>
      </c>
      <c r="C937" s="380" t="s">
        <v>4306</v>
      </c>
      <c r="D937" s="381"/>
      <c r="E937" s="381"/>
      <c r="F937" s="381"/>
      <c r="G937" s="381"/>
      <c r="H937" s="381"/>
      <c r="I937" s="381"/>
      <c r="J937" s="382"/>
      <c r="K937" s="122">
        <v>11.83</v>
      </c>
      <c r="L937" s="17">
        <f t="shared" si="86"/>
        <v>1124</v>
      </c>
      <c r="M937" s="66"/>
      <c r="N937" s="66">
        <f t="shared" si="87"/>
        <v>11.83</v>
      </c>
      <c r="O937" s="67">
        <f t="shared" si="84"/>
        <v>0</v>
      </c>
      <c r="P937" s="66">
        <f t="shared" si="88"/>
        <v>1124</v>
      </c>
      <c r="Q937" s="67">
        <f t="shared" si="85"/>
        <v>0</v>
      </c>
    </row>
    <row r="938" spans="1:17">
      <c r="A938" s="208">
        <v>0</v>
      </c>
      <c r="B938" s="26">
        <v>83394</v>
      </c>
      <c r="C938" s="380" t="s">
        <v>4307</v>
      </c>
      <c r="D938" s="381"/>
      <c r="E938" s="381"/>
      <c r="F938" s="381"/>
      <c r="G938" s="381"/>
      <c r="H938" s="381"/>
      <c r="I938" s="381"/>
      <c r="J938" s="382"/>
      <c r="K938" s="313">
        <v>16.2</v>
      </c>
      <c r="L938" s="17">
        <f t="shared" si="86"/>
        <v>1539</v>
      </c>
      <c r="M938" s="66"/>
      <c r="N938" s="66">
        <f t="shared" si="87"/>
        <v>16.2</v>
      </c>
      <c r="O938" s="67">
        <f t="shared" si="84"/>
        <v>0</v>
      </c>
      <c r="P938" s="66">
        <f t="shared" si="88"/>
        <v>1539</v>
      </c>
      <c r="Q938" s="67">
        <f t="shared" si="85"/>
        <v>0</v>
      </c>
    </row>
    <row r="939" spans="1:17">
      <c r="A939" s="208">
        <v>0</v>
      </c>
      <c r="B939" s="26">
        <v>84764</v>
      </c>
      <c r="C939" s="380" t="s">
        <v>4308</v>
      </c>
      <c r="D939" s="381"/>
      <c r="E939" s="381"/>
      <c r="F939" s="381"/>
      <c r="G939" s="381"/>
      <c r="H939" s="381"/>
      <c r="I939" s="381"/>
      <c r="J939" s="382"/>
      <c r="K939" s="313">
        <v>51.7</v>
      </c>
      <c r="L939" s="17">
        <f t="shared" si="86"/>
        <v>4912</v>
      </c>
      <c r="M939" s="66"/>
      <c r="N939" s="66">
        <f t="shared" si="87"/>
        <v>51.7</v>
      </c>
      <c r="O939" s="67">
        <f t="shared" si="84"/>
        <v>0</v>
      </c>
      <c r="P939" s="66">
        <f t="shared" si="88"/>
        <v>4912</v>
      </c>
      <c r="Q939" s="67">
        <f t="shared" si="85"/>
        <v>0</v>
      </c>
    </row>
    <row r="940" spans="1:17">
      <c r="A940" s="208">
        <v>0</v>
      </c>
      <c r="B940" s="26">
        <v>84871</v>
      </c>
      <c r="C940" s="380" t="s">
        <v>4309</v>
      </c>
      <c r="D940" s="381"/>
      <c r="E940" s="381"/>
      <c r="F940" s="381"/>
      <c r="G940" s="381"/>
      <c r="H940" s="381"/>
      <c r="I940" s="381"/>
      <c r="J940" s="382"/>
      <c r="K940" s="17">
        <v>82</v>
      </c>
      <c r="L940" s="17">
        <f t="shared" si="86"/>
        <v>7790</v>
      </c>
      <c r="M940" s="66"/>
      <c r="N940" s="66">
        <f t="shared" si="87"/>
        <v>82</v>
      </c>
      <c r="O940" s="67">
        <f t="shared" si="84"/>
        <v>0</v>
      </c>
      <c r="P940" s="66">
        <f t="shared" si="88"/>
        <v>7790</v>
      </c>
      <c r="Q940" s="67">
        <f t="shared" si="85"/>
        <v>0</v>
      </c>
    </row>
    <row r="941" spans="1:17">
      <c r="A941" s="208">
        <v>0</v>
      </c>
      <c r="B941" s="26">
        <v>85373</v>
      </c>
      <c r="C941" s="380" t="s">
        <v>4310</v>
      </c>
      <c r="D941" s="381"/>
      <c r="E941" s="381"/>
      <c r="F941" s="381"/>
      <c r="G941" s="381"/>
      <c r="H941" s="381"/>
      <c r="I941" s="381"/>
      <c r="J941" s="382"/>
      <c r="K941" s="17">
        <v>238</v>
      </c>
      <c r="L941" s="17">
        <f t="shared" si="86"/>
        <v>22610</v>
      </c>
      <c r="M941" s="66"/>
      <c r="N941" s="66">
        <f t="shared" si="87"/>
        <v>238</v>
      </c>
      <c r="O941" s="67">
        <f t="shared" si="84"/>
        <v>0</v>
      </c>
      <c r="P941" s="66">
        <f t="shared" si="88"/>
        <v>22610</v>
      </c>
      <c r="Q941" s="67">
        <f t="shared" si="85"/>
        <v>0</v>
      </c>
    </row>
    <row r="942" spans="1:17">
      <c r="A942" s="208">
        <v>0</v>
      </c>
      <c r="B942" s="26">
        <v>94979</v>
      </c>
      <c r="C942" s="380" t="s">
        <v>4311</v>
      </c>
      <c r="D942" s="381"/>
      <c r="E942" s="381"/>
      <c r="F942" s="381"/>
      <c r="G942" s="381"/>
      <c r="H942" s="381"/>
      <c r="I942" s="381"/>
      <c r="J942" s="382"/>
      <c r="K942" s="17">
        <v>160</v>
      </c>
      <c r="L942" s="17">
        <f t="shared" si="86"/>
        <v>15200</v>
      </c>
      <c r="M942" s="66"/>
      <c r="N942" s="66">
        <f t="shared" si="87"/>
        <v>160</v>
      </c>
      <c r="O942" s="67">
        <f t="shared" si="84"/>
        <v>0</v>
      </c>
      <c r="P942" s="66">
        <f t="shared" si="88"/>
        <v>15200</v>
      </c>
      <c r="Q942" s="67">
        <f t="shared" si="85"/>
        <v>0</v>
      </c>
    </row>
    <row r="943" spans="1:17">
      <c r="A943" s="208">
        <v>0</v>
      </c>
      <c r="B943" s="26">
        <v>95000</v>
      </c>
      <c r="C943" s="380" t="s">
        <v>4312</v>
      </c>
      <c r="D943" s="381"/>
      <c r="E943" s="381"/>
      <c r="F943" s="381"/>
      <c r="G943" s="381"/>
      <c r="H943" s="381"/>
      <c r="I943" s="381"/>
      <c r="J943" s="382"/>
      <c r="K943" s="17">
        <v>97</v>
      </c>
      <c r="L943" s="17">
        <f t="shared" si="86"/>
        <v>9215</v>
      </c>
      <c r="M943" s="66"/>
      <c r="N943" s="66">
        <f t="shared" si="87"/>
        <v>97</v>
      </c>
      <c r="O943" s="67">
        <f t="shared" si="84"/>
        <v>0</v>
      </c>
      <c r="P943" s="66">
        <f t="shared" si="88"/>
        <v>9215</v>
      </c>
      <c r="Q943" s="67">
        <f t="shared" si="85"/>
        <v>0</v>
      </c>
    </row>
    <row r="944" spans="1:17">
      <c r="A944" s="208">
        <v>0</v>
      </c>
      <c r="B944" s="26">
        <v>95851</v>
      </c>
      <c r="C944" s="380" t="s">
        <v>4313</v>
      </c>
      <c r="D944" s="381"/>
      <c r="E944" s="381"/>
      <c r="F944" s="381"/>
      <c r="G944" s="381"/>
      <c r="H944" s="381"/>
      <c r="I944" s="381"/>
      <c r="J944" s="382"/>
      <c r="K944" s="122">
        <v>1.59</v>
      </c>
      <c r="L944" s="17">
        <f t="shared" si="86"/>
        <v>151</v>
      </c>
      <c r="M944" s="66"/>
      <c r="N944" s="66">
        <f t="shared" si="87"/>
        <v>1.59</v>
      </c>
      <c r="O944" s="67">
        <f t="shared" si="84"/>
        <v>0</v>
      </c>
      <c r="P944" s="66">
        <f t="shared" si="88"/>
        <v>151</v>
      </c>
      <c r="Q944" s="67">
        <f t="shared" si="85"/>
        <v>0</v>
      </c>
    </row>
    <row r="945" spans="1:17">
      <c r="A945" s="208">
        <v>0</v>
      </c>
      <c r="B945" s="26">
        <v>96750</v>
      </c>
      <c r="C945" s="380" t="s">
        <v>4314</v>
      </c>
      <c r="D945" s="381"/>
      <c r="E945" s="381"/>
      <c r="F945" s="381"/>
      <c r="G945" s="381"/>
      <c r="H945" s="381"/>
      <c r="I945" s="381"/>
      <c r="J945" s="382"/>
      <c r="K945" s="313">
        <v>39.200000000000003</v>
      </c>
      <c r="L945" s="17">
        <f t="shared" si="86"/>
        <v>3724</v>
      </c>
      <c r="M945" s="66"/>
      <c r="N945" s="66">
        <f t="shared" si="87"/>
        <v>39.200000000000003</v>
      </c>
      <c r="O945" s="67">
        <f t="shared" si="84"/>
        <v>0</v>
      </c>
      <c r="P945" s="66">
        <f t="shared" si="88"/>
        <v>3724</v>
      </c>
      <c r="Q945" s="67">
        <f t="shared" si="85"/>
        <v>0</v>
      </c>
    </row>
    <row r="946" spans="1:17">
      <c r="A946" s="208">
        <v>0</v>
      </c>
      <c r="B946" s="26">
        <v>96883</v>
      </c>
      <c r="C946" s="380" t="s">
        <v>4315</v>
      </c>
      <c r="D946" s="381"/>
      <c r="E946" s="381"/>
      <c r="F946" s="381"/>
      <c r="G946" s="381"/>
      <c r="H946" s="381"/>
      <c r="I946" s="381"/>
      <c r="J946" s="382"/>
      <c r="K946" s="122">
        <v>5.73</v>
      </c>
      <c r="L946" s="17">
        <f t="shared" si="86"/>
        <v>544</v>
      </c>
      <c r="M946" s="66"/>
      <c r="N946" s="66">
        <f t="shared" si="87"/>
        <v>5.73</v>
      </c>
      <c r="O946" s="67">
        <f t="shared" si="84"/>
        <v>0</v>
      </c>
      <c r="P946" s="66">
        <f t="shared" si="88"/>
        <v>544</v>
      </c>
      <c r="Q946" s="67">
        <f t="shared" si="85"/>
        <v>0</v>
      </c>
    </row>
    <row r="947" spans="1:17">
      <c r="A947" s="208">
        <v>0</v>
      </c>
      <c r="B947" s="26">
        <v>121327</v>
      </c>
      <c r="C947" s="380" t="s">
        <v>4316</v>
      </c>
      <c r="D947" s="381"/>
      <c r="E947" s="381"/>
      <c r="F947" s="381"/>
      <c r="G947" s="381"/>
      <c r="H947" s="381"/>
      <c r="I947" s="381"/>
      <c r="J947" s="382"/>
      <c r="K947" s="17">
        <v>73</v>
      </c>
      <c r="L947" s="17">
        <f t="shared" si="86"/>
        <v>6935</v>
      </c>
      <c r="M947" s="66"/>
      <c r="N947" s="66">
        <f t="shared" si="87"/>
        <v>73</v>
      </c>
      <c r="O947" s="67">
        <f t="shared" si="84"/>
        <v>0</v>
      </c>
      <c r="P947" s="66">
        <f t="shared" si="88"/>
        <v>6935</v>
      </c>
      <c r="Q947" s="67">
        <f t="shared" si="85"/>
        <v>0</v>
      </c>
    </row>
    <row r="948" spans="1:17">
      <c r="A948" s="208">
        <v>0</v>
      </c>
      <c r="B948" s="26">
        <v>158808</v>
      </c>
      <c r="C948" s="380" t="s">
        <v>4317</v>
      </c>
      <c r="D948" s="381"/>
      <c r="E948" s="381"/>
      <c r="F948" s="381"/>
      <c r="G948" s="381"/>
      <c r="H948" s="381"/>
      <c r="I948" s="381"/>
      <c r="J948" s="382"/>
      <c r="K948" s="17">
        <v>178</v>
      </c>
      <c r="L948" s="17">
        <f t="shared" si="86"/>
        <v>16910</v>
      </c>
      <c r="M948" s="66"/>
      <c r="N948" s="66">
        <f t="shared" si="87"/>
        <v>178</v>
      </c>
      <c r="O948" s="67">
        <f t="shared" si="84"/>
        <v>0</v>
      </c>
      <c r="P948" s="66">
        <f t="shared" si="88"/>
        <v>16910</v>
      </c>
      <c r="Q948" s="67">
        <f t="shared" si="85"/>
        <v>0</v>
      </c>
    </row>
    <row r="949" spans="1:17">
      <c r="A949" s="208">
        <v>0</v>
      </c>
      <c r="B949" s="26">
        <v>158824</v>
      </c>
      <c r="C949" s="380" t="s">
        <v>4318</v>
      </c>
      <c r="D949" s="381"/>
      <c r="E949" s="381"/>
      <c r="F949" s="381"/>
      <c r="G949" s="381"/>
      <c r="H949" s="381"/>
      <c r="I949" s="381"/>
      <c r="J949" s="382"/>
      <c r="K949" s="17">
        <v>199</v>
      </c>
      <c r="L949" s="17">
        <f t="shared" si="86"/>
        <v>18905</v>
      </c>
      <c r="M949" s="66"/>
      <c r="N949" s="66">
        <f t="shared" si="87"/>
        <v>199</v>
      </c>
      <c r="O949" s="67">
        <f t="shared" si="84"/>
        <v>0</v>
      </c>
      <c r="P949" s="66">
        <f t="shared" si="88"/>
        <v>18905</v>
      </c>
      <c r="Q949" s="67">
        <f t="shared" si="85"/>
        <v>0</v>
      </c>
    </row>
    <row r="950" spans="1:17">
      <c r="A950" s="208">
        <v>0</v>
      </c>
      <c r="B950" s="26">
        <v>148239</v>
      </c>
      <c r="C950" s="380" t="s">
        <v>4319</v>
      </c>
      <c r="D950" s="381"/>
      <c r="E950" s="381"/>
      <c r="F950" s="381"/>
      <c r="G950" s="381"/>
      <c r="H950" s="381"/>
      <c r="I950" s="381"/>
      <c r="J950" s="382"/>
      <c r="K950" s="17">
        <v>260</v>
      </c>
      <c r="L950" s="17">
        <f t="shared" si="86"/>
        <v>24700</v>
      </c>
      <c r="M950" s="66"/>
      <c r="N950" s="66">
        <f t="shared" si="87"/>
        <v>260</v>
      </c>
      <c r="O950" s="67">
        <f t="shared" si="84"/>
        <v>0</v>
      </c>
      <c r="P950" s="66">
        <f t="shared" si="88"/>
        <v>24700</v>
      </c>
      <c r="Q950" s="67">
        <f t="shared" si="85"/>
        <v>0</v>
      </c>
    </row>
    <row r="951" spans="1:17">
      <c r="A951" s="208">
        <v>0</v>
      </c>
      <c r="B951" s="26">
        <v>148270</v>
      </c>
      <c r="C951" s="380" t="s">
        <v>4320</v>
      </c>
      <c r="D951" s="381"/>
      <c r="E951" s="381"/>
      <c r="F951" s="381"/>
      <c r="G951" s="381"/>
      <c r="H951" s="381"/>
      <c r="I951" s="381"/>
      <c r="J951" s="382"/>
      <c r="K951" s="17">
        <v>156</v>
      </c>
      <c r="L951" s="17">
        <f t="shared" si="86"/>
        <v>14820</v>
      </c>
      <c r="M951" s="66"/>
      <c r="N951" s="66">
        <f t="shared" si="87"/>
        <v>156</v>
      </c>
      <c r="O951" s="67">
        <f t="shared" si="84"/>
        <v>0</v>
      </c>
      <c r="P951" s="66">
        <f t="shared" si="88"/>
        <v>14820</v>
      </c>
      <c r="Q951" s="67">
        <f t="shared" si="85"/>
        <v>0</v>
      </c>
    </row>
    <row r="952" spans="1:17">
      <c r="A952" s="208">
        <v>0</v>
      </c>
      <c r="B952" s="26">
        <v>148528</v>
      </c>
      <c r="C952" s="380" t="s">
        <v>4321</v>
      </c>
      <c r="D952" s="381"/>
      <c r="E952" s="381"/>
      <c r="F952" s="381"/>
      <c r="G952" s="381"/>
      <c r="H952" s="381"/>
      <c r="I952" s="381"/>
      <c r="J952" s="382"/>
      <c r="K952" s="313">
        <v>29.3</v>
      </c>
      <c r="L952" s="17">
        <f t="shared" si="86"/>
        <v>2784</v>
      </c>
      <c r="M952" s="66"/>
      <c r="N952" s="66">
        <f t="shared" si="87"/>
        <v>29.3</v>
      </c>
      <c r="O952" s="67">
        <f t="shared" si="84"/>
        <v>0</v>
      </c>
      <c r="P952" s="66">
        <f t="shared" si="88"/>
        <v>2784</v>
      </c>
      <c r="Q952" s="67">
        <f t="shared" si="85"/>
        <v>0</v>
      </c>
    </row>
    <row r="953" spans="1:17">
      <c r="A953" s="208">
        <v>0</v>
      </c>
      <c r="B953" s="26">
        <v>157362</v>
      </c>
      <c r="C953" s="380" t="s">
        <v>4322</v>
      </c>
      <c r="D953" s="381"/>
      <c r="E953" s="381"/>
      <c r="F953" s="381"/>
      <c r="G953" s="381"/>
      <c r="H953" s="381"/>
      <c r="I953" s="381"/>
      <c r="J953" s="382"/>
      <c r="K953" s="17">
        <v>197</v>
      </c>
      <c r="L953" s="17">
        <f t="shared" si="86"/>
        <v>18715</v>
      </c>
      <c r="M953" s="66"/>
      <c r="N953" s="66">
        <f t="shared" si="87"/>
        <v>197</v>
      </c>
      <c r="O953" s="67">
        <f t="shared" si="84"/>
        <v>0</v>
      </c>
      <c r="P953" s="66">
        <f t="shared" si="88"/>
        <v>18715</v>
      </c>
      <c r="Q953" s="67">
        <f t="shared" si="85"/>
        <v>0</v>
      </c>
    </row>
    <row r="954" spans="1:17">
      <c r="A954" s="208">
        <v>0</v>
      </c>
      <c r="B954" s="26">
        <v>171496</v>
      </c>
      <c r="C954" s="380" t="s">
        <v>4323</v>
      </c>
      <c r="D954" s="381"/>
      <c r="E954" s="381"/>
      <c r="F954" s="381"/>
      <c r="G954" s="381"/>
      <c r="H954" s="381"/>
      <c r="I954" s="381"/>
      <c r="J954" s="382"/>
      <c r="K954" s="17">
        <v>300</v>
      </c>
      <c r="L954" s="17">
        <f t="shared" si="86"/>
        <v>28500</v>
      </c>
      <c r="M954" s="66"/>
      <c r="N954" s="66">
        <f t="shared" si="87"/>
        <v>300</v>
      </c>
      <c r="O954" s="67">
        <f t="shared" si="84"/>
        <v>0</v>
      </c>
      <c r="P954" s="66">
        <f t="shared" si="88"/>
        <v>28500</v>
      </c>
      <c r="Q954" s="67">
        <f t="shared" si="85"/>
        <v>0</v>
      </c>
    </row>
    <row r="955" spans="1:17">
      <c r="A955" s="208">
        <v>0</v>
      </c>
      <c r="B955" s="26">
        <v>206151</v>
      </c>
      <c r="C955" s="380" t="s">
        <v>4324</v>
      </c>
      <c r="D955" s="381"/>
      <c r="E955" s="381"/>
      <c r="F955" s="381"/>
      <c r="G955" s="381"/>
      <c r="H955" s="381"/>
      <c r="I955" s="381"/>
      <c r="J955" s="382"/>
      <c r="K955" s="122">
        <v>4.76</v>
      </c>
      <c r="L955" s="17">
        <f t="shared" si="86"/>
        <v>452</v>
      </c>
      <c r="M955" s="66"/>
      <c r="N955" s="66">
        <f t="shared" si="87"/>
        <v>4.76</v>
      </c>
      <c r="O955" s="67">
        <f t="shared" si="84"/>
        <v>0</v>
      </c>
      <c r="P955" s="66">
        <f t="shared" si="88"/>
        <v>452</v>
      </c>
      <c r="Q955" s="67">
        <f t="shared" si="85"/>
        <v>0</v>
      </c>
    </row>
    <row r="956" spans="1:17" ht="12" thickBot="1">
      <c r="A956" s="208">
        <v>0</v>
      </c>
      <c r="B956" s="26">
        <v>215053</v>
      </c>
      <c r="C956" s="380" t="s">
        <v>4325</v>
      </c>
      <c r="D956" s="381"/>
      <c r="E956" s="381"/>
      <c r="F956" s="381"/>
      <c r="G956" s="381"/>
      <c r="H956" s="381"/>
      <c r="I956" s="381"/>
      <c r="J956" s="382"/>
      <c r="K956" s="17">
        <v>77</v>
      </c>
      <c r="L956" s="17">
        <f t="shared" si="86"/>
        <v>7315</v>
      </c>
      <c r="M956" s="66"/>
      <c r="N956" s="66">
        <f t="shared" si="87"/>
        <v>77</v>
      </c>
      <c r="O956" s="67">
        <f t="shared" si="84"/>
        <v>0</v>
      </c>
      <c r="P956" s="66">
        <f t="shared" si="88"/>
        <v>7315</v>
      </c>
      <c r="Q956" s="67">
        <f t="shared" si="85"/>
        <v>0</v>
      </c>
    </row>
    <row r="957" spans="1:17" ht="12" customHeight="1">
      <c r="A957" s="208"/>
      <c r="B957" s="410" t="s">
        <v>702</v>
      </c>
      <c r="C957" s="410"/>
      <c r="D957" s="410"/>
      <c r="E957" s="410"/>
      <c r="F957" s="410"/>
      <c r="G957" s="410"/>
      <c r="H957" s="410"/>
      <c r="I957" s="410"/>
      <c r="J957" s="410"/>
      <c r="K957" s="411"/>
      <c r="L957" s="314"/>
      <c r="M957" s="66"/>
      <c r="N957" s="66"/>
      <c r="O957" s="67"/>
      <c r="P957" s="66"/>
      <c r="Q957" s="67"/>
    </row>
    <row r="958" spans="1:17">
      <c r="A958" s="208">
        <v>0</v>
      </c>
      <c r="B958" s="26">
        <v>15206</v>
      </c>
      <c r="C958" s="380" t="s">
        <v>4779</v>
      </c>
      <c r="D958" s="381"/>
      <c r="E958" s="381"/>
      <c r="F958" s="381"/>
      <c r="G958" s="381"/>
      <c r="H958" s="381"/>
      <c r="I958" s="381"/>
      <c r="J958" s="382"/>
      <c r="K958" s="17">
        <v>152</v>
      </c>
      <c r="L958" s="17">
        <f t="shared" ref="L958:L989" si="89">ROUND(K958*Курс_EUR,0)</f>
        <v>14440</v>
      </c>
      <c r="M958" s="66"/>
      <c r="N958" s="66">
        <f t="shared" ref="N958:N989" si="90">K958*(1-Скидка_SATA)</f>
        <v>152</v>
      </c>
      <c r="O958" s="67">
        <f t="shared" si="84"/>
        <v>0</v>
      </c>
      <c r="P958" s="66">
        <f t="shared" ref="P958:P989" si="91">L958*(1-Скидка_SATA)</f>
        <v>14440</v>
      </c>
      <c r="Q958" s="67">
        <f t="shared" si="85"/>
        <v>0</v>
      </c>
    </row>
    <row r="959" spans="1:17">
      <c r="A959" s="208">
        <v>0</v>
      </c>
      <c r="B959" s="26">
        <v>17376</v>
      </c>
      <c r="C959" s="380" t="s">
        <v>4327</v>
      </c>
      <c r="D959" s="381"/>
      <c r="E959" s="381"/>
      <c r="F959" s="381"/>
      <c r="G959" s="381"/>
      <c r="H959" s="381"/>
      <c r="I959" s="381"/>
      <c r="J959" s="382"/>
      <c r="K959" s="122">
        <v>6.09</v>
      </c>
      <c r="L959" s="17">
        <f t="shared" si="89"/>
        <v>579</v>
      </c>
      <c r="M959" s="66"/>
      <c r="N959" s="66">
        <f t="shared" si="90"/>
        <v>6.09</v>
      </c>
      <c r="O959" s="67">
        <f t="shared" si="84"/>
        <v>0</v>
      </c>
      <c r="P959" s="66">
        <f t="shared" si="91"/>
        <v>579</v>
      </c>
      <c r="Q959" s="67">
        <f t="shared" si="85"/>
        <v>0</v>
      </c>
    </row>
    <row r="960" spans="1:17">
      <c r="A960" s="208">
        <v>0</v>
      </c>
      <c r="B960" s="26">
        <v>17384</v>
      </c>
      <c r="C960" s="380" t="s">
        <v>4328</v>
      </c>
      <c r="D960" s="381"/>
      <c r="E960" s="381"/>
      <c r="F960" s="381"/>
      <c r="G960" s="381"/>
      <c r="H960" s="381"/>
      <c r="I960" s="381"/>
      <c r="J960" s="382"/>
      <c r="K960" s="17">
        <v>535</v>
      </c>
      <c r="L960" s="17">
        <f t="shared" si="89"/>
        <v>50825</v>
      </c>
      <c r="M960" s="66"/>
      <c r="N960" s="66">
        <f t="shared" si="90"/>
        <v>535</v>
      </c>
      <c r="O960" s="67">
        <f t="shared" si="84"/>
        <v>0</v>
      </c>
      <c r="P960" s="66">
        <f t="shared" si="91"/>
        <v>50825</v>
      </c>
      <c r="Q960" s="67">
        <f t="shared" si="85"/>
        <v>0</v>
      </c>
    </row>
    <row r="961" spans="1:17">
      <c r="A961" s="208">
        <v>0</v>
      </c>
      <c r="B961" s="26">
        <v>20677</v>
      </c>
      <c r="C961" s="380" t="s">
        <v>4330</v>
      </c>
      <c r="D961" s="381"/>
      <c r="E961" s="381"/>
      <c r="F961" s="381"/>
      <c r="G961" s="381"/>
      <c r="H961" s="381"/>
      <c r="I961" s="381"/>
      <c r="J961" s="382"/>
      <c r="K961" s="17">
        <v>78</v>
      </c>
      <c r="L961" s="17">
        <f t="shared" si="89"/>
        <v>7410</v>
      </c>
      <c r="M961" s="66"/>
      <c r="N961" s="66">
        <f t="shared" si="90"/>
        <v>78</v>
      </c>
      <c r="O961" s="67">
        <f t="shared" si="84"/>
        <v>0</v>
      </c>
      <c r="P961" s="66">
        <f t="shared" si="91"/>
        <v>7410</v>
      </c>
      <c r="Q961" s="67">
        <f t="shared" si="85"/>
        <v>0</v>
      </c>
    </row>
    <row r="962" spans="1:17">
      <c r="A962" s="208">
        <v>0</v>
      </c>
      <c r="B962" s="26">
        <v>23085</v>
      </c>
      <c r="C962" s="380" t="s">
        <v>4331</v>
      </c>
      <c r="D962" s="381"/>
      <c r="E962" s="381"/>
      <c r="F962" s="381"/>
      <c r="G962" s="381"/>
      <c r="H962" s="381"/>
      <c r="I962" s="381"/>
      <c r="J962" s="382"/>
      <c r="K962" s="17">
        <v>116</v>
      </c>
      <c r="L962" s="17">
        <f t="shared" si="89"/>
        <v>11020</v>
      </c>
      <c r="M962" s="66"/>
      <c r="N962" s="66">
        <f t="shared" si="90"/>
        <v>116</v>
      </c>
      <c r="O962" s="67">
        <f t="shared" si="84"/>
        <v>0</v>
      </c>
      <c r="P962" s="66">
        <f t="shared" si="91"/>
        <v>11020</v>
      </c>
      <c r="Q962" s="67">
        <f t="shared" si="85"/>
        <v>0</v>
      </c>
    </row>
    <row r="963" spans="1:17">
      <c r="A963" s="208">
        <v>0</v>
      </c>
      <c r="B963" s="26">
        <v>25890</v>
      </c>
      <c r="C963" s="380" t="s">
        <v>4332</v>
      </c>
      <c r="D963" s="381"/>
      <c r="E963" s="381"/>
      <c r="F963" s="381"/>
      <c r="G963" s="381"/>
      <c r="H963" s="381"/>
      <c r="I963" s="381"/>
      <c r="J963" s="382"/>
      <c r="K963" s="122">
        <v>3.19</v>
      </c>
      <c r="L963" s="17">
        <f t="shared" si="89"/>
        <v>303</v>
      </c>
      <c r="M963" s="66"/>
      <c r="N963" s="66">
        <f t="shared" si="90"/>
        <v>3.19</v>
      </c>
      <c r="O963" s="67">
        <f t="shared" si="84"/>
        <v>0</v>
      </c>
      <c r="P963" s="66">
        <f t="shared" si="91"/>
        <v>303</v>
      </c>
      <c r="Q963" s="67">
        <f t="shared" si="85"/>
        <v>0</v>
      </c>
    </row>
    <row r="964" spans="1:17">
      <c r="A964" s="208">
        <v>0</v>
      </c>
      <c r="B964" s="26">
        <v>62075</v>
      </c>
      <c r="C964" s="380" t="s">
        <v>4333</v>
      </c>
      <c r="D964" s="381"/>
      <c r="E964" s="381"/>
      <c r="F964" s="381"/>
      <c r="G964" s="381"/>
      <c r="H964" s="381"/>
      <c r="I964" s="381"/>
      <c r="J964" s="382"/>
      <c r="K964" s="313">
        <v>47.4</v>
      </c>
      <c r="L964" s="17">
        <f t="shared" si="89"/>
        <v>4503</v>
      </c>
      <c r="M964" s="66"/>
      <c r="N964" s="66">
        <f t="shared" si="90"/>
        <v>47.4</v>
      </c>
      <c r="O964" s="67">
        <f t="shared" si="84"/>
        <v>0</v>
      </c>
      <c r="P964" s="66">
        <f t="shared" si="91"/>
        <v>4503</v>
      </c>
      <c r="Q964" s="67">
        <f t="shared" si="85"/>
        <v>0</v>
      </c>
    </row>
    <row r="965" spans="1:17">
      <c r="A965" s="208">
        <v>0</v>
      </c>
      <c r="B965" s="26">
        <v>88484</v>
      </c>
      <c r="C965" s="380" t="s">
        <v>4334</v>
      </c>
      <c r="D965" s="381"/>
      <c r="E965" s="381"/>
      <c r="F965" s="381"/>
      <c r="G965" s="381"/>
      <c r="H965" s="381"/>
      <c r="I965" s="381"/>
      <c r="J965" s="382"/>
      <c r="K965" s="17">
        <v>122</v>
      </c>
      <c r="L965" s="17">
        <f t="shared" si="89"/>
        <v>11590</v>
      </c>
      <c r="M965" s="66"/>
      <c r="N965" s="66">
        <f t="shared" si="90"/>
        <v>122</v>
      </c>
      <c r="O965" s="67">
        <f t="shared" si="84"/>
        <v>0</v>
      </c>
      <c r="P965" s="66">
        <f t="shared" si="91"/>
        <v>11590</v>
      </c>
      <c r="Q965" s="67">
        <f t="shared" si="85"/>
        <v>0</v>
      </c>
    </row>
    <row r="966" spans="1:17">
      <c r="A966" s="208">
        <v>0</v>
      </c>
      <c r="B966" s="26">
        <v>120717</v>
      </c>
      <c r="C966" s="380" t="s">
        <v>4335</v>
      </c>
      <c r="D966" s="381"/>
      <c r="E966" s="381"/>
      <c r="F966" s="381"/>
      <c r="G966" s="381"/>
      <c r="H966" s="381"/>
      <c r="I966" s="381"/>
      <c r="J966" s="382"/>
      <c r="K966" s="17">
        <v>334</v>
      </c>
      <c r="L966" s="17">
        <f t="shared" si="89"/>
        <v>31730</v>
      </c>
      <c r="M966" s="66"/>
      <c r="N966" s="66">
        <f t="shared" si="90"/>
        <v>334</v>
      </c>
      <c r="O966" s="67">
        <f t="shared" si="84"/>
        <v>0</v>
      </c>
      <c r="P966" s="66">
        <f t="shared" si="91"/>
        <v>31730</v>
      </c>
      <c r="Q966" s="67">
        <f t="shared" si="85"/>
        <v>0</v>
      </c>
    </row>
    <row r="967" spans="1:17">
      <c r="A967" s="208">
        <v>0</v>
      </c>
      <c r="B967" s="26">
        <v>120725</v>
      </c>
      <c r="C967" s="380" t="s">
        <v>4336</v>
      </c>
      <c r="D967" s="381"/>
      <c r="E967" s="381"/>
      <c r="F967" s="381"/>
      <c r="G967" s="381"/>
      <c r="H967" s="381"/>
      <c r="I967" s="381"/>
      <c r="J967" s="382"/>
      <c r="K967" s="313">
        <v>50.5</v>
      </c>
      <c r="L967" s="17">
        <f t="shared" si="89"/>
        <v>4798</v>
      </c>
      <c r="M967" s="66"/>
      <c r="N967" s="66">
        <f t="shared" si="90"/>
        <v>50.5</v>
      </c>
      <c r="O967" s="67">
        <f t="shared" si="84"/>
        <v>0</v>
      </c>
      <c r="P967" s="66">
        <f t="shared" si="91"/>
        <v>4798</v>
      </c>
      <c r="Q967" s="67">
        <f t="shared" si="85"/>
        <v>0</v>
      </c>
    </row>
    <row r="968" spans="1:17">
      <c r="A968" s="208">
        <v>0</v>
      </c>
      <c r="B968" s="26">
        <v>120733</v>
      </c>
      <c r="C968" s="380" t="s">
        <v>4337</v>
      </c>
      <c r="D968" s="381"/>
      <c r="E968" s="381"/>
      <c r="F968" s="381"/>
      <c r="G968" s="381"/>
      <c r="H968" s="381"/>
      <c r="I968" s="381"/>
      <c r="J968" s="382"/>
      <c r="K968" s="313">
        <v>28.3</v>
      </c>
      <c r="L968" s="17">
        <f t="shared" si="89"/>
        <v>2689</v>
      </c>
      <c r="M968" s="66"/>
      <c r="N968" s="66">
        <f t="shared" si="90"/>
        <v>28.3</v>
      </c>
      <c r="O968" s="67">
        <f t="shared" si="84"/>
        <v>0</v>
      </c>
      <c r="P968" s="66">
        <f t="shared" si="91"/>
        <v>2689</v>
      </c>
      <c r="Q968" s="67">
        <f t="shared" si="85"/>
        <v>0</v>
      </c>
    </row>
    <row r="969" spans="1:17">
      <c r="A969" s="208">
        <v>0</v>
      </c>
      <c r="B969" s="26">
        <v>120808</v>
      </c>
      <c r="C969" s="380" t="s">
        <v>4338</v>
      </c>
      <c r="D969" s="381"/>
      <c r="E969" s="381"/>
      <c r="F969" s="381"/>
      <c r="G969" s="381"/>
      <c r="H969" s="381"/>
      <c r="I969" s="381"/>
      <c r="J969" s="382"/>
      <c r="K969" s="313">
        <v>29.7</v>
      </c>
      <c r="L969" s="17">
        <f t="shared" si="89"/>
        <v>2822</v>
      </c>
      <c r="M969" s="66"/>
      <c r="N969" s="66">
        <f t="shared" si="90"/>
        <v>29.7</v>
      </c>
      <c r="O969" s="67">
        <f t="shared" si="84"/>
        <v>0</v>
      </c>
      <c r="P969" s="66">
        <f t="shared" si="91"/>
        <v>2822</v>
      </c>
      <c r="Q969" s="67">
        <f t="shared" si="85"/>
        <v>0</v>
      </c>
    </row>
    <row r="970" spans="1:17">
      <c r="A970" s="208">
        <v>0</v>
      </c>
      <c r="B970" s="26">
        <v>120816</v>
      </c>
      <c r="C970" s="380" t="s">
        <v>4339</v>
      </c>
      <c r="D970" s="381"/>
      <c r="E970" s="381"/>
      <c r="F970" s="381"/>
      <c r="G970" s="381"/>
      <c r="H970" s="381"/>
      <c r="I970" s="381"/>
      <c r="J970" s="382"/>
      <c r="K970" s="17">
        <v>64</v>
      </c>
      <c r="L970" s="17">
        <f t="shared" si="89"/>
        <v>6080</v>
      </c>
      <c r="M970" s="66"/>
      <c r="N970" s="66">
        <f t="shared" si="90"/>
        <v>64</v>
      </c>
      <c r="O970" s="67">
        <f t="shared" si="84"/>
        <v>0</v>
      </c>
      <c r="P970" s="66">
        <f t="shared" si="91"/>
        <v>6080</v>
      </c>
      <c r="Q970" s="67">
        <f t="shared" si="85"/>
        <v>0</v>
      </c>
    </row>
    <row r="971" spans="1:17">
      <c r="A971" s="208">
        <v>0</v>
      </c>
      <c r="B971" s="26">
        <v>122481</v>
      </c>
      <c r="C971" s="380" t="s">
        <v>4585</v>
      </c>
      <c r="D971" s="381"/>
      <c r="E971" s="381"/>
      <c r="F971" s="381"/>
      <c r="G971" s="381"/>
      <c r="H971" s="381"/>
      <c r="I971" s="381"/>
      <c r="J971" s="382"/>
      <c r="K971" s="17">
        <v>632</v>
      </c>
      <c r="L971" s="17">
        <f t="shared" si="89"/>
        <v>60040</v>
      </c>
      <c r="M971" s="66"/>
      <c r="N971" s="66">
        <f t="shared" si="90"/>
        <v>632</v>
      </c>
      <c r="O971" s="67">
        <f t="shared" si="84"/>
        <v>0</v>
      </c>
      <c r="P971" s="66">
        <f t="shared" si="91"/>
        <v>60040</v>
      </c>
      <c r="Q971" s="67">
        <f t="shared" si="85"/>
        <v>0</v>
      </c>
    </row>
    <row r="972" spans="1:17">
      <c r="A972" s="208">
        <v>0</v>
      </c>
      <c r="B972" s="26">
        <v>187708</v>
      </c>
      <c r="C972" s="380" t="s">
        <v>4340</v>
      </c>
      <c r="D972" s="381"/>
      <c r="E972" s="381"/>
      <c r="F972" s="381"/>
      <c r="G972" s="381"/>
      <c r="H972" s="381"/>
      <c r="I972" s="381"/>
      <c r="J972" s="382"/>
      <c r="K972" s="17">
        <v>200</v>
      </c>
      <c r="L972" s="17">
        <f t="shared" si="89"/>
        <v>19000</v>
      </c>
      <c r="M972" s="66"/>
      <c r="N972" s="66">
        <f t="shared" si="90"/>
        <v>200</v>
      </c>
      <c r="O972" s="67">
        <f t="shared" si="84"/>
        <v>0</v>
      </c>
      <c r="P972" s="66">
        <f t="shared" si="91"/>
        <v>19000</v>
      </c>
      <c r="Q972" s="67">
        <f t="shared" si="85"/>
        <v>0</v>
      </c>
    </row>
    <row r="973" spans="1:17">
      <c r="A973" s="208">
        <v>0</v>
      </c>
      <c r="B973" s="26">
        <v>14233</v>
      </c>
      <c r="C973" s="380" t="s">
        <v>4341</v>
      </c>
      <c r="D973" s="381"/>
      <c r="E973" s="381"/>
      <c r="F973" s="381"/>
      <c r="G973" s="381"/>
      <c r="H973" s="381"/>
      <c r="I973" s="381"/>
      <c r="J973" s="382"/>
      <c r="K973" s="17">
        <v>268</v>
      </c>
      <c r="L973" s="17">
        <f t="shared" si="89"/>
        <v>25460</v>
      </c>
      <c r="M973" s="66"/>
      <c r="N973" s="66">
        <f t="shared" si="90"/>
        <v>268</v>
      </c>
      <c r="O973" s="67">
        <f t="shared" si="84"/>
        <v>0</v>
      </c>
      <c r="P973" s="66">
        <f t="shared" si="91"/>
        <v>25460</v>
      </c>
      <c r="Q973" s="67">
        <f t="shared" si="85"/>
        <v>0</v>
      </c>
    </row>
    <row r="974" spans="1:17">
      <c r="A974" s="208">
        <v>0</v>
      </c>
      <c r="B974" s="26">
        <v>18937</v>
      </c>
      <c r="C974" s="380" t="s">
        <v>4342</v>
      </c>
      <c r="D974" s="381"/>
      <c r="E974" s="381"/>
      <c r="F974" s="381"/>
      <c r="G974" s="381"/>
      <c r="H974" s="381"/>
      <c r="I974" s="381"/>
      <c r="J974" s="382"/>
      <c r="K974" s="313">
        <v>48.1</v>
      </c>
      <c r="L974" s="17">
        <f t="shared" si="89"/>
        <v>4570</v>
      </c>
      <c r="M974" s="66"/>
      <c r="N974" s="66">
        <f t="shared" si="90"/>
        <v>48.1</v>
      </c>
      <c r="O974" s="67">
        <f t="shared" si="84"/>
        <v>0</v>
      </c>
      <c r="P974" s="66">
        <f t="shared" si="91"/>
        <v>4570</v>
      </c>
      <c r="Q974" s="67">
        <f t="shared" si="85"/>
        <v>0</v>
      </c>
    </row>
    <row r="975" spans="1:17">
      <c r="A975" s="208">
        <v>0</v>
      </c>
      <c r="B975" s="26">
        <v>19018</v>
      </c>
      <c r="C975" s="380" t="s">
        <v>4343</v>
      </c>
      <c r="D975" s="381"/>
      <c r="E975" s="381"/>
      <c r="F975" s="381"/>
      <c r="G975" s="381"/>
      <c r="H975" s="381"/>
      <c r="I975" s="381"/>
      <c r="J975" s="382"/>
      <c r="K975" s="17">
        <v>696</v>
      </c>
      <c r="L975" s="17">
        <f t="shared" si="89"/>
        <v>66120</v>
      </c>
      <c r="M975" s="66"/>
      <c r="N975" s="66">
        <f t="shared" si="90"/>
        <v>696</v>
      </c>
      <c r="O975" s="67">
        <f t="shared" si="84"/>
        <v>0</v>
      </c>
      <c r="P975" s="66">
        <f t="shared" si="91"/>
        <v>66120</v>
      </c>
      <c r="Q975" s="67">
        <f t="shared" si="85"/>
        <v>0</v>
      </c>
    </row>
    <row r="976" spans="1:17">
      <c r="A976" s="208">
        <v>0</v>
      </c>
      <c r="B976" s="26">
        <v>19026</v>
      </c>
      <c r="C976" s="380" t="s">
        <v>4344</v>
      </c>
      <c r="D976" s="381"/>
      <c r="E976" s="381"/>
      <c r="F976" s="381"/>
      <c r="G976" s="381"/>
      <c r="H976" s="381"/>
      <c r="I976" s="381"/>
      <c r="J976" s="382"/>
      <c r="K976" s="17">
        <v>454</v>
      </c>
      <c r="L976" s="17">
        <f t="shared" si="89"/>
        <v>43130</v>
      </c>
      <c r="M976" s="66"/>
      <c r="N976" s="66">
        <f t="shared" si="90"/>
        <v>454</v>
      </c>
      <c r="O976" s="67">
        <f t="shared" si="84"/>
        <v>0</v>
      </c>
      <c r="P976" s="66">
        <f t="shared" si="91"/>
        <v>43130</v>
      </c>
      <c r="Q976" s="67">
        <f t="shared" si="85"/>
        <v>0</v>
      </c>
    </row>
    <row r="977" spans="1:17">
      <c r="A977" s="208">
        <v>0</v>
      </c>
      <c r="B977" s="26">
        <v>47530</v>
      </c>
      <c r="C977" s="380" t="s">
        <v>4345</v>
      </c>
      <c r="D977" s="381"/>
      <c r="E977" s="381"/>
      <c r="F977" s="381"/>
      <c r="G977" s="381"/>
      <c r="H977" s="381"/>
      <c r="I977" s="381"/>
      <c r="J977" s="382"/>
      <c r="K977" s="17">
        <v>324</v>
      </c>
      <c r="L977" s="17">
        <f t="shared" si="89"/>
        <v>30780</v>
      </c>
      <c r="M977" s="66"/>
      <c r="N977" s="66">
        <f t="shared" si="90"/>
        <v>324</v>
      </c>
      <c r="O977" s="67">
        <f t="shared" ref="O977:O1040" si="92">N977*M977</f>
        <v>0</v>
      </c>
      <c r="P977" s="66">
        <f t="shared" si="91"/>
        <v>30780</v>
      </c>
      <c r="Q977" s="67">
        <f t="shared" ref="Q977:Q1040" si="93">M977*P977</f>
        <v>0</v>
      </c>
    </row>
    <row r="978" spans="1:17">
      <c r="A978" s="208">
        <v>0</v>
      </c>
      <c r="B978" s="26">
        <v>72769</v>
      </c>
      <c r="C978" s="380" t="s">
        <v>4346</v>
      </c>
      <c r="D978" s="381"/>
      <c r="E978" s="381"/>
      <c r="F978" s="381"/>
      <c r="G978" s="381"/>
      <c r="H978" s="381"/>
      <c r="I978" s="381"/>
      <c r="J978" s="382"/>
      <c r="K978" s="313">
        <v>61.5</v>
      </c>
      <c r="L978" s="17">
        <f t="shared" si="89"/>
        <v>5843</v>
      </c>
      <c r="M978" s="66"/>
      <c r="N978" s="66">
        <f t="shared" si="90"/>
        <v>61.5</v>
      </c>
      <c r="O978" s="67">
        <f t="shared" si="92"/>
        <v>0</v>
      </c>
      <c r="P978" s="66">
        <f t="shared" si="91"/>
        <v>5843</v>
      </c>
      <c r="Q978" s="67">
        <f t="shared" si="93"/>
        <v>0</v>
      </c>
    </row>
    <row r="979" spans="1:17">
      <c r="A979" s="208">
        <v>0</v>
      </c>
      <c r="B979" s="26">
        <v>3525</v>
      </c>
      <c r="C979" s="380" t="s">
        <v>4347</v>
      </c>
      <c r="D979" s="381"/>
      <c r="E979" s="381"/>
      <c r="F979" s="381"/>
      <c r="G979" s="381"/>
      <c r="H979" s="381"/>
      <c r="I979" s="381"/>
      <c r="J979" s="382"/>
      <c r="K979" s="17">
        <v>322</v>
      </c>
      <c r="L979" s="17">
        <f t="shared" si="89"/>
        <v>30590</v>
      </c>
      <c r="M979" s="66"/>
      <c r="N979" s="66">
        <f t="shared" si="90"/>
        <v>322</v>
      </c>
      <c r="O979" s="67">
        <f t="shared" si="92"/>
        <v>0</v>
      </c>
      <c r="P979" s="66">
        <f t="shared" si="91"/>
        <v>30590</v>
      </c>
      <c r="Q979" s="67">
        <f t="shared" si="93"/>
        <v>0</v>
      </c>
    </row>
    <row r="980" spans="1:17">
      <c r="A980" s="208">
        <v>0</v>
      </c>
      <c r="B980" s="26">
        <v>9472</v>
      </c>
      <c r="C980" s="380" t="s">
        <v>4348</v>
      </c>
      <c r="D980" s="381"/>
      <c r="E980" s="381"/>
      <c r="F980" s="381"/>
      <c r="G980" s="381"/>
      <c r="H980" s="381"/>
      <c r="I980" s="381"/>
      <c r="J980" s="382"/>
      <c r="K980" s="17">
        <v>70</v>
      </c>
      <c r="L980" s="17">
        <f t="shared" si="89"/>
        <v>6650</v>
      </c>
      <c r="M980" s="66"/>
      <c r="N980" s="66">
        <f t="shared" si="90"/>
        <v>70</v>
      </c>
      <c r="O980" s="67">
        <f t="shared" si="92"/>
        <v>0</v>
      </c>
      <c r="P980" s="66">
        <f t="shared" si="91"/>
        <v>6650</v>
      </c>
      <c r="Q980" s="67">
        <f t="shared" si="93"/>
        <v>0</v>
      </c>
    </row>
    <row r="981" spans="1:17">
      <c r="A981" s="208">
        <v>0</v>
      </c>
      <c r="B981" s="26">
        <v>14373</v>
      </c>
      <c r="C981" s="380" t="s">
        <v>4349</v>
      </c>
      <c r="D981" s="381"/>
      <c r="E981" s="381"/>
      <c r="F981" s="381"/>
      <c r="G981" s="381"/>
      <c r="H981" s="381"/>
      <c r="I981" s="381"/>
      <c r="J981" s="382"/>
      <c r="K981" s="17">
        <v>254</v>
      </c>
      <c r="L981" s="17">
        <f t="shared" si="89"/>
        <v>24130</v>
      </c>
      <c r="M981" s="66"/>
      <c r="N981" s="66">
        <f t="shared" si="90"/>
        <v>254</v>
      </c>
      <c r="O981" s="67">
        <f t="shared" si="92"/>
        <v>0</v>
      </c>
      <c r="P981" s="66">
        <f t="shared" si="91"/>
        <v>24130</v>
      </c>
      <c r="Q981" s="67">
        <f t="shared" si="93"/>
        <v>0</v>
      </c>
    </row>
    <row r="982" spans="1:17">
      <c r="A982" s="208">
        <v>0</v>
      </c>
      <c r="B982" s="26">
        <v>19216</v>
      </c>
      <c r="C982" s="380" t="s">
        <v>4350</v>
      </c>
      <c r="D982" s="381"/>
      <c r="E982" s="381"/>
      <c r="F982" s="381"/>
      <c r="G982" s="381"/>
      <c r="H982" s="381"/>
      <c r="I982" s="381"/>
      <c r="J982" s="382"/>
      <c r="K982" s="17">
        <v>463</v>
      </c>
      <c r="L982" s="17">
        <f t="shared" si="89"/>
        <v>43985</v>
      </c>
      <c r="M982" s="66"/>
      <c r="N982" s="66">
        <f t="shared" si="90"/>
        <v>463</v>
      </c>
      <c r="O982" s="67">
        <f t="shared" si="92"/>
        <v>0</v>
      </c>
      <c r="P982" s="66">
        <f t="shared" si="91"/>
        <v>43985</v>
      </c>
      <c r="Q982" s="67">
        <f t="shared" si="93"/>
        <v>0</v>
      </c>
    </row>
    <row r="983" spans="1:17">
      <c r="A983" s="208">
        <v>0</v>
      </c>
      <c r="B983" s="26">
        <v>19224</v>
      </c>
      <c r="C983" s="380" t="s">
        <v>4351</v>
      </c>
      <c r="D983" s="381"/>
      <c r="E983" s="381"/>
      <c r="F983" s="381"/>
      <c r="G983" s="381"/>
      <c r="H983" s="381"/>
      <c r="I983" s="381"/>
      <c r="J983" s="382"/>
      <c r="K983" s="17">
        <v>727</v>
      </c>
      <c r="L983" s="17">
        <f t="shared" si="89"/>
        <v>69065</v>
      </c>
      <c r="M983" s="66"/>
      <c r="N983" s="66">
        <f t="shared" si="90"/>
        <v>727</v>
      </c>
      <c r="O983" s="67">
        <f t="shared" si="92"/>
        <v>0</v>
      </c>
      <c r="P983" s="66">
        <f t="shared" si="91"/>
        <v>69065</v>
      </c>
      <c r="Q983" s="67">
        <f t="shared" si="93"/>
        <v>0</v>
      </c>
    </row>
    <row r="984" spans="1:17">
      <c r="A984" s="208">
        <v>0</v>
      </c>
      <c r="B984" s="26">
        <v>31302</v>
      </c>
      <c r="C984" s="380" t="s">
        <v>4352</v>
      </c>
      <c r="D984" s="381"/>
      <c r="E984" s="381"/>
      <c r="F984" s="381"/>
      <c r="G984" s="381"/>
      <c r="H984" s="381"/>
      <c r="I984" s="381"/>
      <c r="J984" s="382"/>
      <c r="K984" s="17">
        <v>514</v>
      </c>
      <c r="L984" s="17">
        <f t="shared" si="89"/>
        <v>48830</v>
      </c>
      <c r="M984" s="66"/>
      <c r="N984" s="66">
        <f t="shared" si="90"/>
        <v>514</v>
      </c>
      <c r="O984" s="67">
        <f t="shared" si="92"/>
        <v>0</v>
      </c>
      <c r="P984" s="66">
        <f t="shared" si="91"/>
        <v>48830</v>
      </c>
      <c r="Q984" s="67">
        <f t="shared" si="93"/>
        <v>0</v>
      </c>
    </row>
    <row r="985" spans="1:17">
      <c r="A985" s="208">
        <v>0</v>
      </c>
      <c r="B985" s="26">
        <v>46037</v>
      </c>
      <c r="C985" s="380" t="s">
        <v>4353</v>
      </c>
      <c r="D985" s="381"/>
      <c r="E985" s="381"/>
      <c r="F985" s="381"/>
      <c r="G985" s="381"/>
      <c r="H985" s="381"/>
      <c r="I985" s="381"/>
      <c r="J985" s="382"/>
      <c r="K985" s="17">
        <v>609</v>
      </c>
      <c r="L985" s="17">
        <f t="shared" si="89"/>
        <v>57855</v>
      </c>
      <c r="M985" s="66"/>
      <c r="N985" s="66">
        <f t="shared" si="90"/>
        <v>609</v>
      </c>
      <c r="O985" s="67">
        <f t="shared" si="92"/>
        <v>0</v>
      </c>
      <c r="P985" s="66">
        <f t="shared" si="91"/>
        <v>57855</v>
      </c>
      <c r="Q985" s="67">
        <f t="shared" si="93"/>
        <v>0</v>
      </c>
    </row>
    <row r="986" spans="1:17">
      <c r="A986" s="208">
        <v>0</v>
      </c>
      <c r="B986" s="26">
        <v>181990</v>
      </c>
      <c r="C986" s="380" t="s">
        <v>4354</v>
      </c>
      <c r="D986" s="381"/>
      <c r="E986" s="381"/>
      <c r="F986" s="381"/>
      <c r="G986" s="381"/>
      <c r="H986" s="381"/>
      <c r="I986" s="381"/>
      <c r="J986" s="382"/>
      <c r="K986" s="17">
        <v>510</v>
      </c>
      <c r="L986" s="17">
        <f t="shared" si="89"/>
        <v>48450</v>
      </c>
      <c r="M986" s="66"/>
      <c r="N986" s="66">
        <f t="shared" si="90"/>
        <v>510</v>
      </c>
      <c r="O986" s="67">
        <f t="shared" si="92"/>
        <v>0</v>
      </c>
      <c r="P986" s="66">
        <f t="shared" si="91"/>
        <v>48450</v>
      </c>
      <c r="Q986" s="67">
        <f t="shared" si="93"/>
        <v>0</v>
      </c>
    </row>
    <row r="987" spans="1:17">
      <c r="A987" s="208">
        <v>0</v>
      </c>
      <c r="B987" s="26">
        <v>3913</v>
      </c>
      <c r="C987" s="380" t="s">
        <v>4355</v>
      </c>
      <c r="D987" s="381"/>
      <c r="E987" s="381"/>
      <c r="F987" s="381"/>
      <c r="G987" s="381"/>
      <c r="H987" s="381"/>
      <c r="I987" s="381"/>
      <c r="J987" s="382"/>
      <c r="K987" s="17">
        <v>441</v>
      </c>
      <c r="L987" s="17">
        <f t="shared" si="89"/>
        <v>41895</v>
      </c>
      <c r="M987" s="66"/>
      <c r="N987" s="66">
        <f t="shared" si="90"/>
        <v>441</v>
      </c>
      <c r="O987" s="67">
        <f t="shared" si="92"/>
        <v>0</v>
      </c>
      <c r="P987" s="66">
        <f t="shared" si="91"/>
        <v>41895</v>
      </c>
      <c r="Q987" s="67">
        <f t="shared" si="93"/>
        <v>0</v>
      </c>
    </row>
    <row r="988" spans="1:17">
      <c r="A988" s="208">
        <v>0</v>
      </c>
      <c r="B988" s="26">
        <v>12294</v>
      </c>
      <c r="C988" s="380" t="s">
        <v>4356</v>
      </c>
      <c r="D988" s="381"/>
      <c r="E988" s="381"/>
      <c r="F988" s="381"/>
      <c r="G988" s="381"/>
      <c r="H988" s="381"/>
      <c r="I988" s="381"/>
      <c r="J988" s="382"/>
      <c r="K988" s="17">
        <v>180</v>
      </c>
      <c r="L988" s="17">
        <f t="shared" si="89"/>
        <v>17100</v>
      </c>
      <c r="M988" s="66"/>
      <c r="N988" s="66">
        <f t="shared" si="90"/>
        <v>180</v>
      </c>
      <c r="O988" s="67">
        <f t="shared" si="92"/>
        <v>0</v>
      </c>
      <c r="P988" s="66">
        <f t="shared" si="91"/>
        <v>17100</v>
      </c>
      <c r="Q988" s="67">
        <f t="shared" si="93"/>
        <v>0</v>
      </c>
    </row>
    <row r="989" spans="1:17">
      <c r="A989" s="208">
        <v>0</v>
      </c>
      <c r="B989" s="26">
        <v>12880</v>
      </c>
      <c r="C989" s="380" t="s">
        <v>4357</v>
      </c>
      <c r="D989" s="381"/>
      <c r="E989" s="381"/>
      <c r="F989" s="381"/>
      <c r="G989" s="381"/>
      <c r="H989" s="381"/>
      <c r="I989" s="381"/>
      <c r="J989" s="382"/>
      <c r="K989" s="17">
        <v>746</v>
      </c>
      <c r="L989" s="17">
        <f t="shared" si="89"/>
        <v>70870</v>
      </c>
      <c r="M989" s="66"/>
      <c r="N989" s="66">
        <f t="shared" si="90"/>
        <v>746</v>
      </c>
      <c r="O989" s="67">
        <f t="shared" si="92"/>
        <v>0</v>
      </c>
      <c r="P989" s="66">
        <f t="shared" si="91"/>
        <v>70870</v>
      </c>
      <c r="Q989" s="67">
        <f t="shared" si="93"/>
        <v>0</v>
      </c>
    </row>
    <row r="990" spans="1:17">
      <c r="A990" s="208">
        <v>0</v>
      </c>
      <c r="B990" s="26">
        <v>173989</v>
      </c>
      <c r="C990" s="380" t="s">
        <v>4358</v>
      </c>
      <c r="D990" s="381"/>
      <c r="E990" s="381"/>
      <c r="F990" s="381"/>
      <c r="G990" s="381"/>
      <c r="H990" s="381"/>
      <c r="I990" s="381"/>
      <c r="J990" s="382"/>
      <c r="K990" s="17">
        <v>83</v>
      </c>
      <c r="L990" s="17">
        <f t="shared" ref="L990:L1021" si="94">ROUND(K990*Курс_EUR,0)</f>
        <v>7885</v>
      </c>
      <c r="M990" s="66"/>
      <c r="N990" s="66">
        <f t="shared" ref="N990:N1021" si="95">K990*(1-Скидка_SATA)</f>
        <v>83</v>
      </c>
      <c r="O990" s="67">
        <f t="shared" si="92"/>
        <v>0</v>
      </c>
      <c r="P990" s="66">
        <f t="shared" ref="P990:P1021" si="96">L990*(1-Скидка_SATA)</f>
        <v>7885</v>
      </c>
      <c r="Q990" s="67">
        <f t="shared" si="93"/>
        <v>0</v>
      </c>
    </row>
    <row r="991" spans="1:17">
      <c r="A991" s="208">
        <v>0</v>
      </c>
      <c r="B991" s="26">
        <v>177923</v>
      </c>
      <c r="C991" s="380" t="s">
        <v>4359</v>
      </c>
      <c r="D991" s="381"/>
      <c r="E991" s="381"/>
      <c r="F991" s="381"/>
      <c r="G991" s="381"/>
      <c r="H991" s="381"/>
      <c r="I991" s="381"/>
      <c r="J991" s="382"/>
      <c r="K991" s="17">
        <v>510</v>
      </c>
      <c r="L991" s="17">
        <f t="shared" si="94"/>
        <v>48450</v>
      </c>
      <c r="M991" s="66"/>
      <c r="N991" s="66">
        <f t="shared" si="95"/>
        <v>510</v>
      </c>
      <c r="O991" s="67">
        <f t="shared" si="92"/>
        <v>0</v>
      </c>
      <c r="P991" s="66">
        <f t="shared" si="96"/>
        <v>48450</v>
      </c>
      <c r="Q991" s="67">
        <f t="shared" si="93"/>
        <v>0</v>
      </c>
    </row>
    <row r="992" spans="1:17">
      <c r="A992" s="208">
        <v>0</v>
      </c>
      <c r="B992" s="26">
        <v>16709</v>
      </c>
      <c r="C992" s="380" t="s">
        <v>4360</v>
      </c>
      <c r="D992" s="381"/>
      <c r="E992" s="381"/>
      <c r="F992" s="381"/>
      <c r="G992" s="381"/>
      <c r="H992" s="381"/>
      <c r="I992" s="381"/>
      <c r="J992" s="382"/>
      <c r="K992" s="313">
        <v>16.8</v>
      </c>
      <c r="L992" s="17">
        <f t="shared" si="94"/>
        <v>1596</v>
      </c>
      <c r="M992" s="66"/>
      <c r="N992" s="66">
        <f t="shared" si="95"/>
        <v>16.8</v>
      </c>
      <c r="O992" s="67">
        <f t="shared" si="92"/>
        <v>0</v>
      </c>
      <c r="P992" s="66">
        <f t="shared" si="96"/>
        <v>1596</v>
      </c>
      <c r="Q992" s="67">
        <f t="shared" si="93"/>
        <v>0</v>
      </c>
    </row>
    <row r="993" spans="1:17">
      <c r="A993" s="208">
        <v>0</v>
      </c>
      <c r="B993" s="26">
        <v>19158</v>
      </c>
      <c r="C993" s="380" t="s">
        <v>4361</v>
      </c>
      <c r="D993" s="381"/>
      <c r="E993" s="381"/>
      <c r="F993" s="381"/>
      <c r="G993" s="381"/>
      <c r="H993" s="381"/>
      <c r="I993" s="381"/>
      <c r="J993" s="382"/>
      <c r="K993" s="313">
        <v>54.4</v>
      </c>
      <c r="L993" s="17">
        <f t="shared" si="94"/>
        <v>5168</v>
      </c>
      <c r="M993" s="66"/>
      <c r="N993" s="66">
        <f t="shared" si="95"/>
        <v>54.4</v>
      </c>
      <c r="O993" s="67">
        <f t="shared" si="92"/>
        <v>0</v>
      </c>
      <c r="P993" s="66">
        <f t="shared" si="96"/>
        <v>5168</v>
      </c>
      <c r="Q993" s="67">
        <f t="shared" si="93"/>
        <v>0</v>
      </c>
    </row>
    <row r="994" spans="1:17">
      <c r="A994" s="208">
        <v>0</v>
      </c>
      <c r="B994" s="26">
        <v>22657</v>
      </c>
      <c r="C994" s="380" t="s">
        <v>4362</v>
      </c>
      <c r="D994" s="381"/>
      <c r="E994" s="381"/>
      <c r="F994" s="381"/>
      <c r="G994" s="381"/>
      <c r="H994" s="381"/>
      <c r="I994" s="381"/>
      <c r="J994" s="382"/>
      <c r="K994" s="313">
        <v>16.399999999999999</v>
      </c>
      <c r="L994" s="17">
        <f t="shared" si="94"/>
        <v>1558</v>
      </c>
      <c r="M994" s="66"/>
      <c r="N994" s="66">
        <f t="shared" si="95"/>
        <v>16.399999999999999</v>
      </c>
      <c r="O994" s="67">
        <f t="shared" si="92"/>
        <v>0</v>
      </c>
      <c r="P994" s="66">
        <f t="shared" si="96"/>
        <v>1558</v>
      </c>
      <c r="Q994" s="67">
        <f t="shared" si="93"/>
        <v>0</v>
      </c>
    </row>
    <row r="995" spans="1:17">
      <c r="A995" s="208">
        <v>0</v>
      </c>
      <c r="B995" s="26">
        <v>24422</v>
      </c>
      <c r="C995" s="380" t="s">
        <v>4363</v>
      </c>
      <c r="D995" s="381"/>
      <c r="E995" s="381"/>
      <c r="F995" s="381"/>
      <c r="G995" s="381"/>
      <c r="H995" s="381"/>
      <c r="I995" s="381"/>
      <c r="J995" s="382"/>
      <c r="K995" s="17">
        <v>1199</v>
      </c>
      <c r="L995" s="17">
        <f t="shared" si="94"/>
        <v>113905</v>
      </c>
      <c r="M995" s="66"/>
      <c r="N995" s="66">
        <f t="shared" si="95"/>
        <v>1199</v>
      </c>
      <c r="O995" s="67">
        <f t="shared" si="92"/>
        <v>0</v>
      </c>
      <c r="P995" s="66">
        <f t="shared" si="96"/>
        <v>113905</v>
      </c>
      <c r="Q995" s="67">
        <f t="shared" si="93"/>
        <v>0</v>
      </c>
    </row>
    <row r="996" spans="1:17" ht="21" customHeight="1">
      <c r="A996" s="208">
        <v>0</v>
      </c>
      <c r="B996" s="26">
        <v>25338</v>
      </c>
      <c r="C996" s="380" t="s">
        <v>4364</v>
      </c>
      <c r="D996" s="381"/>
      <c r="E996" s="381"/>
      <c r="F996" s="381"/>
      <c r="G996" s="381"/>
      <c r="H996" s="381"/>
      <c r="I996" s="381"/>
      <c r="J996" s="382"/>
      <c r="K996" s="17">
        <v>1712</v>
      </c>
      <c r="L996" s="17">
        <f t="shared" si="94"/>
        <v>162640</v>
      </c>
      <c r="M996" s="66"/>
      <c r="N996" s="66">
        <f t="shared" si="95"/>
        <v>1712</v>
      </c>
      <c r="O996" s="67">
        <f t="shared" si="92"/>
        <v>0</v>
      </c>
      <c r="P996" s="66">
        <f t="shared" si="96"/>
        <v>162640</v>
      </c>
      <c r="Q996" s="67">
        <f t="shared" si="93"/>
        <v>0</v>
      </c>
    </row>
    <row r="997" spans="1:17">
      <c r="A997" s="208">
        <v>0</v>
      </c>
      <c r="B997" s="26">
        <v>45195</v>
      </c>
      <c r="C997" s="380" t="s">
        <v>4365</v>
      </c>
      <c r="D997" s="381"/>
      <c r="E997" s="381"/>
      <c r="F997" s="381"/>
      <c r="G997" s="381"/>
      <c r="H997" s="381"/>
      <c r="I997" s="381"/>
      <c r="J997" s="382"/>
      <c r="K997" s="17">
        <v>219</v>
      </c>
      <c r="L997" s="17">
        <f t="shared" si="94"/>
        <v>20805</v>
      </c>
      <c r="M997" s="66"/>
      <c r="N997" s="66">
        <f t="shared" si="95"/>
        <v>219</v>
      </c>
      <c r="O997" s="67">
        <f t="shared" si="92"/>
        <v>0</v>
      </c>
      <c r="P997" s="66">
        <f t="shared" si="96"/>
        <v>20805</v>
      </c>
      <c r="Q997" s="67">
        <f t="shared" si="93"/>
        <v>0</v>
      </c>
    </row>
    <row r="998" spans="1:17">
      <c r="A998" s="208">
        <v>0</v>
      </c>
      <c r="B998" s="26">
        <v>46763</v>
      </c>
      <c r="C998" s="380" t="s">
        <v>4366</v>
      </c>
      <c r="D998" s="381"/>
      <c r="E998" s="381"/>
      <c r="F998" s="381"/>
      <c r="G998" s="381"/>
      <c r="H998" s="381"/>
      <c r="I998" s="381"/>
      <c r="J998" s="382"/>
      <c r="K998" s="122">
        <v>4.93</v>
      </c>
      <c r="L998" s="17">
        <f t="shared" si="94"/>
        <v>468</v>
      </c>
      <c r="M998" s="66"/>
      <c r="N998" s="66">
        <f t="shared" si="95"/>
        <v>4.93</v>
      </c>
      <c r="O998" s="67">
        <f t="shared" si="92"/>
        <v>0</v>
      </c>
      <c r="P998" s="66">
        <f t="shared" si="96"/>
        <v>468</v>
      </c>
      <c r="Q998" s="67">
        <f t="shared" si="93"/>
        <v>0</v>
      </c>
    </row>
    <row r="999" spans="1:17">
      <c r="A999" s="208">
        <v>0</v>
      </c>
      <c r="B999" s="26">
        <v>46821</v>
      </c>
      <c r="C999" s="380" t="s">
        <v>4367</v>
      </c>
      <c r="D999" s="381"/>
      <c r="E999" s="381"/>
      <c r="F999" s="381"/>
      <c r="G999" s="381"/>
      <c r="H999" s="381"/>
      <c r="I999" s="381"/>
      <c r="J999" s="382"/>
      <c r="K999" s="122">
        <v>5.66</v>
      </c>
      <c r="L999" s="17">
        <f t="shared" si="94"/>
        <v>538</v>
      </c>
      <c r="M999" s="66"/>
      <c r="N999" s="66">
        <f t="shared" si="95"/>
        <v>5.66</v>
      </c>
      <c r="O999" s="67">
        <f t="shared" si="92"/>
        <v>0</v>
      </c>
      <c r="P999" s="66">
        <f t="shared" si="96"/>
        <v>538</v>
      </c>
      <c r="Q999" s="67">
        <f t="shared" si="93"/>
        <v>0</v>
      </c>
    </row>
    <row r="1000" spans="1:17">
      <c r="A1000" s="208">
        <v>0</v>
      </c>
      <c r="B1000" s="26">
        <v>47209</v>
      </c>
      <c r="C1000" s="380" t="s">
        <v>4368</v>
      </c>
      <c r="D1000" s="381"/>
      <c r="E1000" s="381"/>
      <c r="F1000" s="381"/>
      <c r="G1000" s="381"/>
      <c r="H1000" s="381"/>
      <c r="I1000" s="381"/>
      <c r="J1000" s="382"/>
      <c r="K1000" s="313">
        <v>31.9</v>
      </c>
      <c r="L1000" s="17">
        <f t="shared" si="94"/>
        <v>3031</v>
      </c>
      <c r="M1000" s="66"/>
      <c r="N1000" s="66">
        <f t="shared" si="95"/>
        <v>31.9</v>
      </c>
      <c r="O1000" s="67">
        <f t="shared" si="92"/>
        <v>0</v>
      </c>
      <c r="P1000" s="66">
        <f t="shared" si="96"/>
        <v>3031</v>
      </c>
      <c r="Q1000" s="67">
        <f t="shared" si="93"/>
        <v>0</v>
      </c>
    </row>
    <row r="1001" spans="1:17">
      <c r="A1001" s="208">
        <v>0</v>
      </c>
      <c r="B1001" s="26">
        <v>47514</v>
      </c>
      <c r="C1001" s="380" t="s">
        <v>4369</v>
      </c>
      <c r="D1001" s="381"/>
      <c r="E1001" s="381"/>
      <c r="F1001" s="381"/>
      <c r="G1001" s="381"/>
      <c r="H1001" s="381"/>
      <c r="I1001" s="381"/>
      <c r="J1001" s="382"/>
      <c r="K1001" s="122">
        <v>5.66</v>
      </c>
      <c r="L1001" s="17">
        <f t="shared" si="94"/>
        <v>538</v>
      </c>
      <c r="M1001" s="66"/>
      <c r="N1001" s="66">
        <f t="shared" si="95"/>
        <v>5.66</v>
      </c>
      <c r="O1001" s="67">
        <f t="shared" si="92"/>
        <v>0</v>
      </c>
      <c r="P1001" s="66">
        <f t="shared" si="96"/>
        <v>538</v>
      </c>
      <c r="Q1001" s="67">
        <f t="shared" si="93"/>
        <v>0</v>
      </c>
    </row>
    <row r="1002" spans="1:17">
      <c r="A1002" s="208">
        <v>0</v>
      </c>
      <c r="B1002" s="26">
        <v>51300</v>
      </c>
      <c r="C1002" s="380" t="s">
        <v>4370</v>
      </c>
      <c r="D1002" s="381"/>
      <c r="E1002" s="381"/>
      <c r="F1002" s="381"/>
      <c r="G1002" s="381"/>
      <c r="H1002" s="381"/>
      <c r="I1002" s="381"/>
      <c r="J1002" s="382"/>
      <c r="K1002" s="17">
        <v>322</v>
      </c>
      <c r="L1002" s="17">
        <f t="shared" si="94"/>
        <v>30590</v>
      </c>
      <c r="M1002" s="66"/>
      <c r="N1002" s="66">
        <f t="shared" si="95"/>
        <v>322</v>
      </c>
      <c r="O1002" s="67">
        <f t="shared" si="92"/>
        <v>0</v>
      </c>
      <c r="P1002" s="66">
        <f t="shared" si="96"/>
        <v>30590</v>
      </c>
      <c r="Q1002" s="67">
        <f t="shared" si="93"/>
        <v>0</v>
      </c>
    </row>
    <row r="1003" spans="1:17">
      <c r="A1003" s="208">
        <v>0</v>
      </c>
      <c r="B1003" s="26">
        <v>51466</v>
      </c>
      <c r="C1003" s="380" t="s">
        <v>4371</v>
      </c>
      <c r="D1003" s="381"/>
      <c r="E1003" s="381"/>
      <c r="F1003" s="381"/>
      <c r="G1003" s="381"/>
      <c r="H1003" s="381"/>
      <c r="I1003" s="381"/>
      <c r="J1003" s="382"/>
      <c r="K1003" s="17">
        <v>169</v>
      </c>
      <c r="L1003" s="17">
        <f t="shared" si="94"/>
        <v>16055</v>
      </c>
      <c r="M1003" s="66"/>
      <c r="N1003" s="66">
        <f t="shared" si="95"/>
        <v>169</v>
      </c>
      <c r="O1003" s="67">
        <f t="shared" si="92"/>
        <v>0</v>
      </c>
      <c r="P1003" s="66">
        <f t="shared" si="96"/>
        <v>16055</v>
      </c>
      <c r="Q1003" s="67">
        <f t="shared" si="93"/>
        <v>0</v>
      </c>
    </row>
    <row r="1004" spans="1:17">
      <c r="A1004" s="208">
        <v>0</v>
      </c>
      <c r="B1004" s="26">
        <v>60012</v>
      </c>
      <c r="C1004" s="380" t="s">
        <v>4372</v>
      </c>
      <c r="D1004" s="381"/>
      <c r="E1004" s="381"/>
      <c r="F1004" s="381"/>
      <c r="G1004" s="381"/>
      <c r="H1004" s="381"/>
      <c r="I1004" s="381"/>
      <c r="J1004" s="382"/>
      <c r="K1004" s="17">
        <v>409</v>
      </c>
      <c r="L1004" s="17">
        <f t="shared" si="94"/>
        <v>38855</v>
      </c>
      <c r="M1004" s="66"/>
      <c r="N1004" s="66">
        <f t="shared" si="95"/>
        <v>409</v>
      </c>
      <c r="O1004" s="67">
        <f t="shared" si="92"/>
        <v>0</v>
      </c>
      <c r="P1004" s="66">
        <f t="shared" si="96"/>
        <v>38855</v>
      </c>
      <c r="Q1004" s="67">
        <f t="shared" si="93"/>
        <v>0</v>
      </c>
    </row>
    <row r="1005" spans="1:17">
      <c r="A1005" s="208">
        <v>0</v>
      </c>
      <c r="B1005" s="26">
        <v>60038</v>
      </c>
      <c r="C1005" s="380" t="s">
        <v>4373</v>
      </c>
      <c r="D1005" s="381"/>
      <c r="E1005" s="381"/>
      <c r="F1005" s="381"/>
      <c r="G1005" s="381"/>
      <c r="H1005" s="381"/>
      <c r="I1005" s="381"/>
      <c r="J1005" s="382"/>
      <c r="K1005" s="17">
        <v>437</v>
      </c>
      <c r="L1005" s="17">
        <f t="shared" si="94"/>
        <v>41515</v>
      </c>
      <c r="M1005" s="66"/>
      <c r="N1005" s="66">
        <f t="shared" si="95"/>
        <v>437</v>
      </c>
      <c r="O1005" s="67">
        <f t="shared" si="92"/>
        <v>0</v>
      </c>
      <c r="P1005" s="66">
        <f t="shared" si="96"/>
        <v>41515</v>
      </c>
      <c r="Q1005" s="67">
        <f t="shared" si="93"/>
        <v>0</v>
      </c>
    </row>
    <row r="1006" spans="1:17">
      <c r="A1006" s="208">
        <v>0</v>
      </c>
      <c r="B1006" s="26">
        <v>60228</v>
      </c>
      <c r="C1006" s="380" t="s">
        <v>4374</v>
      </c>
      <c r="D1006" s="381"/>
      <c r="E1006" s="381"/>
      <c r="F1006" s="381"/>
      <c r="G1006" s="381"/>
      <c r="H1006" s="381"/>
      <c r="I1006" s="381"/>
      <c r="J1006" s="382"/>
      <c r="K1006" s="17">
        <v>270</v>
      </c>
      <c r="L1006" s="17">
        <f t="shared" si="94"/>
        <v>25650</v>
      </c>
      <c r="M1006" s="66"/>
      <c r="N1006" s="66">
        <f t="shared" si="95"/>
        <v>270</v>
      </c>
      <c r="O1006" s="67">
        <f t="shared" si="92"/>
        <v>0</v>
      </c>
      <c r="P1006" s="66">
        <f t="shared" si="96"/>
        <v>25650</v>
      </c>
      <c r="Q1006" s="67">
        <f t="shared" si="93"/>
        <v>0</v>
      </c>
    </row>
    <row r="1007" spans="1:17">
      <c r="A1007" s="208">
        <v>0</v>
      </c>
      <c r="B1007" s="26">
        <v>60301</v>
      </c>
      <c r="C1007" s="380" t="s">
        <v>4375</v>
      </c>
      <c r="D1007" s="381"/>
      <c r="E1007" s="381"/>
      <c r="F1007" s="381"/>
      <c r="G1007" s="381"/>
      <c r="H1007" s="381"/>
      <c r="I1007" s="381"/>
      <c r="J1007" s="382"/>
      <c r="K1007" s="17">
        <v>127</v>
      </c>
      <c r="L1007" s="17">
        <f t="shared" si="94"/>
        <v>12065</v>
      </c>
      <c r="M1007" s="66"/>
      <c r="N1007" s="66">
        <f t="shared" si="95"/>
        <v>127</v>
      </c>
      <c r="O1007" s="67">
        <f t="shared" si="92"/>
        <v>0</v>
      </c>
      <c r="P1007" s="66">
        <f t="shared" si="96"/>
        <v>12065</v>
      </c>
      <c r="Q1007" s="67">
        <f t="shared" si="93"/>
        <v>0</v>
      </c>
    </row>
    <row r="1008" spans="1:17">
      <c r="A1008" s="208">
        <v>0</v>
      </c>
      <c r="B1008" s="26">
        <v>60657</v>
      </c>
      <c r="C1008" s="380" t="s">
        <v>4376</v>
      </c>
      <c r="D1008" s="381"/>
      <c r="E1008" s="381"/>
      <c r="F1008" s="381"/>
      <c r="G1008" s="381"/>
      <c r="H1008" s="381"/>
      <c r="I1008" s="381"/>
      <c r="J1008" s="382"/>
      <c r="K1008" s="17">
        <v>134</v>
      </c>
      <c r="L1008" s="17">
        <f t="shared" si="94"/>
        <v>12730</v>
      </c>
      <c r="M1008" s="66"/>
      <c r="N1008" s="66">
        <f t="shared" si="95"/>
        <v>134</v>
      </c>
      <c r="O1008" s="67">
        <f t="shared" si="92"/>
        <v>0</v>
      </c>
      <c r="P1008" s="66">
        <f t="shared" si="96"/>
        <v>12730</v>
      </c>
      <c r="Q1008" s="67">
        <f t="shared" si="93"/>
        <v>0</v>
      </c>
    </row>
    <row r="1009" spans="1:17" ht="24" customHeight="1">
      <c r="A1009" s="208">
        <v>0</v>
      </c>
      <c r="B1009" s="26">
        <v>61192</v>
      </c>
      <c r="C1009" s="380" t="s">
        <v>4882</v>
      </c>
      <c r="D1009" s="381"/>
      <c r="E1009" s="381"/>
      <c r="F1009" s="381"/>
      <c r="G1009" s="381"/>
      <c r="H1009" s="381"/>
      <c r="I1009" s="381"/>
      <c r="J1009" s="382"/>
      <c r="K1009" s="17">
        <v>2345</v>
      </c>
      <c r="L1009" s="17">
        <f t="shared" si="94"/>
        <v>222775</v>
      </c>
      <c r="M1009" s="66"/>
      <c r="N1009" s="66">
        <f t="shared" si="95"/>
        <v>2345</v>
      </c>
      <c r="O1009" s="67">
        <f t="shared" si="92"/>
        <v>0</v>
      </c>
      <c r="P1009" s="66">
        <f t="shared" si="96"/>
        <v>222775</v>
      </c>
      <c r="Q1009" s="67">
        <f t="shared" si="93"/>
        <v>0</v>
      </c>
    </row>
    <row r="1010" spans="1:17">
      <c r="A1010" s="208">
        <v>0</v>
      </c>
      <c r="B1010" s="26">
        <v>62257</v>
      </c>
      <c r="C1010" s="380" t="s">
        <v>4377</v>
      </c>
      <c r="D1010" s="381"/>
      <c r="E1010" s="381"/>
      <c r="F1010" s="381"/>
      <c r="G1010" s="381"/>
      <c r="H1010" s="381"/>
      <c r="I1010" s="381"/>
      <c r="J1010" s="382"/>
      <c r="K1010" s="313">
        <v>31.6</v>
      </c>
      <c r="L1010" s="17">
        <f t="shared" si="94"/>
        <v>3002</v>
      </c>
      <c r="M1010" s="66"/>
      <c r="N1010" s="66">
        <f t="shared" si="95"/>
        <v>31.6</v>
      </c>
      <c r="O1010" s="67">
        <f t="shared" si="92"/>
        <v>0</v>
      </c>
      <c r="P1010" s="66">
        <f t="shared" si="96"/>
        <v>3002</v>
      </c>
      <c r="Q1010" s="67">
        <f t="shared" si="93"/>
        <v>0</v>
      </c>
    </row>
    <row r="1011" spans="1:17">
      <c r="A1011" s="208">
        <v>0</v>
      </c>
      <c r="B1011" s="26">
        <v>62265</v>
      </c>
      <c r="C1011" s="380" t="s">
        <v>4378</v>
      </c>
      <c r="D1011" s="381"/>
      <c r="E1011" s="381"/>
      <c r="F1011" s="381"/>
      <c r="G1011" s="381"/>
      <c r="H1011" s="381"/>
      <c r="I1011" s="381"/>
      <c r="J1011" s="382"/>
      <c r="K1011" s="17">
        <v>311</v>
      </c>
      <c r="L1011" s="17">
        <f t="shared" si="94"/>
        <v>29545</v>
      </c>
      <c r="M1011" s="66"/>
      <c r="N1011" s="66">
        <f t="shared" si="95"/>
        <v>311</v>
      </c>
      <c r="O1011" s="67">
        <f t="shared" si="92"/>
        <v>0</v>
      </c>
      <c r="P1011" s="66">
        <f t="shared" si="96"/>
        <v>29545</v>
      </c>
      <c r="Q1011" s="67">
        <f t="shared" si="93"/>
        <v>0</v>
      </c>
    </row>
    <row r="1012" spans="1:17">
      <c r="A1012" s="208">
        <v>0</v>
      </c>
      <c r="B1012" s="26">
        <v>62273</v>
      </c>
      <c r="C1012" s="380" t="s">
        <v>4379</v>
      </c>
      <c r="D1012" s="381"/>
      <c r="E1012" s="381"/>
      <c r="F1012" s="381"/>
      <c r="G1012" s="381"/>
      <c r="H1012" s="381"/>
      <c r="I1012" s="381"/>
      <c r="J1012" s="382"/>
      <c r="K1012" s="313">
        <v>27.6</v>
      </c>
      <c r="L1012" s="17">
        <f t="shared" si="94"/>
        <v>2622</v>
      </c>
      <c r="M1012" s="66"/>
      <c r="N1012" s="66">
        <f t="shared" si="95"/>
        <v>27.6</v>
      </c>
      <c r="O1012" s="67">
        <f t="shared" si="92"/>
        <v>0</v>
      </c>
      <c r="P1012" s="66">
        <f t="shared" si="96"/>
        <v>2622</v>
      </c>
      <c r="Q1012" s="67">
        <f t="shared" si="93"/>
        <v>0</v>
      </c>
    </row>
    <row r="1013" spans="1:17">
      <c r="A1013" s="208">
        <v>0</v>
      </c>
      <c r="B1013" s="26">
        <v>62281</v>
      </c>
      <c r="C1013" s="380" t="s">
        <v>4380</v>
      </c>
      <c r="D1013" s="381"/>
      <c r="E1013" s="381"/>
      <c r="F1013" s="381"/>
      <c r="G1013" s="381"/>
      <c r="H1013" s="381"/>
      <c r="I1013" s="381"/>
      <c r="J1013" s="382"/>
      <c r="K1013" s="313">
        <v>50.5</v>
      </c>
      <c r="L1013" s="17">
        <f t="shared" si="94"/>
        <v>4798</v>
      </c>
      <c r="M1013" s="66"/>
      <c r="N1013" s="66">
        <f t="shared" si="95"/>
        <v>50.5</v>
      </c>
      <c r="O1013" s="67">
        <f t="shared" si="92"/>
        <v>0</v>
      </c>
      <c r="P1013" s="66">
        <f t="shared" si="96"/>
        <v>4798</v>
      </c>
      <c r="Q1013" s="67">
        <f t="shared" si="93"/>
        <v>0</v>
      </c>
    </row>
    <row r="1014" spans="1:17">
      <c r="A1014" s="208">
        <v>0</v>
      </c>
      <c r="B1014" s="26">
        <v>62299</v>
      </c>
      <c r="C1014" s="380" t="s">
        <v>4381</v>
      </c>
      <c r="D1014" s="381"/>
      <c r="E1014" s="381"/>
      <c r="F1014" s="381"/>
      <c r="G1014" s="381"/>
      <c r="H1014" s="381"/>
      <c r="I1014" s="381"/>
      <c r="J1014" s="382"/>
      <c r="K1014" s="313">
        <v>14.5</v>
      </c>
      <c r="L1014" s="17">
        <f t="shared" si="94"/>
        <v>1378</v>
      </c>
      <c r="M1014" s="66"/>
      <c r="N1014" s="66">
        <f t="shared" si="95"/>
        <v>14.5</v>
      </c>
      <c r="O1014" s="67">
        <f t="shared" si="92"/>
        <v>0</v>
      </c>
      <c r="P1014" s="66">
        <f t="shared" si="96"/>
        <v>1378</v>
      </c>
      <c r="Q1014" s="67">
        <f t="shared" si="93"/>
        <v>0</v>
      </c>
    </row>
    <row r="1015" spans="1:17">
      <c r="A1015" s="208">
        <v>0</v>
      </c>
      <c r="B1015" s="26">
        <v>62307</v>
      </c>
      <c r="C1015" s="380" t="s">
        <v>4382</v>
      </c>
      <c r="D1015" s="381"/>
      <c r="E1015" s="381"/>
      <c r="F1015" s="381"/>
      <c r="G1015" s="381"/>
      <c r="H1015" s="381"/>
      <c r="I1015" s="381"/>
      <c r="J1015" s="382"/>
      <c r="K1015" s="313">
        <v>13.3</v>
      </c>
      <c r="L1015" s="17">
        <f t="shared" si="94"/>
        <v>1264</v>
      </c>
      <c r="M1015" s="66"/>
      <c r="N1015" s="66">
        <f t="shared" si="95"/>
        <v>13.3</v>
      </c>
      <c r="O1015" s="67">
        <f t="shared" si="92"/>
        <v>0</v>
      </c>
      <c r="P1015" s="66">
        <f t="shared" si="96"/>
        <v>1264</v>
      </c>
      <c r="Q1015" s="67">
        <f t="shared" si="93"/>
        <v>0</v>
      </c>
    </row>
    <row r="1016" spans="1:17">
      <c r="A1016" s="208">
        <v>0</v>
      </c>
      <c r="B1016" s="26">
        <v>62943</v>
      </c>
      <c r="C1016" s="380" t="s">
        <v>4383</v>
      </c>
      <c r="D1016" s="381"/>
      <c r="E1016" s="381"/>
      <c r="F1016" s="381"/>
      <c r="G1016" s="381"/>
      <c r="H1016" s="381"/>
      <c r="I1016" s="381"/>
      <c r="J1016" s="382"/>
      <c r="K1016" s="122">
        <v>5.66</v>
      </c>
      <c r="L1016" s="17">
        <f t="shared" si="94"/>
        <v>538</v>
      </c>
      <c r="M1016" s="66"/>
      <c r="N1016" s="66">
        <f t="shared" si="95"/>
        <v>5.66</v>
      </c>
      <c r="O1016" s="67">
        <f t="shared" si="92"/>
        <v>0</v>
      </c>
      <c r="P1016" s="66">
        <f t="shared" si="96"/>
        <v>538</v>
      </c>
      <c r="Q1016" s="67">
        <f t="shared" si="93"/>
        <v>0</v>
      </c>
    </row>
    <row r="1017" spans="1:17">
      <c r="A1017" s="208">
        <v>0</v>
      </c>
      <c r="B1017" s="26">
        <v>63479</v>
      </c>
      <c r="C1017" s="380" t="s">
        <v>4384</v>
      </c>
      <c r="D1017" s="381"/>
      <c r="E1017" s="381"/>
      <c r="F1017" s="381"/>
      <c r="G1017" s="381"/>
      <c r="H1017" s="381"/>
      <c r="I1017" s="381"/>
      <c r="J1017" s="382"/>
      <c r="K1017" s="313">
        <v>64.400000000000006</v>
      </c>
      <c r="L1017" s="17">
        <f t="shared" si="94"/>
        <v>6118</v>
      </c>
      <c r="M1017" s="66"/>
      <c r="N1017" s="66">
        <f t="shared" si="95"/>
        <v>64.400000000000006</v>
      </c>
      <c r="O1017" s="67">
        <f t="shared" si="92"/>
        <v>0</v>
      </c>
      <c r="P1017" s="66">
        <f t="shared" si="96"/>
        <v>6118</v>
      </c>
      <c r="Q1017" s="67">
        <f t="shared" si="93"/>
        <v>0</v>
      </c>
    </row>
    <row r="1018" spans="1:17">
      <c r="A1018" s="208">
        <v>0</v>
      </c>
      <c r="B1018" s="26">
        <v>63487</v>
      </c>
      <c r="C1018" s="380" t="s">
        <v>4385</v>
      </c>
      <c r="D1018" s="381"/>
      <c r="E1018" s="381"/>
      <c r="F1018" s="381"/>
      <c r="G1018" s="381"/>
      <c r="H1018" s="381"/>
      <c r="I1018" s="381"/>
      <c r="J1018" s="382"/>
      <c r="K1018" s="313">
        <v>53.2</v>
      </c>
      <c r="L1018" s="17">
        <f t="shared" si="94"/>
        <v>5054</v>
      </c>
      <c r="M1018" s="66"/>
      <c r="N1018" s="66">
        <f t="shared" si="95"/>
        <v>53.2</v>
      </c>
      <c r="O1018" s="67">
        <f t="shared" si="92"/>
        <v>0</v>
      </c>
      <c r="P1018" s="66">
        <f t="shared" si="96"/>
        <v>5054</v>
      </c>
      <c r="Q1018" s="67">
        <f t="shared" si="93"/>
        <v>0</v>
      </c>
    </row>
    <row r="1019" spans="1:17">
      <c r="A1019" s="208">
        <v>0</v>
      </c>
      <c r="B1019" s="26">
        <v>74245</v>
      </c>
      <c r="C1019" s="380" t="s">
        <v>4386</v>
      </c>
      <c r="D1019" s="381"/>
      <c r="E1019" s="381"/>
      <c r="F1019" s="381"/>
      <c r="G1019" s="381"/>
      <c r="H1019" s="381"/>
      <c r="I1019" s="381"/>
      <c r="J1019" s="382"/>
      <c r="K1019" s="313">
        <v>33.799999999999997</v>
      </c>
      <c r="L1019" s="17">
        <f t="shared" si="94"/>
        <v>3211</v>
      </c>
      <c r="M1019" s="66"/>
      <c r="N1019" s="66">
        <f t="shared" si="95"/>
        <v>33.799999999999997</v>
      </c>
      <c r="O1019" s="67">
        <f t="shared" si="92"/>
        <v>0</v>
      </c>
      <c r="P1019" s="66">
        <f t="shared" si="96"/>
        <v>3211</v>
      </c>
      <c r="Q1019" s="67">
        <f t="shared" si="93"/>
        <v>0</v>
      </c>
    </row>
    <row r="1020" spans="1:17">
      <c r="A1020" s="208">
        <v>0</v>
      </c>
      <c r="B1020" s="26">
        <v>82107</v>
      </c>
      <c r="C1020" s="380" t="s">
        <v>4387</v>
      </c>
      <c r="D1020" s="381"/>
      <c r="E1020" s="381"/>
      <c r="F1020" s="381"/>
      <c r="G1020" s="381"/>
      <c r="H1020" s="381"/>
      <c r="I1020" s="381"/>
      <c r="J1020" s="382"/>
      <c r="K1020" s="17">
        <v>460</v>
      </c>
      <c r="L1020" s="17">
        <f t="shared" si="94"/>
        <v>43700</v>
      </c>
      <c r="M1020" s="66"/>
      <c r="N1020" s="66">
        <f t="shared" si="95"/>
        <v>460</v>
      </c>
      <c r="O1020" s="67">
        <f t="shared" si="92"/>
        <v>0</v>
      </c>
      <c r="P1020" s="66">
        <f t="shared" si="96"/>
        <v>43700</v>
      </c>
      <c r="Q1020" s="67">
        <f t="shared" si="93"/>
        <v>0</v>
      </c>
    </row>
    <row r="1021" spans="1:17">
      <c r="A1021" s="208">
        <v>0</v>
      </c>
      <c r="B1021" s="26">
        <v>156026</v>
      </c>
      <c r="C1021" s="380" t="s">
        <v>4388</v>
      </c>
      <c r="D1021" s="381"/>
      <c r="E1021" s="381"/>
      <c r="F1021" s="381"/>
      <c r="G1021" s="381"/>
      <c r="H1021" s="381"/>
      <c r="I1021" s="381"/>
      <c r="J1021" s="382"/>
      <c r="K1021" s="313">
        <v>53.2</v>
      </c>
      <c r="L1021" s="17">
        <f t="shared" si="94"/>
        <v>5054</v>
      </c>
      <c r="M1021" s="66"/>
      <c r="N1021" s="66">
        <f t="shared" si="95"/>
        <v>53.2</v>
      </c>
      <c r="O1021" s="67">
        <f t="shared" si="92"/>
        <v>0</v>
      </c>
      <c r="P1021" s="66">
        <f t="shared" si="96"/>
        <v>5054</v>
      </c>
      <c r="Q1021" s="67">
        <f t="shared" si="93"/>
        <v>0</v>
      </c>
    </row>
    <row r="1022" spans="1:17">
      <c r="A1022" s="208">
        <v>0</v>
      </c>
      <c r="B1022" s="26">
        <v>187716</v>
      </c>
      <c r="C1022" s="380" t="s">
        <v>5007</v>
      </c>
      <c r="D1022" s="381"/>
      <c r="E1022" s="381"/>
      <c r="F1022" s="381"/>
      <c r="G1022" s="381"/>
      <c r="H1022" s="381"/>
      <c r="I1022" s="381"/>
      <c r="J1022" s="382"/>
      <c r="K1022" s="17">
        <v>336</v>
      </c>
      <c r="L1022" s="17">
        <f t="shared" ref="L1022:L1053" si="97">ROUND(K1022*Курс_EUR,0)</f>
        <v>31920</v>
      </c>
      <c r="M1022" s="66"/>
      <c r="N1022" s="66">
        <f t="shared" ref="N1022:N1053" si="98">K1022*(1-Скидка_SATA)</f>
        <v>336</v>
      </c>
      <c r="O1022" s="67">
        <f t="shared" si="92"/>
        <v>0</v>
      </c>
      <c r="P1022" s="66">
        <f t="shared" ref="P1022:P1053" si="99">L1022*(1-Скидка_SATA)</f>
        <v>31920</v>
      </c>
      <c r="Q1022" s="67">
        <f t="shared" si="93"/>
        <v>0</v>
      </c>
    </row>
    <row r="1023" spans="1:17">
      <c r="A1023" s="208">
        <v>0</v>
      </c>
      <c r="B1023" s="26">
        <v>187724</v>
      </c>
      <c r="C1023" s="380" t="s">
        <v>5008</v>
      </c>
      <c r="D1023" s="381"/>
      <c r="E1023" s="381"/>
      <c r="F1023" s="381"/>
      <c r="G1023" s="381"/>
      <c r="H1023" s="381"/>
      <c r="I1023" s="381"/>
      <c r="J1023" s="382"/>
      <c r="K1023" s="17">
        <v>442</v>
      </c>
      <c r="L1023" s="17">
        <f t="shared" si="97"/>
        <v>41990</v>
      </c>
      <c r="M1023" s="66"/>
      <c r="N1023" s="66">
        <f t="shared" si="98"/>
        <v>442</v>
      </c>
      <c r="O1023" s="67">
        <f t="shared" si="92"/>
        <v>0</v>
      </c>
      <c r="P1023" s="66">
        <f t="shared" si="99"/>
        <v>41990</v>
      </c>
      <c r="Q1023" s="67">
        <f t="shared" si="93"/>
        <v>0</v>
      </c>
    </row>
    <row r="1024" spans="1:17">
      <c r="A1024" s="208">
        <v>0</v>
      </c>
      <c r="B1024" s="26">
        <v>187732</v>
      </c>
      <c r="C1024" s="380" t="s">
        <v>5009</v>
      </c>
      <c r="D1024" s="381"/>
      <c r="E1024" s="381"/>
      <c r="F1024" s="381"/>
      <c r="G1024" s="381"/>
      <c r="H1024" s="381"/>
      <c r="I1024" s="381"/>
      <c r="J1024" s="382"/>
      <c r="K1024" s="17">
        <v>575</v>
      </c>
      <c r="L1024" s="17">
        <f t="shared" si="97"/>
        <v>54625</v>
      </c>
      <c r="M1024" s="66"/>
      <c r="N1024" s="66">
        <f t="shared" si="98"/>
        <v>575</v>
      </c>
      <c r="O1024" s="67">
        <f t="shared" si="92"/>
        <v>0</v>
      </c>
      <c r="P1024" s="66">
        <f t="shared" si="99"/>
        <v>54625</v>
      </c>
      <c r="Q1024" s="67">
        <f t="shared" si="93"/>
        <v>0</v>
      </c>
    </row>
    <row r="1025" spans="1:17">
      <c r="A1025" s="208">
        <v>0</v>
      </c>
      <c r="B1025" s="26">
        <v>82149</v>
      </c>
      <c r="C1025" s="380" t="s">
        <v>4691</v>
      </c>
      <c r="D1025" s="381"/>
      <c r="E1025" s="381"/>
      <c r="F1025" s="381"/>
      <c r="G1025" s="381"/>
      <c r="H1025" s="381"/>
      <c r="I1025" s="381"/>
      <c r="J1025" s="382"/>
      <c r="K1025" s="17">
        <v>210</v>
      </c>
      <c r="L1025" s="17">
        <f t="shared" si="97"/>
        <v>19950</v>
      </c>
      <c r="M1025" s="66"/>
      <c r="N1025" s="66">
        <f t="shared" si="98"/>
        <v>210</v>
      </c>
      <c r="O1025" s="67">
        <f t="shared" si="92"/>
        <v>0</v>
      </c>
      <c r="P1025" s="66">
        <f t="shared" si="99"/>
        <v>19950</v>
      </c>
      <c r="Q1025" s="67">
        <f t="shared" si="93"/>
        <v>0</v>
      </c>
    </row>
    <row r="1026" spans="1:17">
      <c r="A1026" s="208">
        <v>0</v>
      </c>
      <c r="B1026" s="26">
        <v>21154</v>
      </c>
      <c r="C1026" s="380" t="s">
        <v>4404</v>
      </c>
      <c r="D1026" s="381"/>
      <c r="E1026" s="381"/>
      <c r="F1026" s="381"/>
      <c r="G1026" s="381"/>
      <c r="H1026" s="381"/>
      <c r="I1026" s="381"/>
      <c r="J1026" s="382"/>
      <c r="K1026" s="17">
        <v>153</v>
      </c>
      <c r="L1026" s="17">
        <f t="shared" si="97"/>
        <v>14535</v>
      </c>
      <c r="M1026" s="66"/>
      <c r="N1026" s="66">
        <f t="shared" si="98"/>
        <v>153</v>
      </c>
      <c r="O1026" s="67">
        <f t="shared" si="92"/>
        <v>0</v>
      </c>
      <c r="P1026" s="66">
        <f t="shared" si="99"/>
        <v>14535</v>
      </c>
      <c r="Q1026" s="67">
        <f t="shared" si="93"/>
        <v>0</v>
      </c>
    </row>
    <row r="1027" spans="1:17">
      <c r="A1027" s="208">
        <v>0</v>
      </c>
      <c r="B1027" s="26">
        <v>21451</v>
      </c>
      <c r="C1027" s="380" t="s">
        <v>4405</v>
      </c>
      <c r="D1027" s="381"/>
      <c r="E1027" s="381"/>
      <c r="F1027" s="381"/>
      <c r="G1027" s="381"/>
      <c r="H1027" s="381"/>
      <c r="I1027" s="381"/>
      <c r="J1027" s="382"/>
      <c r="K1027" s="313">
        <v>19</v>
      </c>
      <c r="L1027" s="17">
        <f t="shared" si="97"/>
        <v>1805</v>
      </c>
      <c r="M1027" s="66"/>
      <c r="N1027" s="66">
        <f t="shared" si="98"/>
        <v>19</v>
      </c>
      <c r="O1027" s="67">
        <f t="shared" si="92"/>
        <v>0</v>
      </c>
      <c r="P1027" s="66">
        <f t="shared" si="99"/>
        <v>1805</v>
      </c>
      <c r="Q1027" s="67">
        <f t="shared" si="93"/>
        <v>0</v>
      </c>
    </row>
    <row r="1028" spans="1:17">
      <c r="A1028" s="208">
        <v>0</v>
      </c>
      <c r="B1028" s="26">
        <v>82248</v>
      </c>
      <c r="C1028" s="380" t="s">
        <v>4408</v>
      </c>
      <c r="D1028" s="381"/>
      <c r="E1028" s="381"/>
      <c r="F1028" s="381"/>
      <c r="G1028" s="381"/>
      <c r="H1028" s="381"/>
      <c r="I1028" s="381"/>
      <c r="J1028" s="382"/>
      <c r="K1028" s="313">
        <v>38.9</v>
      </c>
      <c r="L1028" s="17">
        <f t="shared" si="97"/>
        <v>3696</v>
      </c>
      <c r="M1028" s="66"/>
      <c r="N1028" s="66">
        <f t="shared" si="98"/>
        <v>38.9</v>
      </c>
      <c r="O1028" s="67">
        <f t="shared" si="92"/>
        <v>0</v>
      </c>
      <c r="P1028" s="66">
        <f t="shared" si="99"/>
        <v>3696</v>
      </c>
      <c r="Q1028" s="67">
        <f t="shared" si="93"/>
        <v>0</v>
      </c>
    </row>
    <row r="1029" spans="1:17">
      <c r="A1029" s="208">
        <v>0</v>
      </c>
      <c r="B1029" s="26">
        <v>3426</v>
      </c>
      <c r="C1029" s="380" t="s">
        <v>4754</v>
      </c>
      <c r="D1029" s="381"/>
      <c r="E1029" s="381"/>
      <c r="F1029" s="381"/>
      <c r="G1029" s="381"/>
      <c r="H1029" s="381"/>
      <c r="I1029" s="381"/>
      <c r="J1029" s="382"/>
      <c r="K1029" s="122">
        <v>3.42</v>
      </c>
      <c r="L1029" s="17">
        <f t="shared" si="97"/>
        <v>325</v>
      </c>
      <c r="M1029" s="66"/>
      <c r="N1029" s="66">
        <f t="shared" si="98"/>
        <v>3.42</v>
      </c>
      <c r="O1029" s="67">
        <f t="shared" si="92"/>
        <v>0</v>
      </c>
      <c r="P1029" s="66">
        <f t="shared" si="99"/>
        <v>325</v>
      </c>
      <c r="Q1029" s="67">
        <f t="shared" si="93"/>
        <v>0</v>
      </c>
    </row>
    <row r="1030" spans="1:17">
      <c r="A1030" s="208">
        <v>0</v>
      </c>
      <c r="B1030" s="26">
        <v>8318</v>
      </c>
      <c r="C1030" s="380" t="s">
        <v>4409</v>
      </c>
      <c r="D1030" s="381"/>
      <c r="E1030" s="381"/>
      <c r="F1030" s="381"/>
      <c r="G1030" s="381"/>
      <c r="H1030" s="381"/>
      <c r="I1030" s="381"/>
      <c r="J1030" s="382"/>
      <c r="K1030" s="122">
        <v>8.41</v>
      </c>
      <c r="L1030" s="17">
        <f t="shared" si="97"/>
        <v>799</v>
      </c>
      <c r="M1030" s="66"/>
      <c r="N1030" s="66">
        <f t="shared" si="98"/>
        <v>8.41</v>
      </c>
      <c r="O1030" s="67">
        <f t="shared" si="92"/>
        <v>0</v>
      </c>
      <c r="P1030" s="66">
        <f t="shared" si="99"/>
        <v>799</v>
      </c>
      <c r="Q1030" s="67">
        <f t="shared" si="93"/>
        <v>0</v>
      </c>
    </row>
    <row r="1031" spans="1:17">
      <c r="A1031" s="208">
        <v>0</v>
      </c>
      <c r="B1031" s="26">
        <v>9779</v>
      </c>
      <c r="C1031" s="380" t="s">
        <v>4410</v>
      </c>
      <c r="D1031" s="381"/>
      <c r="E1031" s="381"/>
      <c r="F1031" s="381"/>
      <c r="G1031" s="381"/>
      <c r="H1031" s="381"/>
      <c r="I1031" s="381"/>
      <c r="J1031" s="382"/>
      <c r="K1031" s="17">
        <v>103</v>
      </c>
      <c r="L1031" s="17">
        <f t="shared" si="97"/>
        <v>9785</v>
      </c>
      <c r="M1031" s="66"/>
      <c r="N1031" s="66">
        <f t="shared" si="98"/>
        <v>103</v>
      </c>
      <c r="O1031" s="67">
        <f t="shared" si="92"/>
        <v>0</v>
      </c>
      <c r="P1031" s="66">
        <f t="shared" si="99"/>
        <v>9785</v>
      </c>
      <c r="Q1031" s="67">
        <f t="shared" si="93"/>
        <v>0</v>
      </c>
    </row>
    <row r="1032" spans="1:17">
      <c r="A1032" s="208">
        <v>0</v>
      </c>
      <c r="B1032" s="26">
        <v>11163</v>
      </c>
      <c r="C1032" s="380" t="s">
        <v>4411</v>
      </c>
      <c r="D1032" s="381"/>
      <c r="E1032" s="381"/>
      <c r="F1032" s="381"/>
      <c r="G1032" s="381"/>
      <c r="H1032" s="381"/>
      <c r="I1032" s="381"/>
      <c r="J1032" s="382"/>
      <c r="K1032" s="313">
        <v>35.200000000000003</v>
      </c>
      <c r="L1032" s="17">
        <f t="shared" si="97"/>
        <v>3344</v>
      </c>
      <c r="M1032" s="66"/>
      <c r="N1032" s="66">
        <f t="shared" si="98"/>
        <v>35.200000000000003</v>
      </c>
      <c r="O1032" s="67">
        <f t="shared" si="92"/>
        <v>0</v>
      </c>
      <c r="P1032" s="66">
        <f t="shared" si="99"/>
        <v>3344</v>
      </c>
      <c r="Q1032" s="67">
        <f t="shared" si="93"/>
        <v>0</v>
      </c>
    </row>
    <row r="1033" spans="1:17">
      <c r="A1033" s="208">
        <v>0</v>
      </c>
      <c r="B1033" s="26">
        <v>11437</v>
      </c>
      <c r="C1033" s="380" t="s">
        <v>4755</v>
      </c>
      <c r="D1033" s="381"/>
      <c r="E1033" s="381"/>
      <c r="F1033" s="381"/>
      <c r="G1033" s="381"/>
      <c r="H1033" s="381"/>
      <c r="I1033" s="381"/>
      <c r="J1033" s="382"/>
      <c r="K1033" s="122">
        <v>7.2</v>
      </c>
      <c r="L1033" s="17">
        <f t="shared" si="97"/>
        <v>684</v>
      </c>
      <c r="M1033" s="66"/>
      <c r="N1033" s="66">
        <f t="shared" si="98"/>
        <v>7.2</v>
      </c>
      <c r="O1033" s="67">
        <f t="shared" si="92"/>
        <v>0</v>
      </c>
      <c r="P1033" s="66">
        <f t="shared" si="99"/>
        <v>684</v>
      </c>
      <c r="Q1033" s="67">
        <f t="shared" si="93"/>
        <v>0</v>
      </c>
    </row>
    <row r="1034" spans="1:17">
      <c r="A1034" s="208">
        <v>0</v>
      </c>
      <c r="B1034" s="26">
        <v>11460</v>
      </c>
      <c r="C1034" s="380" t="s">
        <v>4412</v>
      </c>
      <c r="D1034" s="381"/>
      <c r="E1034" s="381"/>
      <c r="F1034" s="381"/>
      <c r="G1034" s="381"/>
      <c r="H1034" s="381"/>
      <c r="I1034" s="381"/>
      <c r="J1034" s="382"/>
      <c r="K1034" s="122">
        <v>8.17</v>
      </c>
      <c r="L1034" s="17">
        <f t="shared" si="97"/>
        <v>776</v>
      </c>
      <c r="M1034" s="66"/>
      <c r="N1034" s="66">
        <f t="shared" si="98"/>
        <v>8.17</v>
      </c>
      <c r="O1034" s="67">
        <f t="shared" si="92"/>
        <v>0</v>
      </c>
      <c r="P1034" s="66">
        <f t="shared" si="99"/>
        <v>776</v>
      </c>
      <c r="Q1034" s="67">
        <f t="shared" si="93"/>
        <v>0</v>
      </c>
    </row>
    <row r="1035" spans="1:17">
      <c r="A1035" s="208">
        <v>0</v>
      </c>
      <c r="B1035" s="26">
        <v>11494</v>
      </c>
      <c r="C1035" s="380" t="s">
        <v>4413</v>
      </c>
      <c r="D1035" s="381"/>
      <c r="E1035" s="381"/>
      <c r="F1035" s="381"/>
      <c r="G1035" s="381"/>
      <c r="H1035" s="381"/>
      <c r="I1035" s="381"/>
      <c r="J1035" s="382"/>
      <c r="K1035" s="313">
        <v>16.2</v>
      </c>
      <c r="L1035" s="17">
        <f t="shared" si="97"/>
        <v>1539</v>
      </c>
      <c r="M1035" s="66"/>
      <c r="N1035" s="66">
        <f t="shared" si="98"/>
        <v>16.2</v>
      </c>
      <c r="O1035" s="67">
        <f t="shared" si="92"/>
        <v>0</v>
      </c>
      <c r="P1035" s="66">
        <f t="shared" si="99"/>
        <v>1539</v>
      </c>
      <c r="Q1035" s="67">
        <f t="shared" si="93"/>
        <v>0</v>
      </c>
    </row>
    <row r="1036" spans="1:17">
      <c r="A1036" s="208">
        <v>0</v>
      </c>
      <c r="B1036" s="26">
        <v>11502</v>
      </c>
      <c r="C1036" s="380" t="s">
        <v>4414</v>
      </c>
      <c r="D1036" s="381"/>
      <c r="E1036" s="381"/>
      <c r="F1036" s="381"/>
      <c r="G1036" s="381"/>
      <c r="H1036" s="381"/>
      <c r="I1036" s="381"/>
      <c r="J1036" s="382"/>
      <c r="K1036" s="313">
        <v>32.5</v>
      </c>
      <c r="L1036" s="17">
        <f t="shared" si="97"/>
        <v>3088</v>
      </c>
      <c r="M1036" s="66"/>
      <c r="N1036" s="66">
        <f t="shared" si="98"/>
        <v>32.5</v>
      </c>
      <c r="O1036" s="67">
        <f t="shared" si="92"/>
        <v>0</v>
      </c>
      <c r="P1036" s="66">
        <f t="shared" si="99"/>
        <v>3088</v>
      </c>
      <c r="Q1036" s="67">
        <f t="shared" si="93"/>
        <v>0</v>
      </c>
    </row>
    <row r="1037" spans="1:17">
      <c r="A1037" s="208">
        <v>0</v>
      </c>
      <c r="B1037" s="26">
        <v>11510</v>
      </c>
      <c r="C1037" s="380" t="s">
        <v>4415</v>
      </c>
      <c r="D1037" s="381"/>
      <c r="E1037" s="381"/>
      <c r="F1037" s="381"/>
      <c r="G1037" s="381"/>
      <c r="H1037" s="381"/>
      <c r="I1037" s="381"/>
      <c r="J1037" s="382"/>
      <c r="K1037" s="17">
        <v>73</v>
      </c>
      <c r="L1037" s="17">
        <f t="shared" si="97"/>
        <v>6935</v>
      </c>
      <c r="M1037" s="66"/>
      <c r="N1037" s="66">
        <f t="shared" si="98"/>
        <v>73</v>
      </c>
      <c r="O1037" s="67">
        <f t="shared" si="92"/>
        <v>0</v>
      </c>
      <c r="P1037" s="66">
        <f t="shared" si="99"/>
        <v>6935</v>
      </c>
      <c r="Q1037" s="67">
        <f t="shared" si="93"/>
        <v>0</v>
      </c>
    </row>
    <row r="1038" spans="1:17">
      <c r="A1038" s="208">
        <v>0</v>
      </c>
      <c r="B1038" s="26">
        <v>11544</v>
      </c>
      <c r="C1038" s="380" t="s">
        <v>4416</v>
      </c>
      <c r="D1038" s="381"/>
      <c r="E1038" s="381"/>
      <c r="F1038" s="381"/>
      <c r="G1038" s="381"/>
      <c r="H1038" s="381"/>
      <c r="I1038" s="381"/>
      <c r="J1038" s="382"/>
      <c r="K1038" s="122">
        <v>4.93</v>
      </c>
      <c r="L1038" s="17">
        <f t="shared" si="97"/>
        <v>468</v>
      </c>
      <c r="M1038" s="66"/>
      <c r="N1038" s="66">
        <f t="shared" si="98"/>
        <v>4.93</v>
      </c>
      <c r="O1038" s="67">
        <f t="shared" si="92"/>
        <v>0</v>
      </c>
      <c r="P1038" s="66">
        <f t="shared" si="99"/>
        <v>468</v>
      </c>
      <c r="Q1038" s="67">
        <f t="shared" si="93"/>
        <v>0</v>
      </c>
    </row>
    <row r="1039" spans="1:17">
      <c r="A1039" s="208">
        <v>0</v>
      </c>
      <c r="B1039" s="26">
        <v>11643</v>
      </c>
      <c r="C1039" s="380" t="s">
        <v>4417</v>
      </c>
      <c r="D1039" s="381"/>
      <c r="E1039" s="381"/>
      <c r="F1039" s="381"/>
      <c r="G1039" s="381"/>
      <c r="H1039" s="381"/>
      <c r="I1039" s="381"/>
      <c r="J1039" s="382"/>
      <c r="K1039" s="122">
        <v>3.66</v>
      </c>
      <c r="L1039" s="17">
        <f t="shared" si="97"/>
        <v>348</v>
      </c>
      <c r="M1039" s="66"/>
      <c r="N1039" s="66">
        <f t="shared" si="98"/>
        <v>3.66</v>
      </c>
      <c r="O1039" s="67">
        <f t="shared" si="92"/>
        <v>0</v>
      </c>
      <c r="P1039" s="66">
        <f t="shared" si="99"/>
        <v>348</v>
      </c>
      <c r="Q1039" s="67">
        <f t="shared" si="93"/>
        <v>0</v>
      </c>
    </row>
    <row r="1040" spans="1:17">
      <c r="A1040" s="208">
        <v>0</v>
      </c>
      <c r="B1040" s="26">
        <v>11866</v>
      </c>
      <c r="C1040" s="380" t="s">
        <v>4418</v>
      </c>
      <c r="D1040" s="381"/>
      <c r="E1040" s="381"/>
      <c r="F1040" s="381"/>
      <c r="G1040" s="381"/>
      <c r="H1040" s="381"/>
      <c r="I1040" s="381"/>
      <c r="J1040" s="382"/>
      <c r="K1040" s="17">
        <v>69</v>
      </c>
      <c r="L1040" s="17">
        <f t="shared" si="97"/>
        <v>6555</v>
      </c>
      <c r="M1040" s="66"/>
      <c r="N1040" s="66">
        <f t="shared" si="98"/>
        <v>69</v>
      </c>
      <c r="O1040" s="67">
        <f t="shared" si="92"/>
        <v>0</v>
      </c>
      <c r="P1040" s="66">
        <f t="shared" si="99"/>
        <v>6555</v>
      </c>
      <c r="Q1040" s="67">
        <f t="shared" si="93"/>
        <v>0</v>
      </c>
    </row>
    <row r="1041" spans="1:17">
      <c r="A1041" s="208">
        <v>0</v>
      </c>
      <c r="B1041" s="26">
        <v>11874</v>
      </c>
      <c r="C1041" s="380" t="s">
        <v>4419</v>
      </c>
      <c r="D1041" s="381"/>
      <c r="E1041" s="381"/>
      <c r="F1041" s="381"/>
      <c r="G1041" s="381"/>
      <c r="H1041" s="381"/>
      <c r="I1041" s="381"/>
      <c r="J1041" s="382"/>
      <c r="K1041" s="17">
        <v>66</v>
      </c>
      <c r="L1041" s="17">
        <f t="shared" si="97"/>
        <v>6270</v>
      </c>
      <c r="M1041" s="66"/>
      <c r="N1041" s="66">
        <f t="shared" si="98"/>
        <v>66</v>
      </c>
      <c r="O1041" s="67">
        <f t="shared" ref="O1041:O1104" si="100">N1041*M1041</f>
        <v>0</v>
      </c>
      <c r="P1041" s="66">
        <f t="shared" si="99"/>
        <v>6270</v>
      </c>
      <c r="Q1041" s="67">
        <f t="shared" ref="Q1041:Q1104" si="101">M1041*P1041</f>
        <v>0</v>
      </c>
    </row>
    <row r="1042" spans="1:17">
      <c r="A1042" s="208">
        <v>0</v>
      </c>
      <c r="B1042" s="26">
        <v>16071</v>
      </c>
      <c r="C1042" s="380" t="s">
        <v>4420</v>
      </c>
      <c r="D1042" s="381"/>
      <c r="E1042" s="381"/>
      <c r="F1042" s="381"/>
      <c r="G1042" s="381"/>
      <c r="H1042" s="381"/>
      <c r="I1042" s="381"/>
      <c r="J1042" s="382"/>
      <c r="K1042" s="17">
        <v>101</v>
      </c>
      <c r="L1042" s="17">
        <f t="shared" si="97"/>
        <v>9595</v>
      </c>
      <c r="M1042" s="66"/>
      <c r="N1042" s="66">
        <f t="shared" si="98"/>
        <v>101</v>
      </c>
      <c r="O1042" s="67">
        <f t="shared" si="100"/>
        <v>0</v>
      </c>
      <c r="P1042" s="66">
        <f t="shared" si="99"/>
        <v>9595</v>
      </c>
      <c r="Q1042" s="67">
        <f t="shared" si="101"/>
        <v>0</v>
      </c>
    </row>
    <row r="1043" spans="1:17">
      <c r="A1043" s="208">
        <v>0</v>
      </c>
      <c r="B1043" s="26">
        <v>16105</v>
      </c>
      <c r="C1043" s="380" t="s">
        <v>4421</v>
      </c>
      <c r="D1043" s="381"/>
      <c r="E1043" s="381"/>
      <c r="F1043" s="381"/>
      <c r="G1043" s="381"/>
      <c r="H1043" s="381"/>
      <c r="I1043" s="381"/>
      <c r="J1043" s="382"/>
      <c r="K1043" s="313">
        <v>63.4</v>
      </c>
      <c r="L1043" s="17">
        <f t="shared" si="97"/>
        <v>6023</v>
      </c>
      <c r="M1043" s="66"/>
      <c r="N1043" s="66">
        <f t="shared" si="98"/>
        <v>63.4</v>
      </c>
      <c r="O1043" s="67">
        <f t="shared" si="100"/>
        <v>0</v>
      </c>
      <c r="P1043" s="66">
        <f t="shared" si="99"/>
        <v>6023</v>
      </c>
      <c r="Q1043" s="67">
        <f t="shared" si="101"/>
        <v>0</v>
      </c>
    </row>
    <row r="1044" spans="1:17">
      <c r="A1044" s="208">
        <v>0</v>
      </c>
      <c r="B1044" s="26">
        <v>16113</v>
      </c>
      <c r="C1044" s="380" t="s">
        <v>4422</v>
      </c>
      <c r="D1044" s="381"/>
      <c r="E1044" s="381"/>
      <c r="F1044" s="381"/>
      <c r="G1044" s="381"/>
      <c r="H1044" s="381"/>
      <c r="I1044" s="381"/>
      <c r="J1044" s="382"/>
      <c r="K1044" s="313">
        <v>63.4</v>
      </c>
      <c r="L1044" s="17">
        <f t="shared" si="97"/>
        <v>6023</v>
      </c>
      <c r="M1044" s="66"/>
      <c r="N1044" s="66">
        <f t="shared" si="98"/>
        <v>63.4</v>
      </c>
      <c r="O1044" s="67">
        <f t="shared" si="100"/>
        <v>0</v>
      </c>
      <c r="P1044" s="66">
        <f t="shared" si="99"/>
        <v>6023</v>
      </c>
      <c r="Q1044" s="67">
        <f t="shared" si="101"/>
        <v>0</v>
      </c>
    </row>
    <row r="1045" spans="1:17">
      <c r="A1045" s="208">
        <v>0</v>
      </c>
      <c r="B1045" s="26">
        <v>16139</v>
      </c>
      <c r="C1045" s="380" t="s">
        <v>4423</v>
      </c>
      <c r="D1045" s="381"/>
      <c r="E1045" s="381"/>
      <c r="F1045" s="381"/>
      <c r="G1045" s="381"/>
      <c r="H1045" s="381"/>
      <c r="I1045" s="381"/>
      <c r="J1045" s="382"/>
      <c r="K1045" s="17">
        <v>107</v>
      </c>
      <c r="L1045" s="17">
        <f t="shared" si="97"/>
        <v>10165</v>
      </c>
      <c r="M1045" s="66"/>
      <c r="N1045" s="66">
        <f t="shared" si="98"/>
        <v>107</v>
      </c>
      <c r="O1045" s="67">
        <f t="shared" si="100"/>
        <v>0</v>
      </c>
      <c r="P1045" s="66">
        <f t="shared" si="99"/>
        <v>10165</v>
      </c>
      <c r="Q1045" s="67">
        <f t="shared" si="101"/>
        <v>0</v>
      </c>
    </row>
    <row r="1046" spans="1:17">
      <c r="A1046" s="208">
        <v>0</v>
      </c>
      <c r="B1046" s="26">
        <v>16170</v>
      </c>
      <c r="C1046" s="380" t="s">
        <v>4424</v>
      </c>
      <c r="D1046" s="381"/>
      <c r="E1046" s="381"/>
      <c r="F1046" s="381"/>
      <c r="G1046" s="381"/>
      <c r="H1046" s="381"/>
      <c r="I1046" s="381"/>
      <c r="J1046" s="382"/>
      <c r="K1046" s="313">
        <v>44.2</v>
      </c>
      <c r="L1046" s="17">
        <f t="shared" si="97"/>
        <v>4199</v>
      </c>
      <c r="M1046" s="66"/>
      <c r="N1046" s="66">
        <f t="shared" si="98"/>
        <v>44.2</v>
      </c>
      <c r="O1046" s="67">
        <f t="shared" si="100"/>
        <v>0</v>
      </c>
      <c r="P1046" s="66">
        <f t="shared" si="99"/>
        <v>4199</v>
      </c>
      <c r="Q1046" s="67">
        <f t="shared" si="101"/>
        <v>0</v>
      </c>
    </row>
    <row r="1047" spans="1:17">
      <c r="A1047" s="208">
        <v>0</v>
      </c>
      <c r="B1047" s="26">
        <v>24372</v>
      </c>
      <c r="C1047" s="380" t="s">
        <v>4425</v>
      </c>
      <c r="D1047" s="381"/>
      <c r="E1047" s="381"/>
      <c r="F1047" s="381"/>
      <c r="G1047" s="381"/>
      <c r="H1047" s="381"/>
      <c r="I1047" s="381"/>
      <c r="J1047" s="382"/>
      <c r="K1047" s="313">
        <v>60.6</v>
      </c>
      <c r="L1047" s="17">
        <f t="shared" si="97"/>
        <v>5757</v>
      </c>
      <c r="M1047" s="66"/>
      <c r="N1047" s="66">
        <f t="shared" si="98"/>
        <v>60.6</v>
      </c>
      <c r="O1047" s="67">
        <f t="shared" si="100"/>
        <v>0</v>
      </c>
      <c r="P1047" s="66">
        <f t="shared" si="99"/>
        <v>5757</v>
      </c>
      <c r="Q1047" s="67">
        <f t="shared" si="101"/>
        <v>0</v>
      </c>
    </row>
    <row r="1048" spans="1:17">
      <c r="A1048" s="208">
        <v>0</v>
      </c>
      <c r="B1048" s="26">
        <v>25486</v>
      </c>
      <c r="C1048" s="380" t="s">
        <v>4426</v>
      </c>
      <c r="D1048" s="381"/>
      <c r="E1048" s="381"/>
      <c r="F1048" s="381"/>
      <c r="G1048" s="381"/>
      <c r="H1048" s="381"/>
      <c r="I1048" s="381"/>
      <c r="J1048" s="382"/>
      <c r="K1048" s="313">
        <v>20.399999999999999</v>
      </c>
      <c r="L1048" s="17">
        <f t="shared" si="97"/>
        <v>1938</v>
      </c>
      <c r="M1048" s="66"/>
      <c r="N1048" s="66">
        <f t="shared" si="98"/>
        <v>20.399999999999999</v>
      </c>
      <c r="O1048" s="67">
        <f t="shared" si="100"/>
        <v>0</v>
      </c>
      <c r="P1048" s="66">
        <f t="shared" si="99"/>
        <v>1938</v>
      </c>
      <c r="Q1048" s="67">
        <f t="shared" si="101"/>
        <v>0</v>
      </c>
    </row>
    <row r="1049" spans="1:17">
      <c r="A1049" s="208">
        <v>0</v>
      </c>
      <c r="B1049" s="26">
        <v>35204</v>
      </c>
      <c r="C1049" s="380" t="s">
        <v>4427</v>
      </c>
      <c r="D1049" s="381"/>
      <c r="E1049" s="381"/>
      <c r="F1049" s="381"/>
      <c r="G1049" s="381"/>
      <c r="H1049" s="381"/>
      <c r="I1049" s="381"/>
      <c r="J1049" s="382"/>
      <c r="K1049" s="313">
        <v>40</v>
      </c>
      <c r="L1049" s="17">
        <f t="shared" si="97"/>
        <v>3800</v>
      </c>
      <c r="M1049" s="66"/>
      <c r="N1049" s="66">
        <f t="shared" si="98"/>
        <v>40</v>
      </c>
      <c r="O1049" s="67">
        <f t="shared" si="100"/>
        <v>0</v>
      </c>
      <c r="P1049" s="66">
        <f t="shared" si="99"/>
        <v>3800</v>
      </c>
      <c r="Q1049" s="67">
        <f t="shared" si="101"/>
        <v>0</v>
      </c>
    </row>
    <row r="1050" spans="1:17">
      <c r="A1050" s="208">
        <v>0</v>
      </c>
      <c r="B1050" s="26">
        <v>50617</v>
      </c>
      <c r="C1050" s="380" t="s">
        <v>4428</v>
      </c>
      <c r="D1050" s="381"/>
      <c r="E1050" s="381"/>
      <c r="F1050" s="381"/>
      <c r="G1050" s="381"/>
      <c r="H1050" s="381"/>
      <c r="I1050" s="381"/>
      <c r="J1050" s="382"/>
      <c r="K1050" s="313">
        <v>16.8</v>
      </c>
      <c r="L1050" s="17">
        <f t="shared" si="97"/>
        <v>1596</v>
      </c>
      <c r="M1050" s="66"/>
      <c r="N1050" s="66">
        <f t="shared" si="98"/>
        <v>16.8</v>
      </c>
      <c r="O1050" s="67">
        <f t="shared" si="100"/>
        <v>0</v>
      </c>
      <c r="P1050" s="66">
        <f t="shared" si="99"/>
        <v>1596</v>
      </c>
      <c r="Q1050" s="67">
        <f t="shared" si="101"/>
        <v>0</v>
      </c>
    </row>
    <row r="1051" spans="1:17">
      <c r="A1051" s="208">
        <v>0</v>
      </c>
      <c r="B1051" s="26">
        <v>65979</v>
      </c>
      <c r="C1051" s="380" t="s">
        <v>4756</v>
      </c>
      <c r="D1051" s="381"/>
      <c r="E1051" s="381"/>
      <c r="F1051" s="381"/>
      <c r="G1051" s="381"/>
      <c r="H1051" s="381"/>
      <c r="I1051" s="381"/>
      <c r="J1051" s="382"/>
      <c r="K1051" s="122">
        <v>3.42</v>
      </c>
      <c r="L1051" s="17">
        <f t="shared" si="97"/>
        <v>325</v>
      </c>
      <c r="M1051" s="66"/>
      <c r="N1051" s="66">
        <f t="shared" si="98"/>
        <v>3.42</v>
      </c>
      <c r="O1051" s="67">
        <f t="shared" si="100"/>
        <v>0</v>
      </c>
      <c r="P1051" s="66">
        <f t="shared" si="99"/>
        <v>325</v>
      </c>
      <c r="Q1051" s="67">
        <f t="shared" si="101"/>
        <v>0</v>
      </c>
    </row>
    <row r="1052" spans="1:17">
      <c r="A1052" s="208">
        <v>0</v>
      </c>
      <c r="B1052" s="26">
        <v>68890</v>
      </c>
      <c r="C1052" s="380" t="s">
        <v>4429</v>
      </c>
      <c r="D1052" s="381"/>
      <c r="E1052" s="381"/>
      <c r="F1052" s="381"/>
      <c r="G1052" s="381"/>
      <c r="H1052" s="381"/>
      <c r="I1052" s="381"/>
      <c r="J1052" s="382"/>
      <c r="K1052" s="313">
        <v>31.9</v>
      </c>
      <c r="L1052" s="17">
        <f t="shared" si="97"/>
        <v>3031</v>
      </c>
      <c r="M1052" s="66"/>
      <c r="N1052" s="66">
        <f t="shared" si="98"/>
        <v>31.9</v>
      </c>
      <c r="O1052" s="67">
        <f t="shared" si="100"/>
        <v>0</v>
      </c>
      <c r="P1052" s="66">
        <f t="shared" si="99"/>
        <v>3031</v>
      </c>
      <c r="Q1052" s="67">
        <f t="shared" si="101"/>
        <v>0</v>
      </c>
    </row>
    <row r="1053" spans="1:17">
      <c r="A1053" s="208">
        <v>0</v>
      </c>
      <c r="B1053" s="26">
        <v>161158</v>
      </c>
      <c r="C1053" s="380" t="s">
        <v>4427</v>
      </c>
      <c r="D1053" s="381"/>
      <c r="E1053" s="381"/>
      <c r="F1053" s="381"/>
      <c r="G1053" s="381"/>
      <c r="H1053" s="381"/>
      <c r="I1053" s="381"/>
      <c r="J1053" s="382"/>
      <c r="K1053" s="17">
        <v>97</v>
      </c>
      <c r="L1053" s="17">
        <f t="shared" si="97"/>
        <v>9215</v>
      </c>
      <c r="M1053" s="66"/>
      <c r="N1053" s="66">
        <f t="shared" si="98"/>
        <v>97</v>
      </c>
      <c r="O1053" s="67">
        <f t="shared" si="100"/>
        <v>0</v>
      </c>
      <c r="P1053" s="66">
        <f t="shared" si="99"/>
        <v>9215</v>
      </c>
      <c r="Q1053" s="67">
        <f t="shared" si="101"/>
        <v>0</v>
      </c>
    </row>
    <row r="1054" spans="1:17">
      <c r="A1054" s="208">
        <v>0</v>
      </c>
      <c r="B1054" s="26">
        <v>196832</v>
      </c>
      <c r="C1054" s="380" t="s">
        <v>4430</v>
      </c>
      <c r="D1054" s="381"/>
      <c r="E1054" s="381"/>
      <c r="F1054" s="381"/>
      <c r="G1054" s="381"/>
      <c r="H1054" s="381"/>
      <c r="I1054" s="381"/>
      <c r="J1054" s="382"/>
      <c r="K1054" s="17">
        <v>140</v>
      </c>
      <c r="L1054" s="17">
        <f t="shared" ref="L1054:L1074" si="102">ROUND(K1054*Курс_EUR,0)</f>
        <v>13300</v>
      </c>
      <c r="M1054" s="66"/>
      <c r="N1054" s="66">
        <f t="shared" ref="N1054:N1074" si="103">K1054*(1-Скидка_SATA)</f>
        <v>140</v>
      </c>
      <c r="O1054" s="67">
        <f t="shared" si="100"/>
        <v>0</v>
      </c>
      <c r="P1054" s="66">
        <f t="shared" ref="P1054:P1074" si="104">L1054*(1-Скидка_SATA)</f>
        <v>13300</v>
      </c>
      <c r="Q1054" s="67">
        <f t="shared" si="101"/>
        <v>0</v>
      </c>
    </row>
    <row r="1055" spans="1:17">
      <c r="A1055" s="208">
        <v>0</v>
      </c>
      <c r="B1055" s="26">
        <v>198762</v>
      </c>
      <c r="C1055" s="380" t="s">
        <v>4431</v>
      </c>
      <c r="D1055" s="381"/>
      <c r="E1055" s="381"/>
      <c r="F1055" s="381"/>
      <c r="G1055" s="381"/>
      <c r="H1055" s="381"/>
      <c r="I1055" s="381"/>
      <c r="J1055" s="382"/>
      <c r="K1055" s="17">
        <v>125</v>
      </c>
      <c r="L1055" s="17">
        <f t="shared" si="102"/>
        <v>11875</v>
      </c>
      <c r="M1055" s="66"/>
      <c r="N1055" s="66">
        <f t="shared" si="103"/>
        <v>125</v>
      </c>
      <c r="O1055" s="67">
        <f t="shared" si="100"/>
        <v>0</v>
      </c>
      <c r="P1055" s="66">
        <f t="shared" si="104"/>
        <v>11875</v>
      </c>
      <c r="Q1055" s="67">
        <f t="shared" si="101"/>
        <v>0</v>
      </c>
    </row>
    <row r="1056" spans="1:17">
      <c r="A1056" s="208">
        <v>0</v>
      </c>
      <c r="B1056" s="26">
        <v>146308</v>
      </c>
      <c r="C1056" s="380" t="s">
        <v>4445</v>
      </c>
      <c r="D1056" s="381"/>
      <c r="E1056" s="381"/>
      <c r="F1056" s="381"/>
      <c r="G1056" s="381"/>
      <c r="H1056" s="381"/>
      <c r="I1056" s="381"/>
      <c r="J1056" s="382"/>
      <c r="K1056" s="17">
        <v>189</v>
      </c>
      <c r="L1056" s="17">
        <f t="shared" si="102"/>
        <v>17955</v>
      </c>
      <c r="M1056" s="66"/>
      <c r="N1056" s="66">
        <f t="shared" si="103"/>
        <v>189</v>
      </c>
      <c r="O1056" s="67">
        <f t="shared" si="100"/>
        <v>0</v>
      </c>
      <c r="P1056" s="66">
        <f t="shared" si="104"/>
        <v>17955</v>
      </c>
      <c r="Q1056" s="67">
        <f t="shared" si="101"/>
        <v>0</v>
      </c>
    </row>
    <row r="1057" spans="1:17">
      <c r="A1057" s="208">
        <v>0</v>
      </c>
      <c r="B1057" s="26">
        <v>146514</v>
      </c>
      <c r="C1057" s="380" t="s">
        <v>4446</v>
      </c>
      <c r="D1057" s="381"/>
      <c r="E1057" s="381"/>
      <c r="F1057" s="381"/>
      <c r="G1057" s="381"/>
      <c r="H1057" s="381"/>
      <c r="I1057" s="381"/>
      <c r="J1057" s="382"/>
      <c r="K1057" s="17">
        <v>113</v>
      </c>
      <c r="L1057" s="17">
        <f t="shared" si="102"/>
        <v>10735</v>
      </c>
      <c r="M1057" s="66"/>
      <c r="N1057" s="66">
        <f t="shared" si="103"/>
        <v>113</v>
      </c>
      <c r="O1057" s="67">
        <f t="shared" si="100"/>
        <v>0</v>
      </c>
      <c r="P1057" s="66">
        <f t="shared" si="104"/>
        <v>10735</v>
      </c>
      <c r="Q1057" s="67">
        <f t="shared" si="101"/>
        <v>0</v>
      </c>
    </row>
    <row r="1058" spans="1:17">
      <c r="A1058" s="208">
        <v>0</v>
      </c>
      <c r="B1058" s="26">
        <v>146993</v>
      </c>
      <c r="C1058" s="380" t="s">
        <v>4447</v>
      </c>
      <c r="D1058" s="381"/>
      <c r="E1058" s="381"/>
      <c r="F1058" s="381"/>
      <c r="G1058" s="381"/>
      <c r="H1058" s="381"/>
      <c r="I1058" s="381"/>
      <c r="J1058" s="382"/>
      <c r="K1058" s="313">
        <v>43.4</v>
      </c>
      <c r="L1058" s="17">
        <f t="shared" si="102"/>
        <v>4123</v>
      </c>
      <c r="M1058" s="66"/>
      <c r="N1058" s="66">
        <f t="shared" si="103"/>
        <v>43.4</v>
      </c>
      <c r="O1058" s="67">
        <f t="shared" si="100"/>
        <v>0</v>
      </c>
      <c r="P1058" s="66">
        <f t="shared" si="104"/>
        <v>4123</v>
      </c>
      <c r="Q1058" s="67">
        <f t="shared" si="101"/>
        <v>0</v>
      </c>
    </row>
    <row r="1059" spans="1:17" ht="12" customHeight="1">
      <c r="A1059" s="208">
        <v>0</v>
      </c>
      <c r="B1059" s="26">
        <v>147017</v>
      </c>
      <c r="C1059" s="380" t="s">
        <v>4448</v>
      </c>
      <c r="D1059" s="381"/>
      <c r="E1059" s="381"/>
      <c r="F1059" s="381"/>
      <c r="G1059" s="381"/>
      <c r="H1059" s="381"/>
      <c r="I1059" s="381"/>
      <c r="J1059" s="382"/>
      <c r="K1059" s="313">
        <v>13.3</v>
      </c>
      <c r="L1059" s="17">
        <f t="shared" si="102"/>
        <v>1264</v>
      </c>
      <c r="M1059" s="66"/>
      <c r="N1059" s="66">
        <f t="shared" si="103"/>
        <v>13.3</v>
      </c>
      <c r="O1059" s="67">
        <f t="shared" si="100"/>
        <v>0</v>
      </c>
      <c r="P1059" s="66">
        <f t="shared" si="104"/>
        <v>1264</v>
      </c>
      <c r="Q1059" s="67">
        <f t="shared" si="101"/>
        <v>0</v>
      </c>
    </row>
    <row r="1060" spans="1:17" ht="12.75" customHeight="1">
      <c r="A1060" s="208">
        <v>0</v>
      </c>
      <c r="B1060" s="26">
        <v>189472</v>
      </c>
      <c r="C1060" s="380" t="s">
        <v>4590</v>
      </c>
      <c r="D1060" s="381"/>
      <c r="E1060" s="381"/>
      <c r="F1060" s="381"/>
      <c r="G1060" s="381"/>
      <c r="H1060" s="381"/>
      <c r="I1060" s="381"/>
      <c r="J1060" s="382"/>
      <c r="K1060" s="313">
        <v>29.3</v>
      </c>
      <c r="L1060" s="17">
        <f t="shared" si="102"/>
        <v>2784</v>
      </c>
      <c r="M1060" s="66"/>
      <c r="N1060" s="66">
        <f t="shared" si="103"/>
        <v>29.3</v>
      </c>
      <c r="O1060" s="67">
        <f t="shared" si="100"/>
        <v>0</v>
      </c>
      <c r="P1060" s="66">
        <f t="shared" si="104"/>
        <v>2784</v>
      </c>
      <c r="Q1060" s="67">
        <f t="shared" si="101"/>
        <v>0</v>
      </c>
    </row>
    <row r="1061" spans="1:17">
      <c r="A1061" s="208">
        <v>0</v>
      </c>
      <c r="B1061" s="26">
        <v>17780</v>
      </c>
      <c r="C1061" s="380" t="s">
        <v>4432</v>
      </c>
      <c r="D1061" s="381"/>
      <c r="E1061" s="381"/>
      <c r="F1061" s="381"/>
      <c r="G1061" s="381"/>
      <c r="H1061" s="381"/>
      <c r="I1061" s="381"/>
      <c r="J1061" s="382"/>
      <c r="K1061" s="17">
        <v>93</v>
      </c>
      <c r="L1061" s="17">
        <f t="shared" si="102"/>
        <v>8835</v>
      </c>
      <c r="M1061" s="66"/>
      <c r="N1061" s="66">
        <f t="shared" si="103"/>
        <v>93</v>
      </c>
      <c r="O1061" s="67">
        <f t="shared" si="100"/>
        <v>0</v>
      </c>
      <c r="P1061" s="66">
        <f t="shared" si="104"/>
        <v>8835</v>
      </c>
      <c r="Q1061" s="67">
        <f t="shared" si="101"/>
        <v>0</v>
      </c>
    </row>
    <row r="1062" spans="1:17">
      <c r="A1062" s="208">
        <v>0</v>
      </c>
      <c r="B1062" s="26">
        <v>17814</v>
      </c>
      <c r="C1062" s="380" t="s">
        <v>4433</v>
      </c>
      <c r="D1062" s="381"/>
      <c r="E1062" s="381"/>
      <c r="F1062" s="381"/>
      <c r="G1062" s="381"/>
      <c r="H1062" s="381"/>
      <c r="I1062" s="381"/>
      <c r="J1062" s="382"/>
      <c r="K1062" s="17">
        <v>1067</v>
      </c>
      <c r="L1062" s="17">
        <f t="shared" si="102"/>
        <v>101365</v>
      </c>
      <c r="M1062" s="66"/>
      <c r="N1062" s="66">
        <f t="shared" si="103"/>
        <v>1067</v>
      </c>
      <c r="O1062" s="67">
        <f t="shared" si="100"/>
        <v>0</v>
      </c>
      <c r="P1062" s="66">
        <f t="shared" si="104"/>
        <v>101365</v>
      </c>
      <c r="Q1062" s="67">
        <f t="shared" si="101"/>
        <v>0</v>
      </c>
    </row>
    <row r="1063" spans="1:17">
      <c r="A1063" s="208">
        <v>0</v>
      </c>
      <c r="B1063" s="26">
        <v>18648</v>
      </c>
      <c r="C1063" s="380" t="s">
        <v>4434</v>
      </c>
      <c r="D1063" s="381"/>
      <c r="E1063" s="381"/>
      <c r="F1063" s="381"/>
      <c r="G1063" s="381"/>
      <c r="H1063" s="381"/>
      <c r="I1063" s="381"/>
      <c r="J1063" s="382"/>
      <c r="K1063" s="17">
        <v>75</v>
      </c>
      <c r="L1063" s="17">
        <f t="shared" si="102"/>
        <v>7125</v>
      </c>
      <c r="M1063" s="66"/>
      <c r="N1063" s="66">
        <f t="shared" si="103"/>
        <v>75</v>
      </c>
      <c r="O1063" s="67">
        <f t="shared" si="100"/>
        <v>0</v>
      </c>
      <c r="P1063" s="66">
        <f t="shared" si="104"/>
        <v>7125</v>
      </c>
      <c r="Q1063" s="67">
        <f t="shared" si="101"/>
        <v>0</v>
      </c>
    </row>
    <row r="1064" spans="1:17">
      <c r="A1064" s="208">
        <v>0</v>
      </c>
      <c r="B1064" s="26">
        <v>28209</v>
      </c>
      <c r="C1064" s="380" t="s">
        <v>4435</v>
      </c>
      <c r="D1064" s="381"/>
      <c r="E1064" s="381"/>
      <c r="F1064" s="381"/>
      <c r="G1064" s="381"/>
      <c r="H1064" s="381"/>
      <c r="I1064" s="381"/>
      <c r="J1064" s="382"/>
      <c r="K1064" s="17">
        <v>107</v>
      </c>
      <c r="L1064" s="17">
        <f t="shared" si="102"/>
        <v>10165</v>
      </c>
      <c r="M1064" s="66"/>
      <c r="N1064" s="66">
        <f t="shared" si="103"/>
        <v>107</v>
      </c>
      <c r="O1064" s="67">
        <f t="shared" si="100"/>
        <v>0</v>
      </c>
      <c r="P1064" s="66">
        <f t="shared" si="104"/>
        <v>10165</v>
      </c>
      <c r="Q1064" s="67">
        <f t="shared" si="101"/>
        <v>0</v>
      </c>
    </row>
    <row r="1065" spans="1:17">
      <c r="A1065" s="208">
        <v>0</v>
      </c>
      <c r="B1065" s="26">
        <v>38042</v>
      </c>
      <c r="C1065" s="380" t="s">
        <v>4436</v>
      </c>
      <c r="D1065" s="381"/>
      <c r="E1065" s="381"/>
      <c r="F1065" s="381"/>
      <c r="G1065" s="381"/>
      <c r="H1065" s="381"/>
      <c r="I1065" s="381"/>
      <c r="J1065" s="382"/>
      <c r="K1065" s="313">
        <v>32.5</v>
      </c>
      <c r="L1065" s="17">
        <f t="shared" si="102"/>
        <v>3088</v>
      </c>
      <c r="M1065" s="66"/>
      <c r="N1065" s="66">
        <f t="shared" si="103"/>
        <v>32.5</v>
      </c>
      <c r="O1065" s="67">
        <f t="shared" si="100"/>
        <v>0</v>
      </c>
      <c r="P1065" s="66">
        <f t="shared" si="104"/>
        <v>3088</v>
      </c>
      <c r="Q1065" s="67">
        <f t="shared" si="101"/>
        <v>0</v>
      </c>
    </row>
    <row r="1066" spans="1:17">
      <c r="A1066" s="208">
        <v>0</v>
      </c>
      <c r="B1066" s="26">
        <v>40683</v>
      </c>
      <c r="C1066" s="380" t="s">
        <v>4437</v>
      </c>
      <c r="D1066" s="381"/>
      <c r="E1066" s="381"/>
      <c r="F1066" s="381"/>
      <c r="G1066" s="381"/>
      <c r="H1066" s="381"/>
      <c r="I1066" s="381"/>
      <c r="J1066" s="382"/>
      <c r="K1066" s="17">
        <v>262</v>
      </c>
      <c r="L1066" s="17">
        <f t="shared" si="102"/>
        <v>24890</v>
      </c>
      <c r="M1066" s="66"/>
      <c r="N1066" s="66">
        <f t="shared" si="103"/>
        <v>262</v>
      </c>
      <c r="O1066" s="67">
        <f t="shared" si="100"/>
        <v>0</v>
      </c>
      <c r="P1066" s="66">
        <f t="shared" si="104"/>
        <v>24890</v>
      </c>
      <c r="Q1066" s="67">
        <f t="shared" si="101"/>
        <v>0</v>
      </c>
    </row>
    <row r="1067" spans="1:17">
      <c r="A1067" s="208">
        <v>0</v>
      </c>
      <c r="B1067" s="26">
        <v>40840</v>
      </c>
      <c r="C1067" s="380" t="s">
        <v>4438</v>
      </c>
      <c r="D1067" s="381"/>
      <c r="E1067" s="381"/>
      <c r="F1067" s="381"/>
      <c r="G1067" s="381"/>
      <c r="H1067" s="381"/>
      <c r="I1067" s="381"/>
      <c r="J1067" s="382"/>
      <c r="K1067" s="313">
        <v>62.6</v>
      </c>
      <c r="L1067" s="17">
        <f t="shared" si="102"/>
        <v>5947</v>
      </c>
      <c r="M1067" s="66"/>
      <c r="N1067" s="66">
        <f t="shared" si="103"/>
        <v>62.6</v>
      </c>
      <c r="O1067" s="67">
        <f t="shared" si="100"/>
        <v>0</v>
      </c>
      <c r="P1067" s="66">
        <f t="shared" si="104"/>
        <v>5947</v>
      </c>
      <c r="Q1067" s="67">
        <f t="shared" si="101"/>
        <v>0</v>
      </c>
    </row>
    <row r="1068" spans="1:17">
      <c r="A1068" s="208">
        <v>0</v>
      </c>
      <c r="B1068" s="26">
        <v>40907</v>
      </c>
      <c r="C1068" s="380" t="s">
        <v>4439</v>
      </c>
      <c r="D1068" s="381"/>
      <c r="E1068" s="381"/>
      <c r="F1068" s="381"/>
      <c r="G1068" s="381"/>
      <c r="H1068" s="381"/>
      <c r="I1068" s="381"/>
      <c r="J1068" s="382"/>
      <c r="K1068" s="313">
        <v>35.799999999999997</v>
      </c>
      <c r="L1068" s="17">
        <f t="shared" si="102"/>
        <v>3401</v>
      </c>
      <c r="M1068" s="66"/>
      <c r="N1068" s="66">
        <f t="shared" si="103"/>
        <v>35.799999999999997</v>
      </c>
      <c r="O1068" s="67">
        <f t="shared" si="100"/>
        <v>0</v>
      </c>
      <c r="P1068" s="66">
        <f t="shared" si="104"/>
        <v>3401</v>
      </c>
      <c r="Q1068" s="67">
        <f t="shared" si="101"/>
        <v>0</v>
      </c>
    </row>
    <row r="1069" spans="1:17">
      <c r="A1069" s="208">
        <v>0</v>
      </c>
      <c r="B1069" s="26">
        <v>40949</v>
      </c>
      <c r="C1069" s="380" t="s">
        <v>4440</v>
      </c>
      <c r="D1069" s="381"/>
      <c r="E1069" s="381"/>
      <c r="F1069" s="381"/>
      <c r="G1069" s="381"/>
      <c r="H1069" s="381"/>
      <c r="I1069" s="381"/>
      <c r="J1069" s="382"/>
      <c r="K1069" s="17">
        <v>349</v>
      </c>
      <c r="L1069" s="17">
        <f t="shared" si="102"/>
        <v>33155</v>
      </c>
      <c r="M1069" s="66"/>
      <c r="N1069" s="66">
        <f t="shared" si="103"/>
        <v>349</v>
      </c>
      <c r="O1069" s="67">
        <f t="shared" si="100"/>
        <v>0</v>
      </c>
      <c r="P1069" s="66">
        <f t="shared" si="104"/>
        <v>33155</v>
      </c>
      <c r="Q1069" s="67">
        <f t="shared" si="101"/>
        <v>0</v>
      </c>
    </row>
    <row r="1070" spans="1:17">
      <c r="A1070" s="208">
        <v>0</v>
      </c>
      <c r="B1070" s="26">
        <v>41715</v>
      </c>
      <c r="C1070" s="380" t="s">
        <v>4441</v>
      </c>
      <c r="D1070" s="381"/>
      <c r="E1070" s="381"/>
      <c r="F1070" s="381"/>
      <c r="G1070" s="381"/>
      <c r="H1070" s="381"/>
      <c r="I1070" s="381"/>
      <c r="J1070" s="382"/>
      <c r="K1070" s="17">
        <v>170</v>
      </c>
      <c r="L1070" s="17">
        <f t="shared" si="102"/>
        <v>16150</v>
      </c>
      <c r="M1070" s="66"/>
      <c r="N1070" s="66">
        <f t="shared" si="103"/>
        <v>170</v>
      </c>
      <c r="O1070" s="67">
        <f t="shared" si="100"/>
        <v>0</v>
      </c>
      <c r="P1070" s="66">
        <f t="shared" si="104"/>
        <v>16150</v>
      </c>
      <c r="Q1070" s="67">
        <f t="shared" si="101"/>
        <v>0</v>
      </c>
    </row>
    <row r="1071" spans="1:17">
      <c r="A1071" s="208">
        <v>0</v>
      </c>
      <c r="B1071" s="26">
        <v>45864</v>
      </c>
      <c r="C1071" s="380" t="s">
        <v>4442</v>
      </c>
      <c r="D1071" s="381"/>
      <c r="E1071" s="381"/>
      <c r="F1071" s="381"/>
      <c r="G1071" s="381"/>
      <c r="H1071" s="381"/>
      <c r="I1071" s="381"/>
      <c r="J1071" s="382"/>
      <c r="K1071" s="17">
        <v>271</v>
      </c>
      <c r="L1071" s="17">
        <f t="shared" si="102"/>
        <v>25745</v>
      </c>
      <c r="M1071" s="66"/>
      <c r="N1071" s="66">
        <f t="shared" si="103"/>
        <v>271</v>
      </c>
      <c r="O1071" s="67">
        <f t="shared" si="100"/>
        <v>0</v>
      </c>
      <c r="P1071" s="66">
        <f t="shared" si="104"/>
        <v>25745</v>
      </c>
      <c r="Q1071" s="67">
        <f t="shared" si="101"/>
        <v>0</v>
      </c>
    </row>
    <row r="1072" spans="1:17">
      <c r="A1072" s="208">
        <v>0</v>
      </c>
      <c r="B1072" s="26">
        <v>48330</v>
      </c>
      <c r="C1072" s="380" t="s">
        <v>4443</v>
      </c>
      <c r="D1072" s="381"/>
      <c r="E1072" s="381"/>
      <c r="F1072" s="381"/>
      <c r="G1072" s="381"/>
      <c r="H1072" s="381"/>
      <c r="I1072" s="381"/>
      <c r="J1072" s="382"/>
      <c r="K1072" s="17">
        <v>121</v>
      </c>
      <c r="L1072" s="17">
        <f t="shared" si="102"/>
        <v>11495</v>
      </c>
      <c r="M1072" s="66"/>
      <c r="N1072" s="66">
        <f t="shared" si="103"/>
        <v>121</v>
      </c>
      <c r="O1072" s="67">
        <f t="shared" si="100"/>
        <v>0</v>
      </c>
      <c r="P1072" s="66">
        <f t="shared" si="104"/>
        <v>11495</v>
      </c>
      <c r="Q1072" s="67">
        <f t="shared" si="101"/>
        <v>0</v>
      </c>
    </row>
    <row r="1073" spans="1:17">
      <c r="A1073" s="208">
        <v>0</v>
      </c>
      <c r="B1073" s="26">
        <v>77636</v>
      </c>
      <c r="C1073" s="380" t="s">
        <v>4444</v>
      </c>
      <c r="D1073" s="381"/>
      <c r="E1073" s="381"/>
      <c r="F1073" s="381"/>
      <c r="G1073" s="381"/>
      <c r="H1073" s="381"/>
      <c r="I1073" s="381"/>
      <c r="J1073" s="382"/>
      <c r="K1073" s="17">
        <v>985</v>
      </c>
      <c r="L1073" s="17">
        <f t="shared" si="102"/>
        <v>93575</v>
      </c>
      <c r="M1073" s="66"/>
      <c r="N1073" s="66">
        <f t="shared" si="103"/>
        <v>985</v>
      </c>
      <c r="O1073" s="67">
        <f t="shared" si="100"/>
        <v>0</v>
      </c>
      <c r="P1073" s="66">
        <f t="shared" si="104"/>
        <v>93575</v>
      </c>
      <c r="Q1073" s="67">
        <f t="shared" si="101"/>
        <v>0</v>
      </c>
    </row>
    <row r="1074" spans="1:17" ht="12.75" customHeight="1" thickBot="1">
      <c r="A1074" s="208">
        <v>0</v>
      </c>
      <c r="B1074" s="26">
        <v>134098</v>
      </c>
      <c r="C1074" s="380" t="s">
        <v>4449</v>
      </c>
      <c r="D1074" s="381"/>
      <c r="E1074" s="381"/>
      <c r="F1074" s="381"/>
      <c r="G1074" s="381"/>
      <c r="H1074" s="381"/>
      <c r="I1074" s="381"/>
      <c r="J1074" s="382"/>
      <c r="K1074" s="313">
        <v>14.4</v>
      </c>
      <c r="L1074" s="17">
        <f t="shared" si="102"/>
        <v>1368</v>
      </c>
      <c r="M1074" s="66"/>
      <c r="N1074" s="66">
        <f t="shared" si="103"/>
        <v>14.4</v>
      </c>
      <c r="O1074" s="67">
        <f t="shared" si="100"/>
        <v>0</v>
      </c>
      <c r="P1074" s="66">
        <f t="shared" si="104"/>
        <v>1368</v>
      </c>
      <c r="Q1074" s="67">
        <f t="shared" si="101"/>
        <v>0</v>
      </c>
    </row>
    <row r="1075" spans="1:17" ht="12" customHeight="1">
      <c r="A1075" s="208"/>
      <c r="B1075" s="410" t="s">
        <v>4451</v>
      </c>
      <c r="C1075" s="410" t="s">
        <v>4451</v>
      </c>
      <c r="D1075" s="410"/>
      <c r="E1075" s="410"/>
      <c r="F1075" s="410"/>
      <c r="G1075" s="410"/>
      <c r="H1075" s="410"/>
      <c r="I1075" s="410"/>
      <c r="J1075" s="410"/>
      <c r="K1075" s="411">
        <v>0</v>
      </c>
      <c r="L1075" s="314"/>
      <c r="M1075" s="66"/>
      <c r="N1075" s="66"/>
      <c r="O1075" s="67"/>
      <c r="P1075" s="66"/>
      <c r="Q1075" s="67"/>
    </row>
    <row r="1076" spans="1:17">
      <c r="A1076" s="208">
        <v>0</v>
      </c>
      <c r="B1076" s="26">
        <v>7757</v>
      </c>
      <c r="C1076" s="380" t="s">
        <v>4452</v>
      </c>
      <c r="D1076" s="381"/>
      <c r="E1076" s="381"/>
      <c r="F1076" s="381"/>
      <c r="G1076" s="381"/>
      <c r="H1076" s="381"/>
      <c r="I1076" s="381"/>
      <c r="J1076" s="382"/>
      <c r="K1076" s="122">
        <v>7.93</v>
      </c>
      <c r="L1076" s="17">
        <f t="shared" ref="L1076:L1107" si="105">ROUND(K1076*Курс_EUR,0)</f>
        <v>753</v>
      </c>
      <c r="M1076" s="66"/>
      <c r="N1076" s="66">
        <f t="shared" ref="N1076:N1107" si="106">K1076*(1-Скидка_SATA)</f>
        <v>7.93</v>
      </c>
      <c r="O1076" s="67">
        <f t="shared" si="100"/>
        <v>0</v>
      </c>
      <c r="P1076" s="66">
        <f t="shared" ref="P1076:P1107" si="107">L1076*(1-Скидка_SATA)</f>
        <v>753</v>
      </c>
      <c r="Q1076" s="67">
        <f t="shared" si="101"/>
        <v>0</v>
      </c>
    </row>
    <row r="1077" spans="1:17">
      <c r="A1077" s="208">
        <v>0</v>
      </c>
      <c r="B1077" s="26">
        <v>9050</v>
      </c>
      <c r="C1077" s="380" t="s">
        <v>4453</v>
      </c>
      <c r="D1077" s="381"/>
      <c r="E1077" s="381"/>
      <c r="F1077" s="381"/>
      <c r="G1077" s="381"/>
      <c r="H1077" s="381"/>
      <c r="I1077" s="381"/>
      <c r="J1077" s="382"/>
      <c r="K1077" s="313">
        <v>26.7</v>
      </c>
      <c r="L1077" s="17">
        <f t="shared" si="105"/>
        <v>2537</v>
      </c>
      <c r="M1077" s="66"/>
      <c r="N1077" s="66">
        <f t="shared" si="106"/>
        <v>26.7</v>
      </c>
      <c r="O1077" s="67">
        <f t="shared" si="100"/>
        <v>0</v>
      </c>
      <c r="P1077" s="66">
        <f t="shared" si="107"/>
        <v>2537</v>
      </c>
      <c r="Q1077" s="67">
        <f t="shared" si="101"/>
        <v>0</v>
      </c>
    </row>
    <row r="1078" spans="1:17">
      <c r="A1078" s="208">
        <v>0</v>
      </c>
      <c r="B1078" s="26">
        <v>9654</v>
      </c>
      <c r="C1078" s="380" t="s">
        <v>4454</v>
      </c>
      <c r="D1078" s="381"/>
      <c r="E1078" s="381"/>
      <c r="F1078" s="381"/>
      <c r="G1078" s="381"/>
      <c r="H1078" s="381"/>
      <c r="I1078" s="381"/>
      <c r="J1078" s="382"/>
      <c r="K1078" s="313">
        <v>26.7</v>
      </c>
      <c r="L1078" s="17">
        <f t="shared" si="105"/>
        <v>2537</v>
      </c>
      <c r="M1078" s="66"/>
      <c r="N1078" s="66">
        <f t="shared" si="106"/>
        <v>26.7</v>
      </c>
      <c r="O1078" s="67">
        <f t="shared" si="100"/>
        <v>0</v>
      </c>
      <c r="P1078" s="66">
        <f t="shared" si="107"/>
        <v>2537</v>
      </c>
      <c r="Q1078" s="67">
        <f t="shared" si="101"/>
        <v>0</v>
      </c>
    </row>
    <row r="1079" spans="1:17">
      <c r="A1079" s="208">
        <v>0</v>
      </c>
      <c r="B1079" s="26">
        <v>96875</v>
      </c>
      <c r="C1079" s="380" t="s">
        <v>4481</v>
      </c>
      <c r="D1079" s="381"/>
      <c r="E1079" s="381"/>
      <c r="F1079" s="381"/>
      <c r="G1079" s="381"/>
      <c r="H1079" s="381"/>
      <c r="I1079" s="381"/>
      <c r="J1079" s="382"/>
      <c r="K1079" s="122">
        <v>1.22</v>
      </c>
      <c r="L1079" s="17">
        <f t="shared" si="105"/>
        <v>116</v>
      </c>
      <c r="M1079" s="66"/>
      <c r="N1079" s="66">
        <f t="shared" si="106"/>
        <v>1.22</v>
      </c>
      <c r="O1079" s="67">
        <f t="shared" si="100"/>
        <v>0</v>
      </c>
      <c r="P1079" s="66">
        <f t="shared" si="107"/>
        <v>116</v>
      </c>
      <c r="Q1079" s="67">
        <f t="shared" si="101"/>
        <v>0</v>
      </c>
    </row>
    <row r="1080" spans="1:17">
      <c r="A1080" s="208">
        <v>0</v>
      </c>
      <c r="B1080" s="26">
        <v>6981</v>
      </c>
      <c r="C1080" s="380" t="s">
        <v>4482</v>
      </c>
      <c r="D1080" s="381"/>
      <c r="E1080" s="381"/>
      <c r="F1080" s="381"/>
      <c r="G1080" s="381"/>
      <c r="H1080" s="381"/>
      <c r="I1080" s="381"/>
      <c r="J1080" s="382"/>
      <c r="K1080" s="313">
        <v>46.5</v>
      </c>
      <c r="L1080" s="17">
        <f t="shared" si="105"/>
        <v>4418</v>
      </c>
      <c r="M1080" s="66"/>
      <c r="N1080" s="66">
        <f t="shared" si="106"/>
        <v>46.5</v>
      </c>
      <c r="O1080" s="67">
        <f t="shared" si="100"/>
        <v>0</v>
      </c>
      <c r="P1080" s="66">
        <f t="shared" si="107"/>
        <v>4418</v>
      </c>
      <c r="Q1080" s="67">
        <f t="shared" si="101"/>
        <v>0</v>
      </c>
    </row>
    <row r="1081" spans="1:17">
      <c r="A1081" s="208">
        <v>0</v>
      </c>
      <c r="B1081" s="26">
        <v>7237</v>
      </c>
      <c r="C1081" s="380" t="s">
        <v>4483</v>
      </c>
      <c r="D1081" s="381"/>
      <c r="E1081" s="381"/>
      <c r="F1081" s="381"/>
      <c r="G1081" s="381"/>
      <c r="H1081" s="381"/>
      <c r="I1081" s="381"/>
      <c r="J1081" s="382"/>
      <c r="K1081" s="17">
        <v>92</v>
      </c>
      <c r="L1081" s="17">
        <f t="shared" si="105"/>
        <v>8740</v>
      </c>
      <c r="M1081" s="66"/>
      <c r="N1081" s="66">
        <f t="shared" si="106"/>
        <v>92</v>
      </c>
      <c r="O1081" s="67">
        <f t="shared" si="100"/>
        <v>0</v>
      </c>
      <c r="P1081" s="66">
        <f t="shared" si="107"/>
        <v>8740</v>
      </c>
      <c r="Q1081" s="67">
        <f t="shared" si="101"/>
        <v>0</v>
      </c>
    </row>
    <row r="1082" spans="1:17">
      <c r="A1082" s="208">
        <v>0</v>
      </c>
      <c r="B1082" s="26">
        <v>8359</v>
      </c>
      <c r="C1082" s="380" t="s">
        <v>4484</v>
      </c>
      <c r="D1082" s="381"/>
      <c r="E1082" s="381"/>
      <c r="F1082" s="381"/>
      <c r="G1082" s="381"/>
      <c r="H1082" s="381"/>
      <c r="I1082" s="381"/>
      <c r="J1082" s="382"/>
      <c r="K1082" s="313">
        <v>40.200000000000003</v>
      </c>
      <c r="L1082" s="17">
        <f t="shared" si="105"/>
        <v>3819</v>
      </c>
      <c r="M1082" s="66"/>
      <c r="N1082" s="66">
        <f t="shared" si="106"/>
        <v>40.200000000000003</v>
      </c>
      <c r="O1082" s="67">
        <f t="shared" si="100"/>
        <v>0</v>
      </c>
      <c r="P1082" s="66">
        <f t="shared" si="107"/>
        <v>3819</v>
      </c>
      <c r="Q1082" s="67">
        <f t="shared" si="101"/>
        <v>0</v>
      </c>
    </row>
    <row r="1083" spans="1:17">
      <c r="A1083" s="208">
        <v>0</v>
      </c>
      <c r="B1083" s="26">
        <v>13508</v>
      </c>
      <c r="C1083" s="380" t="s">
        <v>4485</v>
      </c>
      <c r="D1083" s="381"/>
      <c r="E1083" s="381"/>
      <c r="F1083" s="381"/>
      <c r="G1083" s="381"/>
      <c r="H1083" s="381"/>
      <c r="I1083" s="381"/>
      <c r="J1083" s="382"/>
      <c r="K1083" s="122">
        <v>10.89</v>
      </c>
      <c r="L1083" s="17">
        <f t="shared" si="105"/>
        <v>1035</v>
      </c>
      <c r="M1083" s="66"/>
      <c r="N1083" s="66">
        <f t="shared" si="106"/>
        <v>10.89</v>
      </c>
      <c r="O1083" s="67">
        <f t="shared" si="100"/>
        <v>0</v>
      </c>
      <c r="P1083" s="66">
        <f t="shared" si="107"/>
        <v>1035</v>
      </c>
      <c r="Q1083" s="67">
        <f t="shared" si="101"/>
        <v>0</v>
      </c>
    </row>
    <row r="1084" spans="1:17">
      <c r="A1084" s="208">
        <v>0</v>
      </c>
      <c r="B1084" s="26">
        <v>13524</v>
      </c>
      <c r="C1084" s="380" t="s">
        <v>4780</v>
      </c>
      <c r="D1084" s="381"/>
      <c r="E1084" s="381"/>
      <c r="F1084" s="381"/>
      <c r="G1084" s="381"/>
      <c r="H1084" s="381"/>
      <c r="I1084" s="381"/>
      <c r="J1084" s="382"/>
      <c r="K1084" s="122">
        <v>9.24</v>
      </c>
      <c r="L1084" s="17">
        <f t="shared" si="105"/>
        <v>878</v>
      </c>
      <c r="M1084" s="66"/>
      <c r="N1084" s="66">
        <f t="shared" si="106"/>
        <v>9.24</v>
      </c>
      <c r="O1084" s="67">
        <f t="shared" si="100"/>
        <v>0</v>
      </c>
      <c r="P1084" s="66">
        <f t="shared" si="107"/>
        <v>878</v>
      </c>
      <c r="Q1084" s="67">
        <f t="shared" si="101"/>
        <v>0</v>
      </c>
    </row>
    <row r="1085" spans="1:17">
      <c r="A1085" s="208">
        <v>0</v>
      </c>
      <c r="B1085" s="26">
        <v>13557</v>
      </c>
      <c r="C1085" s="380" t="s">
        <v>4486</v>
      </c>
      <c r="D1085" s="381"/>
      <c r="E1085" s="381"/>
      <c r="F1085" s="381"/>
      <c r="G1085" s="381"/>
      <c r="H1085" s="381"/>
      <c r="I1085" s="381"/>
      <c r="J1085" s="382"/>
      <c r="K1085" s="122">
        <v>7.81</v>
      </c>
      <c r="L1085" s="17">
        <f t="shared" si="105"/>
        <v>742</v>
      </c>
      <c r="M1085" s="66"/>
      <c r="N1085" s="66">
        <f t="shared" si="106"/>
        <v>7.81</v>
      </c>
      <c r="O1085" s="67">
        <f t="shared" si="100"/>
        <v>0</v>
      </c>
      <c r="P1085" s="66">
        <f t="shared" si="107"/>
        <v>742</v>
      </c>
      <c r="Q1085" s="67">
        <f t="shared" si="101"/>
        <v>0</v>
      </c>
    </row>
    <row r="1086" spans="1:17">
      <c r="A1086" s="208">
        <v>0</v>
      </c>
      <c r="B1086" s="26">
        <v>13581</v>
      </c>
      <c r="C1086" s="380" t="s">
        <v>4487</v>
      </c>
      <c r="D1086" s="381"/>
      <c r="E1086" s="381"/>
      <c r="F1086" s="381"/>
      <c r="G1086" s="381"/>
      <c r="H1086" s="381"/>
      <c r="I1086" s="381"/>
      <c r="J1086" s="382"/>
      <c r="K1086" s="313">
        <v>22.2</v>
      </c>
      <c r="L1086" s="17">
        <f t="shared" si="105"/>
        <v>2109</v>
      </c>
      <c r="M1086" s="66"/>
      <c r="N1086" s="66">
        <f t="shared" si="106"/>
        <v>22.2</v>
      </c>
      <c r="O1086" s="67">
        <f t="shared" si="100"/>
        <v>0</v>
      </c>
      <c r="P1086" s="66">
        <f t="shared" si="107"/>
        <v>2109</v>
      </c>
      <c r="Q1086" s="67">
        <f t="shared" si="101"/>
        <v>0</v>
      </c>
    </row>
    <row r="1087" spans="1:17">
      <c r="A1087" s="208">
        <v>0</v>
      </c>
      <c r="B1087" s="26">
        <v>13599</v>
      </c>
      <c r="C1087" s="380" t="s">
        <v>4488</v>
      </c>
      <c r="D1087" s="381"/>
      <c r="E1087" s="381"/>
      <c r="F1087" s="381"/>
      <c r="G1087" s="381"/>
      <c r="H1087" s="381"/>
      <c r="I1087" s="381"/>
      <c r="J1087" s="382"/>
      <c r="K1087" s="313">
        <v>22.2</v>
      </c>
      <c r="L1087" s="17">
        <f t="shared" si="105"/>
        <v>2109</v>
      </c>
      <c r="M1087" s="66"/>
      <c r="N1087" s="66">
        <f t="shared" si="106"/>
        <v>22.2</v>
      </c>
      <c r="O1087" s="67">
        <f t="shared" si="100"/>
        <v>0</v>
      </c>
      <c r="P1087" s="66">
        <f t="shared" si="107"/>
        <v>2109</v>
      </c>
      <c r="Q1087" s="67">
        <f t="shared" si="101"/>
        <v>0</v>
      </c>
    </row>
    <row r="1088" spans="1:17">
      <c r="A1088" s="208">
        <v>0</v>
      </c>
      <c r="B1088" s="26">
        <v>13623</v>
      </c>
      <c r="C1088" s="380" t="s">
        <v>4489</v>
      </c>
      <c r="D1088" s="381"/>
      <c r="E1088" s="381"/>
      <c r="F1088" s="381"/>
      <c r="G1088" s="381"/>
      <c r="H1088" s="381"/>
      <c r="I1088" s="381"/>
      <c r="J1088" s="382"/>
      <c r="K1088" s="313">
        <v>23.4</v>
      </c>
      <c r="L1088" s="17">
        <f t="shared" si="105"/>
        <v>2223</v>
      </c>
      <c r="M1088" s="66"/>
      <c r="N1088" s="66">
        <f t="shared" si="106"/>
        <v>23.4</v>
      </c>
      <c r="O1088" s="67">
        <f t="shared" si="100"/>
        <v>0</v>
      </c>
      <c r="P1088" s="66">
        <f t="shared" si="107"/>
        <v>2223</v>
      </c>
      <c r="Q1088" s="67">
        <f t="shared" si="101"/>
        <v>0</v>
      </c>
    </row>
    <row r="1089" spans="1:17">
      <c r="A1089" s="208">
        <v>0</v>
      </c>
      <c r="B1089" s="26">
        <v>13631</v>
      </c>
      <c r="C1089" s="380" t="s">
        <v>4490</v>
      </c>
      <c r="D1089" s="381"/>
      <c r="E1089" s="381"/>
      <c r="F1089" s="381"/>
      <c r="G1089" s="381"/>
      <c r="H1089" s="381"/>
      <c r="I1089" s="381"/>
      <c r="J1089" s="382"/>
      <c r="K1089" s="313">
        <v>46.1</v>
      </c>
      <c r="L1089" s="17">
        <f t="shared" si="105"/>
        <v>4380</v>
      </c>
      <c r="M1089" s="66"/>
      <c r="N1089" s="66">
        <f t="shared" si="106"/>
        <v>46.1</v>
      </c>
      <c r="O1089" s="67">
        <f t="shared" si="100"/>
        <v>0</v>
      </c>
      <c r="P1089" s="66">
        <f t="shared" si="107"/>
        <v>4380</v>
      </c>
      <c r="Q1089" s="67">
        <f t="shared" si="101"/>
        <v>0</v>
      </c>
    </row>
    <row r="1090" spans="1:17">
      <c r="A1090" s="208">
        <v>0</v>
      </c>
      <c r="B1090" s="26">
        <v>13649</v>
      </c>
      <c r="C1090" s="380" t="s">
        <v>4491</v>
      </c>
      <c r="D1090" s="381"/>
      <c r="E1090" s="381"/>
      <c r="F1090" s="381"/>
      <c r="G1090" s="381"/>
      <c r="H1090" s="381"/>
      <c r="I1090" s="381"/>
      <c r="J1090" s="382"/>
      <c r="K1090" s="313">
        <v>23.4</v>
      </c>
      <c r="L1090" s="17">
        <f t="shared" si="105"/>
        <v>2223</v>
      </c>
      <c r="M1090" s="66"/>
      <c r="N1090" s="66">
        <f t="shared" si="106"/>
        <v>23.4</v>
      </c>
      <c r="O1090" s="67">
        <f t="shared" si="100"/>
        <v>0</v>
      </c>
      <c r="P1090" s="66">
        <f t="shared" si="107"/>
        <v>2223</v>
      </c>
      <c r="Q1090" s="67">
        <f t="shared" si="101"/>
        <v>0</v>
      </c>
    </row>
    <row r="1091" spans="1:17">
      <c r="A1091" s="208">
        <v>0</v>
      </c>
      <c r="B1091" s="26">
        <v>16162</v>
      </c>
      <c r="C1091" s="380" t="s">
        <v>4492</v>
      </c>
      <c r="D1091" s="381"/>
      <c r="E1091" s="381"/>
      <c r="F1091" s="381"/>
      <c r="G1091" s="381"/>
      <c r="H1091" s="381"/>
      <c r="I1091" s="381"/>
      <c r="J1091" s="382"/>
      <c r="K1091" s="313">
        <v>42.2</v>
      </c>
      <c r="L1091" s="17">
        <f t="shared" si="105"/>
        <v>4009</v>
      </c>
      <c r="M1091" s="66"/>
      <c r="N1091" s="66">
        <f t="shared" si="106"/>
        <v>42.2</v>
      </c>
      <c r="O1091" s="67">
        <f t="shared" si="100"/>
        <v>0</v>
      </c>
      <c r="P1091" s="66">
        <f t="shared" si="107"/>
        <v>4009</v>
      </c>
      <c r="Q1091" s="67">
        <f t="shared" si="101"/>
        <v>0</v>
      </c>
    </row>
    <row r="1092" spans="1:17">
      <c r="A1092" s="208">
        <v>0</v>
      </c>
      <c r="B1092" s="26">
        <v>53942</v>
      </c>
      <c r="C1092" s="380" t="s">
        <v>4493</v>
      </c>
      <c r="D1092" s="381"/>
      <c r="E1092" s="381"/>
      <c r="F1092" s="381"/>
      <c r="G1092" s="381"/>
      <c r="H1092" s="381"/>
      <c r="I1092" s="381"/>
      <c r="J1092" s="382"/>
      <c r="K1092" s="122">
        <v>9.35</v>
      </c>
      <c r="L1092" s="17">
        <f t="shared" si="105"/>
        <v>888</v>
      </c>
      <c r="M1092" s="66"/>
      <c r="N1092" s="66">
        <f t="shared" si="106"/>
        <v>9.35</v>
      </c>
      <c r="O1092" s="67">
        <f t="shared" si="100"/>
        <v>0</v>
      </c>
      <c r="P1092" s="66">
        <f t="shared" si="107"/>
        <v>888</v>
      </c>
      <c r="Q1092" s="67">
        <f t="shared" si="101"/>
        <v>0</v>
      </c>
    </row>
    <row r="1093" spans="1:17">
      <c r="A1093" s="208">
        <v>0</v>
      </c>
      <c r="B1093" s="26">
        <v>99895</v>
      </c>
      <c r="C1093" s="380" t="s">
        <v>4494</v>
      </c>
      <c r="D1093" s="381"/>
      <c r="E1093" s="381"/>
      <c r="F1093" s="381"/>
      <c r="G1093" s="381"/>
      <c r="H1093" s="381"/>
      <c r="I1093" s="381"/>
      <c r="J1093" s="382"/>
      <c r="K1093" s="17">
        <v>69</v>
      </c>
      <c r="L1093" s="17">
        <f t="shared" si="105"/>
        <v>6555</v>
      </c>
      <c r="M1093" s="66"/>
      <c r="N1093" s="66">
        <f t="shared" si="106"/>
        <v>69</v>
      </c>
      <c r="O1093" s="67">
        <f t="shared" si="100"/>
        <v>0</v>
      </c>
      <c r="P1093" s="66">
        <f t="shared" si="107"/>
        <v>6555</v>
      </c>
      <c r="Q1093" s="67">
        <f t="shared" si="101"/>
        <v>0</v>
      </c>
    </row>
    <row r="1094" spans="1:17">
      <c r="A1094" s="208">
        <v>0</v>
      </c>
      <c r="B1094" s="26">
        <v>3988</v>
      </c>
      <c r="C1094" s="380" t="s">
        <v>4495</v>
      </c>
      <c r="D1094" s="381"/>
      <c r="E1094" s="381"/>
      <c r="F1094" s="381"/>
      <c r="G1094" s="381"/>
      <c r="H1094" s="381"/>
      <c r="I1094" s="381"/>
      <c r="J1094" s="382"/>
      <c r="K1094" s="313">
        <v>31</v>
      </c>
      <c r="L1094" s="17">
        <f t="shared" si="105"/>
        <v>2945</v>
      </c>
      <c r="M1094" s="66"/>
      <c r="N1094" s="66">
        <f t="shared" si="106"/>
        <v>31</v>
      </c>
      <c r="O1094" s="67">
        <f t="shared" si="100"/>
        <v>0</v>
      </c>
      <c r="P1094" s="66">
        <f t="shared" si="107"/>
        <v>2945</v>
      </c>
      <c r="Q1094" s="67">
        <f t="shared" si="101"/>
        <v>0</v>
      </c>
    </row>
    <row r="1095" spans="1:17">
      <c r="A1095" s="208">
        <v>0</v>
      </c>
      <c r="B1095" s="26">
        <v>76018</v>
      </c>
      <c r="C1095" s="380" t="s">
        <v>4496</v>
      </c>
      <c r="D1095" s="381"/>
      <c r="E1095" s="381"/>
      <c r="F1095" s="381"/>
      <c r="G1095" s="381"/>
      <c r="H1095" s="381"/>
      <c r="I1095" s="381"/>
      <c r="J1095" s="382"/>
      <c r="K1095" s="17">
        <v>261</v>
      </c>
      <c r="L1095" s="17">
        <f t="shared" si="105"/>
        <v>24795</v>
      </c>
      <c r="M1095" s="66"/>
      <c r="N1095" s="66">
        <f t="shared" si="106"/>
        <v>261</v>
      </c>
      <c r="O1095" s="67">
        <f t="shared" si="100"/>
        <v>0</v>
      </c>
      <c r="P1095" s="66">
        <f t="shared" si="107"/>
        <v>24795</v>
      </c>
      <c r="Q1095" s="67">
        <f t="shared" si="101"/>
        <v>0</v>
      </c>
    </row>
    <row r="1096" spans="1:17">
      <c r="A1096" s="208">
        <v>0</v>
      </c>
      <c r="B1096" s="26">
        <v>76026</v>
      </c>
      <c r="C1096" s="380" t="s">
        <v>4497</v>
      </c>
      <c r="D1096" s="381"/>
      <c r="E1096" s="381"/>
      <c r="F1096" s="381"/>
      <c r="G1096" s="381"/>
      <c r="H1096" s="381"/>
      <c r="I1096" s="381"/>
      <c r="J1096" s="382"/>
      <c r="K1096" s="17">
        <v>1146</v>
      </c>
      <c r="L1096" s="17">
        <f t="shared" si="105"/>
        <v>108870</v>
      </c>
      <c r="M1096" s="66"/>
      <c r="N1096" s="66">
        <f t="shared" si="106"/>
        <v>1146</v>
      </c>
      <c r="O1096" s="67">
        <f t="shared" si="100"/>
        <v>0</v>
      </c>
      <c r="P1096" s="66">
        <f t="shared" si="107"/>
        <v>108870</v>
      </c>
      <c r="Q1096" s="67">
        <f t="shared" si="101"/>
        <v>0</v>
      </c>
    </row>
    <row r="1097" spans="1:17">
      <c r="A1097" s="208">
        <v>0</v>
      </c>
      <c r="B1097" s="26">
        <v>38265</v>
      </c>
      <c r="C1097" s="380" t="s">
        <v>4498</v>
      </c>
      <c r="D1097" s="381"/>
      <c r="E1097" s="381"/>
      <c r="F1097" s="381"/>
      <c r="G1097" s="381"/>
      <c r="H1097" s="381"/>
      <c r="I1097" s="381"/>
      <c r="J1097" s="382"/>
      <c r="K1097" s="17">
        <v>160</v>
      </c>
      <c r="L1097" s="17">
        <f t="shared" si="105"/>
        <v>15200</v>
      </c>
      <c r="M1097" s="66"/>
      <c r="N1097" s="66">
        <f t="shared" si="106"/>
        <v>160</v>
      </c>
      <c r="O1097" s="67">
        <f t="shared" si="100"/>
        <v>0</v>
      </c>
      <c r="P1097" s="66">
        <f t="shared" si="107"/>
        <v>15200</v>
      </c>
      <c r="Q1097" s="67">
        <f t="shared" si="101"/>
        <v>0</v>
      </c>
    </row>
    <row r="1098" spans="1:17">
      <c r="A1098" s="208">
        <v>0</v>
      </c>
      <c r="B1098" s="26">
        <v>12260</v>
      </c>
      <c r="C1098" s="380" t="s">
        <v>4777</v>
      </c>
      <c r="D1098" s="381"/>
      <c r="E1098" s="381"/>
      <c r="F1098" s="381"/>
      <c r="G1098" s="381"/>
      <c r="H1098" s="381"/>
      <c r="I1098" s="381"/>
      <c r="J1098" s="382"/>
      <c r="K1098" s="17">
        <v>110</v>
      </c>
      <c r="L1098" s="17">
        <f t="shared" si="105"/>
        <v>10450</v>
      </c>
      <c r="M1098" s="66"/>
      <c r="N1098" s="66">
        <f t="shared" si="106"/>
        <v>110</v>
      </c>
      <c r="O1098" s="67">
        <f t="shared" si="100"/>
        <v>0</v>
      </c>
      <c r="P1098" s="66">
        <f t="shared" si="107"/>
        <v>10450</v>
      </c>
      <c r="Q1098" s="67">
        <f t="shared" si="101"/>
        <v>0</v>
      </c>
    </row>
    <row r="1099" spans="1:17">
      <c r="A1099" s="208">
        <v>0</v>
      </c>
      <c r="B1099" s="26">
        <v>9845</v>
      </c>
      <c r="C1099" s="380" t="s">
        <v>4499</v>
      </c>
      <c r="D1099" s="381"/>
      <c r="E1099" s="381"/>
      <c r="F1099" s="381"/>
      <c r="G1099" s="381"/>
      <c r="H1099" s="381"/>
      <c r="I1099" s="381"/>
      <c r="J1099" s="382"/>
      <c r="K1099" s="17">
        <v>115</v>
      </c>
      <c r="L1099" s="17">
        <f t="shared" si="105"/>
        <v>10925</v>
      </c>
      <c r="M1099" s="66"/>
      <c r="N1099" s="66">
        <f t="shared" si="106"/>
        <v>115</v>
      </c>
      <c r="O1099" s="67">
        <f t="shared" si="100"/>
        <v>0</v>
      </c>
      <c r="P1099" s="66">
        <f t="shared" si="107"/>
        <v>10925</v>
      </c>
      <c r="Q1099" s="67">
        <f t="shared" si="101"/>
        <v>0</v>
      </c>
    </row>
    <row r="1100" spans="1:17">
      <c r="A1100" s="208">
        <v>0</v>
      </c>
      <c r="B1100" s="26">
        <v>9852</v>
      </c>
      <c r="C1100" s="380" t="s">
        <v>4500</v>
      </c>
      <c r="D1100" s="381"/>
      <c r="E1100" s="381"/>
      <c r="F1100" s="381"/>
      <c r="G1100" s="381"/>
      <c r="H1100" s="381"/>
      <c r="I1100" s="381"/>
      <c r="J1100" s="382"/>
      <c r="K1100" s="313">
        <v>44.1</v>
      </c>
      <c r="L1100" s="17">
        <f t="shared" si="105"/>
        <v>4190</v>
      </c>
      <c r="M1100" s="66"/>
      <c r="N1100" s="66">
        <f t="shared" si="106"/>
        <v>44.1</v>
      </c>
      <c r="O1100" s="67">
        <f t="shared" si="100"/>
        <v>0</v>
      </c>
      <c r="P1100" s="66">
        <f t="shared" si="107"/>
        <v>4190</v>
      </c>
      <c r="Q1100" s="67">
        <f t="shared" si="101"/>
        <v>0</v>
      </c>
    </row>
    <row r="1101" spans="1:17">
      <c r="A1101" s="208">
        <v>0</v>
      </c>
      <c r="B1101" s="26">
        <v>9886</v>
      </c>
      <c r="C1101" s="380" t="s">
        <v>4501</v>
      </c>
      <c r="D1101" s="381"/>
      <c r="E1101" s="381"/>
      <c r="F1101" s="381"/>
      <c r="G1101" s="381"/>
      <c r="H1101" s="381"/>
      <c r="I1101" s="381"/>
      <c r="J1101" s="382"/>
      <c r="K1101" s="313">
        <v>31.2</v>
      </c>
      <c r="L1101" s="17">
        <f t="shared" si="105"/>
        <v>2964</v>
      </c>
      <c r="M1101" s="66"/>
      <c r="N1101" s="66">
        <f t="shared" si="106"/>
        <v>31.2</v>
      </c>
      <c r="O1101" s="67">
        <f t="shared" si="100"/>
        <v>0</v>
      </c>
      <c r="P1101" s="66">
        <f t="shared" si="107"/>
        <v>2964</v>
      </c>
      <c r="Q1101" s="67">
        <f t="shared" si="101"/>
        <v>0</v>
      </c>
    </row>
    <row r="1102" spans="1:17">
      <c r="A1102" s="208">
        <v>0</v>
      </c>
      <c r="B1102" s="26">
        <v>48173</v>
      </c>
      <c r="C1102" s="380" t="s">
        <v>4502</v>
      </c>
      <c r="D1102" s="381"/>
      <c r="E1102" s="381"/>
      <c r="F1102" s="381"/>
      <c r="G1102" s="381"/>
      <c r="H1102" s="381"/>
      <c r="I1102" s="381"/>
      <c r="J1102" s="382"/>
      <c r="K1102" s="313">
        <v>23.9</v>
      </c>
      <c r="L1102" s="17">
        <f t="shared" si="105"/>
        <v>2271</v>
      </c>
      <c r="M1102" s="66"/>
      <c r="N1102" s="66">
        <f t="shared" si="106"/>
        <v>23.9</v>
      </c>
      <c r="O1102" s="67">
        <f t="shared" si="100"/>
        <v>0</v>
      </c>
      <c r="P1102" s="66">
        <f t="shared" si="107"/>
        <v>2271</v>
      </c>
      <c r="Q1102" s="67">
        <f t="shared" si="101"/>
        <v>0</v>
      </c>
    </row>
    <row r="1103" spans="1:17">
      <c r="A1103" s="208">
        <v>0</v>
      </c>
      <c r="B1103" s="26">
        <v>4754</v>
      </c>
      <c r="C1103" s="380" t="s">
        <v>4503</v>
      </c>
      <c r="D1103" s="381"/>
      <c r="E1103" s="381"/>
      <c r="F1103" s="381"/>
      <c r="G1103" s="381"/>
      <c r="H1103" s="381"/>
      <c r="I1103" s="381"/>
      <c r="J1103" s="382"/>
      <c r="K1103" s="17">
        <v>194</v>
      </c>
      <c r="L1103" s="17">
        <f t="shared" si="105"/>
        <v>18430</v>
      </c>
      <c r="M1103" s="66"/>
      <c r="N1103" s="66">
        <f t="shared" si="106"/>
        <v>194</v>
      </c>
      <c r="O1103" s="67">
        <f t="shared" si="100"/>
        <v>0</v>
      </c>
      <c r="P1103" s="66">
        <f t="shared" si="107"/>
        <v>18430</v>
      </c>
      <c r="Q1103" s="67">
        <f t="shared" si="101"/>
        <v>0</v>
      </c>
    </row>
    <row r="1104" spans="1:17">
      <c r="A1104" s="208">
        <v>0</v>
      </c>
      <c r="B1104" s="26">
        <v>37655</v>
      </c>
      <c r="C1104" s="380" t="s">
        <v>4504</v>
      </c>
      <c r="D1104" s="381"/>
      <c r="E1104" s="381"/>
      <c r="F1104" s="381"/>
      <c r="G1104" s="381"/>
      <c r="H1104" s="381"/>
      <c r="I1104" s="381"/>
      <c r="J1104" s="382"/>
      <c r="K1104" s="17">
        <v>175</v>
      </c>
      <c r="L1104" s="17">
        <f t="shared" si="105"/>
        <v>16625</v>
      </c>
      <c r="M1104" s="66"/>
      <c r="N1104" s="66">
        <f t="shared" si="106"/>
        <v>175</v>
      </c>
      <c r="O1104" s="67">
        <f t="shared" si="100"/>
        <v>0</v>
      </c>
      <c r="P1104" s="66">
        <f t="shared" si="107"/>
        <v>16625</v>
      </c>
      <c r="Q1104" s="67">
        <f t="shared" si="101"/>
        <v>0</v>
      </c>
    </row>
    <row r="1105" spans="1:17">
      <c r="A1105" s="208">
        <v>0</v>
      </c>
      <c r="B1105" s="26">
        <v>9902</v>
      </c>
      <c r="C1105" s="380" t="s">
        <v>4505</v>
      </c>
      <c r="D1105" s="381"/>
      <c r="E1105" s="381"/>
      <c r="F1105" s="381"/>
      <c r="G1105" s="381"/>
      <c r="H1105" s="381"/>
      <c r="I1105" s="381"/>
      <c r="J1105" s="382"/>
      <c r="K1105" s="17">
        <v>168</v>
      </c>
      <c r="L1105" s="17">
        <f t="shared" si="105"/>
        <v>15960</v>
      </c>
      <c r="M1105" s="66"/>
      <c r="N1105" s="66">
        <f t="shared" si="106"/>
        <v>168</v>
      </c>
      <c r="O1105" s="67">
        <f t="shared" ref="O1105:O1143" si="108">N1105*M1105</f>
        <v>0</v>
      </c>
      <c r="P1105" s="66">
        <f t="shared" si="107"/>
        <v>15960</v>
      </c>
      <c r="Q1105" s="67">
        <f t="shared" ref="Q1105:Q1143" si="109">M1105*P1105</f>
        <v>0</v>
      </c>
    </row>
    <row r="1106" spans="1:17">
      <c r="A1106" s="208">
        <v>0</v>
      </c>
      <c r="B1106" s="26">
        <v>53090</v>
      </c>
      <c r="C1106" s="380" t="s">
        <v>4506</v>
      </c>
      <c r="D1106" s="381"/>
      <c r="E1106" s="381"/>
      <c r="F1106" s="381"/>
      <c r="G1106" s="381"/>
      <c r="H1106" s="381"/>
      <c r="I1106" s="381"/>
      <c r="J1106" s="382"/>
      <c r="K1106" s="17">
        <v>215</v>
      </c>
      <c r="L1106" s="17">
        <f t="shared" si="105"/>
        <v>20425</v>
      </c>
      <c r="M1106" s="66"/>
      <c r="N1106" s="66">
        <f t="shared" si="106"/>
        <v>215</v>
      </c>
      <c r="O1106" s="67">
        <f t="shared" si="108"/>
        <v>0</v>
      </c>
      <c r="P1106" s="66">
        <f t="shared" si="107"/>
        <v>20425</v>
      </c>
      <c r="Q1106" s="67">
        <f t="shared" si="109"/>
        <v>0</v>
      </c>
    </row>
    <row r="1107" spans="1:17">
      <c r="A1107" s="208">
        <v>0</v>
      </c>
      <c r="B1107" s="26">
        <v>189068</v>
      </c>
      <c r="C1107" s="380" t="s">
        <v>4507</v>
      </c>
      <c r="D1107" s="381"/>
      <c r="E1107" s="381"/>
      <c r="F1107" s="381"/>
      <c r="G1107" s="381"/>
      <c r="H1107" s="381"/>
      <c r="I1107" s="381"/>
      <c r="J1107" s="382"/>
      <c r="K1107" s="17">
        <v>265</v>
      </c>
      <c r="L1107" s="17">
        <f t="shared" si="105"/>
        <v>25175</v>
      </c>
      <c r="M1107" s="66"/>
      <c r="N1107" s="66">
        <f t="shared" si="106"/>
        <v>265</v>
      </c>
      <c r="O1107" s="67">
        <f t="shared" si="108"/>
        <v>0</v>
      </c>
      <c r="P1107" s="66">
        <f t="shared" si="107"/>
        <v>25175</v>
      </c>
      <c r="Q1107" s="67">
        <f t="shared" si="109"/>
        <v>0</v>
      </c>
    </row>
    <row r="1108" spans="1:17">
      <c r="A1108" s="208">
        <v>0</v>
      </c>
      <c r="B1108" s="26">
        <v>50641</v>
      </c>
      <c r="C1108" s="380" t="s">
        <v>4508</v>
      </c>
      <c r="D1108" s="381"/>
      <c r="E1108" s="381"/>
      <c r="F1108" s="381"/>
      <c r="G1108" s="381"/>
      <c r="H1108" s="381"/>
      <c r="I1108" s="381"/>
      <c r="J1108" s="382"/>
      <c r="K1108" s="17">
        <v>232</v>
      </c>
      <c r="L1108" s="17">
        <f t="shared" ref="L1108:L1139" si="110">ROUND(K1108*Курс_EUR,0)</f>
        <v>22040</v>
      </c>
      <c r="M1108" s="66"/>
      <c r="N1108" s="66">
        <f t="shared" ref="N1108:N1143" si="111">K1108*(1-Скидка_SATA)</f>
        <v>232</v>
      </c>
      <c r="O1108" s="67">
        <f t="shared" si="108"/>
        <v>0</v>
      </c>
      <c r="P1108" s="66">
        <f t="shared" ref="P1108:P1143" si="112">L1108*(1-Скидка_SATA)</f>
        <v>22040</v>
      </c>
      <c r="Q1108" s="67">
        <f t="shared" si="109"/>
        <v>0</v>
      </c>
    </row>
    <row r="1109" spans="1:17">
      <c r="A1109" s="208">
        <v>0</v>
      </c>
      <c r="B1109" s="26">
        <v>27300</v>
      </c>
      <c r="C1109" s="380" t="s">
        <v>4509</v>
      </c>
      <c r="D1109" s="381"/>
      <c r="E1109" s="381"/>
      <c r="F1109" s="381"/>
      <c r="G1109" s="381"/>
      <c r="H1109" s="381"/>
      <c r="I1109" s="381"/>
      <c r="J1109" s="382"/>
      <c r="K1109" s="17">
        <v>703</v>
      </c>
      <c r="L1109" s="17">
        <f t="shared" si="110"/>
        <v>66785</v>
      </c>
      <c r="M1109" s="66"/>
      <c r="N1109" s="66">
        <f t="shared" si="111"/>
        <v>703</v>
      </c>
      <c r="O1109" s="67">
        <f t="shared" si="108"/>
        <v>0</v>
      </c>
      <c r="P1109" s="66">
        <f t="shared" si="112"/>
        <v>66785</v>
      </c>
      <c r="Q1109" s="67">
        <f t="shared" si="109"/>
        <v>0</v>
      </c>
    </row>
    <row r="1110" spans="1:17">
      <c r="A1110" s="208">
        <v>0</v>
      </c>
      <c r="B1110" s="26">
        <v>27318</v>
      </c>
      <c r="C1110" s="380" t="s">
        <v>4510</v>
      </c>
      <c r="D1110" s="381"/>
      <c r="E1110" s="381"/>
      <c r="F1110" s="381"/>
      <c r="G1110" s="381"/>
      <c r="H1110" s="381"/>
      <c r="I1110" s="381"/>
      <c r="J1110" s="382"/>
      <c r="K1110" s="17">
        <v>740</v>
      </c>
      <c r="L1110" s="17">
        <f t="shared" si="110"/>
        <v>70300</v>
      </c>
      <c r="M1110" s="66"/>
      <c r="N1110" s="66">
        <f t="shared" si="111"/>
        <v>740</v>
      </c>
      <c r="O1110" s="67">
        <f t="shared" si="108"/>
        <v>0</v>
      </c>
      <c r="P1110" s="66">
        <f t="shared" si="112"/>
        <v>70300</v>
      </c>
      <c r="Q1110" s="67">
        <f t="shared" si="109"/>
        <v>0</v>
      </c>
    </row>
    <row r="1111" spans="1:17">
      <c r="A1111" s="208">
        <v>0</v>
      </c>
      <c r="B1111" s="26">
        <v>49155</v>
      </c>
      <c r="C1111" s="380" t="s">
        <v>4511</v>
      </c>
      <c r="D1111" s="381"/>
      <c r="E1111" s="381"/>
      <c r="F1111" s="381"/>
      <c r="G1111" s="381"/>
      <c r="H1111" s="381"/>
      <c r="I1111" s="381"/>
      <c r="J1111" s="382"/>
      <c r="K1111" s="17">
        <v>174</v>
      </c>
      <c r="L1111" s="17">
        <f t="shared" si="110"/>
        <v>16530</v>
      </c>
      <c r="M1111" s="66"/>
      <c r="N1111" s="66">
        <f t="shared" si="111"/>
        <v>174</v>
      </c>
      <c r="O1111" s="67">
        <f t="shared" si="108"/>
        <v>0</v>
      </c>
      <c r="P1111" s="66">
        <f t="shared" si="112"/>
        <v>16530</v>
      </c>
      <c r="Q1111" s="67">
        <f t="shared" si="109"/>
        <v>0</v>
      </c>
    </row>
    <row r="1112" spans="1:17">
      <c r="A1112" s="208">
        <v>0</v>
      </c>
      <c r="B1112" s="26">
        <v>49999</v>
      </c>
      <c r="C1112" s="380" t="s">
        <v>4512</v>
      </c>
      <c r="D1112" s="381"/>
      <c r="E1112" s="381"/>
      <c r="F1112" s="381"/>
      <c r="G1112" s="381"/>
      <c r="H1112" s="381"/>
      <c r="I1112" s="381"/>
      <c r="J1112" s="382"/>
      <c r="K1112" s="17">
        <v>231</v>
      </c>
      <c r="L1112" s="17">
        <f t="shared" si="110"/>
        <v>21945</v>
      </c>
      <c r="M1112" s="66"/>
      <c r="N1112" s="66">
        <f t="shared" si="111"/>
        <v>231</v>
      </c>
      <c r="O1112" s="67">
        <f t="shared" si="108"/>
        <v>0</v>
      </c>
      <c r="P1112" s="66">
        <f t="shared" si="112"/>
        <v>21945</v>
      </c>
      <c r="Q1112" s="67">
        <f t="shared" si="109"/>
        <v>0</v>
      </c>
    </row>
    <row r="1113" spans="1:17">
      <c r="A1113" s="208">
        <v>0</v>
      </c>
      <c r="B1113" s="26">
        <v>50161</v>
      </c>
      <c r="C1113" s="380" t="s">
        <v>4513</v>
      </c>
      <c r="D1113" s="381"/>
      <c r="E1113" s="381"/>
      <c r="F1113" s="381"/>
      <c r="G1113" s="381"/>
      <c r="H1113" s="381"/>
      <c r="I1113" s="381"/>
      <c r="J1113" s="382"/>
      <c r="K1113" s="17">
        <v>342</v>
      </c>
      <c r="L1113" s="17">
        <f t="shared" si="110"/>
        <v>32490</v>
      </c>
      <c r="M1113" s="66"/>
      <c r="N1113" s="66">
        <f t="shared" si="111"/>
        <v>342</v>
      </c>
      <c r="O1113" s="67">
        <f t="shared" si="108"/>
        <v>0</v>
      </c>
      <c r="P1113" s="66">
        <f t="shared" si="112"/>
        <v>32490</v>
      </c>
      <c r="Q1113" s="67">
        <f t="shared" si="109"/>
        <v>0</v>
      </c>
    </row>
    <row r="1114" spans="1:17">
      <c r="A1114" s="208">
        <v>0</v>
      </c>
      <c r="B1114" s="26">
        <v>64998</v>
      </c>
      <c r="C1114" s="380" t="s">
        <v>4514</v>
      </c>
      <c r="D1114" s="381"/>
      <c r="E1114" s="381"/>
      <c r="F1114" s="381"/>
      <c r="G1114" s="381"/>
      <c r="H1114" s="381"/>
      <c r="I1114" s="381"/>
      <c r="J1114" s="382"/>
      <c r="K1114" s="17">
        <v>172</v>
      </c>
      <c r="L1114" s="17">
        <f t="shared" si="110"/>
        <v>16340</v>
      </c>
      <c r="M1114" s="66"/>
      <c r="N1114" s="66">
        <f t="shared" si="111"/>
        <v>172</v>
      </c>
      <c r="O1114" s="67">
        <f t="shared" si="108"/>
        <v>0</v>
      </c>
      <c r="P1114" s="66">
        <f t="shared" si="112"/>
        <v>16340</v>
      </c>
      <c r="Q1114" s="67">
        <f t="shared" si="109"/>
        <v>0</v>
      </c>
    </row>
    <row r="1115" spans="1:17">
      <c r="A1115" s="208">
        <v>0</v>
      </c>
      <c r="B1115" s="26">
        <v>77834</v>
      </c>
      <c r="C1115" s="380" t="s">
        <v>4515</v>
      </c>
      <c r="D1115" s="381"/>
      <c r="E1115" s="381"/>
      <c r="F1115" s="381"/>
      <c r="G1115" s="381"/>
      <c r="H1115" s="381"/>
      <c r="I1115" s="381"/>
      <c r="J1115" s="382"/>
      <c r="K1115" s="17">
        <v>407</v>
      </c>
      <c r="L1115" s="17">
        <f t="shared" si="110"/>
        <v>38665</v>
      </c>
      <c r="M1115" s="66"/>
      <c r="N1115" s="66">
        <f t="shared" si="111"/>
        <v>407</v>
      </c>
      <c r="O1115" s="67">
        <f t="shared" si="108"/>
        <v>0</v>
      </c>
      <c r="P1115" s="66">
        <f t="shared" si="112"/>
        <v>38665</v>
      </c>
      <c r="Q1115" s="67">
        <f t="shared" si="109"/>
        <v>0</v>
      </c>
    </row>
    <row r="1116" spans="1:17">
      <c r="A1116" s="208">
        <v>0</v>
      </c>
      <c r="B1116" s="26">
        <v>77842</v>
      </c>
      <c r="C1116" s="380" t="s">
        <v>4516</v>
      </c>
      <c r="D1116" s="381"/>
      <c r="E1116" s="381"/>
      <c r="F1116" s="381"/>
      <c r="G1116" s="381"/>
      <c r="H1116" s="381"/>
      <c r="I1116" s="381"/>
      <c r="J1116" s="382"/>
      <c r="K1116" s="17">
        <v>545</v>
      </c>
      <c r="L1116" s="17">
        <f t="shared" si="110"/>
        <v>51775</v>
      </c>
      <c r="M1116" s="66"/>
      <c r="N1116" s="66">
        <f t="shared" si="111"/>
        <v>545</v>
      </c>
      <c r="O1116" s="67">
        <f t="shared" si="108"/>
        <v>0</v>
      </c>
      <c r="P1116" s="66">
        <f t="shared" si="112"/>
        <v>51775</v>
      </c>
      <c r="Q1116" s="67">
        <f t="shared" si="109"/>
        <v>0</v>
      </c>
    </row>
    <row r="1117" spans="1:17">
      <c r="A1117" s="208">
        <v>0</v>
      </c>
      <c r="B1117" s="26">
        <v>77859</v>
      </c>
      <c r="C1117" s="380" t="s">
        <v>4517</v>
      </c>
      <c r="D1117" s="381"/>
      <c r="E1117" s="381"/>
      <c r="F1117" s="381"/>
      <c r="G1117" s="381"/>
      <c r="H1117" s="381"/>
      <c r="I1117" s="381"/>
      <c r="J1117" s="382"/>
      <c r="K1117" s="17">
        <v>688</v>
      </c>
      <c r="L1117" s="17">
        <f t="shared" si="110"/>
        <v>65360</v>
      </c>
      <c r="M1117" s="66"/>
      <c r="N1117" s="66">
        <f t="shared" si="111"/>
        <v>688</v>
      </c>
      <c r="O1117" s="67">
        <f t="shared" si="108"/>
        <v>0</v>
      </c>
      <c r="P1117" s="66">
        <f t="shared" si="112"/>
        <v>65360</v>
      </c>
      <c r="Q1117" s="67">
        <f t="shared" si="109"/>
        <v>0</v>
      </c>
    </row>
    <row r="1118" spans="1:17" ht="21" customHeight="1">
      <c r="A1118" s="208">
        <v>0</v>
      </c>
      <c r="B1118" s="26">
        <v>92031</v>
      </c>
      <c r="C1118" s="380" t="s">
        <v>4518</v>
      </c>
      <c r="D1118" s="381"/>
      <c r="E1118" s="381"/>
      <c r="F1118" s="381"/>
      <c r="G1118" s="381"/>
      <c r="H1118" s="381"/>
      <c r="I1118" s="381"/>
      <c r="J1118" s="382"/>
      <c r="K1118" s="17">
        <v>82</v>
      </c>
      <c r="L1118" s="17">
        <f t="shared" si="110"/>
        <v>7790</v>
      </c>
      <c r="M1118" s="66"/>
      <c r="N1118" s="66">
        <f t="shared" si="111"/>
        <v>82</v>
      </c>
      <c r="O1118" s="67">
        <f t="shared" si="108"/>
        <v>0</v>
      </c>
      <c r="P1118" s="66">
        <f t="shared" si="112"/>
        <v>7790</v>
      </c>
      <c r="Q1118" s="67">
        <f t="shared" si="109"/>
        <v>0</v>
      </c>
    </row>
    <row r="1119" spans="1:17">
      <c r="A1119" s="208">
        <v>0</v>
      </c>
      <c r="B1119" s="26">
        <v>147520</v>
      </c>
      <c r="C1119" s="380" t="s">
        <v>4519</v>
      </c>
      <c r="D1119" s="381"/>
      <c r="E1119" s="381"/>
      <c r="F1119" s="381"/>
      <c r="G1119" s="381"/>
      <c r="H1119" s="381"/>
      <c r="I1119" s="381"/>
      <c r="J1119" s="382"/>
      <c r="K1119" s="17">
        <v>365</v>
      </c>
      <c r="L1119" s="17">
        <f t="shared" si="110"/>
        <v>34675</v>
      </c>
      <c r="M1119" s="66"/>
      <c r="N1119" s="66">
        <f t="shared" si="111"/>
        <v>365</v>
      </c>
      <c r="O1119" s="67">
        <f t="shared" si="108"/>
        <v>0</v>
      </c>
      <c r="P1119" s="66">
        <f t="shared" si="112"/>
        <v>34675</v>
      </c>
      <c r="Q1119" s="67">
        <f t="shared" si="109"/>
        <v>0</v>
      </c>
    </row>
    <row r="1120" spans="1:17">
      <c r="A1120" s="208">
        <v>0</v>
      </c>
      <c r="B1120" s="26">
        <v>147512</v>
      </c>
      <c r="C1120" s="380" t="s">
        <v>4520</v>
      </c>
      <c r="D1120" s="381"/>
      <c r="E1120" s="381"/>
      <c r="F1120" s="381"/>
      <c r="G1120" s="381"/>
      <c r="H1120" s="381"/>
      <c r="I1120" s="381"/>
      <c r="J1120" s="382"/>
      <c r="K1120" s="17">
        <v>497</v>
      </c>
      <c r="L1120" s="17">
        <f t="shared" si="110"/>
        <v>47215</v>
      </c>
      <c r="M1120" s="66"/>
      <c r="N1120" s="66">
        <f t="shared" si="111"/>
        <v>497</v>
      </c>
      <c r="O1120" s="67">
        <f t="shared" si="108"/>
        <v>0</v>
      </c>
      <c r="P1120" s="66">
        <f t="shared" si="112"/>
        <v>47215</v>
      </c>
      <c r="Q1120" s="67">
        <f t="shared" si="109"/>
        <v>0</v>
      </c>
    </row>
    <row r="1121" spans="1:17">
      <c r="A1121" s="208">
        <v>0</v>
      </c>
      <c r="B1121" s="26">
        <v>147504</v>
      </c>
      <c r="C1121" s="380" t="s">
        <v>4521</v>
      </c>
      <c r="D1121" s="381"/>
      <c r="E1121" s="381"/>
      <c r="F1121" s="381"/>
      <c r="G1121" s="381"/>
      <c r="H1121" s="381"/>
      <c r="I1121" s="381"/>
      <c r="J1121" s="382"/>
      <c r="K1121" s="17">
        <v>673</v>
      </c>
      <c r="L1121" s="17">
        <f t="shared" si="110"/>
        <v>63935</v>
      </c>
      <c r="M1121" s="66"/>
      <c r="N1121" s="66">
        <f t="shared" si="111"/>
        <v>673</v>
      </c>
      <c r="O1121" s="67">
        <f t="shared" si="108"/>
        <v>0</v>
      </c>
      <c r="P1121" s="66">
        <f t="shared" si="112"/>
        <v>63935</v>
      </c>
      <c r="Q1121" s="67">
        <f t="shared" si="109"/>
        <v>0</v>
      </c>
    </row>
    <row r="1122" spans="1:17">
      <c r="A1122" s="208">
        <v>0</v>
      </c>
      <c r="B1122" s="26">
        <v>6007</v>
      </c>
      <c r="C1122" s="380" t="s">
        <v>4522</v>
      </c>
      <c r="D1122" s="381"/>
      <c r="E1122" s="381"/>
      <c r="F1122" s="381"/>
      <c r="G1122" s="381"/>
      <c r="H1122" s="381"/>
      <c r="I1122" s="381"/>
      <c r="J1122" s="382"/>
      <c r="K1122" s="313">
        <v>24.8</v>
      </c>
      <c r="L1122" s="17">
        <f t="shared" si="110"/>
        <v>2356</v>
      </c>
      <c r="M1122" s="66"/>
      <c r="N1122" s="66">
        <f t="shared" si="111"/>
        <v>24.8</v>
      </c>
      <c r="O1122" s="67">
        <f t="shared" si="108"/>
        <v>0</v>
      </c>
      <c r="P1122" s="66">
        <f t="shared" si="112"/>
        <v>2356</v>
      </c>
      <c r="Q1122" s="67">
        <f t="shared" si="109"/>
        <v>0</v>
      </c>
    </row>
    <row r="1123" spans="1:17">
      <c r="A1123" s="208">
        <v>0</v>
      </c>
      <c r="B1123" s="26">
        <v>9209</v>
      </c>
      <c r="C1123" s="380" t="s">
        <v>4523</v>
      </c>
      <c r="D1123" s="381"/>
      <c r="E1123" s="381"/>
      <c r="F1123" s="381"/>
      <c r="G1123" s="381"/>
      <c r="H1123" s="381"/>
      <c r="I1123" s="381"/>
      <c r="J1123" s="382"/>
      <c r="K1123" s="17">
        <v>68</v>
      </c>
      <c r="L1123" s="17">
        <f t="shared" si="110"/>
        <v>6460</v>
      </c>
      <c r="M1123" s="66"/>
      <c r="N1123" s="66">
        <f t="shared" si="111"/>
        <v>68</v>
      </c>
      <c r="O1123" s="67">
        <f t="shared" si="108"/>
        <v>0</v>
      </c>
      <c r="P1123" s="66">
        <f t="shared" si="112"/>
        <v>6460</v>
      </c>
      <c r="Q1123" s="67">
        <f t="shared" si="109"/>
        <v>0</v>
      </c>
    </row>
    <row r="1124" spans="1:17">
      <c r="A1124" s="208">
        <v>0</v>
      </c>
      <c r="B1124" s="26">
        <v>9894</v>
      </c>
      <c r="C1124" s="380" t="s">
        <v>4524</v>
      </c>
      <c r="D1124" s="381"/>
      <c r="E1124" s="381"/>
      <c r="F1124" s="381"/>
      <c r="G1124" s="381"/>
      <c r="H1124" s="381"/>
      <c r="I1124" s="381"/>
      <c r="J1124" s="382"/>
      <c r="K1124" s="17">
        <v>95</v>
      </c>
      <c r="L1124" s="17">
        <f t="shared" si="110"/>
        <v>9025</v>
      </c>
      <c r="M1124" s="66"/>
      <c r="N1124" s="66">
        <f t="shared" si="111"/>
        <v>95</v>
      </c>
      <c r="O1124" s="67">
        <f t="shared" si="108"/>
        <v>0</v>
      </c>
      <c r="P1124" s="66">
        <f t="shared" si="112"/>
        <v>9025</v>
      </c>
      <c r="Q1124" s="67">
        <f t="shared" si="109"/>
        <v>0</v>
      </c>
    </row>
    <row r="1125" spans="1:17">
      <c r="A1125" s="208">
        <v>0</v>
      </c>
      <c r="B1125" s="26">
        <v>62174</v>
      </c>
      <c r="C1125" s="380" t="s">
        <v>4525</v>
      </c>
      <c r="D1125" s="381"/>
      <c r="E1125" s="381"/>
      <c r="F1125" s="381"/>
      <c r="G1125" s="381"/>
      <c r="H1125" s="381"/>
      <c r="I1125" s="381"/>
      <c r="J1125" s="382"/>
      <c r="K1125" s="313">
        <v>36.200000000000003</v>
      </c>
      <c r="L1125" s="17">
        <f t="shared" si="110"/>
        <v>3439</v>
      </c>
      <c r="M1125" s="66"/>
      <c r="N1125" s="66">
        <f t="shared" si="111"/>
        <v>36.200000000000003</v>
      </c>
      <c r="O1125" s="67">
        <f t="shared" si="108"/>
        <v>0</v>
      </c>
      <c r="P1125" s="66">
        <f t="shared" si="112"/>
        <v>3439</v>
      </c>
      <c r="Q1125" s="67">
        <f t="shared" si="109"/>
        <v>0</v>
      </c>
    </row>
    <row r="1126" spans="1:17">
      <c r="A1126" s="208">
        <v>0</v>
      </c>
      <c r="B1126" s="26">
        <v>64030</v>
      </c>
      <c r="C1126" s="380" t="s">
        <v>4526</v>
      </c>
      <c r="D1126" s="381"/>
      <c r="E1126" s="381"/>
      <c r="F1126" s="381"/>
      <c r="G1126" s="381"/>
      <c r="H1126" s="381"/>
      <c r="I1126" s="381"/>
      <c r="J1126" s="382"/>
      <c r="K1126" s="313">
        <v>45.8</v>
      </c>
      <c r="L1126" s="17">
        <f t="shared" si="110"/>
        <v>4351</v>
      </c>
      <c r="M1126" s="66"/>
      <c r="N1126" s="66">
        <f t="shared" si="111"/>
        <v>45.8</v>
      </c>
      <c r="O1126" s="67">
        <f t="shared" si="108"/>
        <v>0</v>
      </c>
      <c r="P1126" s="66">
        <f t="shared" si="112"/>
        <v>4351</v>
      </c>
      <c r="Q1126" s="67">
        <f t="shared" si="109"/>
        <v>0</v>
      </c>
    </row>
    <row r="1127" spans="1:17">
      <c r="A1127" s="208">
        <v>0</v>
      </c>
      <c r="B1127" s="26">
        <v>29280</v>
      </c>
      <c r="C1127" s="380" t="s">
        <v>4527</v>
      </c>
      <c r="D1127" s="381"/>
      <c r="E1127" s="381"/>
      <c r="F1127" s="381"/>
      <c r="G1127" s="381"/>
      <c r="H1127" s="381"/>
      <c r="I1127" s="381"/>
      <c r="J1127" s="382"/>
      <c r="K1127" s="313">
        <v>34.200000000000003</v>
      </c>
      <c r="L1127" s="17">
        <f t="shared" si="110"/>
        <v>3249</v>
      </c>
      <c r="M1127" s="66"/>
      <c r="N1127" s="66">
        <f t="shared" si="111"/>
        <v>34.200000000000003</v>
      </c>
      <c r="O1127" s="67">
        <f t="shared" si="108"/>
        <v>0</v>
      </c>
      <c r="P1127" s="66">
        <f t="shared" si="112"/>
        <v>3249</v>
      </c>
      <c r="Q1127" s="67">
        <f t="shared" si="109"/>
        <v>0</v>
      </c>
    </row>
    <row r="1128" spans="1:17">
      <c r="A1128" s="208">
        <v>0</v>
      </c>
      <c r="B1128" s="26">
        <v>158840</v>
      </c>
      <c r="C1128" s="380" t="s">
        <v>4528</v>
      </c>
      <c r="D1128" s="381"/>
      <c r="E1128" s="381"/>
      <c r="F1128" s="381"/>
      <c r="G1128" s="381"/>
      <c r="H1128" s="381"/>
      <c r="I1128" s="381"/>
      <c r="J1128" s="382"/>
      <c r="K1128" s="313">
        <v>18.7</v>
      </c>
      <c r="L1128" s="17">
        <f t="shared" si="110"/>
        <v>1777</v>
      </c>
      <c r="M1128" s="66"/>
      <c r="N1128" s="66">
        <f t="shared" si="111"/>
        <v>18.7</v>
      </c>
      <c r="O1128" s="67">
        <f t="shared" si="108"/>
        <v>0</v>
      </c>
      <c r="P1128" s="66">
        <f t="shared" si="112"/>
        <v>1777</v>
      </c>
      <c r="Q1128" s="67">
        <f t="shared" si="109"/>
        <v>0</v>
      </c>
    </row>
    <row r="1129" spans="1:17">
      <c r="A1129" s="208">
        <v>0</v>
      </c>
      <c r="B1129" s="26">
        <v>127852</v>
      </c>
      <c r="C1129" s="380" t="s">
        <v>4529</v>
      </c>
      <c r="D1129" s="381"/>
      <c r="E1129" s="381"/>
      <c r="F1129" s="381"/>
      <c r="G1129" s="381"/>
      <c r="H1129" s="381"/>
      <c r="I1129" s="381"/>
      <c r="J1129" s="382"/>
      <c r="K1129" s="122">
        <v>9.76</v>
      </c>
      <c r="L1129" s="17">
        <f t="shared" si="110"/>
        <v>927</v>
      </c>
      <c r="M1129" s="66"/>
      <c r="N1129" s="66">
        <f t="shared" si="111"/>
        <v>9.76</v>
      </c>
      <c r="O1129" s="67">
        <f t="shared" si="108"/>
        <v>0</v>
      </c>
      <c r="P1129" s="66">
        <f t="shared" si="112"/>
        <v>927</v>
      </c>
      <c r="Q1129" s="67">
        <f t="shared" si="109"/>
        <v>0</v>
      </c>
    </row>
    <row r="1130" spans="1:17">
      <c r="A1130" s="208">
        <v>0</v>
      </c>
      <c r="B1130" s="26">
        <v>127860</v>
      </c>
      <c r="C1130" s="380" t="s">
        <v>4530</v>
      </c>
      <c r="D1130" s="381"/>
      <c r="E1130" s="381"/>
      <c r="F1130" s="381"/>
      <c r="G1130" s="381"/>
      <c r="H1130" s="381"/>
      <c r="I1130" s="381"/>
      <c r="J1130" s="382"/>
      <c r="K1130" s="313">
        <v>53.8</v>
      </c>
      <c r="L1130" s="17">
        <f t="shared" si="110"/>
        <v>5111</v>
      </c>
      <c r="M1130" s="66"/>
      <c r="N1130" s="66">
        <f t="shared" si="111"/>
        <v>53.8</v>
      </c>
      <c r="O1130" s="67">
        <f t="shared" si="108"/>
        <v>0</v>
      </c>
      <c r="P1130" s="66">
        <f t="shared" si="112"/>
        <v>5111</v>
      </c>
      <c r="Q1130" s="67">
        <f t="shared" si="109"/>
        <v>0</v>
      </c>
    </row>
    <row r="1131" spans="1:17">
      <c r="A1131" s="208">
        <v>0</v>
      </c>
      <c r="B1131" s="26">
        <v>59675</v>
      </c>
      <c r="C1131" s="380" t="s">
        <v>4531</v>
      </c>
      <c r="D1131" s="381"/>
      <c r="E1131" s="381"/>
      <c r="F1131" s="381"/>
      <c r="G1131" s="381"/>
      <c r="H1131" s="381"/>
      <c r="I1131" s="381"/>
      <c r="J1131" s="382"/>
      <c r="K1131" s="17">
        <v>339</v>
      </c>
      <c r="L1131" s="17">
        <f t="shared" si="110"/>
        <v>32205</v>
      </c>
      <c r="M1131" s="66"/>
      <c r="N1131" s="66">
        <f t="shared" si="111"/>
        <v>339</v>
      </c>
      <c r="O1131" s="67">
        <f t="shared" si="108"/>
        <v>0</v>
      </c>
      <c r="P1131" s="66">
        <f t="shared" si="112"/>
        <v>32205</v>
      </c>
      <c r="Q1131" s="67">
        <f t="shared" si="109"/>
        <v>0</v>
      </c>
    </row>
    <row r="1132" spans="1:17">
      <c r="A1132" s="208">
        <v>0</v>
      </c>
      <c r="B1132" s="26">
        <v>40188</v>
      </c>
      <c r="C1132" s="380" t="s">
        <v>4532</v>
      </c>
      <c r="D1132" s="381"/>
      <c r="E1132" s="381"/>
      <c r="F1132" s="381"/>
      <c r="G1132" s="381"/>
      <c r="H1132" s="381"/>
      <c r="I1132" s="381"/>
      <c r="J1132" s="382"/>
      <c r="K1132" s="313">
        <v>50.4</v>
      </c>
      <c r="L1132" s="17">
        <f t="shared" si="110"/>
        <v>4788</v>
      </c>
      <c r="M1132" s="66"/>
      <c r="N1132" s="66">
        <f t="shared" si="111"/>
        <v>50.4</v>
      </c>
      <c r="O1132" s="67">
        <f t="shared" si="108"/>
        <v>0</v>
      </c>
      <c r="P1132" s="66">
        <f t="shared" si="112"/>
        <v>4788</v>
      </c>
      <c r="Q1132" s="67">
        <f t="shared" si="109"/>
        <v>0</v>
      </c>
    </row>
    <row r="1133" spans="1:17">
      <c r="A1133" s="208">
        <v>0</v>
      </c>
      <c r="B1133" s="26">
        <v>69328</v>
      </c>
      <c r="C1133" s="380" t="s">
        <v>4533</v>
      </c>
      <c r="D1133" s="381"/>
      <c r="E1133" s="381"/>
      <c r="F1133" s="381"/>
      <c r="G1133" s="381"/>
      <c r="H1133" s="381"/>
      <c r="I1133" s="381"/>
      <c r="J1133" s="382"/>
      <c r="K1133" s="17">
        <v>98</v>
      </c>
      <c r="L1133" s="17">
        <f t="shared" si="110"/>
        <v>9310</v>
      </c>
      <c r="M1133" s="66"/>
      <c r="N1133" s="66">
        <f t="shared" si="111"/>
        <v>98</v>
      </c>
      <c r="O1133" s="67">
        <f t="shared" si="108"/>
        <v>0</v>
      </c>
      <c r="P1133" s="66">
        <f t="shared" si="112"/>
        <v>9310</v>
      </c>
      <c r="Q1133" s="67">
        <f t="shared" si="109"/>
        <v>0</v>
      </c>
    </row>
    <row r="1134" spans="1:17">
      <c r="A1134" s="208">
        <v>0</v>
      </c>
      <c r="B1134" s="26">
        <v>134882</v>
      </c>
      <c r="C1134" s="380" t="s">
        <v>4534</v>
      </c>
      <c r="D1134" s="381"/>
      <c r="E1134" s="381"/>
      <c r="F1134" s="381"/>
      <c r="G1134" s="381"/>
      <c r="H1134" s="381"/>
      <c r="I1134" s="381"/>
      <c r="J1134" s="382"/>
      <c r="K1134" s="17">
        <v>113</v>
      </c>
      <c r="L1134" s="17">
        <f t="shared" si="110"/>
        <v>10735</v>
      </c>
      <c r="M1134" s="66"/>
      <c r="N1134" s="66">
        <f t="shared" si="111"/>
        <v>113</v>
      </c>
      <c r="O1134" s="67">
        <f t="shared" si="108"/>
        <v>0</v>
      </c>
      <c r="P1134" s="66">
        <f t="shared" si="112"/>
        <v>10735</v>
      </c>
      <c r="Q1134" s="67">
        <f t="shared" si="109"/>
        <v>0</v>
      </c>
    </row>
    <row r="1135" spans="1:17">
      <c r="A1135" s="208">
        <v>0</v>
      </c>
      <c r="B1135" s="26">
        <v>134916</v>
      </c>
      <c r="C1135" s="380" t="s">
        <v>4535</v>
      </c>
      <c r="D1135" s="381"/>
      <c r="E1135" s="381"/>
      <c r="F1135" s="381"/>
      <c r="G1135" s="381"/>
      <c r="H1135" s="381"/>
      <c r="I1135" s="381"/>
      <c r="J1135" s="382"/>
      <c r="K1135" s="17">
        <v>63</v>
      </c>
      <c r="L1135" s="17">
        <f t="shared" si="110"/>
        <v>5985</v>
      </c>
      <c r="M1135" s="66"/>
      <c r="N1135" s="66">
        <f t="shared" si="111"/>
        <v>63</v>
      </c>
      <c r="O1135" s="67">
        <f t="shared" si="108"/>
        <v>0</v>
      </c>
      <c r="P1135" s="66">
        <f t="shared" si="112"/>
        <v>5985</v>
      </c>
      <c r="Q1135" s="67">
        <f t="shared" si="109"/>
        <v>0</v>
      </c>
    </row>
    <row r="1136" spans="1:17">
      <c r="A1136" s="208">
        <v>0</v>
      </c>
      <c r="B1136" s="26">
        <v>134932</v>
      </c>
      <c r="C1136" s="380" t="s">
        <v>4536</v>
      </c>
      <c r="D1136" s="381"/>
      <c r="E1136" s="381"/>
      <c r="F1136" s="381"/>
      <c r="G1136" s="381"/>
      <c r="H1136" s="381"/>
      <c r="I1136" s="381"/>
      <c r="J1136" s="382"/>
      <c r="K1136" s="313">
        <v>36.200000000000003</v>
      </c>
      <c r="L1136" s="17">
        <f t="shared" si="110"/>
        <v>3439</v>
      </c>
      <c r="M1136" s="66"/>
      <c r="N1136" s="66">
        <f t="shared" si="111"/>
        <v>36.200000000000003</v>
      </c>
      <c r="O1136" s="67">
        <f t="shared" si="108"/>
        <v>0</v>
      </c>
      <c r="P1136" s="66">
        <f t="shared" si="112"/>
        <v>3439</v>
      </c>
      <c r="Q1136" s="67">
        <f t="shared" si="109"/>
        <v>0</v>
      </c>
    </row>
    <row r="1137" spans="1:17">
      <c r="A1137" s="208">
        <v>0</v>
      </c>
      <c r="B1137" s="26">
        <v>192195</v>
      </c>
      <c r="C1137" s="380" t="s">
        <v>703</v>
      </c>
      <c r="D1137" s="381"/>
      <c r="E1137" s="381"/>
      <c r="F1137" s="381"/>
      <c r="G1137" s="381"/>
      <c r="H1137" s="381"/>
      <c r="I1137" s="381"/>
      <c r="J1137" s="382"/>
      <c r="K1137" s="17">
        <v>64</v>
      </c>
      <c r="L1137" s="17">
        <f t="shared" si="110"/>
        <v>6080</v>
      </c>
      <c r="M1137" s="66"/>
      <c r="N1137" s="66">
        <f t="shared" si="111"/>
        <v>64</v>
      </c>
      <c r="O1137" s="67">
        <f t="shared" si="108"/>
        <v>0</v>
      </c>
      <c r="P1137" s="66">
        <f t="shared" si="112"/>
        <v>6080</v>
      </c>
      <c r="Q1137" s="67">
        <f t="shared" si="109"/>
        <v>0</v>
      </c>
    </row>
    <row r="1138" spans="1:17">
      <c r="A1138" s="208">
        <v>0</v>
      </c>
      <c r="B1138" s="26">
        <v>71860</v>
      </c>
      <c r="C1138" s="380" t="s">
        <v>4537</v>
      </c>
      <c r="D1138" s="381"/>
      <c r="E1138" s="381"/>
      <c r="F1138" s="381"/>
      <c r="G1138" s="381"/>
      <c r="H1138" s="381"/>
      <c r="I1138" s="381"/>
      <c r="J1138" s="382"/>
      <c r="K1138" s="17">
        <v>162</v>
      </c>
      <c r="L1138" s="17">
        <f t="shared" si="110"/>
        <v>15390</v>
      </c>
      <c r="M1138" s="66"/>
      <c r="N1138" s="66">
        <f t="shared" si="111"/>
        <v>162</v>
      </c>
      <c r="O1138" s="67">
        <f t="shared" si="108"/>
        <v>0</v>
      </c>
      <c r="P1138" s="66">
        <f t="shared" si="112"/>
        <v>15390</v>
      </c>
      <c r="Q1138" s="67">
        <f t="shared" si="109"/>
        <v>0</v>
      </c>
    </row>
    <row r="1139" spans="1:17">
      <c r="A1139" s="208">
        <v>0</v>
      </c>
      <c r="B1139" s="26">
        <v>165506</v>
      </c>
      <c r="C1139" s="380" t="s">
        <v>4538</v>
      </c>
      <c r="D1139" s="381"/>
      <c r="E1139" s="381"/>
      <c r="F1139" s="381"/>
      <c r="G1139" s="381"/>
      <c r="H1139" s="381"/>
      <c r="I1139" s="381"/>
      <c r="J1139" s="382"/>
      <c r="K1139" s="313">
        <v>36.200000000000003</v>
      </c>
      <c r="L1139" s="17">
        <f t="shared" si="110"/>
        <v>3439</v>
      </c>
      <c r="M1139" s="66"/>
      <c r="N1139" s="66">
        <f t="shared" si="111"/>
        <v>36.200000000000003</v>
      </c>
      <c r="O1139" s="67">
        <f t="shared" si="108"/>
        <v>0</v>
      </c>
      <c r="P1139" s="66">
        <f t="shared" si="112"/>
        <v>3439</v>
      </c>
      <c r="Q1139" s="67">
        <f t="shared" si="109"/>
        <v>0</v>
      </c>
    </row>
    <row r="1140" spans="1:17" ht="21" customHeight="1">
      <c r="A1140" s="208">
        <v>0</v>
      </c>
      <c r="B1140" s="26">
        <v>165514</v>
      </c>
      <c r="C1140" s="380" t="s">
        <v>4539</v>
      </c>
      <c r="D1140" s="381"/>
      <c r="E1140" s="381"/>
      <c r="F1140" s="381"/>
      <c r="G1140" s="381"/>
      <c r="H1140" s="381"/>
      <c r="I1140" s="381"/>
      <c r="J1140" s="382"/>
      <c r="K1140" s="313">
        <v>32.299999999999997</v>
      </c>
      <c r="L1140" s="17">
        <f t="shared" ref="L1140:L1143" si="113">ROUND(K1140*Курс_EUR,0)</f>
        <v>3069</v>
      </c>
      <c r="M1140" s="66"/>
      <c r="N1140" s="66">
        <f t="shared" si="111"/>
        <v>32.299999999999997</v>
      </c>
      <c r="O1140" s="67">
        <f t="shared" si="108"/>
        <v>0</v>
      </c>
      <c r="P1140" s="66">
        <f t="shared" si="112"/>
        <v>3069</v>
      </c>
      <c r="Q1140" s="67">
        <f t="shared" si="109"/>
        <v>0</v>
      </c>
    </row>
    <row r="1141" spans="1:17" ht="21" customHeight="1">
      <c r="A1141" s="208">
        <v>0</v>
      </c>
      <c r="B1141" s="26">
        <v>165522</v>
      </c>
      <c r="C1141" s="380" t="s">
        <v>4540</v>
      </c>
      <c r="D1141" s="381"/>
      <c r="E1141" s="381"/>
      <c r="F1141" s="381"/>
      <c r="G1141" s="381"/>
      <c r="H1141" s="381"/>
      <c r="I1141" s="381"/>
      <c r="J1141" s="382"/>
      <c r="K1141" s="313">
        <v>30.5</v>
      </c>
      <c r="L1141" s="17">
        <f t="shared" si="113"/>
        <v>2898</v>
      </c>
      <c r="M1141" s="66"/>
      <c r="N1141" s="66">
        <f t="shared" si="111"/>
        <v>30.5</v>
      </c>
      <c r="O1141" s="67">
        <f t="shared" si="108"/>
        <v>0</v>
      </c>
      <c r="P1141" s="66">
        <f t="shared" si="112"/>
        <v>2898</v>
      </c>
      <c r="Q1141" s="67">
        <f t="shared" si="109"/>
        <v>0</v>
      </c>
    </row>
    <row r="1142" spans="1:17">
      <c r="A1142" s="208">
        <v>0</v>
      </c>
      <c r="B1142" s="26">
        <v>174128</v>
      </c>
      <c r="C1142" s="380" t="s">
        <v>4541</v>
      </c>
      <c r="D1142" s="381"/>
      <c r="E1142" s="381"/>
      <c r="F1142" s="381"/>
      <c r="G1142" s="381"/>
      <c r="H1142" s="381"/>
      <c r="I1142" s="381"/>
      <c r="J1142" s="382"/>
      <c r="K1142" s="17">
        <v>136</v>
      </c>
      <c r="L1142" s="17">
        <f t="shared" si="113"/>
        <v>12920</v>
      </c>
      <c r="M1142" s="66"/>
      <c r="N1142" s="66">
        <f t="shared" si="111"/>
        <v>136</v>
      </c>
      <c r="O1142" s="67">
        <f t="shared" si="108"/>
        <v>0</v>
      </c>
      <c r="P1142" s="66">
        <f t="shared" si="112"/>
        <v>12920</v>
      </c>
      <c r="Q1142" s="67">
        <f t="shared" si="109"/>
        <v>0</v>
      </c>
    </row>
    <row r="1143" spans="1:17">
      <c r="A1143" s="208">
        <v>0</v>
      </c>
      <c r="B1143" s="26">
        <v>1080142</v>
      </c>
      <c r="C1143" s="380" t="s">
        <v>4542</v>
      </c>
      <c r="D1143" s="381"/>
      <c r="E1143" s="381"/>
      <c r="F1143" s="381"/>
      <c r="G1143" s="381"/>
      <c r="H1143" s="381"/>
      <c r="I1143" s="381"/>
      <c r="J1143" s="382"/>
      <c r="K1143" s="17">
        <v>204</v>
      </c>
      <c r="L1143" s="17">
        <f t="shared" si="113"/>
        <v>19380</v>
      </c>
      <c r="M1143" s="66"/>
      <c r="N1143" s="66">
        <f t="shared" si="111"/>
        <v>204</v>
      </c>
      <c r="O1143" s="67">
        <f t="shared" si="108"/>
        <v>0</v>
      </c>
      <c r="P1143" s="66">
        <f t="shared" si="112"/>
        <v>19380</v>
      </c>
      <c r="Q1143" s="67">
        <f t="shared" si="109"/>
        <v>0</v>
      </c>
    </row>
    <row r="1145" spans="1:17">
      <c r="B1145" s="27" t="s">
        <v>5221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27</vt:i4>
      </vt:variant>
    </vt:vector>
  </HeadingPairs>
  <TitlesOfParts>
    <vt:vector size="43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2023-06-02T09:53:54Z</dcterms:modified>
</cp:coreProperties>
</file>