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1Работа\Brands\Work\Прайсы для сайта\2024\09\"/>
    </mc:Choice>
  </mc:AlternateContent>
  <xr:revisionPtr revIDLastSave="0" documentId="13_ncr:1_{5D79246E-B272-4CFA-99C2-752859BCD098}" xr6:coauthVersionLast="47" xr6:coauthVersionMax="47" xr10:uidLastSave="{00000000-0000-0000-0000-000000000000}"/>
  <bookViews>
    <workbookView xWindow="-103" yWindow="-103" windowWidth="22149" windowHeight="11949" tabRatio="788" activeTab="3" xr2:uid="{93152CAA-E940-4B19-B867-1FDAFA6846A1}"/>
  </bookViews>
  <sheets>
    <sheet name="Содержание" sheetId="1" r:id="rId1"/>
    <sheet name="Sunmight" sheetId="2" r:id="rId2"/>
    <sheet name="SM CST" sheetId="23" r:id="rId3"/>
    <sheet name="RP CR" sheetId="3" r:id="rId4"/>
    <sheet name="RP IND" sheetId="19" r:id="rId5"/>
    <sheet name="RP BR" sheetId="21" r:id="rId6"/>
    <sheet name="RP CST" sheetId="22" r:id="rId7"/>
    <sheet name="RP СИЗ" sheetId="24" r:id="rId8"/>
    <sheet name="Sata" sheetId="4" r:id="rId9"/>
    <sheet name="3M EUR" sheetId="6" r:id="rId10"/>
    <sheet name="3M АМ" sheetId="17" r:id="rId11"/>
    <sheet name="3M СИЗ" sheetId="5" r:id="rId12"/>
    <sheet name="Jtape" sheetId="11" r:id="rId13"/>
    <sheet name="Abrex" sheetId="10" r:id="rId14"/>
    <sheet name="Распродажа" sheetId="16" r:id="rId15"/>
  </sheets>
  <definedNames>
    <definedName name="_xlnm._FilterDatabase" localSheetId="9" hidden="1">'3M EUR'!$A$6:$N$678</definedName>
    <definedName name="_xlnm._FilterDatabase" localSheetId="10" hidden="1">'3M АМ'!$A$7:$M$194</definedName>
    <definedName name="_xlnm._FilterDatabase" localSheetId="11" hidden="1">'3M СИЗ'!$A$6:$N$103</definedName>
    <definedName name="_xlnm._FilterDatabase" localSheetId="13" hidden="1">Abrex!$A$6:$L$37</definedName>
    <definedName name="_xlnm._FilterDatabase" localSheetId="12" hidden="1">Jtape!$A$7:$K$24</definedName>
    <definedName name="_xlnm._FilterDatabase" localSheetId="5" hidden="1">'RP BR'!$A$6:$P$113</definedName>
    <definedName name="_xlnm._FilterDatabase" localSheetId="3" hidden="1">'RP CR'!$A$7:$M$642</definedName>
    <definedName name="_xlnm._FilterDatabase" localSheetId="6" hidden="1">'RP CST'!$A$7:$L$276</definedName>
    <definedName name="_xlnm._FilterDatabase" localSheetId="4" hidden="1">'RP IND'!$A$7:$M$542</definedName>
    <definedName name="_xlnm._FilterDatabase" localSheetId="7" hidden="1">'RP СИЗ'!$A$7:$L$113</definedName>
    <definedName name="_xlnm._FilterDatabase" localSheetId="8" hidden="1">Sata!$A$7:$Q$1146</definedName>
    <definedName name="_xlnm._FilterDatabase" localSheetId="2" hidden="1">'SM CST'!$A$6:$L$72</definedName>
    <definedName name="_xlnm._FilterDatabase" localSheetId="1" hidden="1">Sunmight!$A$6:$L$855</definedName>
    <definedName name="_xlnm._FilterDatabase" localSheetId="14" hidden="1">Распродажа!$A$7:$H$296</definedName>
    <definedName name="_xlnm.Print_Titles" localSheetId="9">'3M EUR'!$6:$6</definedName>
    <definedName name="_xlnm.Print_Titles" localSheetId="10">'3M АМ'!$7:$7</definedName>
    <definedName name="_xlnm.Print_Titles" localSheetId="11">'3M СИЗ'!$6:$6</definedName>
    <definedName name="_xlnm.Print_Titles" localSheetId="5">'RP BR'!$6:$6</definedName>
    <definedName name="_xlnm.Print_Titles" localSheetId="3">'RP CR'!$7:$7</definedName>
    <definedName name="_xlnm.Print_Titles" localSheetId="6">'RP CST'!$7:$7</definedName>
    <definedName name="_xlnm.Print_Titles" localSheetId="4">'RP IND'!$7:$7</definedName>
    <definedName name="_xlnm.Print_Titles" localSheetId="7">'RP СИЗ'!$7:$7</definedName>
    <definedName name="_xlnm.Print_Titles" localSheetId="8">Sata!$7:$7</definedName>
    <definedName name="_xlnm.Print_Titles" localSheetId="1">Sunmight!$6:$6</definedName>
    <definedName name="_xlnm.Print_Titles" localSheetId="14">Распродажа!$7:$7</definedName>
    <definedName name="Курс_EUR">Содержание!$C$5</definedName>
    <definedName name="Скидка_3M_AM">'3M АМ'!$K$5</definedName>
    <definedName name="Скидка_3M_EUR">'3M EUR'!$L$4</definedName>
    <definedName name="Скидка_3M_RUB">'3M СИЗ'!$L$4</definedName>
    <definedName name="Скидка_ABREX">Abrex!$J$4</definedName>
    <definedName name="Скидка_JTAPE">Jtape!$I$5</definedName>
    <definedName name="Скидка_ROXELPRO">'RP CR'!$J$4</definedName>
    <definedName name="Скидка_ROXELPRO_burrs">'RP BR'!$N$4</definedName>
    <definedName name="Скидка_ROXELPRO_Ind">'RP IND'!$K$5</definedName>
    <definedName name="Скидка_RP_CST">'RP CST'!$J$5</definedName>
    <definedName name="Скидка_RP_ind">'RP CR'!$J$5</definedName>
    <definedName name="Скидка_RP_СИЗ">'RP СИЗ'!$J$5</definedName>
    <definedName name="Скидка_SATA">Sata!$O$5</definedName>
    <definedName name="Скидка_SM_CST">'SM CST'!$J$4</definedName>
    <definedName name="Скидка_SUNMIGHT">Sunmight!$J$4</definedName>
  </definedNames>
  <calcPr calcId="181029"/>
</workbook>
</file>

<file path=xl/calcChain.xml><?xml version="1.0" encoding="utf-8"?>
<calcChain xmlns="http://schemas.openxmlformats.org/spreadsheetml/2006/main">
  <c r="G630" i="3" l="1"/>
  <c r="K630" i="3" s="1"/>
  <c r="L630" i="3" s="1"/>
  <c r="I630" i="3"/>
  <c r="J630" i="3" s="1"/>
  <c r="G625" i="3"/>
  <c r="K625" i="3" s="1"/>
  <c r="L625" i="3" s="1"/>
  <c r="I625" i="3"/>
  <c r="J625" i="3" s="1"/>
  <c r="G626" i="3"/>
  <c r="K626" i="3" s="1"/>
  <c r="L626" i="3" s="1"/>
  <c r="I626" i="3"/>
  <c r="J626" i="3" s="1"/>
  <c r="G58" i="2"/>
  <c r="K58" i="2" s="1"/>
  <c r="L58" i="2" s="1"/>
  <c r="I58" i="2"/>
  <c r="J58" i="2"/>
  <c r="G140" i="2"/>
  <c r="K140" i="2" s="1"/>
  <c r="L140" i="2" s="1"/>
  <c r="I140" i="2"/>
  <c r="J140" i="2" s="1"/>
  <c r="G626" i="2"/>
  <c r="K626" i="2" s="1"/>
  <c r="L626" i="2" s="1"/>
  <c r="I626" i="2"/>
  <c r="J626" i="2" s="1"/>
  <c r="G446" i="2"/>
  <c r="K446" i="2" s="1"/>
  <c r="L446" i="2" s="1"/>
  <c r="I446" i="2"/>
  <c r="J446" i="2" s="1"/>
  <c r="G427" i="2"/>
  <c r="K427" i="2" s="1"/>
  <c r="L427" i="2" s="1"/>
  <c r="I427" i="2"/>
  <c r="J427" i="2" s="1"/>
  <c r="G416" i="3"/>
  <c r="K416" i="3" s="1"/>
  <c r="L416" i="3" s="1"/>
  <c r="I416" i="3"/>
  <c r="J416" i="3" s="1"/>
  <c r="I181" i="22"/>
  <c r="J181" i="22" s="1"/>
  <c r="G181" i="22"/>
  <c r="K181" i="22" s="1"/>
  <c r="L181" i="22" s="1"/>
  <c r="K180" i="22"/>
  <c r="L180" i="22" s="1"/>
  <c r="I180" i="22"/>
  <c r="J180" i="22" s="1"/>
  <c r="G180" i="22"/>
  <c r="I179" i="22"/>
  <c r="J179" i="22" s="1"/>
  <c r="G179" i="22"/>
  <c r="K179" i="22" s="1"/>
  <c r="L179" i="22" s="1"/>
  <c r="G100" i="24"/>
  <c r="K100" i="24" s="1"/>
  <c r="L100" i="24" s="1"/>
  <c r="I100" i="24"/>
  <c r="J100" i="24" s="1"/>
  <c r="G101" i="24"/>
  <c r="K101" i="24" s="1"/>
  <c r="L101" i="24" s="1"/>
  <c r="I101" i="24"/>
  <c r="J101" i="24" s="1"/>
  <c r="G102" i="24"/>
  <c r="K102" i="24" s="1"/>
  <c r="L102" i="24" s="1"/>
  <c r="I102" i="24"/>
  <c r="J102" i="24"/>
  <c r="G263" i="22"/>
  <c r="K263" i="22" s="1"/>
  <c r="L263" i="22" s="1"/>
  <c r="I263" i="22"/>
  <c r="J263" i="22" s="1"/>
  <c r="G264" i="22"/>
  <c r="K264" i="22" s="1"/>
  <c r="L264" i="22" s="1"/>
  <c r="I264" i="22"/>
  <c r="J264" i="22" s="1"/>
  <c r="G265" i="22"/>
  <c r="K265" i="22" s="1"/>
  <c r="L265" i="22" s="1"/>
  <c r="I265" i="22"/>
  <c r="J265" i="22" s="1"/>
  <c r="G589" i="3"/>
  <c r="K589" i="3" s="1"/>
  <c r="L589" i="3" s="1"/>
  <c r="I589" i="3"/>
  <c r="J589" i="3" s="1"/>
  <c r="G590" i="3"/>
  <c r="K590" i="3" s="1"/>
  <c r="L590" i="3" s="1"/>
  <c r="I590" i="3"/>
  <c r="J590" i="3" s="1"/>
  <c r="G591" i="3"/>
  <c r="K591" i="3" s="1"/>
  <c r="L591" i="3" s="1"/>
  <c r="I591" i="3"/>
  <c r="J591" i="3" s="1"/>
  <c r="G191" i="22"/>
  <c r="K191" i="22" s="1"/>
  <c r="L191" i="22" s="1"/>
  <c r="I191" i="22"/>
  <c r="J191" i="22" s="1"/>
  <c r="G384" i="3"/>
  <c r="K384" i="3" s="1"/>
  <c r="L384" i="3" s="1"/>
  <c r="I384" i="3"/>
  <c r="J384" i="3" s="1"/>
  <c r="G256" i="3"/>
  <c r="K256" i="3" s="1"/>
  <c r="L256" i="3" s="1"/>
  <c r="I256" i="3"/>
  <c r="J256" i="3" s="1"/>
  <c r="I186" i="22"/>
  <c r="J186" i="22" s="1"/>
  <c r="G186" i="22"/>
  <c r="K186" i="22" s="1"/>
  <c r="L186" i="22" s="1"/>
  <c r="I185" i="22"/>
  <c r="J185" i="22" s="1"/>
  <c r="G185" i="22"/>
  <c r="K185" i="22" s="1"/>
  <c r="L185" i="22" s="1"/>
  <c r="I184" i="22"/>
  <c r="J184" i="22" s="1"/>
  <c r="G184" i="22"/>
  <c r="K184" i="22" s="1"/>
  <c r="L184" i="22" s="1"/>
  <c r="G147" i="22" l="1"/>
  <c r="K147" i="22" s="1"/>
  <c r="L147" i="22" s="1"/>
  <c r="I147" i="22"/>
  <c r="J147" i="22" s="1"/>
  <c r="G123" i="22"/>
  <c r="K123" i="22" s="1"/>
  <c r="L123" i="22" s="1"/>
  <c r="I123" i="22"/>
  <c r="J123" i="22" s="1"/>
  <c r="G124" i="22"/>
  <c r="K124" i="22" s="1"/>
  <c r="L124" i="22" s="1"/>
  <c r="I124" i="22"/>
  <c r="J124" i="22" s="1"/>
  <c r="I634" i="3"/>
  <c r="J634" i="3" s="1"/>
  <c r="I633" i="3"/>
  <c r="J633" i="3" s="1"/>
  <c r="I632" i="3"/>
  <c r="J632" i="3" s="1"/>
  <c r="G632" i="3"/>
  <c r="K632" i="3" s="1"/>
  <c r="L632" i="3" s="1"/>
  <c r="G628" i="3"/>
  <c r="K628" i="3" s="1"/>
  <c r="L628" i="3" s="1"/>
  <c r="I628" i="3"/>
  <c r="J628" i="3" s="1"/>
  <c r="G627" i="3"/>
  <c r="K627" i="3" s="1"/>
  <c r="L627" i="3" s="1"/>
  <c r="I624" i="3"/>
  <c r="J624" i="3" s="1"/>
  <c r="I620" i="3"/>
  <c r="J620" i="3" s="1"/>
  <c r="G620" i="3"/>
  <c r="K620" i="3" s="1"/>
  <c r="L620" i="3" s="1"/>
  <c r="I619" i="3"/>
  <c r="J619" i="3" s="1"/>
  <c r="G619" i="3"/>
  <c r="K619" i="3" s="1"/>
  <c r="L619" i="3" s="1"/>
  <c r="I618" i="3"/>
  <c r="J618" i="3" s="1"/>
  <c r="G618" i="3"/>
  <c r="K618" i="3" s="1"/>
  <c r="L618" i="3" s="1"/>
  <c r="I617" i="3"/>
  <c r="J617" i="3" s="1"/>
  <c r="I614" i="3"/>
  <c r="J614" i="3" s="1"/>
  <c r="G614" i="3"/>
  <c r="K614" i="3" s="1"/>
  <c r="L614" i="3" s="1"/>
  <c r="I613" i="3"/>
  <c r="J613" i="3" s="1"/>
  <c r="I612" i="3"/>
  <c r="J612" i="3" s="1"/>
  <c r="I609" i="3"/>
  <c r="J609" i="3" s="1"/>
  <c r="G606" i="3"/>
  <c r="K606" i="3" s="1"/>
  <c r="L606" i="3" s="1"/>
  <c r="I606" i="3"/>
  <c r="J606" i="3" s="1"/>
  <c r="I602" i="3"/>
  <c r="J602" i="3" s="1"/>
  <c r="I600" i="3"/>
  <c r="J600" i="3" s="1"/>
  <c r="G600" i="3"/>
  <c r="K600" i="3" s="1"/>
  <c r="L600" i="3" s="1"/>
  <c r="I599" i="3"/>
  <c r="J599" i="3" s="1"/>
  <c r="I597" i="3"/>
  <c r="J597" i="3" s="1"/>
  <c r="G597" i="3"/>
  <c r="K597" i="3" s="1"/>
  <c r="L597" i="3" s="1"/>
  <c r="I595" i="3"/>
  <c r="J595" i="3" s="1"/>
  <c r="I594" i="3"/>
  <c r="J594" i="3" s="1"/>
  <c r="G593" i="3"/>
  <c r="K593" i="3" s="1"/>
  <c r="L593" i="3" s="1"/>
  <c r="I587" i="3"/>
  <c r="J587" i="3" s="1"/>
  <c r="I586" i="3"/>
  <c r="J586" i="3" s="1"/>
  <c r="G586" i="3"/>
  <c r="K586" i="3" s="1"/>
  <c r="L586" i="3" s="1"/>
  <c r="I585" i="3"/>
  <c r="J585" i="3" s="1"/>
  <c r="G582" i="3"/>
  <c r="K582" i="3" s="1"/>
  <c r="L582" i="3" s="1"/>
  <c r="I582" i="3"/>
  <c r="J582" i="3" s="1"/>
  <c r="G581" i="3"/>
  <c r="K581" i="3" s="1"/>
  <c r="L581" i="3" s="1"/>
  <c r="I579" i="3"/>
  <c r="J579" i="3" s="1"/>
  <c r="G579" i="3"/>
  <c r="K579" i="3" s="1"/>
  <c r="L579" i="3" s="1"/>
  <c r="I578" i="3"/>
  <c r="J578" i="3" s="1"/>
  <c r="G578" i="3"/>
  <c r="K578" i="3" s="1"/>
  <c r="L578" i="3" s="1"/>
  <c r="I576" i="3"/>
  <c r="J576" i="3" s="1"/>
  <c r="I571" i="3"/>
  <c r="J571" i="3" s="1"/>
  <c r="I569" i="3"/>
  <c r="J569" i="3" s="1"/>
  <c r="I568" i="3"/>
  <c r="J568" i="3" s="1"/>
  <c r="G567" i="3"/>
  <c r="K567" i="3" s="1"/>
  <c r="L567" i="3" s="1"/>
  <c r="I567" i="3"/>
  <c r="J567" i="3" s="1"/>
  <c r="I566" i="3"/>
  <c r="J566" i="3" s="1"/>
  <c r="G566" i="3"/>
  <c r="K566" i="3" s="1"/>
  <c r="L566" i="3" s="1"/>
  <c r="I565" i="3"/>
  <c r="J565" i="3" s="1"/>
  <c r="G565" i="3"/>
  <c r="K565" i="3" s="1"/>
  <c r="L565" i="3" s="1"/>
  <c r="I563" i="3"/>
  <c r="J563" i="3" s="1"/>
  <c r="G563" i="3"/>
  <c r="K563" i="3" s="1"/>
  <c r="L563" i="3" s="1"/>
  <c r="G562" i="3"/>
  <c r="K562" i="3" s="1"/>
  <c r="L562" i="3" s="1"/>
  <c r="G560" i="3"/>
  <c r="K560" i="3" s="1"/>
  <c r="L560" i="3" s="1"/>
  <c r="I560" i="3"/>
  <c r="J560" i="3" s="1"/>
  <c r="I559" i="3"/>
  <c r="J559" i="3" s="1"/>
  <c r="I558" i="3"/>
  <c r="J558" i="3" s="1"/>
  <c r="I557" i="3"/>
  <c r="J557" i="3" s="1"/>
  <c r="G557" i="3"/>
  <c r="K557" i="3" s="1"/>
  <c r="L557" i="3" s="1"/>
  <c r="I555" i="3"/>
  <c r="J555" i="3" s="1"/>
  <c r="G555" i="3"/>
  <c r="K555" i="3" s="1"/>
  <c r="L555" i="3" s="1"/>
  <c r="G554" i="3"/>
  <c r="K554" i="3" s="1"/>
  <c r="L554" i="3" s="1"/>
  <c r="G553" i="3"/>
  <c r="K553" i="3" s="1"/>
  <c r="L553" i="3" s="1"/>
  <c r="I551" i="3"/>
  <c r="J551" i="3" s="1"/>
  <c r="I550" i="3"/>
  <c r="J550" i="3" s="1"/>
  <c r="G549" i="3"/>
  <c r="K549" i="3" s="1"/>
  <c r="L549" i="3" s="1"/>
  <c r="I549" i="3"/>
  <c r="J549" i="3" s="1"/>
  <c r="I546" i="3"/>
  <c r="J546" i="3" s="1"/>
  <c r="G546" i="3"/>
  <c r="K546" i="3" s="1"/>
  <c r="L546" i="3" s="1"/>
  <c r="I544" i="3"/>
  <c r="J544" i="3" s="1"/>
  <c r="I543" i="3"/>
  <c r="J543" i="3" s="1"/>
  <c r="G541" i="3"/>
  <c r="K541" i="3" s="1"/>
  <c r="L541" i="3" s="1"/>
  <c r="I541" i="3"/>
  <c r="J541" i="3" s="1"/>
  <c r="I540" i="3"/>
  <c r="J540" i="3" s="1"/>
  <c r="G539" i="3"/>
  <c r="K539" i="3" s="1"/>
  <c r="L539" i="3" s="1"/>
  <c r="I539" i="3"/>
  <c r="J539" i="3" s="1"/>
  <c r="G538" i="3"/>
  <c r="K538" i="3" s="1"/>
  <c r="L538" i="3" s="1"/>
  <c r="I536" i="3"/>
  <c r="J536" i="3" s="1"/>
  <c r="G536" i="3"/>
  <c r="K536" i="3" s="1"/>
  <c r="L536" i="3" s="1"/>
  <c r="I534" i="3"/>
  <c r="J534" i="3" s="1"/>
  <c r="I533" i="3"/>
  <c r="J533" i="3" s="1"/>
  <c r="G529" i="3"/>
  <c r="K529" i="3" s="1"/>
  <c r="L529" i="3" s="1"/>
  <c r="G528" i="3"/>
  <c r="K528" i="3" s="1"/>
  <c r="L528" i="3" s="1"/>
  <c r="K526" i="3"/>
  <c r="L526" i="3" s="1"/>
  <c r="I526" i="3"/>
  <c r="J526" i="3" s="1"/>
  <c r="G524" i="3"/>
  <c r="K524" i="3" s="1"/>
  <c r="L524" i="3" s="1"/>
  <c r="I523" i="3"/>
  <c r="J523" i="3" s="1"/>
  <c r="G523" i="3"/>
  <c r="K523" i="3" s="1"/>
  <c r="L523" i="3" s="1"/>
  <c r="G521" i="3"/>
  <c r="K521" i="3" s="1"/>
  <c r="L521" i="3" s="1"/>
  <c r="I521" i="3"/>
  <c r="J521" i="3" s="1"/>
  <c r="I520" i="3"/>
  <c r="J520" i="3" s="1"/>
  <c r="I519" i="3"/>
  <c r="J519" i="3" s="1"/>
  <c r="I517" i="3"/>
  <c r="J517" i="3" s="1"/>
  <c r="G517" i="3"/>
  <c r="K517" i="3" s="1"/>
  <c r="L517" i="3" s="1"/>
  <c r="I516" i="3"/>
  <c r="J516" i="3" s="1"/>
  <c r="I515" i="3"/>
  <c r="J515" i="3" s="1"/>
  <c r="G515" i="3"/>
  <c r="K515" i="3" s="1"/>
  <c r="L515" i="3" s="1"/>
  <c r="I514" i="3"/>
  <c r="J514" i="3" s="1"/>
  <c r="G514" i="3"/>
  <c r="K514" i="3" s="1"/>
  <c r="L514" i="3" s="1"/>
  <c r="G512" i="3"/>
  <c r="K512" i="3" s="1"/>
  <c r="L512" i="3" s="1"/>
  <c r="I512" i="3"/>
  <c r="J512" i="3" s="1"/>
  <c r="I511" i="3"/>
  <c r="J511" i="3" s="1"/>
  <c r="I508" i="3"/>
  <c r="J508" i="3" s="1"/>
  <c r="G507" i="3"/>
  <c r="K507" i="3" s="1"/>
  <c r="L507" i="3" s="1"/>
  <c r="G506" i="3"/>
  <c r="K506" i="3" s="1"/>
  <c r="L506" i="3" s="1"/>
  <c r="I506" i="3"/>
  <c r="J506" i="3" s="1"/>
  <c r="G505" i="3"/>
  <c r="K505" i="3" s="1"/>
  <c r="L505" i="3" s="1"/>
  <c r="G503" i="3"/>
  <c r="K503" i="3" s="1"/>
  <c r="L503" i="3" s="1"/>
  <c r="I503" i="3"/>
  <c r="J503" i="3" s="1"/>
  <c r="I500" i="3"/>
  <c r="J500" i="3" s="1"/>
  <c r="I499" i="3"/>
  <c r="J499" i="3" s="1"/>
  <c r="G497" i="3"/>
  <c r="K497" i="3" s="1"/>
  <c r="L497" i="3" s="1"/>
  <c r="I497" i="3"/>
  <c r="J497" i="3" s="1"/>
  <c r="I496" i="3"/>
  <c r="J496" i="3" s="1"/>
  <c r="G496" i="3"/>
  <c r="K496" i="3" s="1"/>
  <c r="L496" i="3" s="1"/>
  <c r="I495" i="3"/>
  <c r="J495" i="3" s="1"/>
  <c r="I494" i="3"/>
  <c r="J494" i="3" s="1"/>
  <c r="G494" i="3"/>
  <c r="K494" i="3" s="1"/>
  <c r="L494" i="3" s="1"/>
  <c r="I493" i="3"/>
  <c r="J493" i="3" s="1"/>
  <c r="G491" i="3"/>
  <c r="K491" i="3" s="1"/>
  <c r="L491" i="3" s="1"/>
  <c r="I491" i="3"/>
  <c r="J491" i="3" s="1"/>
  <c r="I490" i="3"/>
  <c r="J490" i="3" s="1"/>
  <c r="I489" i="3"/>
  <c r="J489" i="3" s="1"/>
  <c r="G488" i="3"/>
  <c r="K488" i="3" s="1"/>
  <c r="L488" i="3" s="1"/>
  <c r="G487" i="3"/>
  <c r="K487" i="3" s="1"/>
  <c r="L487" i="3" s="1"/>
  <c r="I487" i="3"/>
  <c r="J487" i="3" s="1"/>
  <c r="I484" i="3"/>
  <c r="J484" i="3" s="1"/>
  <c r="I482" i="3"/>
  <c r="J482" i="3" s="1"/>
  <c r="G481" i="3"/>
  <c r="K481" i="3" s="1"/>
  <c r="L481" i="3" s="1"/>
  <c r="I481" i="3"/>
  <c r="J481" i="3" s="1"/>
  <c r="G480" i="3"/>
  <c r="K480" i="3" s="1"/>
  <c r="L480" i="3" s="1"/>
  <c r="G479" i="3"/>
  <c r="K479" i="3" s="1"/>
  <c r="L479" i="3" s="1"/>
  <c r="I479" i="3"/>
  <c r="J479" i="3" s="1"/>
  <c r="G477" i="3"/>
  <c r="K477" i="3" s="1"/>
  <c r="L477" i="3" s="1"/>
  <c r="G476" i="3"/>
  <c r="K476" i="3" s="1"/>
  <c r="L476" i="3" s="1"/>
  <c r="I476" i="3"/>
  <c r="J476" i="3" s="1"/>
  <c r="I473" i="3"/>
  <c r="J473" i="3" s="1"/>
  <c r="I472" i="3"/>
  <c r="J472" i="3" s="1"/>
  <c r="G471" i="3"/>
  <c r="K471" i="3" s="1"/>
  <c r="L471" i="3" s="1"/>
  <c r="I471" i="3"/>
  <c r="J471" i="3" s="1"/>
  <c r="I470" i="3"/>
  <c r="J470" i="3" s="1"/>
  <c r="G470" i="3"/>
  <c r="K470" i="3" s="1"/>
  <c r="L470" i="3" s="1"/>
  <c r="I466" i="3"/>
  <c r="J466" i="3" s="1"/>
  <c r="I465" i="3"/>
  <c r="J465" i="3" s="1"/>
  <c r="G464" i="3"/>
  <c r="K464" i="3" s="1"/>
  <c r="L464" i="3" s="1"/>
  <c r="I464" i="3"/>
  <c r="J464" i="3" s="1"/>
  <c r="G463" i="3"/>
  <c r="K463" i="3" s="1"/>
  <c r="L463" i="3" s="1"/>
  <c r="G462" i="3"/>
  <c r="K462" i="3" s="1"/>
  <c r="L462" i="3" s="1"/>
  <c r="I462" i="3"/>
  <c r="J462" i="3" s="1"/>
  <c r="G459" i="3"/>
  <c r="K459" i="3" s="1"/>
  <c r="L459" i="3" s="1"/>
  <c r="I459" i="3"/>
  <c r="J459" i="3" s="1"/>
  <c r="I458" i="3"/>
  <c r="J458" i="3" s="1"/>
  <c r="I457" i="3"/>
  <c r="J457" i="3" s="1"/>
  <c r="I456" i="3"/>
  <c r="J456" i="3" s="1"/>
  <c r="G456" i="3"/>
  <c r="K456" i="3" s="1"/>
  <c r="L456" i="3" s="1"/>
  <c r="G454" i="3"/>
  <c r="K454" i="3" s="1"/>
  <c r="L454" i="3" s="1"/>
  <c r="I454" i="3"/>
  <c r="J454" i="3" s="1"/>
  <c r="G453" i="3"/>
  <c r="K453" i="3" s="1"/>
  <c r="L453" i="3" s="1"/>
  <c r="I452" i="3"/>
  <c r="J452" i="3" s="1"/>
  <c r="G451" i="3"/>
  <c r="K451" i="3" s="1"/>
  <c r="L451" i="3" s="1"/>
  <c r="I450" i="3"/>
  <c r="J450" i="3" s="1"/>
  <c r="G447" i="3"/>
  <c r="K447" i="3" s="1"/>
  <c r="L447" i="3" s="1"/>
  <c r="I447" i="3"/>
  <c r="J447" i="3" s="1"/>
  <c r="G446" i="3"/>
  <c r="K446" i="3" s="1"/>
  <c r="L446" i="3" s="1"/>
  <c r="G445" i="3"/>
  <c r="K445" i="3" s="1"/>
  <c r="L445" i="3" s="1"/>
  <c r="I445" i="3"/>
  <c r="J445" i="3" s="1"/>
  <c r="G444" i="3"/>
  <c r="K444" i="3" s="1"/>
  <c r="L444" i="3" s="1"/>
  <c r="G439" i="3"/>
  <c r="K439" i="3" s="1"/>
  <c r="L439" i="3" s="1"/>
  <c r="I439" i="3"/>
  <c r="J439" i="3" s="1"/>
  <c r="G438" i="3"/>
  <c r="K438" i="3" s="1"/>
  <c r="L438" i="3" s="1"/>
  <c r="I436" i="3"/>
  <c r="J436" i="3" s="1"/>
  <c r="G436" i="3"/>
  <c r="K436" i="3" s="1"/>
  <c r="L436" i="3" s="1"/>
  <c r="I435" i="3"/>
  <c r="J435" i="3" s="1"/>
  <c r="G433" i="3"/>
  <c r="K433" i="3" s="1"/>
  <c r="L433" i="3" s="1"/>
  <c r="G432" i="3"/>
  <c r="K432" i="3" s="1"/>
  <c r="L432" i="3" s="1"/>
  <c r="I432" i="3"/>
  <c r="J432" i="3" s="1"/>
  <c r="G431" i="3"/>
  <c r="K431" i="3" s="1"/>
  <c r="L431" i="3" s="1"/>
  <c r="I431" i="3"/>
  <c r="J431" i="3" s="1"/>
  <c r="G430" i="3"/>
  <c r="K430" i="3" s="1"/>
  <c r="L430" i="3" s="1"/>
  <c r="I430" i="3"/>
  <c r="J430" i="3" s="1"/>
  <c r="I428" i="3"/>
  <c r="J428" i="3" s="1"/>
  <c r="G428" i="3"/>
  <c r="K428" i="3" s="1"/>
  <c r="L428" i="3" s="1"/>
  <c r="I427" i="3"/>
  <c r="J427" i="3" s="1"/>
  <c r="I426" i="3"/>
  <c r="J426" i="3" s="1"/>
  <c r="I425" i="3"/>
  <c r="J425" i="3" s="1"/>
  <c r="G425" i="3"/>
  <c r="K425" i="3" s="1"/>
  <c r="L425" i="3" s="1"/>
  <c r="I424" i="3"/>
  <c r="J424" i="3" s="1"/>
  <c r="I423" i="3"/>
  <c r="J423" i="3" s="1"/>
  <c r="G423" i="3"/>
  <c r="K423" i="3" s="1"/>
  <c r="L423" i="3" s="1"/>
  <c r="I422" i="3"/>
  <c r="J422" i="3" s="1"/>
  <c r="G418" i="3"/>
  <c r="K418" i="3" s="1"/>
  <c r="L418" i="3" s="1"/>
  <c r="G417" i="3"/>
  <c r="K417" i="3" s="1"/>
  <c r="L417" i="3" s="1"/>
  <c r="I417" i="3"/>
  <c r="J417" i="3" s="1"/>
  <c r="I413" i="3"/>
  <c r="J413" i="3" s="1"/>
  <c r="I412" i="3"/>
  <c r="J412" i="3" s="1"/>
  <c r="G411" i="3"/>
  <c r="K411" i="3" s="1"/>
  <c r="L411" i="3" s="1"/>
  <c r="I411" i="3"/>
  <c r="J411" i="3" s="1"/>
  <c r="G409" i="3"/>
  <c r="K409" i="3" s="1"/>
  <c r="L409" i="3" s="1"/>
  <c r="G408" i="3"/>
  <c r="K408" i="3" s="1"/>
  <c r="L408" i="3" s="1"/>
  <c r="I408" i="3"/>
  <c r="J408" i="3" s="1"/>
  <c r="G407" i="3"/>
  <c r="K407" i="3" s="1"/>
  <c r="L407" i="3" s="1"/>
  <c r="I407" i="3"/>
  <c r="J407" i="3" s="1"/>
  <c r="G405" i="3"/>
  <c r="K405" i="3" s="1"/>
  <c r="L405" i="3" s="1"/>
  <c r="I405" i="3"/>
  <c r="J405" i="3" s="1"/>
  <c r="G403" i="3"/>
  <c r="K403" i="3" s="1"/>
  <c r="L403" i="3" s="1"/>
  <c r="I403" i="3"/>
  <c r="J403" i="3" s="1"/>
  <c r="I401" i="3"/>
  <c r="J401" i="3" s="1"/>
  <c r="I399" i="3"/>
  <c r="J399" i="3" s="1"/>
  <c r="G398" i="3"/>
  <c r="K398" i="3" s="1"/>
  <c r="L398" i="3" s="1"/>
  <c r="I393" i="3"/>
  <c r="J393" i="3" s="1"/>
  <c r="I391" i="3"/>
  <c r="J391" i="3" s="1"/>
  <c r="G390" i="3"/>
  <c r="K390" i="3" s="1"/>
  <c r="L390" i="3" s="1"/>
  <c r="I390" i="3"/>
  <c r="J390" i="3" s="1"/>
  <c r="G389" i="3"/>
  <c r="K389" i="3" s="1"/>
  <c r="L389" i="3" s="1"/>
  <c r="G388" i="3"/>
  <c r="K388" i="3" s="1"/>
  <c r="L388" i="3" s="1"/>
  <c r="I388" i="3"/>
  <c r="J388" i="3" s="1"/>
  <c r="G387" i="3"/>
  <c r="K387" i="3" s="1"/>
  <c r="L387" i="3" s="1"/>
  <c r="I387" i="3"/>
  <c r="J387" i="3" s="1"/>
  <c r="G386" i="3"/>
  <c r="K386" i="3" s="1"/>
  <c r="L386" i="3" s="1"/>
  <c r="I386" i="3"/>
  <c r="J386" i="3" s="1"/>
  <c r="I383" i="3"/>
  <c r="J383" i="3" s="1"/>
  <c r="G383" i="3"/>
  <c r="K383" i="3" s="1"/>
  <c r="L383" i="3" s="1"/>
  <c r="I382" i="3"/>
  <c r="J382" i="3" s="1"/>
  <c r="I379" i="3"/>
  <c r="J379" i="3" s="1"/>
  <c r="I378" i="3"/>
  <c r="J378" i="3" s="1"/>
  <c r="G375" i="3"/>
  <c r="K375" i="3" s="1"/>
  <c r="L375" i="3" s="1"/>
  <c r="I375" i="3"/>
  <c r="J375" i="3" s="1"/>
  <c r="I374" i="3"/>
  <c r="J374" i="3" s="1"/>
  <c r="I373" i="3"/>
  <c r="J373" i="3" s="1"/>
  <c r="I372" i="3"/>
  <c r="J372" i="3" s="1"/>
  <c r="G372" i="3"/>
  <c r="K372" i="3" s="1"/>
  <c r="L372" i="3" s="1"/>
  <c r="I371" i="3"/>
  <c r="J371" i="3" s="1"/>
  <c r="I370" i="3"/>
  <c r="J370" i="3" s="1"/>
  <c r="I369" i="3"/>
  <c r="J369" i="3" s="1"/>
  <c r="I367" i="3"/>
  <c r="J367" i="3" s="1"/>
  <c r="K367" i="3"/>
  <c r="L367" i="3" s="1"/>
  <c r="I366" i="3"/>
  <c r="J366" i="3" s="1"/>
  <c r="K366" i="3"/>
  <c r="L366" i="3" s="1"/>
  <c r="K365" i="3"/>
  <c r="L365" i="3" s="1"/>
  <c r="I365" i="3"/>
  <c r="J365" i="3" s="1"/>
  <c r="K364" i="3"/>
  <c r="L364" i="3" s="1"/>
  <c r="I364" i="3"/>
  <c r="J364" i="3" s="1"/>
  <c r="K363" i="3"/>
  <c r="L363" i="3" s="1"/>
  <c r="I363" i="3"/>
  <c r="J363" i="3" s="1"/>
  <c r="I362" i="3"/>
  <c r="J362" i="3" s="1"/>
  <c r="K362" i="3"/>
  <c r="L362" i="3" s="1"/>
  <c r="I361" i="3"/>
  <c r="J361" i="3" s="1"/>
  <c r="K361" i="3"/>
  <c r="L361" i="3" s="1"/>
  <c r="I359" i="3"/>
  <c r="J359" i="3" s="1"/>
  <c r="G358" i="3"/>
  <c r="K358" i="3" s="1"/>
  <c r="L358" i="3" s="1"/>
  <c r="I358" i="3"/>
  <c r="J358" i="3" s="1"/>
  <c r="G357" i="3"/>
  <c r="K357" i="3" s="1"/>
  <c r="L357" i="3" s="1"/>
  <c r="G356" i="3"/>
  <c r="K356" i="3" s="1"/>
  <c r="L356" i="3" s="1"/>
  <c r="I356" i="3"/>
  <c r="J356" i="3" s="1"/>
  <c r="G355" i="3"/>
  <c r="K355" i="3" s="1"/>
  <c r="L355" i="3" s="1"/>
  <c r="I355" i="3"/>
  <c r="J355" i="3" s="1"/>
  <c r="G354" i="3"/>
  <c r="K354" i="3" s="1"/>
  <c r="L354" i="3" s="1"/>
  <c r="I354" i="3"/>
  <c r="J354" i="3" s="1"/>
  <c r="I351" i="3"/>
  <c r="J351" i="3" s="1"/>
  <c r="G351" i="3"/>
  <c r="K351" i="3" s="1"/>
  <c r="L351" i="3" s="1"/>
  <c r="I350" i="3"/>
  <c r="J350" i="3" s="1"/>
  <c r="G348" i="3"/>
  <c r="K348" i="3" s="1"/>
  <c r="L348" i="3" s="1"/>
  <c r="G347" i="3"/>
  <c r="K347" i="3" s="1"/>
  <c r="L347" i="3" s="1"/>
  <c r="I347" i="3"/>
  <c r="J347" i="3" s="1"/>
  <c r="G346" i="3"/>
  <c r="K346" i="3" s="1"/>
  <c r="L346" i="3" s="1"/>
  <c r="I346" i="3"/>
  <c r="J346" i="3" s="1"/>
  <c r="G345" i="3"/>
  <c r="K345" i="3" s="1"/>
  <c r="L345" i="3" s="1"/>
  <c r="I345" i="3"/>
  <c r="J345" i="3" s="1"/>
  <c r="I342" i="3"/>
  <c r="J342" i="3" s="1"/>
  <c r="K342" i="3"/>
  <c r="L342" i="3" s="1"/>
  <c r="I341" i="3"/>
  <c r="J341" i="3" s="1"/>
  <c r="K341" i="3"/>
  <c r="L341" i="3" s="1"/>
  <c r="K340" i="3"/>
  <c r="L340" i="3" s="1"/>
  <c r="I340" i="3"/>
  <c r="J340" i="3" s="1"/>
  <c r="I339" i="3"/>
  <c r="J339" i="3" s="1"/>
  <c r="K339" i="3"/>
  <c r="L339" i="3" s="1"/>
  <c r="G336" i="3"/>
  <c r="K336" i="3" s="1"/>
  <c r="L336" i="3" s="1"/>
  <c r="G335" i="3"/>
  <c r="K335" i="3" s="1"/>
  <c r="L335" i="3" s="1"/>
  <c r="I335" i="3"/>
  <c r="J335" i="3" s="1"/>
  <c r="G334" i="3"/>
  <c r="K334" i="3" s="1"/>
  <c r="L334" i="3" s="1"/>
  <c r="I333" i="3"/>
  <c r="J333" i="3" s="1"/>
  <c r="G330" i="3"/>
  <c r="K330" i="3" s="1"/>
  <c r="L330" i="3" s="1"/>
  <c r="I330" i="3"/>
  <c r="J330" i="3" s="1"/>
  <c r="G329" i="3"/>
  <c r="K329" i="3" s="1"/>
  <c r="L329" i="3" s="1"/>
  <c r="I328" i="3"/>
  <c r="J328" i="3" s="1"/>
  <c r="I327" i="3"/>
  <c r="J327" i="3" s="1"/>
  <c r="G325" i="3"/>
  <c r="K325" i="3" s="1"/>
  <c r="L325" i="3" s="1"/>
  <c r="I325" i="3"/>
  <c r="J325" i="3" s="1"/>
  <c r="I323" i="3"/>
  <c r="J323" i="3" s="1"/>
  <c r="G323" i="3"/>
  <c r="K323" i="3" s="1"/>
  <c r="L323" i="3" s="1"/>
  <c r="I320" i="3"/>
  <c r="J320" i="3" s="1"/>
  <c r="G320" i="3"/>
  <c r="K320" i="3" s="1"/>
  <c r="L320" i="3" s="1"/>
  <c r="I319" i="3"/>
  <c r="J319" i="3" s="1"/>
  <c r="I318" i="3"/>
  <c r="J318" i="3" s="1"/>
  <c r="G317" i="3"/>
  <c r="K317" i="3" s="1"/>
  <c r="L317" i="3" s="1"/>
  <c r="I317" i="3"/>
  <c r="J317" i="3" s="1"/>
  <c r="G316" i="3"/>
  <c r="K316" i="3" s="1"/>
  <c r="L316" i="3" s="1"/>
  <c r="I315" i="3"/>
  <c r="J315" i="3" s="1"/>
  <c r="I313" i="3"/>
  <c r="J313" i="3" s="1"/>
  <c r="I312" i="3"/>
  <c r="J312" i="3" s="1"/>
  <c r="G312" i="3"/>
  <c r="K312" i="3" s="1"/>
  <c r="L312" i="3" s="1"/>
  <c r="I311" i="3"/>
  <c r="J311" i="3" s="1"/>
  <c r="I310" i="3"/>
  <c r="J310" i="3" s="1"/>
  <c r="G310" i="3"/>
  <c r="K310" i="3" s="1"/>
  <c r="L310" i="3" s="1"/>
  <c r="I309" i="3"/>
  <c r="J309" i="3" s="1"/>
  <c r="I307" i="3"/>
  <c r="J307" i="3" s="1"/>
  <c r="I305" i="3"/>
  <c r="J305" i="3" s="1"/>
  <c r="I304" i="3"/>
  <c r="J304" i="3" s="1"/>
  <c r="G304" i="3"/>
  <c r="K304" i="3" s="1"/>
  <c r="L304" i="3" s="1"/>
  <c r="I303" i="3"/>
  <c r="J303" i="3" s="1"/>
  <c r="G303" i="3"/>
  <c r="K303" i="3" s="1"/>
  <c r="L303" i="3" s="1"/>
  <c r="G300" i="3"/>
  <c r="K300" i="3" s="1"/>
  <c r="L300" i="3" s="1"/>
  <c r="I300" i="3"/>
  <c r="J300" i="3" s="1"/>
  <c r="I298" i="3"/>
  <c r="J298" i="3" s="1"/>
  <c r="G298" i="3"/>
  <c r="K298" i="3" s="1"/>
  <c r="L298" i="3" s="1"/>
  <c r="I297" i="3"/>
  <c r="J297" i="3" s="1"/>
  <c r="G297" i="3"/>
  <c r="K297" i="3" s="1"/>
  <c r="L297" i="3" s="1"/>
  <c r="G295" i="3"/>
  <c r="K295" i="3" s="1"/>
  <c r="L295" i="3" s="1"/>
  <c r="I295" i="3"/>
  <c r="J295" i="3" s="1"/>
  <c r="G294" i="3"/>
  <c r="K294" i="3" s="1"/>
  <c r="L294" i="3" s="1"/>
  <c r="G293" i="3"/>
  <c r="K293" i="3" s="1"/>
  <c r="L293" i="3" s="1"/>
  <c r="I293" i="3"/>
  <c r="J293" i="3" s="1"/>
  <c r="G292" i="3"/>
  <c r="K292" i="3" s="1"/>
  <c r="L292" i="3" s="1"/>
  <c r="I290" i="3"/>
  <c r="J290" i="3" s="1"/>
  <c r="G289" i="3"/>
  <c r="K289" i="3" s="1"/>
  <c r="L289" i="3" s="1"/>
  <c r="G288" i="3"/>
  <c r="K288" i="3" s="1"/>
  <c r="L288" i="3" s="1"/>
  <c r="I288" i="3"/>
  <c r="J288" i="3" s="1"/>
  <c r="I287" i="3"/>
  <c r="J287" i="3" s="1"/>
  <c r="G287" i="3"/>
  <c r="K287" i="3" s="1"/>
  <c r="L287" i="3" s="1"/>
  <c r="G285" i="3"/>
  <c r="K285" i="3" s="1"/>
  <c r="L285" i="3" s="1"/>
  <c r="I285" i="3"/>
  <c r="J285" i="3" s="1"/>
  <c r="G284" i="3"/>
  <c r="K284" i="3" s="1"/>
  <c r="L284" i="3" s="1"/>
  <c r="I283" i="3"/>
  <c r="J283" i="3" s="1"/>
  <c r="I282" i="3"/>
  <c r="J282" i="3" s="1"/>
  <c r="G282" i="3"/>
  <c r="K282" i="3" s="1"/>
  <c r="L282" i="3" s="1"/>
  <c r="I281" i="3"/>
  <c r="J281" i="3" s="1"/>
  <c r="G281" i="3"/>
  <c r="K281" i="3" s="1"/>
  <c r="L281" i="3" s="1"/>
  <c r="I279" i="3"/>
  <c r="J279" i="3" s="1"/>
  <c r="G278" i="3"/>
  <c r="K278" i="3" s="1"/>
  <c r="L278" i="3" s="1"/>
  <c r="I278" i="3"/>
  <c r="J278" i="3" s="1"/>
  <c r="G277" i="3"/>
  <c r="K277" i="3" s="1"/>
  <c r="L277" i="3" s="1"/>
  <c r="I277" i="3"/>
  <c r="J277" i="3" s="1"/>
  <c r="I276" i="3"/>
  <c r="J276" i="3" s="1"/>
  <c r="G276" i="3"/>
  <c r="K276" i="3" s="1"/>
  <c r="L276" i="3" s="1"/>
  <c r="I275" i="3"/>
  <c r="J275" i="3" s="1"/>
  <c r="I273" i="3"/>
  <c r="J273" i="3" s="1"/>
  <c r="G273" i="3"/>
  <c r="K273" i="3" s="1"/>
  <c r="L273" i="3" s="1"/>
  <c r="I271" i="3"/>
  <c r="J271" i="3" s="1"/>
  <c r="I270" i="3"/>
  <c r="J270" i="3" s="1"/>
  <c r="G270" i="3"/>
  <c r="K270" i="3" s="1"/>
  <c r="L270" i="3" s="1"/>
  <c r="I266" i="3"/>
  <c r="J266" i="3" s="1"/>
  <c r="I263" i="3"/>
  <c r="J263" i="3" s="1"/>
  <c r="G262" i="3"/>
  <c r="K262" i="3" s="1"/>
  <c r="L262" i="3" s="1"/>
  <c r="I261" i="3"/>
  <c r="J261" i="3" s="1"/>
  <c r="G261" i="3"/>
  <c r="K261" i="3" s="1"/>
  <c r="L261" i="3" s="1"/>
  <c r="I258" i="3"/>
  <c r="J258" i="3" s="1"/>
  <c r="G258" i="3"/>
  <c r="K258" i="3" s="1"/>
  <c r="L258" i="3" s="1"/>
  <c r="I257" i="3"/>
  <c r="J257" i="3" s="1"/>
  <c r="G257" i="3"/>
  <c r="K257" i="3" s="1"/>
  <c r="L257" i="3" s="1"/>
  <c r="I255" i="3"/>
  <c r="J255" i="3" s="1"/>
  <c r="G254" i="3"/>
  <c r="K254" i="3" s="1"/>
  <c r="L254" i="3" s="1"/>
  <c r="I253" i="3"/>
  <c r="J253" i="3" s="1"/>
  <c r="G253" i="3"/>
  <c r="K253" i="3" s="1"/>
  <c r="L253" i="3" s="1"/>
  <c r="I251" i="3"/>
  <c r="J251" i="3" s="1"/>
  <c r="G250" i="3"/>
  <c r="K250" i="3" s="1"/>
  <c r="L250" i="3" s="1"/>
  <c r="I250" i="3"/>
  <c r="J250" i="3" s="1"/>
  <c r="G249" i="3"/>
  <c r="K249" i="3" s="1"/>
  <c r="L249" i="3" s="1"/>
  <c r="I249" i="3"/>
  <c r="J249" i="3" s="1"/>
  <c r="G248" i="3"/>
  <c r="K248" i="3" s="1"/>
  <c r="L248" i="3" s="1"/>
  <c r="I247" i="3"/>
  <c r="J247" i="3" s="1"/>
  <c r="I246" i="3"/>
  <c r="J246" i="3" s="1"/>
  <c r="G246" i="3"/>
  <c r="K246" i="3" s="1"/>
  <c r="L246" i="3" s="1"/>
  <c r="I245" i="3"/>
  <c r="J245" i="3" s="1"/>
  <c r="G245" i="3"/>
  <c r="K245" i="3" s="1"/>
  <c r="L245" i="3" s="1"/>
  <c r="I243" i="3"/>
  <c r="J243" i="3" s="1"/>
  <c r="I240" i="3"/>
  <c r="J240" i="3" s="1"/>
  <c r="G239" i="3"/>
  <c r="K239" i="3" s="1"/>
  <c r="L239" i="3" s="1"/>
  <c r="I238" i="3"/>
  <c r="J238" i="3" s="1"/>
  <c r="G236" i="3"/>
  <c r="K236" i="3" s="1"/>
  <c r="L236" i="3" s="1"/>
  <c r="I236" i="3"/>
  <c r="J236" i="3" s="1"/>
  <c r="I235" i="3"/>
  <c r="J235" i="3" s="1"/>
  <c r="G235" i="3"/>
  <c r="K235" i="3" s="1"/>
  <c r="L235" i="3" s="1"/>
  <c r="G231" i="3"/>
  <c r="K231" i="3" s="1"/>
  <c r="L231" i="3" s="1"/>
  <c r="I228" i="3"/>
  <c r="J228" i="3" s="1"/>
  <c r="I227" i="3"/>
  <c r="J227" i="3" s="1"/>
  <c r="G226" i="3"/>
  <c r="K226" i="3" s="1"/>
  <c r="L226" i="3" s="1"/>
  <c r="I224" i="3"/>
  <c r="J224" i="3" s="1"/>
  <c r="I222" i="3"/>
  <c r="J222" i="3" s="1"/>
  <c r="G222" i="3"/>
  <c r="K222" i="3" s="1"/>
  <c r="L222" i="3" s="1"/>
  <c r="I221" i="3"/>
  <c r="J221" i="3" s="1"/>
  <c r="G221" i="3"/>
  <c r="K221" i="3" s="1"/>
  <c r="L221" i="3" s="1"/>
  <c r="I218" i="3"/>
  <c r="J218" i="3" s="1"/>
  <c r="G217" i="3"/>
  <c r="K217" i="3" s="1"/>
  <c r="L217" i="3" s="1"/>
  <c r="I217" i="3"/>
  <c r="J217" i="3" s="1"/>
  <c r="G216" i="3"/>
  <c r="K216" i="3" s="1"/>
  <c r="L216" i="3" s="1"/>
  <c r="I216" i="3"/>
  <c r="J216" i="3" s="1"/>
  <c r="I215" i="3"/>
  <c r="J215" i="3" s="1"/>
  <c r="G215" i="3"/>
  <c r="K215" i="3" s="1"/>
  <c r="L215" i="3" s="1"/>
  <c r="I214" i="3"/>
  <c r="J214" i="3" s="1"/>
  <c r="G213" i="3"/>
  <c r="K213" i="3" s="1"/>
  <c r="L213" i="3" s="1"/>
  <c r="I212" i="3"/>
  <c r="J212" i="3" s="1"/>
  <c r="G210" i="3"/>
  <c r="K210" i="3" s="1"/>
  <c r="L210" i="3" s="1"/>
  <c r="I210" i="3"/>
  <c r="J210" i="3" s="1"/>
  <c r="I209" i="3"/>
  <c r="J209" i="3" s="1"/>
  <c r="G209" i="3"/>
  <c r="K209" i="3" s="1"/>
  <c r="L209" i="3" s="1"/>
  <c r="G206" i="3"/>
  <c r="K206" i="3" s="1"/>
  <c r="L206" i="3" s="1"/>
  <c r="I205" i="3"/>
  <c r="J205" i="3" s="1"/>
  <c r="G205" i="3"/>
  <c r="K205" i="3" s="1"/>
  <c r="L205" i="3" s="1"/>
  <c r="G202" i="3"/>
  <c r="K202" i="3" s="1"/>
  <c r="L202" i="3" s="1"/>
  <c r="I202" i="3"/>
  <c r="J202" i="3" s="1"/>
  <c r="I201" i="3"/>
  <c r="J201" i="3" s="1"/>
  <c r="G201" i="3"/>
  <c r="K201" i="3" s="1"/>
  <c r="L201" i="3" s="1"/>
  <c r="I200" i="3"/>
  <c r="J200" i="3" s="1"/>
  <c r="G200" i="3"/>
  <c r="K200" i="3" s="1"/>
  <c r="L200" i="3" s="1"/>
  <c r="G199" i="3"/>
  <c r="K199" i="3" s="1"/>
  <c r="L199" i="3" s="1"/>
  <c r="I198" i="3"/>
  <c r="J198" i="3" s="1"/>
  <c r="I197" i="3"/>
  <c r="J197" i="3" s="1"/>
  <c r="G197" i="3"/>
  <c r="K197" i="3" s="1"/>
  <c r="L197" i="3" s="1"/>
  <c r="G195" i="3"/>
  <c r="K195" i="3" s="1"/>
  <c r="L195" i="3" s="1"/>
  <c r="I195" i="3"/>
  <c r="J195" i="3" s="1"/>
  <c r="G193" i="3"/>
  <c r="K193" i="3" s="1"/>
  <c r="L193" i="3" s="1"/>
  <c r="I193" i="3"/>
  <c r="J193" i="3" s="1"/>
  <c r="I192" i="3"/>
  <c r="J192" i="3" s="1"/>
  <c r="I191" i="3"/>
  <c r="J191" i="3" s="1"/>
  <c r="G190" i="3"/>
  <c r="K190" i="3" s="1"/>
  <c r="L190" i="3" s="1"/>
  <c r="G188" i="3"/>
  <c r="K188" i="3" s="1"/>
  <c r="L188" i="3" s="1"/>
  <c r="I187" i="3"/>
  <c r="J187" i="3" s="1"/>
  <c r="I186" i="3"/>
  <c r="J186" i="3" s="1"/>
  <c r="G185" i="3"/>
  <c r="K185" i="3" s="1"/>
  <c r="L185" i="3" s="1"/>
  <c r="I185" i="3"/>
  <c r="J185" i="3" s="1"/>
  <c r="I184" i="3"/>
  <c r="J184" i="3" s="1"/>
  <c r="G184" i="3"/>
  <c r="K184" i="3" s="1"/>
  <c r="L184" i="3" s="1"/>
  <c r="I183" i="3"/>
  <c r="J183" i="3" s="1"/>
  <c r="G183" i="3"/>
  <c r="K183" i="3" s="1"/>
  <c r="L183" i="3" s="1"/>
  <c r="I182" i="3"/>
  <c r="J182" i="3" s="1"/>
  <c r="G182" i="3"/>
  <c r="K182" i="3" s="1"/>
  <c r="L182" i="3" s="1"/>
  <c r="G179" i="3"/>
  <c r="K179" i="3" s="1"/>
  <c r="L179" i="3" s="1"/>
  <c r="I179" i="3"/>
  <c r="J179" i="3" s="1"/>
  <c r="I178" i="3"/>
  <c r="J178" i="3" s="1"/>
  <c r="G177" i="3"/>
  <c r="K177" i="3" s="1"/>
  <c r="L177" i="3" s="1"/>
  <c r="I177" i="3"/>
  <c r="J177" i="3" s="1"/>
  <c r="G176" i="3"/>
  <c r="K176" i="3" s="1"/>
  <c r="L176" i="3" s="1"/>
  <c r="I176" i="3"/>
  <c r="J176" i="3" s="1"/>
  <c r="I173" i="3"/>
  <c r="J173" i="3" s="1"/>
  <c r="G173" i="3"/>
  <c r="K173" i="3" s="1"/>
  <c r="L173" i="3" s="1"/>
  <c r="G172" i="3"/>
  <c r="K172" i="3" s="1"/>
  <c r="L172" i="3" s="1"/>
  <c r="I172" i="3"/>
  <c r="J172" i="3" s="1"/>
  <c r="I169" i="3"/>
  <c r="J169" i="3" s="1"/>
  <c r="G169" i="3"/>
  <c r="K169" i="3" s="1"/>
  <c r="L169" i="3" s="1"/>
  <c r="I164" i="3"/>
  <c r="J164" i="3" s="1"/>
  <c r="G164" i="3"/>
  <c r="K164" i="3" s="1"/>
  <c r="L164" i="3" s="1"/>
  <c r="G162" i="3"/>
  <c r="K162" i="3" s="1"/>
  <c r="L162" i="3" s="1"/>
  <c r="I161" i="3"/>
  <c r="J161" i="3" s="1"/>
  <c r="I160" i="3"/>
  <c r="J160" i="3" s="1"/>
  <c r="G154" i="3"/>
  <c r="K154" i="3" s="1"/>
  <c r="L154" i="3" s="1"/>
  <c r="I154" i="3"/>
  <c r="J154" i="3" s="1"/>
  <c r="G151" i="3"/>
  <c r="K151" i="3" s="1"/>
  <c r="L151" i="3" s="1"/>
  <c r="I150" i="3"/>
  <c r="J150" i="3" s="1"/>
  <c r="G150" i="3"/>
  <c r="K150" i="3" s="1"/>
  <c r="L150" i="3" s="1"/>
  <c r="I147" i="3"/>
  <c r="J147" i="3" s="1"/>
  <c r="G146" i="3"/>
  <c r="K146" i="3" s="1"/>
  <c r="L146" i="3" s="1"/>
  <c r="I143" i="3"/>
  <c r="J143" i="3" s="1"/>
  <c r="I142" i="3"/>
  <c r="J142" i="3" s="1"/>
  <c r="G140" i="3"/>
  <c r="K140" i="3" s="1"/>
  <c r="L140" i="3" s="1"/>
  <c r="I140" i="3"/>
  <c r="J140" i="3" s="1"/>
  <c r="I139" i="3"/>
  <c r="J139" i="3" s="1"/>
  <c r="I138" i="3"/>
  <c r="J138" i="3" s="1"/>
  <c r="I137" i="3"/>
  <c r="J137" i="3" s="1"/>
  <c r="G135" i="3"/>
  <c r="K135" i="3" s="1"/>
  <c r="L135" i="3" s="1"/>
  <c r="I134" i="3"/>
  <c r="J134" i="3" s="1"/>
  <c r="G134" i="3"/>
  <c r="K134" i="3" s="1"/>
  <c r="L134" i="3" s="1"/>
  <c r="G132" i="3"/>
  <c r="K132" i="3" s="1"/>
  <c r="L132" i="3" s="1"/>
  <c r="I132" i="3"/>
  <c r="J132" i="3" s="1"/>
  <c r="G131" i="3"/>
  <c r="K131" i="3" s="1"/>
  <c r="L131" i="3" s="1"/>
  <c r="I130" i="3"/>
  <c r="J130" i="3" s="1"/>
  <c r="G129" i="3"/>
  <c r="K129" i="3" s="1"/>
  <c r="L129" i="3" s="1"/>
  <c r="I129" i="3"/>
  <c r="J129" i="3" s="1"/>
  <c r="G127" i="3"/>
  <c r="K127" i="3" s="1"/>
  <c r="L127" i="3" s="1"/>
  <c r="I126" i="3"/>
  <c r="J126" i="3" s="1"/>
  <c r="G125" i="3"/>
  <c r="K125" i="3" s="1"/>
  <c r="L125" i="3" s="1"/>
  <c r="I125" i="3"/>
  <c r="J125" i="3" s="1"/>
  <c r="I124" i="3"/>
  <c r="J124" i="3" s="1"/>
  <c r="G123" i="3"/>
  <c r="K123" i="3" s="1"/>
  <c r="L123" i="3" s="1"/>
  <c r="I121" i="3"/>
  <c r="J121" i="3" s="1"/>
  <c r="G120" i="3"/>
  <c r="K120" i="3" s="1"/>
  <c r="L120" i="3" s="1"/>
  <c r="I118" i="3"/>
  <c r="J118" i="3" s="1"/>
  <c r="G118" i="3"/>
  <c r="K118" i="3" s="1"/>
  <c r="L118" i="3" s="1"/>
  <c r="G117" i="3"/>
  <c r="K117" i="3" s="1"/>
  <c r="L117" i="3" s="1"/>
  <c r="I117" i="3"/>
  <c r="J117" i="3" s="1"/>
  <c r="I116" i="3"/>
  <c r="J116" i="3" s="1"/>
  <c r="G114" i="3"/>
  <c r="K114" i="3" s="1"/>
  <c r="L114" i="3" s="1"/>
  <c r="I113" i="3"/>
  <c r="J113" i="3" s="1"/>
  <c r="I112" i="3"/>
  <c r="J112" i="3" s="1"/>
  <c r="G112" i="3"/>
  <c r="K112" i="3" s="1"/>
  <c r="L112" i="3" s="1"/>
  <c r="I109" i="3"/>
  <c r="J109" i="3" s="1"/>
  <c r="G107" i="3"/>
  <c r="K107" i="3" s="1"/>
  <c r="L107" i="3" s="1"/>
  <c r="I107" i="3"/>
  <c r="J107" i="3" s="1"/>
  <c r="G106" i="3"/>
  <c r="K106" i="3" s="1"/>
  <c r="L106" i="3" s="1"/>
  <c r="G105" i="3"/>
  <c r="K105" i="3" s="1"/>
  <c r="L105" i="3" s="1"/>
  <c r="I105" i="3"/>
  <c r="J105" i="3" s="1"/>
  <c r="I104" i="3"/>
  <c r="J104" i="3" s="1"/>
  <c r="G101" i="3"/>
  <c r="K101" i="3" s="1"/>
  <c r="L101" i="3" s="1"/>
  <c r="I101" i="3"/>
  <c r="J101" i="3" s="1"/>
  <c r="G98" i="3"/>
  <c r="K98" i="3" s="1"/>
  <c r="L98" i="3" s="1"/>
  <c r="G97" i="3"/>
  <c r="K97" i="3" s="1"/>
  <c r="L97" i="3" s="1"/>
  <c r="I97" i="3"/>
  <c r="J97" i="3" s="1"/>
  <c r="G96" i="3"/>
  <c r="K96" i="3" s="1"/>
  <c r="L96" i="3" s="1"/>
  <c r="I96" i="3"/>
  <c r="J96" i="3" s="1"/>
  <c r="I95" i="3"/>
  <c r="J95" i="3" s="1"/>
  <c r="G95" i="3"/>
  <c r="K95" i="3" s="1"/>
  <c r="L95" i="3" s="1"/>
  <c r="I94" i="3"/>
  <c r="J94" i="3" s="1"/>
  <c r="G94" i="3"/>
  <c r="K94" i="3" s="1"/>
  <c r="L94" i="3" s="1"/>
  <c r="G93" i="3"/>
  <c r="K93" i="3" s="1"/>
  <c r="L93" i="3" s="1"/>
  <c r="I93" i="3"/>
  <c r="J93" i="3" s="1"/>
  <c r="I90" i="3"/>
  <c r="J90" i="3" s="1"/>
  <c r="G90" i="3"/>
  <c r="K90" i="3" s="1"/>
  <c r="L90" i="3" s="1"/>
  <c r="G88" i="3"/>
  <c r="K88" i="3" s="1"/>
  <c r="L88" i="3" s="1"/>
  <c r="I88" i="3"/>
  <c r="J88" i="3" s="1"/>
  <c r="I87" i="3"/>
  <c r="J87" i="3" s="1"/>
  <c r="I86" i="3"/>
  <c r="J86" i="3" s="1"/>
  <c r="G86" i="3"/>
  <c r="K86" i="3" s="1"/>
  <c r="L86" i="3" s="1"/>
  <c r="I85" i="3"/>
  <c r="J85" i="3" s="1"/>
  <c r="G85" i="3"/>
  <c r="K85" i="3" s="1"/>
  <c r="L85" i="3" s="1"/>
  <c r="I82" i="3"/>
  <c r="J82" i="3" s="1"/>
  <c r="G82" i="3"/>
  <c r="K82" i="3" s="1"/>
  <c r="L82" i="3" s="1"/>
  <c r="I81" i="3"/>
  <c r="J81" i="3" s="1"/>
  <c r="I80" i="3"/>
  <c r="J80" i="3" s="1"/>
  <c r="G79" i="3"/>
  <c r="K79" i="3" s="1"/>
  <c r="L79" i="3" s="1"/>
  <c r="I79" i="3"/>
  <c r="J79" i="3" s="1"/>
  <c r="G78" i="3"/>
  <c r="K78" i="3" s="1"/>
  <c r="L78" i="3" s="1"/>
  <c r="I77" i="3"/>
  <c r="J77" i="3" s="1"/>
  <c r="G74" i="3"/>
  <c r="K74" i="3" s="1"/>
  <c r="L74" i="3" s="1"/>
  <c r="I74" i="3"/>
  <c r="J74" i="3" s="1"/>
  <c r="I73" i="3"/>
  <c r="J73" i="3" s="1"/>
  <c r="I72" i="3"/>
  <c r="J72" i="3" s="1"/>
  <c r="I71" i="3"/>
  <c r="J71" i="3" s="1"/>
  <c r="G71" i="3"/>
  <c r="K71" i="3" s="1"/>
  <c r="L71" i="3" s="1"/>
  <c r="I68" i="3"/>
  <c r="J68" i="3" s="1"/>
  <c r="G68" i="3"/>
  <c r="K68" i="3" s="1"/>
  <c r="L68" i="3" s="1"/>
  <c r="I67" i="3"/>
  <c r="J67" i="3" s="1"/>
  <c r="G66" i="3"/>
  <c r="K66" i="3" s="1"/>
  <c r="L66" i="3" s="1"/>
  <c r="I66" i="3"/>
  <c r="J66" i="3" s="1"/>
  <c r="I65" i="3"/>
  <c r="J65" i="3" s="1"/>
  <c r="I64" i="3"/>
  <c r="J64" i="3" s="1"/>
  <c r="G64" i="3"/>
  <c r="K64" i="3" s="1"/>
  <c r="L64" i="3" s="1"/>
  <c r="I63" i="3"/>
  <c r="J63" i="3" s="1"/>
  <c r="G63" i="3"/>
  <c r="K63" i="3" s="1"/>
  <c r="L63" i="3" s="1"/>
  <c r="G60" i="3"/>
  <c r="K60" i="3" s="1"/>
  <c r="L60" i="3" s="1"/>
  <c r="I60" i="3"/>
  <c r="J60" i="3" s="1"/>
  <c r="G59" i="3"/>
  <c r="K59" i="3" s="1"/>
  <c r="L59" i="3" s="1"/>
  <c r="I59" i="3"/>
  <c r="J59" i="3" s="1"/>
  <c r="G54" i="3"/>
  <c r="K54" i="3" s="1"/>
  <c r="L54" i="3" s="1"/>
  <c r="G53" i="3"/>
  <c r="K53" i="3" s="1"/>
  <c r="L53" i="3" s="1"/>
  <c r="I53" i="3"/>
  <c r="J53" i="3" s="1"/>
  <c r="I52" i="3"/>
  <c r="J52" i="3" s="1"/>
  <c r="I50" i="3"/>
  <c r="J50" i="3" s="1"/>
  <c r="G50" i="3"/>
  <c r="K50" i="3" s="1"/>
  <c r="L50" i="3" s="1"/>
  <c r="G49" i="3"/>
  <c r="K49" i="3" s="1"/>
  <c r="L49" i="3" s="1"/>
  <c r="I48" i="3"/>
  <c r="J48" i="3" s="1"/>
  <c r="I45" i="3"/>
  <c r="J45" i="3" s="1"/>
  <c r="G44" i="3"/>
  <c r="K44" i="3" s="1"/>
  <c r="L44" i="3" s="1"/>
  <c r="G43" i="3"/>
  <c r="K43" i="3" s="1"/>
  <c r="L43" i="3" s="1"/>
  <c r="I43" i="3"/>
  <c r="J43" i="3" s="1"/>
  <c r="I40" i="3"/>
  <c r="J40" i="3" s="1"/>
  <c r="I39" i="3"/>
  <c r="J39" i="3" s="1"/>
  <c r="G39" i="3"/>
  <c r="K39" i="3" s="1"/>
  <c r="L39" i="3" s="1"/>
  <c r="G38" i="3"/>
  <c r="K38" i="3" s="1"/>
  <c r="L38" i="3" s="1"/>
  <c r="I38" i="3"/>
  <c r="J38" i="3" s="1"/>
  <c r="I37" i="3"/>
  <c r="J37" i="3" s="1"/>
  <c r="I34" i="3"/>
  <c r="J34" i="3" s="1"/>
  <c r="G34" i="3"/>
  <c r="K34" i="3" s="1"/>
  <c r="L34" i="3" s="1"/>
  <c r="G33" i="3"/>
  <c r="K33" i="3" s="1"/>
  <c r="L33" i="3" s="1"/>
  <c r="I33" i="3"/>
  <c r="J33" i="3" s="1"/>
  <c r="G32" i="3"/>
  <c r="K32" i="3" s="1"/>
  <c r="L32" i="3" s="1"/>
  <c r="I30" i="3"/>
  <c r="J30" i="3" s="1"/>
  <c r="I29" i="3"/>
  <c r="J29" i="3" s="1"/>
  <c r="G29" i="3"/>
  <c r="K29" i="3" s="1"/>
  <c r="L29" i="3" s="1"/>
  <c r="I28" i="3"/>
  <c r="J28" i="3" s="1"/>
  <c r="G27" i="3"/>
  <c r="K27" i="3" s="1"/>
  <c r="L27" i="3" s="1"/>
  <c r="I26" i="3"/>
  <c r="J26" i="3" s="1"/>
  <c r="G25" i="3"/>
  <c r="K25" i="3" s="1"/>
  <c r="L25" i="3" s="1"/>
  <c r="I23" i="3"/>
  <c r="J23" i="3" s="1"/>
  <c r="G22" i="3"/>
  <c r="K22" i="3" s="1"/>
  <c r="L22" i="3" s="1"/>
  <c r="I21" i="3"/>
  <c r="J21" i="3" s="1"/>
  <c r="G20" i="3"/>
  <c r="K20" i="3" s="1"/>
  <c r="L20" i="3" s="1"/>
  <c r="G19" i="3"/>
  <c r="K19" i="3" s="1"/>
  <c r="L19" i="3" s="1"/>
  <c r="I19" i="3"/>
  <c r="J19" i="3" s="1"/>
  <c r="G18" i="3"/>
  <c r="K18" i="3" s="1"/>
  <c r="L18" i="3" s="1"/>
  <c r="G15" i="3"/>
  <c r="K15" i="3" s="1"/>
  <c r="L15" i="3" s="1"/>
  <c r="G14" i="3"/>
  <c r="K14" i="3" s="1"/>
  <c r="L14" i="3" s="1"/>
  <c r="I14" i="3"/>
  <c r="J14" i="3" s="1"/>
  <c r="G13" i="3"/>
  <c r="K13" i="3" s="1"/>
  <c r="L13" i="3" s="1"/>
  <c r="I13" i="3"/>
  <c r="J13" i="3" s="1"/>
  <c r="G12" i="3"/>
  <c r="K12" i="3" s="1"/>
  <c r="L12" i="3" s="1"/>
  <c r="I12" i="3"/>
  <c r="J12" i="3" s="1"/>
  <c r="G11" i="3"/>
  <c r="K11" i="3" s="1"/>
  <c r="L11" i="3" s="1"/>
  <c r="G10" i="3"/>
  <c r="K10" i="3" s="1"/>
  <c r="L10" i="3" s="1"/>
  <c r="I10" i="3"/>
  <c r="J10" i="3" s="1"/>
  <c r="N1146" i="4"/>
  <c r="O1146" i="4" s="1"/>
  <c r="N1145" i="4"/>
  <c r="O1145" i="4" s="1"/>
  <c r="N1143" i="4"/>
  <c r="O1143" i="4" s="1"/>
  <c r="L1143" i="4"/>
  <c r="P1143" i="4" s="1"/>
  <c r="Q1143" i="4" s="1"/>
  <c r="N1142" i="4"/>
  <c r="O1142" i="4" s="1"/>
  <c r="L1142" i="4"/>
  <c r="P1142" i="4" s="1"/>
  <c r="Q1142" i="4" s="1"/>
  <c r="N1141" i="4"/>
  <c r="O1141" i="4" s="1"/>
  <c r="L1141" i="4"/>
  <c r="P1141" i="4" s="1"/>
  <c r="Q1141" i="4" s="1"/>
  <c r="N1140" i="4"/>
  <c r="O1140" i="4" s="1"/>
  <c r="L1140" i="4"/>
  <c r="P1140" i="4" s="1"/>
  <c r="Q1140" i="4" s="1"/>
  <c r="N1139" i="4"/>
  <c r="O1139" i="4" s="1"/>
  <c r="L1139" i="4"/>
  <c r="P1139" i="4" s="1"/>
  <c r="Q1139" i="4" s="1"/>
  <c r="N1138" i="4"/>
  <c r="O1138" i="4" s="1"/>
  <c r="L1138" i="4"/>
  <c r="P1138" i="4" s="1"/>
  <c r="Q1138" i="4" s="1"/>
  <c r="N1137" i="4"/>
  <c r="O1137" i="4" s="1"/>
  <c r="L1135" i="4"/>
  <c r="P1135" i="4" s="1"/>
  <c r="Q1135" i="4" s="1"/>
  <c r="N1135" i="4"/>
  <c r="O1135" i="4" s="1"/>
  <c r="N1134" i="4"/>
  <c r="O1134" i="4" s="1"/>
  <c r="L1134" i="4"/>
  <c r="P1134" i="4" s="1"/>
  <c r="Q1134" i="4" s="1"/>
  <c r="N1133" i="4"/>
  <c r="O1133" i="4" s="1"/>
  <c r="L1133" i="4"/>
  <c r="P1133" i="4" s="1"/>
  <c r="Q1133" i="4" s="1"/>
  <c r="L1132" i="4"/>
  <c r="P1132" i="4" s="1"/>
  <c r="Q1132" i="4" s="1"/>
  <c r="N1132" i="4"/>
  <c r="O1132" i="4" s="1"/>
  <c r="N1131" i="4"/>
  <c r="O1131" i="4" s="1"/>
  <c r="L1131" i="4"/>
  <c r="P1131" i="4" s="1"/>
  <c r="Q1131" i="4" s="1"/>
  <c r="N1130" i="4"/>
  <c r="O1130" i="4" s="1"/>
  <c r="L1130" i="4"/>
  <c r="P1130" i="4" s="1"/>
  <c r="Q1130" i="4" s="1"/>
  <c r="N1129" i="4"/>
  <c r="O1129" i="4" s="1"/>
  <c r="L1127" i="4"/>
  <c r="P1127" i="4" s="1"/>
  <c r="Q1127" i="4" s="1"/>
  <c r="N1127" i="4"/>
  <c r="O1127" i="4" s="1"/>
  <c r="N1126" i="4"/>
  <c r="O1126" i="4" s="1"/>
  <c r="L1126" i="4"/>
  <c r="P1126" i="4" s="1"/>
  <c r="Q1126" i="4" s="1"/>
  <c r="N1125" i="4"/>
  <c r="O1125" i="4" s="1"/>
  <c r="L1125" i="4"/>
  <c r="P1125" i="4" s="1"/>
  <c r="Q1125" i="4" s="1"/>
  <c r="L1124" i="4"/>
  <c r="P1124" i="4" s="1"/>
  <c r="Q1124" i="4" s="1"/>
  <c r="N1124" i="4"/>
  <c r="O1124" i="4" s="1"/>
  <c r="N1123" i="4"/>
  <c r="O1123" i="4" s="1"/>
  <c r="L1123" i="4"/>
  <c r="P1123" i="4" s="1"/>
  <c r="Q1123" i="4" s="1"/>
  <c r="N1122" i="4"/>
  <c r="O1122" i="4" s="1"/>
  <c r="L1122" i="4"/>
  <c r="P1122" i="4" s="1"/>
  <c r="Q1122" i="4" s="1"/>
  <c r="N1121" i="4"/>
  <c r="O1121" i="4" s="1"/>
  <c r="L1119" i="4"/>
  <c r="P1119" i="4" s="1"/>
  <c r="Q1119" i="4" s="1"/>
  <c r="N1119" i="4"/>
  <c r="O1119" i="4" s="1"/>
  <c r="N1118" i="4"/>
  <c r="O1118" i="4" s="1"/>
  <c r="L1118" i="4"/>
  <c r="P1118" i="4" s="1"/>
  <c r="Q1118" i="4" s="1"/>
  <c r="N1117" i="4"/>
  <c r="O1117" i="4" s="1"/>
  <c r="L1117" i="4"/>
  <c r="P1117" i="4" s="1"/>
  <c r="Q1117" i="4" s="1"/>
  <c r="N1116" i="4"/>
  <c r="O1116" i="4" s="1"/>
  <c r="N1115" i="4"/>
  <c r="O1115" i="4" s="1"/>
  <c r="L1115" i="4"/>
  <c r="P1115" i="4" s="1"/>
  <c r="Q1115" i="4" s="1"/>
  <c r="N1114" i="4"/>
  <c r="O1114" i="4" s="1"/>
  <c r="L1114" i="4"/>
  <c r="P1114" i="4" s="1"/>
  <c r="Q1114" i="4" s="1"/>
  <c r="N1113" i="4"/>
  <c r="O1113" i="4" s="1"/>
  <c r="L1113" i="4"/>
  <c r="P1113" i="4" s="1"/>
  <c r="Q1113" i="4" s="1"/>
  <c r="L1111" i="4"/>
  <c r="P1111" i="4" s="1"/>
  <c r="Q1111" i="4" s="1"/>
  <c r="N1111" i="4"/>
  <c r="O1111" i="4" s="1"/>
  <c r="N1110" i="4"/>
  <c r="O1110" i="4" s="1"/>
  <c r="L1110" i="4"/>
  <c r="P1110" i="4" s="1"/>
  <c r="Q1110" i="4" s="1"/>
  <c r="N1109" i="4"/>
  <c r="O1109" i="4" s="1"/>
  <c r="L1109" i="4"/>
  <c r="P1109" i="4" s="1"/>
  <c r="Q1109" i="4" s="1"/>
  <c r="N1108" i="4"/>
  <c r="O1108" i="4" s="1"/>
  <c r="N1107" i="4"/>
  <c r="O1107" i="4" s="1"/>
  <c r="L1107" i="4"/>
  <c r="P1107" i="4" s="1"/>
  <c r="Q1107" i="4" s="1"/>
  <c r="N1106" i="4"/>
  <c r="O1106" i="4" s="1"/>
  <c r="L1106" i="4"/>
  <c r="P1106" i="4" s="1"/>
  <c r="Q1106" i="4" s="1"/>
  <c r="N1105" i="4"/>
  <c r="O1105" i="4" s="1"/>
  <c r="L1105" i="4"/>
  <c r="P1105" i="4" s="1"/>
  <c r="Q1105" i="4" s="1"/>
  <c r="L1103" i="4"/>
  <c r="P1103" i="4" s="1"/>
  <c r="Q1103" i="4" s="1"/>
  <c r="N1103" i="4"/>
  <c r="O1103" i="4" s="1"/>
  <c r="N1102" i="4"/>
  <c r="O1102" i="4" s="1"/>
  <c r="L1102" i="4"/>
  <c r="P1102" i="4" s="1"/>
  <c r="Q1102" i="4" s="1"/>
  <c r="N1101" i="4"/>
  <c r="O1101" i="4" s="1"/>
  <c r="L1101" i="4"/>
  <c r="P1101" i="4" s="1"/>
  <c r="Q1101" i="4" s="1"/>
  <c r="N1100" i="4"/>
  <c r="O1100" i="4" s="1"/>
  <c r="N1099" i="4"/>
  <c r="O1099" i="4" s="1"/>
  <c r="L1099" i="4"/>
  <c r="P1099" i="4" s="1"/>
  <c r="Q1099" i="4" s="1"/>
  <c r="N1098" i="4"/>
  <c r="O1098" i="4" s="1"/>
  <c r="L1098" i="4"/>
  <c r="P1098" i="4" s="1"/>
  <c r="Q1098" i="4" s="1"/>
  <c r="N1097" i="4"/>
  <c r="O1097" i="4" s="1"/>
  <c r="L1097" i="4"/>
  <c r="P1097" i="4" s="1"/>
  <c r="Q1097" i="4" s="1"/>
  <c r="L1095" i="4"/>
  <c r="P1095" i="4" s="1"/>
  <c r="Q1095" i="4" s="1"/>
  <c r="N1095" i="4"/>
  <c r="O1095" i="4" s="1"/>
  <c r="N1094" i="4"/>
  <c r="O1094" i="4" s="1"/>
  <c r="L1094" i="4"/>
  <c r="P1094" i="4" s="1"/>
  <c r="Q1094" i="4" s="1"/>
  <c r="N1093" i="4"/>
  <c r="O1093" i="4" s="1"/>
  <c r="L1093" i="4"/>
  <c r="P1093" i="4" s="1"/>
  <c r="Q1093" i="4" s="1"/>
  <c r="N1092" i="4"/>
  <c r="O1092" i="4" s="1"/>
  <c r="N1091" i="4"/>
  <c r="O1091" i="4" s="1"/>
  <c r="L1091" i="4"/>
  <c r="P1091" i="4" s="1"/>
  <c r="Q1091" i="4" s="1"/>
  <c r="N1090" i="4"/>
  <c r="O1090" i="4" s="1"/>
  <c r="L1090" i="4"/>
  <c r="P1090" i="4" s="1"/>
  <c r="Q1090" i="4" s="1"/>
  <c r="N1089" i="4"/>
  <c r="O1089" i="4" s="1"/>
  <c r="L1089" i="4"/>
  <c r="P1089" i="4" s="1"/>
  <c r="Q1089" i="4" s="1"/>
  <c r="L1087" i="4"/>
  <c r="P1087" i="4" s="1"/>
  <c r="Q1087" i="4" s="1"/>
  <c r="N1087" i="4"/>
  <c r="O1087" i="4" s="1"/>
  <c r="N1086" i="4"/>
  <c r="O1086" i="4" s="1"/>
  <c r="L1086" i="4"/>
  <c r="P1086" i="4" s="1"/>
  <c r="Q1086" i="4" s="1"/>
  <c r="N1085" i="4"/>
  <c r="O1085" i="4" s="1"/>
  <c r="L1085" i="4"/>
  <c r="P1085" i="4" s="1"/>
  <c r="Q1085" i="4" s="1"/>
  <c r="N1084" i="4"/>
  <c r="O1084" i="4" s="1"/>
  <c r="N1083" i="4"/>
  <c r="O1083" i="4" s="1"/>
  <c r="L1083" i="4"/>
  <c r="P1083" i="4" s="1"/>
  <c r="Q1083" i="4" s="1"/>
  <c r="N1082" i="4"/>
  <c r="O1082" i="4" s="1"/>
  <c r="L1082" i="4"/>
  <c r="P1082" i="4" s="1"/>
  <c r="Q1082" i="4" s="1"/>
  <c r="N1081" i="4"/>
  <c r="O1081" i="4" s="1"/>
  <c r="L1081" i="4"/>
  <c r="P1081" i="4" s="1"/>
  <c r="Q1081" i="4" s="1"/>
  <c r="L1079" i="4"/>
  <c r="P1079" i="4" s="1"/>
  <c r="Q1079" i="4" s="1"/>
  <c r="N1079" i="4"/>
  <c r="O1079" i="4" s="1"/>
  <c r="N1078" i="4"/>
  <c r="O1078" i="4" s="1"/>
  <c r="L1078" i="4"/>
  <c r="P1078" i="4" s="1"/>
  <c r="Q1078" i="4" s="1"/>
  <c r="N1076" i="4"/>
  <c r="O1076" i="4" s="1"/>
  <c r="L1076" i="4"/>
  <c r="P1076" i="4" s="1"/>
  <c r="Q1076" i="4" s="1"/>
  <c r="L1075" i="4"/>
  <c r="P1075" i="4" s="1"/>
  <c r="Q1075" i="4" s="1"/>
  <c r="N1075" i="4"/>
  <c r="O1075" i="4" s="1"/>
  <c r="L1073" i="4"/>
  <c r="P1073" i="4" s="1"/>
  <c r="Q1073" i="4" s="1"/>
  <c r="N1073" i="4"/>
  <c r="O1073" i="4" s="1"/>
  <c r="N1072" i="4"/>
  <c r="O1072" i="4" s="1"/>
  <c r="L1072" i="4"/>
  <c r="P1072" i="4" s="1"/>
  <c r="Q1072" i="4" s="1"/>
  <c r="N1071" i="4"/>
  <c r="O1071" i="4" s="1"/>
  <c r="L1071" i="4"/>
  <c r="P1071" i="4" s="1"/>
  <c r="Q1071" i="4" s="1"/>
  <c r="N1070" i="4"/>
  <c r="O1070" i="4" s="1"/>
  <c r="N1069" i="4"/>
  <c r="O1069" i="4" s="1"/>
  <c r="L1069" i="4"/>
  <c r="P1069" i="4" s="1"/>
  <c r="Q1069" i="4" s="1"/>
  <c r="N1068" i="4"/>
  <c r="O1068" i="4" s="1"/>
  <c r="L1068" i="4"/>
  <c r="P1068" i="4" s="1"/>
  <c r="Q1068" i="4" s="1"/>
  <c r="L1067" i="4"/>
  <c r="P1067" i="4" s="1"/>
  <c r="Q1067" i="4" s="1"/>
  <c r="N1067" i="4"/>
  <c r="O1067" i="4" s="1"/>
  <c r="L1065" i="4"/>
  <c r="P1065" i="4" s="1"/>
  <c r="Q1065" i="4" s="1"/>
  <c r="N1065" i="4"/>
  <c r="O1065" i="4" s="1"/>
  <c r="N1064" i="4"/>
  <c r="O1064" i="4" s="1"/>
  <c r="L1064" i="4"/>
  <c r="P1064" i="4" s="1"/>
  <c r="Q1064" i="4" s="1"/>
  <c r="N1063" i="4"/>
  <c r="O1063" i="4" s="1"/>
  <c r="L1063" i="4"/>
  <c r="P1063" i="4" s="1"/>
  <c r="Q1063" i="4" s="1"/>
  <c r="N1062" i="4"/>
  <c r="O1062" i="4" s="1"/>
  <c r="N1061" i="4"/>
  <c r="O1061" i="4" s="1"/>
  <c r="L1061" i="4"/>
  <c r="P1061" i="4" s="1"/>
  <c r="Q1061" i="4" s="1"/>
  <c r="N1060" i="4"/>
  <c r="O1060" i="4" s="1"/>
  <c r="L1060" i="4"/>
  <c r="P1060" i="4" s="1"/>
  <c r="Q1060" i="4" s="1"/>
  <c r="N1059" i="4"/>
  <c r="O1059" i="4" s="1"/>
  <c r="L1059" i="4"/>
  <c r="P1059" i="4" s="1"/>
  <c r="Q1059" i="4" s="1"/>
  <c r="L1057" i="4"/>
  <c r="P1057" i="4" s="1"/>
  <c r="Q1057" i="4" s="1"/>
  <c r="N1057" i="4"/>
  <c r="O1057" i="4" s="1"/>
  <c r="N1056" i="4"/>
  <c r="O1056" i="4" s="1"/>
  <c r="L1056" i="4"/>
  <c r="P1056" i="4" s="1"/>
  <c r="Q1056" i="4" s="1"/>
  <c r="N1055" i="4"/>
  <c r="O1055" i="4" s="1"/>
  <c r="L1055" i="4"/>
  <c r="P1055" i="4" s="1"/>
  <c r="Q1055" i="4" s="1"/>
  <c r="N1054" i="4"/>
  <c r="O1054" i="4" s="1"/>
  <c r="N1053" i="4"/>
  <c r="O1053" i="4" s="1"/>
  <c r="L1053" i="4"/>
  <c r="P1053" i="4" s="1"/>
  <c r="Q1053" i="4" s="1"/>
  <c r="N1052" i="4"/>
  <c r="O1052" i="4" s="1"/>
  <c r="L1052" i="4"/>
  <c r="P1052" i="4" s="1"/>
  <c r="Q1052" i="4" s="1"/>
  <c r="L1051" i="4"/>
  <c r="P1051" i="4" s="1"/>
  <c r="Q1051" i="4" s="1"/>
  <c r="N1051" i="4"/>
  <c r="O1051" i="4" s="1"/>
  <c r="L1049" i="4"/>
  <c r="P1049" i="4" s="1"/>
  <c r="Q1049" i="4" s="1"/>
  <c r="N1049" i="4"/>
  <c r="O1049" i="4" s="1"/>
  <c r="N1048" i="4"/>
  <c r="O1048" i="4" s="1"/>
  <c r="L1048" i="4"/>
  <c r="P1048" i="4" s="1"/>
  <c r="Q1048" i="4" s="1"/>
  <c r="N1047" i="4"/>
  <c r="O1047" i="4" s="1"/>
  <c r="L1047" i="4"/>
  <c r="P1047" i="4" s="1"/>
  <c r="Q1047" i="4" s="1"/>
  <c r="N1046" i="4"/>
  <c r="O1046" i="4" s="1"/>
  <c r="N1045" i="4"/>
  <c r="O1045" i="4" s="1"/>
  <c r="L1045" i="4"/>
  <c r="P1045" i="4" s="1"/>
  <c r="Q1045" i="4" s="1"/>
  <c r="N1044" i="4"/>
  <c r="O1044" i="4" s="1"/>
  <c r="L1044" i="4"/>
  <c r="P1044" i="4" s="1"/>
  <c r="Q1044" i="4" s="1"/>
  <c r="N1043" i="4"/>
  <c r="O1043" i="4" s="1"/>
  <c r="L1041" i="4"/>
  <c r="P1041" i="4" s="1"/>
  <c r="Q1041" i="4" s="1"/>
  <c r="N1041" i="4"/>
  <c r="O1041" i="4" s="1"/>
  <c r="N1040" i="4"/>
  <c r="O1040" i="4" s="1"/>
  <c r="L1040" i="4"/>
  <c r="P1040" i="4" s="1"/>
  <c r="Q1040" i="4" s="1"/>
  <c r="N1039" i="4"/>
  <c r="O1039" i="4" s="1"/>
  <c r="L1039" i="4"/>
  <c r="P1039" i="4" s="1"/>
  <c r="Q1039" i="4" s="1"/>
  <c r="N1038" i="4"/>
  <c r="O1038" i="4" s="1"/>
  <c r="N1037" i="4"/>
  <c r="O1037" i="4" s="1"/>
  <c r="L1037" i="4"/>
  <c r="P1037" i="4" s="1"/>
  <c r="Q1037" i="4" s="1"/>
  <c r="N1036" i="4"/>
  <c r="O1036" i="4" s="1"/>
  <c r="L1036" i="4"/>
  <c r="P1036" i="4" s="1"/>
  <c r="Q1036" i="4" s="1"/>
  <c r="N1035" i="4"/>
  <c r="O1035" i="4" s="1"/>
  <c r="L1033" i="4"/>
  <c r="P1033" i="4" s="1"/>
  <c r="Q1033" i="4" s="1"/>
  <c r="N1033" i="4"/>
  <c r="O1033" i="4" s="1"/>
  <c r="N1032" i="4"/>
  <c r="O1032" i="4" s="1"/>
  <c r="L1032" i="4"/>
  <c r="P1032" i="4" s="1"/>
  <c r="Q1032" i="4" s="1"/>
  <c r="N1031" i="4"/>
  <c r="O1031" i="4" s="1"/>
  <c r="L1031" i="4"/>
  <c r="P1031" i="4" s="1"/>
  <c r="Q1031" i="4" s="1"/>
  <c r="N1030" i="4"/>
  <c r="O1030" i="4" s="1"/>
  <c r="N1029" i="4"/>
  <c r="O1029" i="4" s="1"/>
  <c r="L1029" i="4"/>
  <c r="P1029" i="4" s="1"/>
  <c r="Q1029" i="4" s="1"/>
  <c r="N1028" i="4"/>
  <c r="O1028" i="4" s="1"/>
  <c r="L1028" i="4"/>
  <c r="P1028" i="4" s="1"/>
  <c r="Q1028" i="4" s="1"/>
  <c r="N1027" i="4"/>
  <c r="O1027" i="4" s="1"/>
  <c r="N1024" i="4"/>
  <c r="O1024" i="4" s="1"/>
  <c r="L1024" i="4"/>
  <c r="P1024" i="4" s="1"/>
  <c r="Q1024" i="4" s="1"/>
  <c r="N1023" i="4"/>
  <c r="O1023" i="4" s="1"/>
  <c r="L1023" i="4"/>
  <c r="P1023" i="4" s="1"/>
  <c r="Q1023" i="4" s="1"/>
  <c r="N1022" i="4"/>
  <c r="O1022" i="4" s="1"/>
  <c r="N1021" i="4"/>
  <c r="O1021" i="4" s="1"/>
  <c r="L1021" i="4"/>
  <c r="P1021" i="4" s="1"/>
  <c r="Q1021" i="4" s="1"/>
  <c r="N1020" i="4"/>
  <c r="O1020" i="4" s="1"/>
  <c r="L1020" i="4"/>
  <c r="P1020" i="4" s="1"/>
  <c r="Q1020" i="4" s="1"/>
  <c r="N1019" i="4"/>
  <c r="O1019" i="4" s="1"/>
  <c r="N1017" i="4"/>
  <c r="O1017" i="4" s="1"/>
  <c r="N1016" i="4"/>
  <c r="O1016" i="4" s="1"/>
  <c r="L1016" i="4"/>
  <c r="P1016" i="4" s="1"/>
  <c r="Q1016" i="4" s="1"/>
  <c r="N1015" i="4"/>
  <c r="O1015" i="4" s="1"/>
  <c r="L1015" i="4"/>
  <c r="P1015" i="4" s="1"/>
  <c r="Q1015" i="4" s="1"/>
  <c r="N1013" i="4"/>
  <c r="O1013" i="4" s="1"/>
  <c r="L1013" i="4"/>
  <c r="P1013" i="4" s="1"/>
  <c r="Q1013" i="4" s="1"/>
  <c r="N1012" i="4"/>
  <c r="O1012" i="4" s="1"/>
  <c r="L1012" i="4"/>
  <c r="P1012" i="4" s="1"/>
  <c r="Q1012" i="4" s="1"/>
  <c r="N1011" i="4"/>
  <c r="O1011" i="4" s="1"/>
  <c r="N1009" i="4"/>
  <c r="O1009" i="4" s="1"/>
  <c r="N1008" i="4"/>
  <c r="O1008" i="4" s="1"/>
  <c r="L1008" i="4"/>
  <c r="P1008" i="4" s="1"/>
  <c r="Q1008" i="4" s="1"/>
  <c r="N1007" i="4"/>
  <c r="O1007" i="4" s="1"/>
  <c r="L1007" i="4"/>
  <c r="P1007" i="4" s="1"/>
  <c r="Q1007" i="4" s="1"/>
  <c r="N1006" i="4"/>
  <c r="O1006" i="4" s="1"/>
  <c r="L1006" i="4"/>
  <c r="P1006" i="4" s="1"/>
  <c r="Q1006" i="4" s="1"/>
  <c r="N1005" i="4"/>
  <c r="O1005" i="4" s="1"/>
  <c r="L1004" i="4"/>
  <c r="P1004" i="4" s="1"/>
  <c r="Q1004" i="4" s="1"/>
  <c r="N1004" i="4"/>
  <c r="O1004" i="4" s="1"/>
  <c r="N1003" i="4"/>
  <c r="O1003" i="4" s="1"/>
  <c r="L1003" i="4"/>
  <c r="P1003" i="4" s="1"/>
  <c r="Q1003" i="4" s="1"/>
  <c r="N1000" i="4"/>
  <c r="O1000" i="4" s="1"/>
  <c r="L1000" i="4"/>
  <c r="P1000" i="4" s="1"/>
  <c r="Q1000" i="4" s="1"/>
  <c r="N999" i="4"/>
  <c r="O999" i="4" s="1"/>
  <c r="L999" i="4"/>
  <c r="P999" i="4" s="1"/>
  <c r="Q999" i="4" s="1"/>
  <c r="N998" i="4"/>
  <c r="O998" i="4" s="1"/>
  <c r="L998" i="4"/>
  <c r="P998" i="4" s="1"/>
  <c r="Q998" i="4" s="1"/>
  <c r="N997" i="4"/>
  <c r="O997" i="4" s="1"/>
  <c r="L996" i="4"/>
  <c r="P996" i="4" s="1"/>
  <c r="Q996" i="4" s="1"/>
  <c r="N996" i="4"/>
  <c r="O996" i="4" s="1"/>
  <c r="N995" i="4"/>
  <c r="O995" i="4" s="1"/>
  <c r="L995" i="4"/>
  <c r="P995" i="4" s="1"/>
  <c r="Q995" i="4" s="1"/>
  <c r="N992" i="4"/>
  <c r="O992" i="4" s="1"/>
  <c r="L992" i="4"/>
  <c r="P992" i="4" s="1"/>
  <c r="Q992" i="4" s="1"/>
  <c r="N991" i="4"/>
  <c r="O991" i="4" s="1"/>
  <c r="L991" i="4"/>
  <c r="P991" i="4" s="1"/>
  <c r="Q991" i="4" s="1"/>
  <c r="N990" i="4"/>
  <c r="O990" i="4" s="1"/>
  <c r="L990" i="4"/>
  <c r="P990" i="4" s="1"/>
  <c r="Q990" i="4" s="1"/>
  <c r="N989" i="4"/>
  <c r="O989" i="4" s="1"/>
  <c r="L988" i="4"/>
  <c r="P988" i="4" s="1"/>
  <c r="Q988" i="4" s="1"/>
  <c r="N988" i="4"/>
  <c r="O988" i="4" s="1"/>
  <c r="N987" i="4"/>
  <c r="O987" i="4" s="1"/>
  <c r="L987" i="4"/>
  <c r="P987" i="4" s="1"/>
  <c r="Q987" i="4" s="1"/>
  <c r="N984" i="4"/>
  <c r="O984" i="4" s="1"/>
  <c r="L984" i="4"/>
  <c r="P984" i="4" s="1"/>
  <c r="Q984" i="4" s="1"/>
  <c r="N983" i="4"/>
  <c r="O983" i="4" s="1"/>
  <c r="L983" i="4"/>
  <c r="P983" i="4" s="1"/>
  <c r="Q983" i="4" s="1"/>
  <c r="N982" i="4"/>
  <c r="O982" i="4" s="1"/>
  <c r="L982" i="4"/>
  <c r="P982" i="4" s="1"/>
  <c r="Q982" i="4" s="1"/>
  <c r="N981" i="4"/>
  <c r="O981" i="4" s="1"/>
  <c r="L980" i="4"/>
  <c r="P980" i="4" s="1"/>
  <c r="Q980" i="4" s="1"/>
  <c r="N980" i="4"/>
  <c r="O980" i="4" s="1"/>
  <c r="N979" i="4"/>
  <c r="O979" i="4" s="1"/>
  <c r="L979" i="4"/>
  <c r="P979" i="4" s="1"/>
  <c r="Q979" i="4" s="1"/>
  <c r="N976" i="4"/>
  <c r="O976" i="4" s="1"/>
  <c r="L976" i="4"/>
  <c r="P976" i="4" s="1"/>
  <c r="Q976" i="4" s="1"/>
  <c r="N975" i="4"/>
  <c r="O975" i="4" s="1"/>
  <c r="L975" i="4"/>
  <c r="P975" i="4" s="1"/>
  <c r="Q975" i="4" s="1"/>
  <c r="L974" i="4"/>
  <c r="P974" i="4" s="1"/>
  <c r="Q974" i="4" s="1"/>
  <c r="N974" i="4"/>
  <c r="O974" i="4" s="1"/>
  <c r="N973" i="4"/>
  <c r="O973" i="4" s="1"/>
  <c r="L972" i="4"/>
  <c r="P972" i="4" s="1"/>
  <c r="Q972" i="4" s="1"/>
  <c r="N972" i="4"/>
  <c r="O972" i="4" s="1"/>
  <c r="N971" i="4"/>
  <c r="O971" i="4" s="1"/>
  <c r="L971" i="4"/>
  <c r="P971" i="4" s="1"/>
  <c r="Q971" i="4" s="1"/>
  <c r="N969" i="4"/>
  <c r="O969" i="4" s="1"/>
  <c r="N968" i="4"/>
  <c r="O968" i="4" s="1"/>
  <c r="L968" i="4"/>
  <c r="P968" i="4" s="1"/>
  <c r="Q968" i="4" s="1"/>
  <c r="N967" i="4"/>
  <c r="O967" i="4" s="1"/>
  <c r="L967" i="4"/>
  <c r="P967" i="4" s="1"/>
  <c r="Q967" i="4" s="1"/>
  <c r="L966" i="4"/>
  <c r="P966" i="4" s="1"/>
  <c r="Q966" i="4" s="1"/>
  <c r="N966" i="4"/>
  <c r="O966" i="4" s="1"/>
  <c r="N965" i="4"/>
  <c r="O965" i="4" s="1"/>
  <c r="L964" i="4"/>
  <c r="P964" i="4" s="1"/>
  <c r="Q964" i="4" s="1"/>
  <c r="N964" i="4"/>
  <c r="O964" i="4" s="1"/>
  <c r="N963" i="4"/>
  <c r="O963" i="4" s="1"/>
  <c r="L963" i="4"/>
  <c r="P963" i="4" s="1"/>
  <c r="Q963" i="4" s="1"/>
  <c r="L961" i="4"/>
  <c r="P961" i="4" s="1"/>
  <c r="Q961" i="4" s="1"/>
  <c r="N961" i="4"/>
  <c r="O961" i="4" s="1"/>
  <c r="N960" i="4"/>
  <c r="O960" i="4" s="1"/>
  <c r="L960" i="4"/>
  <c r="P960" i="4" s="1"/>
  <c r="Q960" i="4" s="1"/>
  <c r="L958" i="4"/>
  <c r="P958" i="4" s="1"/>
  <c r="Q958" i="4" s="1"/>
  <c r="N958" i="4"/>
  <c r="O958" i="4" s="1"/>
  <c r="N957" i="4"/>
  <c r="O957" i="4" s="1"/>
  <c r="L957" i="4"/>
  <c r="P957" i="4" s="1"/>
  <c r="Q957" i="4" s="1"/>
  <c r="L956" i="4"/>
  <c r="P956" i="4" s="1"/>
  <c r="Q956" i="4" s="1"/>
  <c r="N956" i="4"/>
  <c r="O956" i="4" s="1"/>
  <c r="N955" i="4"/>
  <c r="O955" i="4" s="1"/>
  <c r="L955" i="4"/>
  <c r="P955" i="4" s="1"/>
  <c r="Q955" i="4" s="1"/>
  <c r="L953" i="4"/>
  <c r="P953" i="4" s="1"/>
  <c r="Q953" i="4" s="1"/>
  <c r="N953" i="4"/>
  <c r="O953" i="4" s="1"/>
  <c r="N952" i="4"/>
  <c r="O952" i="4" s="1"/>
  <c r="L952" i="4"/>
  <c r="P952" i="4" s="1"/>
  <c r="Q952" i="4" s="1"/>
  <c r="N951" i="4"/>
  <c r="O951" i="4" s="1"/>
  <c r="L951" i="4"/>
  <c r="P951" i="4" s="1"/>
  <c r="Q951" i="4" s="1"/>
  <c r="L950" i="4"/>
  <c r="P950" i="4" s="1"/>
  <c r="Q950" i="4" s="1"/>
  <c r="N950" i="4"/>
  <c r="O950" i="4" s="1"/>
  <c r="N949" i="4"/>
  <c r="O949" i="4" s="1"/>
  <c r="L949" i="4"/>
  <c r="P949" i="4" s="1"/>
  <c r="Q949" i="4" s="1"/>
  <c r="L948" i="4"/>
  <c r="P948" i="4" s="1"/>
  <c r="Q948" i="4" s="1"/>
  <c r="N948" i="4"/>
  <c r="O948" i="4" s="1"/>
  <c r="N947" i="4"/>
  <c r="O947" i="4" s="1"/>
  <c r="L947" i="4"/>
  <c r="P947" i="4" s="1"/>
  <c r="Q947" i="4" s="1"/>
  <c r="L945" i="4"/>
  <c r="P945" i="4" s="1"/>
  <c r="Q945" i="4" s="1"/>
  <c r="N945" i="4"/>
  <c r="O945" i="4" s="1"/>
  <c r="N944" i="4"/>
  <c r="O944" i="4" s="1"/>
  <c r="L944" i="4"/>
  <c r="P944" i="4" s="1"/>
  <c r="Q944" i="4" s="1"/>
  <c r="N943" i="4"/>
  <c r="O943" i="4" s="1"/>
  <c r="L943" i="4"/>
  <c r="P943" i="4" s="1"/>
  <c r="Q943" i="4" s="1"/>
  <c r="L942" i="4"/>
  <c r="P942" i="4" s="1"/>
  <c r="Q942" i="4" s="1"/>
  <c r="N942" i="4"/>
  <c r="O942" i="4" s="1"/>
  <c r="N941" i="4"/>
  <c r="O941" i="4" s="1"/>
  <c r="L941" i="4"/>
  <c r="P941" i="4" s="1"/>
  <c r="Q941" i="4" s="1"/>
  <c r="L940" i="4"/>
  <c r="P940" i="4" s="1"/>
  <c r="Q940" i="4" s="1"/>
  <c r="N940" i="4"/>
  <c r="O940" i="4" s="1"/>
  <c r="N939" i="4"/>
  <c r="O939" i="4" s="1"/>
  <c r="L939" i="4"/>
  <c r="P939" i="4" s="1"/>
  <c r="Q939" i="4" s="1"/>
  <c r="L937" i="4"/>
  <c r="P937" i="4" s="1"/>
  <c r="Q937" i="4" s="1"/>
  <c r="N937" i="4"/>
  <c r="O937" i="4" s="1"/>
  <c r="N936" i="4"/>
  <c r="O936" i="4" s="1"/>
  <c r="L936" i="4"/>
  <c r="P936" i="4" s="1"/>
  <c r="Q936" i="4" s="1"/>
  <c r="N935" i="4"/>
  <c r="O935" i="4" s="1"/>
  <c r="L935" i="4"/>
  <c r="P935" i="4" s="1"/>
  <c r="Q935" i="4" s="1"/>
  <c r="L934" i="4"/>
  <c r="P934" i="4" s="1"/>
  <c r="Q934" i="4" s="1"/>
  <c r="N934" i="4"/>
  <c r="O934" i="4" s="1"/>
  <c r="N933" i="4"/>
  <c r="O933" i="4" s="1"/>
  <c r="L933" i="4"/>
  <c r="P933" i="4" s="1"/>
  <c r="Q933" i="4" s="1"/>
  <c r="L932" i="4"/>
  <c r="P932" i="4" s="1"/>
  <c r="Q932" i="4" s="1"/>
  <c r="N932" i="4"/>
  <c r="O932" i="4" s="1"/>
  <c r="N931" i="4"/>
  <c r="O931" i="4" s="1"/>
  <c r="L931" i="4"/>
  <c r="P931" i="4" s="1"/>
  <c r="Q931" i="4" s="1"/>
  <c r="L929" i="4"/>
  <c r="P929" i="4" s="1"/>
  <c r="Q929" i="4" s="1"/>
  <c r="N929" i="4"/>
  <c r="O929" i="4" s="1"/>
  <c r="N928" i="4"/>
  <c r="O928" i="4" s="1"/>
  <c r="L928" i="4"/>
  <c r="P928" i="4" s="1"/>
  <c r="Q928" i="4" s="1"/>
  <c r="N927" i="4"/>
  <c r="O927" i="4" s="1"/>
  <c r="L927" i="4"/>
  <c r="P927" i="4" s="1"/>
  <c r="Q927" i="4" s="1"/>
  <c r="L926" i="4"/>
  <c r="P926" i="4" s="1"/>
  <c r="Q926" i="4" s="1"/>
  <c r="N926" i="4"/>
  <c r="O926" i="4" s="1"/>
  <c r="N925" i="4"/>
  <c r="O925" i="4" s="1"/>
  <c r="L925" i="4"/>
  <c r="P925" i="4" s="1"/>
  <c r="Q925" i="4" s="1"/>
  <c r="L924" i="4"/>
  <c r="P924" i="4" s="1"/>
  <c r="Q924" i="4" s="1"/>
  <c r="N924" i="4"/>
  <c r="O924" i="4" s="1"/>
  <c r="N923" i="4"/>
  <c r="O923" i="4" s="1"/>
  <c r="L923" i="4"/>
  <c r="P923" i="4" s="1"/>
  <c r="Q923" i="4" s="1"/>
  <c r="L921" i="4"/>
  <c r="P921" i="4" s="1"/>
  <c r="Q921" i="4" s="1"/>
  <c r="N921" i="4"/>
  <c r="O921" i="4" s="1"/>
  <c r="N920" i="4"/>
  <c r="O920" i="4" s="1"/>
  <c r="L920" i="4"/>
  <c r="P920" i="4" s="1"/>
  <c r="Q920" i="4" s="1"/>
  <c r="N919" i="4"/>
  <c r="O919" i="4" s="1"/>
  <c r="L919" i="4"/>
  <c r="P919" i="4" s="1"/>
  <c r="Q919" i="4" s="1"/>
  <c r="L918" i="4"/>
  <c r="P918" i="4" s="1"/>
  <c r="Q918" i="4" s="1"/>
  <c r="N918" i="4"/>
  <c r="O918" i="4" s="1"/>
  <c r="N917" i="4"/>
  <c r="O917" i="4" s="1"/>
  <c r="L917" i="4"/>
  <c r="P917" i="4" s="1"/>
  <c r="Q917" i="4" s="1"/>
  <c r="L916" i="4"/>
  <c r="P916" i="4" s="1"/>
  <c r="Q916" i="4" s="1"/>
  <c r="N916" i="4"/>
  <c r="O916" i="4" s="1"/>
  <c r="N915" i="4"/>
  <c r="O915" i="4" s="1"/>
  <c r="L915" i="4"/>
  <c r="P915" i="4" s="1"/>
  <c r="Q915" i="4" s="1"/>
  <c r="L913" i="4"/>
  <c r="P913" i="4" s="1"/>
  <c r="Q913" i="4" s="1"/>
  <c r="N913" i="4"/>
  <c r="O913" i="4" s="1"/>
  <c r="N912" i="4"/>
  <c r="O912" i="4" s="1"/>
  <c r="L912" i="4"/>
  <c r="P912" i="4" s="1"/>
  <c r="Q912" i="4" s="1"/>
  <c r="N911" i="4"/>
  <c r="O911" i="4" s="1"/>
  <c r="L911" i="4"/>
  <c r="P911" i="4" s="1"/>
  <c r="Q911" i="4" s="1"/>
  <c r="L910" i="4"/>
  <c r="P910" i="4" s="1"/>
  <c r="Q910" i="4" s="1"/>
  <c r="N910" i="4"/>
  <c r="O910" i="4" s="1"/>
  <c r="N909" i="4"/>
  <c r="O909" i="4" s="1"/>
  <c r="L909" i="4"/>
  <c r="P909" i="4" s="1"/>
  <c r="Q909" i="4" s="1"/>
  <c r="L908" i="4"/>
  <c r="P908" i="4" s="1"/>
  <c r="Q908" i="4" s="1"/>
  <c r="N908" i="4"/>
  <c r="O908" i="4" s="1"/>
  <c r="N907" i="4"/>
  <c r="O907" i="4" s="1"/>
  <c r="L907" i="4"/>
  <c r="P907" i="4" s="1"/>
  <c r="Q907" i="4" s="1"/>
  <c r="N904" i="4"/>
  <c r="O904" i="4" s="1"/>
  <c r="L904" i="4"/>
  <c r="P904" i="4" s="1"/>
  <c r="Q904" i="4" s="1"/>
  <c r="L903" i="4"/>
  <c r="P903" i="4" s="1"/>
  <c r="Q903" i="4" s="1"/>
  <c r="L902" i="4"/>
  <c r="P902" i="4" s="1"/>
  <c r="Q902" i="4" s="1"/>
  <c r="N902" i="4"/>
  <c r="O902" i="4" s="1"/>
  <c r="N901" i="4"/>
  <c r="O901" i="4" s="1"/>
  <c r="L901" i="4"/>
  <c r="P901" i="4" s="1"/>
  <c r="Q901" i="4" s="1"/>
  <c r="L900" i="4"/>
  <c r="P900" i="4" s="1"/>
  <c r="Q900" i="4" s="1"/>
  <c r="N900" i="4"/>
  <c r="O900" i="4" s="1"/>
  <c r="N899" i="4"/>
  <c r="O899" i="4" s="1"/>
  <c r="L899" i="4"/>
  <c r="P899" i="4" s="1"/>
  <c r="Q899" i="4" s="1"/>
  <c r="N897" i="4"/>
  <c r="O897" i="4" s="1"/>
  <c r="N896" i="4"/>
  <c r="O896" i="4" s="1"/>
  <c r="L896" i="4"/>
  <c r="P896" i="4" s="1"/>
  <c r="Q896" i="4" s="1"/>
  <c r="N895" i="4"/>
  <c r="O895" i="4" s="1"/>
  <c r="L895" i="4"/>
  <c r="P895" i="4" s="1"/>
  <c r="Q895" i="4" s="1"/>
  <c r="L894" i="4"/>
  <c r="P894" i="4" s="1"/>
  <c r="Q894" i="4" s="1"/>
  <c r="N894" i="4"/>
  <c r="O894" i="4" s="1"/>
  <c r="L893" i="4"/>
  <c r="P893" i="4" s="1"/>
  <c r="Q893" i="4" s="1"/>
  <c r="L892" i="4"/>
  <c r="P892" i="4" s="1"/>
  <c r="Q892" i="4" s="1"/>
  <c r="N892" i="4"/>
  <c r="O892" i="4" s="1"/>
  <c r="N891" i="4"/>
  <c r="O891" i="4" s="1"/>
  <c r="L891" i="4"/>
  <c r="P891" i="4" s="1"/>
  <c r="Q891" i="4" s="1"/>
  <c r="L889" i="4"/>
  <c r="P889" i="4" s="1"/>
  <c r="Q889" i="4" s="1"/>
  <c r="N889" i="4"/>
  <c r="O889" i="4" s="1"/>
  <c r="N888" i="4"/>
  <c r="O888" i="4" s="1"/>
  <c r="L888" i="4"/>
  <c r="P888" i="4" s="1"/>
  <c r="Q888" i="4" s="1"/>
  <c r="N887" i="4"/>
  <c r="O887" i="4" s="1"/>
  <c r="L887" i="4"/>
  <c r="P887" i="4" s="1"/>
  <c r="Q887" i="4" s="1"/>
  <c r="N886" i="4"/>
  <c r="O886" i="4" s="1"/>
  <c r="L886" i="4"/>
  <c r="P886" i="4" s="1"/>
  <c r="Q886" i="4" s="1"/>
  <c r="L885" i="4"/>
  <c r="P885" i="4" s="1"/>
  <c r="Q885" i="4" s="1"/>
  <c r="L884" i="4"/>
  <c r="P884" i="4" s="1"/>
  <c r="Q884" i="4" s="1"/>
  <c r="N884" i="4"/>
  <c r="O884" i="4" s="1"/>
  <c r="N883" i="4"/>
  <c r="O883" i="4" s="1"/>
  <c r="L883" i="4"/>
  <c r="P883" i="4" s="1"/>
  <c r="Q883" i="4" s="1"/>
  <c r="N881" i="4"/>
  <c r="O881" i="4" s="1"/>
  <c r="N880" i="4"/>
  <c r="O880" i="4" s="1"/>
  <c r="L880" i="4"/>
  <c r="P880" i="4" s="1"/>
  <c r="Q880" i="4" s="1"/>
  <c r="N879" i="4"/>
  <c r="O879" i="4" s="1"/>
  <c r="L879" i="4"/>
  <c r="P879" i="4" s="1"/>
  <c r="Q879" i="4" s="1"/>
  <c r="L878" i="4"/>
  <c r="P878" i="4" s="1"/>
  <c r="Q878" i="4" s="1"/>
  <c r="N878" i="4"/>
  <c r="O878" i="4" s="1"/>
  <c r="L877" i="4"/>
  <c r="P877" i="4" s="1"/>
  <c r="Q877" i="4" s="1"/>
  <c r="N876" i="4"/>
  <c r="O876" i="4" s="1"/>
  <c r="N875" i="4"/>
  <c r="O875" i="4" s="1"/>
  <c r="L875" i="4"/>
  <c r="P875" i="4" s="1"/>
  <c r="Q875" i="4" s="1"/>
  <c r="N874" i="4"/>
  <c r="O874" i="4" s="1"/>
  <c r="N873" i="4"/>
  <c r="O873" i="4" s="1"/>
  <c r="L873" i="4"/>
  <c r="P873" i="4" s="1"/>
  <c r="Q873" i="4" s="1"/>
  <c r="N872" i="4"/>
  <c r="O872" i="4" s="1"/>
  <c r="L872" i="4"/>
  <c r="P872" i="4" s="1"/>
  <c r="Q872" i="4" s="1"/>
  <c r="N870" i="4"/>
  <c r="O870" i="4" s="1"/>
  <c r="L870" i="4"/>
  <c r="P870" i="4" s="1"/>
  <c r="Q870" i="4" s="1"/>
  <c r="N869" i="4"/>
  <c r="O869" i="4" s="1"/>
  <c r="L869" i="4"/>
  <c r="P869" i="4" s="1"/>
  <c r="Q869" i="4" s="1"/>
  <c r="N868" i="4"/>
  <c r="O868" i="4" s="1"/>
  <c r="L868" i="4"/>
  <c r="P868" i="4" s="1"/>
  <c r="Q868" i="4" s="1"/>
  <c r="N867" i="4"/>
  <c r="O867" i="4" s="1"/>
  <c r="N866" i="4"/>
  <c r="O866" i="4" s="1"/>
  <c r="N865" i="4"/>
  <c r="O865" i="4" s="1"/>
  <c r="L865" i="4"/>
  <c r="P865" i="4" s="1"/>
  <c r="Q865" i="4" s="1"/>
  <c r="N864" i="4"/>
  <c r="O864" i="4" s="1"/>
  <c r="L864" i="4"/>
  <c r="P864" i="4" s="1"/>
  <c r="Q864" i="4" s="1"/>
  <c r="N862" i="4"/>
  <c r="O862" i="4" s="1"/>
  <c r="L862" i="4"/>
  <c r="P862" i="4" s="1"/>
  <c r="Q862" i="4" s="1"/>
  <c r="N861" i="4"/>
  <c r="O861" i="4" s="1"/>
  <c r="L861" i="4"/>
  <c r="P861" i="4" s="1"/>
  <c r="Q861" i="4" s="1"/>
  <c r="N860" i="4"/>
  <c r="O860" i="4" s="1"/>
  <c r="L860" i="4"/>
  <c r="P860" i="4" s="1"/>
  <c r="Q860" i="4" s="1"/>
  <c r="N859" i="4"/>
  <c r="O859" i="4" s="1"/>
  <c r="N858" i="4"/>
  <c r="O858" i="4" s="1"/>
  <c r="N857" i="4"/>
  <c r="O857" i="4" s="1"/>
  <c r="L857" i="4"/>
  <c r="P857" i="4" s="1"/>
  <c r="Q857" i="4" s="1"/>
  <c r="N856" i="4"/>
  <c r="O856" i="4" s="1"/>
  <c r="L856" i="4"/>
  <c r="P856" i="4" s="1"/>
  <c r="Q856" i="4" s="1"/>
  <c r="N854" i="4"/>
  <c r="O854" i="4" s="1"/>
  <c r="L854" i="4"/>
  <c r="P854" i="4" s="1"/>
  <c r="Q854" i="4" s="1"/>
  <c r="N853" i="4"/>
  <c r="O853" i="4" s="1"/>
  <c r="L853" i="4"/>
  <c r="P853" i="4" s="1"/>
  <c r="Q853" i="4" s="1"/>
  <c r="N852" i="4"/>
  <c r="O852" i="4" s="1"/>
  <c r="L852" i="4"/>
  <c r="P852" i="4" s="1"/>
  <c r="Q852" i="4" s="1"/>
  <c r="N851" i="4"/>
  <c r="O851" i="4" s="1"/>
  <c r="N850" i="4"/>
  <c r="O850" i="4" s="1"/>
  <c r="N849" i="4"/>
  <c r="O849" i="4" s="1"/>
  <c r="L849" i="4"/>
  <c r="P849" i="4" s="1"/>
  <c r="Q849" i="4" s="1"/>
  <c r="N848" i="4"/>
  <c r="O848" i="4" s="1"/>
  <c r="L848" i="4"/>
  <c r="P848" i="4" s="1"/>
  <c r="Q848" i="4" s="1"/>
  <c r="N846" i="4"/>
  <c r="O846" i="4" s="1"/>
  <c r="L846" i="4"/>
  <c r="P846" i="4" s="1"/>
  <c r="Q846" i="4" s="1"/>
  <c r="N845" i="4"/>
  <c r="O845" i="4" s="1"/>
  <c r="L845" i="4"/>
  <c r="P845" i="4" s="1"/>
  <c r="Q845" i="4" s="1"/>
  <c r="N844" i="4"/>
  <c r="O844" i="4" s="1"/>
  <c r="L844" i="4"/>
  <c r="P844" i="4" s="1"/>
  <c r="Q844" i="4" s="1"/>
  <c r="N843" i="4"/>
  <c r="O843" i="4" s="1"/>
  <c r="N842" i="4"/>
  <c r="O842" i="4" s="1"/>
  <c r="N841" i="4"/>
  <c r="O841" i="4" s="1"/>
  <c r="L841" i="4"/>
  <c r="P841" i="4" s="1"/>
  <c r="Q841" i="4" s="1"/>
  <c r="N840" i="4"/>
  <c r="O840" i="4" s="1"/>
  <c r="L840" i="4"/>
  <c r="P840" i="4" s="1"/>
  <c r="Q840" i="4" s="1"/>
  <c r="N838" i="4"/>
  <c r="O838" i="4" s="1"/>
  <c r="L838" i="4"/>
  <c r="P838" i="4" s="1"/>
  <c r="Q838" i="4" s="1"/>
  <c r="N837" i="4"/>
  <c r="O837" i="4" s="1"/>
  <c r="L837" i="4"/>
  <c r="P837" i="4" s="1"/>
  <c r="Q837" i="4" s="1"/>
  <c r="N836" i="4"/>
  <c r="O836" i="4" s="1"/>
  <c r="L836" i="4"/>
  <c r="P836" i="4" s="1"/>
  <c r="Q836" i="4" s="1"/>
  <c r="N835" i="4"/>
  <c r="O835" i="4" s="1"/>
  <c r="N833" i="4"/>
  <c r="O833" i="4" s="1"/>
  <c r="L833" i="4"/>
  <c r="P833" i="4" s="1"/>
  <c r="Q833" i="4" s="1"/>
  <c r="N832" i="4"/>
  <c r="O832" i="4" s="1"/>
  <c r="L832" i="4"/>
  <c r="P832" i="4" s="1"/>
  <c r="Q832" i="4" s="1"/>
  <c r="N830" i="4"/>
  <c r="O830" i="4" s="1"/>
  <c r="L830" i="4"/>
  <c r="P830" i="4" s="1"/>
  <c r="Q830" i="4" s="1"/>
  <c r="N829" i="4"/>
  <c r="O829" i="4" s="1"/>
  <c r="L829" i="4"/>
  <c r="P829" i="4" s="1"/>
  <c r="Q829" i="4" s="1"/>
  <c r="N828" i="4"/>
  <c r="O828" i="4" s="1"/>
  <c r="L828" i="4"/>
  <c r="P828" i="4" s="1"/>
  <c r="Q828" i="4" s="1"/>
  <c r="N827" i="4"/>
  <c r="O827" i="4" s="1"/>
  <c r="N825" i="4"/>
  <c r="O825" i="4" s="1"/>
  <c r="L825" i="4"/>
  <c r="P825" i="4" s="1"/>
  <c r="Q825" i="4" s="1"/>
  <c r="N824" i="4"/>
  <c r="O824" i="4" s="1"/>
  <c r="L824" i="4"/>
  <c r="P824" i="4" s="1"/>
  <c r="Q824" i="4" s="1"/>
  <c r="N822" i="4"/>
  <c r="O822" i="4" s="1"/>
  <c r="L822" i="4"/>
  <c r="P822" i="4" s="1"/>
  <c r="Q822" i="4" s="1"/>
  <c r="N821" i="4"/>
  <c r="O821" i="4" s="1"/>
  <c r="L821" i="4"/>
  <c r="P821" i="4" s="1"/>
  <c r="Q821" i="4" s="1"/>
  <c r="N820" i="4"/>
  <c r="O820" i="4" s="1"/>
  <c r="L820" i="4"/>
  <c r="P820" i="4" s="1"/>
  <c r="Q820" i="4" s="1"/>
  <c r="N819" i="4"/>
  <c r="O819" i="4" s="1"/>
  <c r="N817" i="4"/>
  <c r="O817" i="4" s="1"/>
  <c r="L817" i="4"/>
  <c r="P817" i="4" s="1"/>
  <c r="Q817" i="4" s="1"/>
  <c r="N816" i="4"/>
  <c r="O816" i="4" s="1"/>
  <c r="L816" i="4"/>
  <c r="P816" i="4" s="1"/>
  <c r="Q816" i="4" s="1"/>
  <c r="N814" i="4"/>
  <c r="O814" i="4" s="1"/>
  <c r="L814" i="4"/>
  <c r="P814" i="4" s="1"/>
  <c r="Q814" i="4" s="1"/>
  <c r="N813" i="4"/>
  <c r="O813" i="4" s="1"/>
  <c r="L813" i="4"/>
  <c r="P813" i="4" s="1"/>
  <c r="Q813" i="4" s="1"/>
  <c r="N812" i="4"/>
  <c r="O812" i="4" s="1"/>
  <c r="L812" i="4"/>
  <c r="P812" i="4" s="1"/>
  <c r="Q812" i="4" s="1"/>
  <c r="N811" i="4"/>
  <c r="O811" i="4" s="1"/>
  <c r="N809" i="4"/>
  <c r="O809" i="4" s="1"/>
  <c r="L809" i="4"/>
  <c r="P809" i="4" s="1"/>
  <c r="Q809" i="4" s="1"/>
  <c r="N808" i="4"/>
  <c r="O808" i="4" s="1"/>
  <c r="L808" i="4"/>
  <c r="P808" i="4" s="1"/>
  <c r="Q808" i="4" s="1"/>
  <c r="N806" i="4"/>
  <c r="O806" i="4" s="1"/>
  <c r="L806" i="4"/>
  <c r="P806" i="4" s="1"/>
  <c r="Q806" i="4" s="1"/>
  <c r="N805" i="4"/>
  <c r="O805" i="4" s="1"/>
  <c r="L805" i="4"/>
  <c r="P805" i="4" s="1"/>
  <c r="Q805" i="4" s="1"/>
  <c r="N804" i="4"/>
  <c r="O804" i="4" s="1"/>
  <c r="L804" i="4"/>
  <c r="P804" i="4" s="1"/>
  <c r="Q804" i="4" s="1"/>
  <c r="N803" i="4"/>
  <c r="O803" i="4" s="1"/>
  <c r="N800" i="4"/>
  <c r="O800" i="4" s="1"/>
  <c r="L800" i="4"/>
  <c r="P800" i="4" s="1"/>
  <c r="Q800" i="4" s="1"/>
  <c r="N798" i="4"/>
  <c r="O798" i="4" s="1"/>
  <c r="L798" i="4"/>
  <c r="P798" i="4" s="1"/>
  <c r="Q798" i="4" s="1"/>
  <c r="N797" i="4"/>
  <c r="O797" i="4" s="1"/>
  <c r="L797" i="4"/>
  <c r="P797" i="4" s="1"/>
  <c r="Q797" i="4" s="1"/>
  <c r="N796" i="4"/>
  <c r="O796" i="4" s="1"/>
  <c r="L796" i="4"/>
  <c r="P796" i="4" s="1"/>
  <c r="Q796" i="4" s="1"/>
  <c r="N795" i="4"/>
  <c r="O795" i="4" s="1"/>
  <c r="N793" i="4"/>
  <c r="O793" i="4" s="1"/>
  <c r="L793" i="4"/>
  <c r="P793" i="4" s="1"/>
  <c r="Q793" i="4" s="1"/>
  <c r="N792" i="4"/>
  <c r="O792" i="4" s="1"/>
  <c r="L792" i="4"/>
  <c r="P792" i="4" s="1"/>
  <c r="Q792" i="4" s="1"/>
  <c r="N790" i="4"/>
  <c r="O790" i="4" s="1"/>
  <c r="L790" i="4"/>
  <c r="P790" i="4" s="1"/>
  <c r="Q790" i="4" s="1"/>
  <c r="N789" i="4"/>
  <c r="O789" i="4" s="1"/>
  <c r="L789" i="4"/>
  <c r="P789" i="4" s="1"/>
  <c r="Q789" i="4" s="1"/>
  <c r="N788" i="4"/>
  <c r="O788" i="4" s="1"/>
  <c r="L788" i="4"/>
  <c r="P788" i="4" s="1"/>
  <c r="Q788" i="4" s="1"/>
  <c r="N787" i="4"/>
  <c r="O787" i="4" s="1"/>
  <c r="N785" i="4"/>
  <c r="O785" i="4" s="1"/>
  <c r="L785" i="4"/>
  <c r="P785" i="4" s="1"/>
  <c r="Q785" i="4" s="1"/>
  <c r="N784" i="4"/>
  <c r="O784" i="4" s="1"/>
  <c r="L784" i="4"/>
  <c r="P784" i="4" s="1"/>
  <c r="Q784" i="4" s="1"/>
  <c r="N782" i="4"/>
  <c r="O782" i="4" s="1"/>
  <c r="L782" i="4"/>
  <c r="P782" i="4" s="1"/>
  <c r="Q782" i="4" s="1"/>
  <c r="N781" i="4"/>
  <c r="O781" i="4" s="1"/>
  <c r="L781" i="4"/>
  <c r="P781" i="4" s="1"/>
  <c r="Q781" i="4" s="1"/>
  <c r="N780" i="4"/>
  <c r="O780" i="4" s="1"/>
  <c r="L780" i="4"/>
  <c r="P780" i="4" s="1"/>
  <c r="Q780" i="4" s="1"/>
  <c r="N779" i="4"/>
  <c r="O779" i="4" s="1"/>
  <c r="N777" i="4"/>
  <c r="O777" i="4" s="1"/>
  <c r="L777" i="4"/>
  <c r="P777" i="4" s="1"/>
  <c r="Q777" i="4" s="1"/>
  <c r="L776" i="4"/>
  <c r="P776" i="4" s="1"/>
  <c r="Q776" i="4" s="1"/>
  <c r="L775" i="4"/>
  <c r="P775" i="4" s="1"/>
  <c r="Q775" i="4" s="1"/>
  <c r="N775" i="4"/>
  <c r="O775" i="4" s="1"/>
  <c r="N774" i="4"/>
  <c r="O774" i="4" s="1"/>
  <c r="L774" i="4"/>
  <c r="P774" i="4" s="1"/>
  <c r="Q774" i="4" s="1"/>
  <c r="N773" i="4"/>
  <c r="O773" i="4" s="1"/>
  <c r="L773" i="4"/>
  <c r="P773" i="4" s="1"/>
  <c r="Q773" i="4" s="1"/>
  <c r="N772" i="4"/>
  <c r="O772" i="4" s="1"/>
  <c r="L772" i="4"/>
  <c r="P772" i="4" s="1"/>
  <c r="Q772" i="4" s="1"/>
  <c r="N770" i="4"/>
  <c r="O770" i="4" s="1"/>
  <c r="N769" i="4"/>
  <c r="O769" i="4" s="1"/>
  <c r="N768" i="4"/>
  <c r="O768" i="4" s="1"/>
  <c r="N766" i="4"/>
  <c r="O766" i="4" s="1"/>
  <c r="L766" i="4"/>
  <c r="P766" i="4" s="1"/>
  <c r="Q766" i="4" s="1"/>
  <c r="N765" i="4"/>
  <c r="O765" i="4" s="1"/>
  <c r="L765" i="4"/>
  <c r="P765" i="4" s="1"/>
  <c r="Q765" i="4" s="1"/>
  <c r="N764" i="4"/>
  <c r="O764" i="4" s="1"/>
  <c r="N763" i="4"/>
  <c r="O763" i="4" s="1"/>
  <c r="N762" i="4"/>
  <c r="O762" i="4" s="1"/>
  <c r="N761" i="4"/>
  <c r="O761" i="4" s="1"/>
  <c r="L761" i="4"/>
  <c r="P761" i="4" s="1"/>
  <c r="Q761" i="4" s="1"/>
  <c r="N760" i="4"/>
  <c r="O760" i="4" s="1"/>
  <c r="N758" i="4"/>
  <c r="O758" i="4" s="1"/>
  <c r="L758" i="4"/>
  <c r="P758" i="4" s="1"/>
  <c r="Q758" i="4" s="1"/>
  <c r="N757" i="4"/>
  <c r="O757" i="4" s="1"/>
  <c r="L757" i="4"/>
  <c r="P757" i="4" s="1"/>
  <c r="Q757" i="4" s="1"/>
  <c r="N756" i="4"/>
  <c r="O756" i="4" s="1"/>
  <c r="N755" i="4"/>
  <c r="O755" i="4" s="1"/>
  <c r="N754" i="4"/>
  <c r="O754" i="4" s="1"/>
  <c r="N753" i="4"/>
  <c r="O753" i="4" s="1"/>
  <c r="L753" i="4"/>
  <c r="P753" i="4" s="1"/>
  <c r="Q753" i="4" s="1"/>
  <c r="N752" i="4"/>
  <c r="O752" i="4" s="1"/>
  <c r="N750" i="4"/>
  <c r="O750" i="4" s="1"/>
  <c r="L750" i="4"/>
  <c r="P750" i="4" s="1"/>
  <c r="Q750" i="4" s="1"/>
  <c r="N749" i="4"/>
  <c r="O749" i="4" s="1"/>
  <c r="L749" i="4"/>
  <c r="P749" i="4" s="1"/>
  <c r="Q749" i="4" s="1"/>
  <c r="L748" i="4"/>
  <c r="P748" i="4" s="1"/>
  <c r="Q748" i="4" s="1"/>
  <c r="N748" i="4"/>
  <c r="O748" i="4" s="1"/>
  <c r="N747" i="4"/>
  <c r="O747" i="4" s="1"/>
  <c r="N746" i="4"/>
  <c r="O746" i="4" s="1"/>
  <c r="N745" i="4"/>
  <c r="O745" i="4" s="1"/>
  <c r="L745" i="4"/>
  <c r="P745" i="4" s="1"/>
  <c r="Q745" i="4" s="1"/>
  <c r="N744" i="4"/>
  <c r="O744" i="4" s="1"/>
  <c r="N742" i="4"/>
  <c r="O742" i="4" s="1"/>
  <c r="L742" i="4"/>
  <c r="P742" i="4" s="1"/>
  <c r="Q742" i="4" s="1"/>
  <c r="N741" i="4"/>
  <c r="O741" i="4" s="1"/>
  <c r="L741" i="4"/>
  <c r="P741" i="4" s="1"/>
  <c r="Q741" i="4" s="1"/>
  <c r="L740" i="4"/>
  <c r="P740" i="4" s="1"/>
  <c r="Q740" i="4" s="1"/>
  <c r="N740" i="4"/>
  <c r="O740" i="4" s="1"/>
  <c r="N739" i="4"/>
  <c r="O739" i="4" s="1"/>
  <c r="N738" i="4"/>
  <c r="O738" i="4" s="1"/>
  <c r="N737" i="4"/>
  <c r="O737" i="4" s="1"/>
  <c r="L737" i="4"/>
  <c r="P737" i="4" s="1"/>
  <c r="Q737" i="4" s="1"/>
  <c r="N736" i="4"/>
  <c r="O736" i="4" s="1"/>
  <c r="N734" i="4"/>
  <c r="O734" i="4" s="1"/>
  <c r="L734" i="4"/>
  <c r="P734" i="4" s="1"/>
  <c r="Q734" i="4" s="1"/>
  <c r="N733" i="4"/>
  <c r="O733" i="4" s="1"/>
  <c r="L733" i="4"/>
  <c r="P733" i="4" s="1"/>
  <c r="Q733" i="4" s="1"/>
  <c r="L732" i="4"/>
  <c r="P732" i="4" s="1"/>
  <c r="Q732" i="4" s="1"/>
  <c r="N732" i="4"/>
  <c r="O732" i="4" s="1"/>
  <c r="N731" i="4"/>
  <c r="O731" i="4" s="1"/>
  <c r="N730" i="4"/>
  <c r="O730" i="4" s="1"/>
  <c r="N729" i="4"/>
  <c r="O729" i="4" s="1"/>
  <c r="L729" i="4"/>
  <c r="P729" i="4" s="1"/>
  <c r="Q729" i="4" s="1"/>
  <c r="N728" i="4"/>
  <c r="O728" i="4" s="1"/>
  <c r="N726" i="4"/>
  <c r="O726" i="4" s="1"/>
  <c r="L726" i="4"/>
  <c r="P726" i="4" s="1"/>
  <c r="Q726" i="4" s="1"/>
  <c r="N725" i="4"/>
  <c r="O725" i="4" s="1"/>
  <c r="L725" i="4"/>
  <c r="P725" i="4" s="1"/>
  <c r="Q725" i="4" s="1"/>
  <c r="L724" i="4"/>
  <c r="P724" i="4" s="1"/>
  <c r="Q724" i="4" s="1"/>
  <c r="N724" i="4"/>
  <c r="O724" i="4" s="1"/>
  <c r="N723" i="4"/>
  <c r="O723" i="4" s="1"/>
  <c r="N722" i="4"/>
  <c r="O722" i="4" s="1"/>
  <c r="N721" i="4"/>
  <c r="O721" i="4" s="1"/>
  <c r="L721" i="4"/>
  <c r="P721" i="4" s="1"/>
  <c r="Q721" i="4" s="1"/>
  <c r="N720" i="4"/>
  <c r="O720" i="4" s="1"/>
  <c r="N718" i="4"/>
  <c r="O718" i="4" s="1"/>
  <c r="L718" i="4"/>
  <c r="P718" i="4" s="1"/>
  <c r="Q718" i="4" s="1"/>
  <c r="N717" i="4"/>
  <c r="O717" i="4" s="1"/>
  <c r="L717" i="4"/>
  <c r="P717" i="4" s="1"/>
  <c r="Q717" i="4" s="1"/>
  <c r="L716" i="4"/>
  <c r="P716" i="4" s="1"/>
  <c r="Q716" i="4" s="1"/>
  <c r="N716" i="4"/>
  <c r="O716" i="4" s="1"/>
  <c r="N715" i="4"/>
  <c r="O715" i="4" s="1"/>
  <c r="L715" i="4"/>
  <c r="P715" i="4" s="1"/>
  <c r="Q715" i="4" s="1"/>
  <c r="N714" i="4"/>
  <c r="O714" i="4" s="1"/>
  <c r="N713" i="4"/>
  <c r="O713" i="4" s="1"/>
  <c r="L713" i="4"/>
  <c r="P713" i="4" s="1"/>
  <c r="Q713" i="4" s="1"/>
  <c r="N711" i="4"/>
  <c r="O711" i="4" s="1"/>
  <c r="N710" i="4"/>
  <c r="O710" i="4" s="1"/>
  <c r="L710" i="4"/>
  <c r="P710" i="4" s="1"/>
  <c r="Q710" i="4" s="1"/>
  <c r="N709" i="4"/>
  <c r="O709" i="4" s="1"/>
  <c r="L709" i="4"/>
  <c r="P709" i="4" s="1"/>
  <c r="Q709" i="4" s="1"/>
  <c r="L708" i="4"/>
  <c r="P708" i="4" s="1"/>
  <c r="Q708" i="4" s="1"/>
  <c r="N708" i="4"/>
  <c r="O708" i="4" s="1"/>
  <c r="N707" i="4"/>
  <c r="O707" i="4" s="1"/>
  <c r="L707" i="4"/>
  <c r="P707" i="4" s="1"/>
  <c r="Q707" i="4" s="1"/>
  <c r="N706" i="4"/>
  <c r="O706" i="4" s="1"/>
  <c r="N705" i="4"/>
  <c r="O705" i="4" s="1"/>
  <c r="L705" i="4"/>
  <c r="P705" i="4" s="1"/>
  <c r="Q705" i="4" s="1"/>
  <c r="N703" i="4"/>
  <c r="O703" i="4" s="1"/>
  <c r="N702" i="4"/>
  <c r="O702" i="4" s="1"/>
  <c r="L702" i="4"/>
  <c r="P702" i="4" s="1"/>
  <c r="Q702" i="4" s="1"/>
  <c r="N701" i="4"/>
  <c r="O701" i="4" s="1"/>
  <c r="L701" i="4"/>
  <c r="P701" i="4" s="1"/>
  <c r="Q701" i="4" s="1"/>
  <c r="L700" i="4"/>
  <c r="P700" i="4" s="1"/>
  <c r="Q700" i="4" s="1"/>
  <c r="N700" i="4"/>
  <c r="O700" i="4" s="1"/>
  <c r="N699" i="4"/>
  <c r="O699" i="4" s="1"/>
  <c r="L699" i="4"/>
  <c r="P699" i="4" s="1"/>
  <c r="Q699" i="4" s="1"/>
  <c r="N698" i="4"/>
  <c r="O698" i="4" s="1"/>
  <c r="N697" i="4"/>
  <c r="O697" i="4" s="1"/>
  <c r="L697" i="4"/>
  <c r="P697" i="4" s="1"/>
  <c r="Q697" i="4" s="1"/>
  <c r="N695" i="4"/>
  <c r="O695" i="4" s="1"/>
  <c r="N694" i="4"/>
  <c r="O694" i="4" s="1"/>
  <c r="L694" i="4"/>
  <c r="P694" i="4" s="1"/>
  <c r="Q694" i="4" s="1"/>
  <c r="N693" i="4"/>
  <c r="O693" i="4" s="1"/>
  <c r="L693" i="4"/>
  <c r="P693" i="4" s="1"/>
  <c r="Q693" i="4" s="1"/>
  <c r="N692" i="4"/>
  <c r="O692" i="4" s="1"/>
  <c r="L692" i="4"/>
  <c r="P692" i="4" s="1"/>
  <c r="Q692" i="4" s="1"/>
  <c r="N691" i="4"/>
  <c r="O691" i="4" s="1"/>
  <c r="L691" i="4"/>
  <c r="P691" i="4" s="1"/>
  <c r="Q691" i="4" s="1"/>
  <c r="N690" i="4"/>
  <c r="O690" i="4" s="1"/>
  <c r="N689" i="4"/>
  <c r="O689" i="4" s="1"/>
  <c r="L689" i="4"/>
  <c r="P689" i="4" s="1"/>
  <c r="Q689" i="4" s="1"/>
  <c r="N688" i="4"/>
  <c r="O688" i="4" s="1"/>
  <c r="L688" i="4"/>
  <c r="P688" i="4" s="1"/>
  <c r="Q688" i="4" s="1"/>
  <c r="L687" i="4"/>
  <c r="P687" i="4" s="1"/>
  <c r="Q687" i="4" s="1"/>
  <c r="N687" i="4"/>
  <c r="O687" i="4" s="1"/>
  <c r="L686" i="4"/>
  <c r="P686" i="4" s="1"/>
  <c r="Q686" i="4" s="1"/>
  <c r="N686" i="4"/>
  <c r="O686" i="4" s="1"/>
  <c r="N685" i="4"/>
  <c r="O685" i="4" s="1"/>
  <c r="L685" i="4"/>
  <c r="P685" i="4" s="1"/>
  <c r="Q685" i="4" s="1"/>
  <c r="N684" i="4"/>
  <c r="O684" i="4" s="1"/>
  <c r="L684" i="4"/>
  <c r="P684" i="4" s="1"/>
  <c r="Q684" i="4" s="1"/>
  <c r="N683" i="4"/>
  <c r="O683" i="4" s="1"/>
  <c r="L683" i="4"/>
  <c r="P683" i="4" s="1"/>
  <c r="Q683" i="4" s="1"/>
  <c r="N681" i="4"/>
  <c r="O681" i="4" s="1"/>
  <c r="L681" i="4"/>
  <c r="P681" i="4" s="1"/>
  <c r="Q681" i="4" s="1"/>
  <c r="L680" i="4"/>
  <c r="P680" i="4" s="1"/>
  <c r="Q680" i="4" s="1"/>
  <c r="L679" i="4"/>
  <c r="P679" i="4" s="1"/>
  <c r="Q679" i="4" s="1"/>
  <c r="N679" i="4"/>
  <c r="O679" i="4" s="1"/>
  <c r="N676" i="4"/>
  <c r="O676" i="4" s="1"/>
  <c r="L676" i="4"/>
  <c r="P676" i="4" s="1"/>
  <c r="Q676" i="4" s="1"/>
  <c r="N675" i="4"/>
  <c r="O675" i="4" s="1"/>
  <c r="L675" i="4"/>
  <c r="P675" i="4" s="1"/>
  <c r="Q675" i="4" s="1"/>
  <c r="N673" i="4"/>
  <c r="O673" i="4" s="1"/>
  <c r="L673" i="4"/>
  <c r="P673" i="4" s="1"/>
  <c r="Q673" i="4" s="1"/>
  <c r="L672" i="4"/>
  <c r="P672" i="4" s="1"/>
  <c r="Q672" i="4" s="1"/>
  <c r="N671" i="4"/>
  <c r="O671" i="4" s="1"/>
  <c r="N670" i="4"/>
  <c r="O670" i="4" s="1"/>
  <c r="L670" i="4"/>
  <c r="P670" i="4" s="1"/>
  <c r="Q670" i="4" s="1"/>
  <c r="N669" i="4"/>
  <c r="O669" i="4" s="1"/>
  <c r="L669" i="4"/>
  <c r="P669" i="4" s="1"/>
  <c r="Q669" i="4" s="1"/>
  <c r="N668" i="4"/>
  <c r="O668" i="4" s="1"/>
  <c r="L668" i="4"/>
  <c r="P668" i="4" s="1"/>
  <c r="Q668" i="4" s="1"/>
  <c r="N667" i="4"/>
  <c r="O667" i="4" s="1"/>
  <c r="L667" i="4"/>
  <c r="P667" i="4" s="1"/>
  <c r="Q667" i="4" s="1"/>
  <c r="L666" i="4"/>
  <c r="P666" i="4" s="1"/>
  <c r="Q666" i="4" s="1"/>
  <c r="N666" i="4"/>
  <c r="O666" i="4" s="1"/>
  <c r="N665" i="4"/>
  <c r="O665" i="4" s="1"/>
  <c r="L665" i="4"/>
  <c r="P665" i="4" s="1"/>
  <c r="Q665" i="4" s="1"/>
  <c r="L664" i="4"/>
  <c r="P664" i="4" s="1"/>
  <c r="Q664" i="4" s="1"/>
  <c r="N659" i="4"/>
  <c r="O659" i="4" s="1"/>
  <c r="N658" i="4"/>
  <c r="O658" i="4" s="1"/>
  <c r="L658" i="4"/>
  <c r="P658" i="4" s="1"/>
  <c r="Q658" i="4" s="1"/>
  <c r="N657" i="4"/>
  <c r="O657" i="4" s="1"/>
  <c r="L657" i="4"/>
  <c r="P657" i="4" s="1"/>
  <c r="Q657" i="4" s="1"/>
  <c r="L656" i="4"/>
  <c r="P656" i="4" s="1"/>
  <c r="Q656" i="4" s="1"/>
  <c r="N656" i="4"/>
  <c r="O656" i="4" s="1"/>
  <c r="N655" i="4"/>
  <c r="O655" i="4" s="1"/>
  <c r="L655" i="4"/>
  <c r="P655" i="4" s="1"/>
  <c r="Q655" i="4" s="1"/>
  <c r="N654" i="4"/>
  <c r="O654" i="4" s="1"/>
  <c r="N653" i="4"/>
  <c r="O653" i="4" s="1"/>
  <c r="N651" i="4"/>
  <c r="O651" i="4" s="1"/>
  <c r="N650" i="4"/>
  <c r="O650" i="4" s="1"/>
  <c r="L650" i="4"/>
  <c r="P650" i="4" s="1"/>
  <c r="Q650" i="4" s="1"/>
  <c r="N649" i="4"/>
  <c r="O649" i="4" s="1"/>
  <c r="L649" i="4"/>
  <c r="P649" i="4" s="1"/>
  <c r="Q649" i="4" s="1"/>
  <c r="L648" i="4"/>
  <c r="P648" i="4" s="1"/>
  <c r="Q648" i="4" s="1"/>
  <c r="N648" i="4"/>
  <c r="O648" i="4" s="1"/>
  <c r="N647" i="4"/>
  <c r="O647" i="4" s="1"/>
  <c r="L647" i="4"/>
  <c r="P647" i="4" s="1"/>
  <c r="Q647" i="4" s="1"/>
  <c r="N646" i="4"/>
  <c r="O646" i="4" s="1"/>
  <c r="N645" i="4"/>
  <c r="O645" i="4" s="1"/>
  <c r="N643" i="4"/>
  <c r="O643" i="4" s="1"/>
  <c r="N642" i="4"/>
  <c r="O642" i="4" s="1"/>
  <c r="L642" i="4"/>
  <c r="P642" i="4" s="1"/>
  <c r="Q642" i="4" s="1"/>
  <c r="N641" i="4"/>
  <c r="O641" i="4" s="1"/>
  <c r="L641" i="4"/>
  <c r="P641" i="4" s="1"/>
  <c r="Q641" i="4" s="1"/>
  <c r="L640" i="4"/>
  <c r="P640" i="4" s="1"/>
  <c r="Q640" i="4" s="1"/>
  <c r="N640" i="4"/>
  <c r="O640" i="4" s="1"/>
  <c r="N639" i="4"/>
  <c r="O639" i="4" s="1"/>
  <c r="L639" i="4"/>
  <c r="P639" i="4" s="1"/>
  <c r="Q639" i="4" s="1"/>
  <c r="N638" i="4"/>
  <c r="O638" i="4" s="1"/>
  <c r="N637" i="4"/>
  <c r="O637" i="4" s="1"/>
  <c r="N635" i="4"/>
  <c r="O635" i="4" s="1"/>
  <c r="N634" i="4"/>
  <c r="O634" i="4" s="1"/>
  <c r="L634" i="4"/>
  <c r="P634" i="4" s="1"/>
  <c r="Q634" i="4" s="1"/>
  <c r="N633" i="4"/>
  <c r="O633" i="4" s="1"/>
  <c r="L633" i="4"/>
  <c r="P633" i="4" s="1"/>
  <c r="Q633" i="4" s="1"/>
  <c r="L632" i="4"/>
  <c r="P632" i="4" s="1"/>
  <c r="Q632" i="4" s="1"/>
  <c r="N632" i="4"/>
  <c r="O632" i="4" s="1"/>
  <c r="N631" i="4"/>
  <c r="O631" i="4" s="1"/>
  <c r="L631" i="4"/>
  <c r="P631" i="4" s="1"/>
  <c r="Q631" i="4" s="1"/>
  <c r="L630" i="4"/>
  <c r="P630" i="4" s="1"/>
  <c r="Q630" i="4" s="1"/>
  <c r="N630" i="4"/>
  <c r="O630" i="4" s="1"/>
  <c r="N629" i="4"/>
  <c r="O629" i="4" s="1"/>
  <c r="L627" i="4"/>
  <c r="P627" i="4" s="1"/>
  <c r="Q627" i="4" s="1"/>
  <c r="N627" i="4"/>
  <c r="O627" i="4" s="1"/>
  <c r="N626" i="4"/>
  <c r="O626" i="4" s="1"/>
  <c r="L626" i="4"/>
  <c r="P626" i="4" s="1"/>
  <c r="Q626" i="4" s="1"/>
  <c r="N625" i="4"/>
  <c r="O625" i="4" s="1"/>
  <c r="L625" i="4"/>
  <c r="P625" i="4" s="1"/>
  <c r="Q625" i="4" s="1"/>
  <c r="N624" i="4"/>
  <c r="O624" i="4" s="1"/>
  <c r="L624" i="4"/>
  <c r="P624" i="4" s="1"/>
  <c r="Q624" i="4" s="1"/>
  <c r="N623" i="4"/>
  <c r="O623" i="4" s="1"/>
  <c r="L623" i="4"/>
  <c r="P623" i="4" s="1"/>
  <c r="Q623" i="4" s="1"/>
  <c r="L622" i="4"/>
  <c r="P622" i="4" s="1"/>
  <c r="Q622" i="4" s="1"/>
  <c r="N622" i="4"/>
  <c r="O622" i="4" s="1"/>
  <c r="N621" i="4"/>
  <c r="O621" i="4" s="1"/>
  <c r="L619" i="4"/>
  <c r="P619" i="4" s="1"/>
  <c r="Q619" i="4" s="1"/>
  <c r="N619" i="4"/>
  <c r="O619" i="4" s="1"/>
  <c r="N618" i="4"/>
  <c r="O618" i="4" s="1"/>
  <c r="L618" i="4"/>
  <c r="P618" i="4" s="1"/>
  <c r="Q618" i="4" s="1"/>
  <c r="N617" i="4"/>
  <c r="O617" i="4" s="1"/>
  <c r="L617" i="4"/>
  <c r="P617" i="4" s="1"/>
  <c r="Q617" i="4" s="1"/>
  <c r="N616" i="4"/>
  <c r="O616" i="4" s="1"/>
  <c r="L616" i="4"/>
  <c r="P616" i="4" s="1"/>
  <c r="Q616" i="4" s="1"/>
  <c r="N615" i="4"/>
  <c r="O615" i="4" s="1"/>
  <c r="L615" i="4"/>
  <c r="P615" i="4" s="1"/>
  <c r="Q615" i="4" s="1"/>
  <c r="L614" i="4"/>
  <c r="P614" i="4" s="1"/>
  <c r="Q614" i="4" s="1"/>
  <c r="N614" i="4"/>
  <c r="O614" i="4" s="1"/>
  <c r="N613" i="4"/>
  <c r="O613" i="4" s="1"/>
  <c r="L611" i="4"/>
  <c r="P611" i="4" s="1"/>
  <c r="Q611" i="4" s="1"/>
  <c r="N611" i="4"/>
  <c r="O611" i="4" s="1"/>
  <c r="N610" i="4"/>
  <c r="O610" i="4" s="1"/>
  <c r="L610" i="4"/>
  <c r="P610" i="4" s="1"/>
  <c r="Q610" i="4" s="1"/>
  <c r="N609" i="4"/>
  <c r="O609" i="4" s="1"/>
  <c r="L609" i="4"/>
  <c r="P609" i="4" s="1"/>
  <c r="Q609" i="4" s="1"/>
  <c r="L608" i="4"/>
  <c r="P608" i="4" s="1"/>
  <c r="Q608" i="4" s="1"/>
  <c r="N608" i="4"/>
  <c r="O608" i="4" s="1"/>
  <c r="N607" i="4"/>
  <c r="O607" i="4" s="1"/>
  <c r="L607" i="4"/>
  <c r="P607" i="4" s="1"/>
  <c r="Q607" i="4" s="1"/>
  <c r="L606" i="4"/>
  <c r="P606" i="4" s="1"/>
  <c r="Q606" i="4" s="1"/>
  <c r="N606" i="4"/>
  <c r="O606" i="4" s="1"/>
  <c r="N605" i="4"/>
  <c r="O605" i="4" s="1"/>
  <c r="L603" i="4"/>
  <c r="P603" i="4" s="1"/>
  <c r="Q603" i="4" s="1"/>
  <c r="N603" i="4"/>
  <c r="O603" i="4" s="1"/>
  <c r="N602" i="4"/>
  <c r="O602" i="4" s="1"/>
  <c r="L602" i="4"/>
  <c r="P602" i="4" s="1"/>
  <c r="Q602" i="4" s="1"/>
  <c r="N601" i="4"/>
  <c r="O601" i="4" s="1"/>
  <c r="L601" i="4"/>
  <c r="P601" i="4" s="1"/>
  <c r="Q601" i="4" s="1"/>
  <c r="L600" i="4"/>
  <c r="P600" i="4" s="1"/>
  <c r="Q600" i="4" s="1"/>
  <c r="N600" i="4"/>
  <c r="O600" i="4" s="1"/>
  <c r="N599" i="4"/>
  <c r="O599" i="4" s="1"/>
  <c r="L599" i="4"/>
  <c r="P599" i="4" s="1"/>
  <c r="Q599" i="4" s="1"/>
  <c r="L598" i="4"/>
  <c r="P598" i="4" s="1"/>
  <c r="Q598" i="4" s="1"/>
  <c r="N598" i="4"/>
  <c r="O598" i="4" s="1"/>
  <c r="N597" i="4"/>
  <c r="O597" i="4" s="1"/>
  <c r="L595" i="4"/>
  <c r="P595" i="4" s="1"/>
  <c r="Q595" i="4" s="1"/>
  <c r="N595" i="4"/>
  <c r="O595" i="4" s="1"/>
  <c r="N594" i="4"/>
  <c r="O594" i="4" s="1"/>
  <c r="L594" i="4"/>
  <c r="P594" i="4" s="1"/>
  <c r="Q594" i="4" s="1"/>
  <c r="N593" i="4"/>
  <c r="O593" i="4" s="1"/>
  <c r="L593" i="4"/>
  <c r="P593" i="4" s="1"/>
  <c r="Q593" i="4" s="1"/>
  <c r="N592" i="4"/>
  <c r="O592" i="4" s="1"/>
  <c r="L592" i="4"/>
  <c r="P592" i="4" s="1"/>
  <c r="Q592" i="4" s="1"/>
  <c r="N591" i="4"/>
  <c r="O591" i="4" s="1"/>
  <c r="L591" i="4"/>
  <c r="P591" i="4" s="1"/>
  <c r="Q591" i="4" s="1"/>
  <c r="L590" i="4"/>
  <c r="P590" i="4" s="1"/>
  <c r="Q590" i="4" s="1"/>
  <c r="N590" i="4"/>
  <c r="O590" i="4" s="1"/>
  <c r="N589" i="4"/>
  <c r="O589" i="4" s="1"/>
  <c r="L589" i="4"/>
  <c r="P589" i="4" s="1"/>
  <c r="Q589" i="4" s="1"/>
  <c r="N587" i="4"/>
  <c r="O587" i="4" s="1"/>
  <c r="N586" i="4"/>
  <c r="O586" i="4" s="1"/>
  <c r="L586" i="4"/>
  <c r="P586" i="4" s="1"/>
  <c r="Q586" i="4" s="1"/>
  <c r="N585" i="4"/>
  <c r="O585" i="4" s="1"/>
  <c r="L585" i="4"/>
  <c r="P585" i="4" s="1"/>
  <c r="Q585" i="4" s="1"/>
  <c r="N582" i="4"/>
  <c r="O582" i="4" s="1"/>
  <c r="L582" i="4"/>
  <c r="P582" i="4" s="1"/>
  <c r="Q582" i="4" s="1"/>
  <c r="L581" i="4"/>
  <c r="P581" i="4" s="1"/>
  <c r="Q581" i="4" s="1"/>
  <c r="L580" i="4"/>
  <c r="P580" i="4" s="1"/>
  <c r="Q580" i="4" s="1"/>
  <c r="N580" i="4"/>
  <c r="O580" i="4" s="1"/>
  <c r="N579" i="4"/>
  <c r="O579" i="4" s="1"/>
  <c r="L579" i="4"/>
  <c r="P579" i="4" s="1"/>
  <c r="Q579" i="4" s="1"/>
  <c r="L578" i="4"/>
  <c r="P578" i="4" s="1"/>
  <c r="Q578" i="4" s="1"/>
  <c r="N578" i="4"/>
  <c r="O578" i="4" s="1"/>
  <c r="N577" i="4"/>
  <c r="O577" i="4" s="1"/>
  <c r="L577" i="4"/>
  <c r="P577" i="4" s="1"/>
  <c r="Q577" i="4" s="1"/>
  <c r="L575" i="4"/>
  <c r="P575" i="4" s="1"/>
  <c r="Q575" i="4" s="1"/>
  <c r="N575" i="4"/>
  <c r="O575" i="4" s="1"/>
  <c r="L574" i="4"/>
  <c r="P574" i="4" s="1"/>
  <c r="Q574" i="4" s="1"/>
  <c r="N574" i="4"/>
  <c r="O574" i="4" s="1"/>
  <c r="N573" i="4"/>
  <c r="O573" i="4" s="1"/>
  <c r="N572" i="4"/>
  <c r="O572" i="4" s="1"/>
  <c r="L572" i="4"/>
  <c r="P572" i="4" s="1"/>
  <c r="Q572" i="4" s="1"/>
  <c r="L571" i="4"/>
  <c r="P571" i="4" s="1"/>
  <c r="Q571" i="4" s="1"/>
  <c r="L570" i="4"/>
  <c r="P570" i="4" s="1"/>
  <c r="Q570" i="4" s="1"/>
  <c r="N570" i="4"/>
  <c r="O570" i="4" s="1"/>
  <c r="N569" i="4"/>
  <c r="O569" i="4" s="1"/>
  <c r="L569" i="4"/>
  <c r="P569" i="4" s="1"/>
  <c r="Q569" i="4" s="1"/>
  <c r="N568" i="4"/>
  <c r="O568" i="4" s="1"/>
  <c r="N567" i="4"/>
  <c r="O567" i="4" s="1"/>
  <c r="N566" i="4"/>
  <c r="O566" i="4" s="1"/>
  <c r="L566" i="4"/>
  <c r="P566" i="4" s="1"/>
  <c r="Q566" i="4" s="1"/>
  <c r="N565" i="4"/>
  <c r="O565" i="4" s="1"/>
  <c r="N564" i="4"/>
  <c r="O564" i="4" s="1"/>
  <c r="L564" i="4"/>
  <c r="P564" i="4" s="1"/>
  <c r="Q564" i="4" s="1"/>
  <c r="N563" i="4"/>
  <c r="O563" i="4" s="1"/>
  <c r="L563" i="4"/>
  <c r="P563" i="4" s="1"/>
  <c r="Q563" i="4" s="1"/>
  <c r="L562" i="4"/>
  <c r="P562" i="4" s="1"/>
  <c r="Q562" i="4" s="1"/>
  <c r="N562" i="4"/>
  <c r="O562" i="4" s="1"/>
  <c r="L561" i="4"/>
  <c r="P561" i="4" s="1"/>
  <c r="Q561" i="4" s="1"/>
  <c r="N561" i="4"/>
  <c r="O561" i="4" s="1"/>
  <c r="N560" i="4"/>
  <c r="O560" i="4" s="1"/>
  <c r="L560" i="4"/>
  <c r="P560" i="4" s="1"/>
  <c r="Q560" i="4" s="1"/>
  <c r="N559" i="4"/>
  <c r="O559" i="4" s="1"/>
  <c r="L559" i="4"/>
  <c r="P559" i="4" s="1"/>
  <c r="Q559" i="4" s="1"/>
  <c r="N558" i="4"/>
  <c r="O558" i="4" s="1"/>
  <c r="L558" i="4"/>
  <c r="P558" i="4" s="1"/>
  <c r="Q558" i="4" s="1"/>
  <c r="N557" i="4"/>
  <c r="O557" i="4" s="1"/>
  <c r="L557" i="4"/>
  <c r="P557" i="4" s="1"/>
  <c r="Q557" i="4" s="1"/>
  <c r="N556" i="4"/>
  <c r="O556" i="4" s="1"/>
  <c r="N555" i="4"/>
  <c r="O555" i="4" s="1"/>
  <c r="L555" i="4"/>
  <c r="P555" i="4" s="1"/>
  <c r="Q555" i="4" s="1"/>
  <c r="N554" i="4"/>
  <c r="O554" i="4" s="1"/>
  <c r="L553" i="4"/>
  <c r="P553" i="4" s="1"/>
  <c r="Q553" i="4" s="1"/>
  <c r="N553" i="4"/>
  <c r="O553" i="4" s="1"/>
  <c r="N552" i="4"/>
  <c r="O552" i="4" s="1"/>
  <c r="L552" i="4"/>
  <c r="P552" i="4" s="1"/>
  <c r="Q552" i="4" s="1"/>
  <c r="L551" i="4"/>
  <c r="P551" i="4" s="1"/>
  <c r="Q551" i="4" s="1"/>
  <c r="N551" i="4"/>
  <c r="O551" i="4" s="1"/>
  <c r="N550" i="4"/>
  <c r="O550" i="4" s="1"/>
  <c r="L550" i="4"/>
  <c r="P550" i="4" s="1"/>
  <c r="Q550" i="4" s="1"/>
  <c r="N549" i="4"/>
  <c r="O549" i="4" s="1"/>
  <c r="L549" i="4"/>
  <c r="P549" i="4" s="1"/>
  <c r="Q549" i="4" s="1"/>
  <c r="N548" i="4"/>
  <c r="O548" i="4" s="1"/>
  <c r="N547" i="4"/>
  <c r="O547" i="4" s="1"/>
  <c r="L547" i="4"/>
  <c r="P547" i="4" s="1"/>
  <c r="Q547" i="4" s="1"/>
  <c r="N546" i="4"/>
  <c r="O546" i="4" s="1"/>
  <c r="L545" i="4"/>
  <c r="P545" i="4" s="1"/>
  <c r="Q545" i="4" s="1"/>
  <c r="N545" i="4"/>
  <c r="O545" i="4" s="1"/>
  <c r="N544" i="4"/>
  <c r="O544" i="4" s="1"/>
  <c r="L544" i="4"/>
  <c r="P544" i="4" s="1"/>
  <c r="Q544" i="4" s="1"/>
  <c r="L543" i="4"/>
  <c r="P543" i="4" s="1"/>
  <c r="Q543" i="4" s="1"/>
  <c r="N543" i="4"/>
  <c r="O543" i="4" s="1"/>
  <c r="N542" i="4"/>
  <c r="O542" i="4" s="1"/>
  <c r="L542" i="4"/>
  <c r="P542" i="4" s="1"/>
  <c r="Q542" i="4" s="1"/>
  <c r="N541" i="4"/>
  <c r="O541" i="4" s="1"/>
  <c r="L541" i="4"/>
  <c r="P541" i="4" s="1"/>
  <c r="Q541" i="4" s="1"/>
  <c r="N540" i="4"/>
  <c r="O540" i="4" s="1"/>
  <c r="N539" i="4"/>
  <c r="O539" i="4" s="1"/>
  <c r="L539" i="4"/>
  <c r="P539" i="4" s="1"/>
  <c r="Q539" i="4" s="1"/>
  <c r="N538" i="4"/>
  <c r="O538" i="4" s="1"/>
  <c r="L537" i="4"/>
  <c r="P537" i="4" s="1"/>
  <c r="Q537" i="4" s="1"/>
  <c r="N537" i="4"/>
  <c r="O537" i="4" s="1"/>
  <c r="N536" i="4"/>
  <c r="O536" i="4" s="1"/>
  <c r="L536" i="4"/>
  <c r="P536" i="4" s="1"/>
  <c r="Q536" i="4" s="1"/>
  <c r="L535" i="4"/>
  <c r="P535" i="4" s="1"/>
  <c r="Q535" i="4" s="1"/>
  <c r="N535" i="4"/>
  <c r="O535" i="4" s="1"/>
  <c r="N534" i="4"/>
  <c r="O534" i="4" s="1"/>
  <c r="L534" i="4"/>
  <c r="P534" i="4" s="1"/>
  <c r="Q534" i="4" s="1"/>
  <c r="N533" i="4"/>
  <c r="O533" i="4" s="1"/>
  <c r="L533" i="4"/>
  <c r="P533" i="4" s="1"/>
  <c r="Q533" i="4" s="1"/>
  <c r="N532" i="4"/>
  <c r="O532" i="4" s="1"/>
  <c r="N531" i="4"/>
  <c r="O531" i="4" s="1"/>
  <c r="L531" i="4"/>
  <c r="P531" i="4" s="1"/>
  <c r="Q531" i="4" s="1"/>
  <c r="L529" i="4"/>
  <c r="P529" i="4" s="1"/>
  <c r="Q529" i="4" s="1"/>
  <c r="N529" i="4"/>
  <c r="O529" i="4" s="1"/>
  <c r="N528" i="4"/>
  <c r="O528" i="4" s="1"/>
  <c r="L528" i="4"/>
  <c r="P528" i="4" s="1"/>
  <c r="Q528" i="4" s="1"/>
  <c r="N527" i="4"/>
  <c r="O527" i="4" s="1"/>
  <c r="L527" i="4"/>
  <c r="P527" i="4" s="1"/>
  <c r="Q527" i="4" s="1"/>
  <c r="N526" i="4"/>
  <c r="O526" i="4" s="1"/>
  <c r="N525" i="4"/>
  <c r="O525" i="4" s="1"/>
  <c r="L525" i="4"/>
  <c r="P525" i="4" s="1"/>
  <c r="Q525" i="4" s="1"/>
  <c r="N524" i="4"/>
  <c r="O524" i="4" s="1"/>
  <c r="L523" i="4"/>
  <c r="P523" i="4" s="1"/>
  <c r="Q523" i="4" s="1"/>
  <c r="N523" i="4"/>
  <c r="O523" i="4" s="1"/>
  <c r="N522" i="4"/>
  <c r="O522" i="4" s="1"/>
  <c r="L522" i="4"/>
  <c r="P522" i="4" s="1"/>
  <c r="Q522" i="4" s="1"/>
  <c r="L521" i="4"/>
  <c r="P521" i="4" s="1"/>
  <c r="Q521" i="4" s="1"/>
  <c r="N521" i="4"/>
  <c r="O521" i="4" s="1"/>
  <c r="N520" i="4"/>
  <c r="O520" i="4" s="1"/>
  <c r="L520" i="4"/>
  <c r="P520" i="4" s="1"/>
  <c r="Q520" i="4" s="1"/>
  <c r="N519" i="4"/>
  <c r="O519" i="4" s="1"/>
  <c r="L519" i="4"/>
  <c r="P519" i="4" s="1"/>
  <c r="Q519" i="4" s="1"/>
  <c r="N518" i="4"/>
  <c r="O518" i="4" s="1"/>
  <c r="L517" i="4"/>
  <c r="P517" i="4" s="1"/>
  <c r="Q517" i="4" s="1"/>
  <c r="N517" i="4"/>
  <c r="O517" i="4" s="1"/>
  <c r="N515" i="4"/>
  <c r="O515" i="4" s="1"/>
  <c r="L515" i="4"/>
  <c r="P515" i="4" s="1"/>
  <c r="Q515" i="4" s="1"/>
  <c r="N514" i="4"/>
  <c r="O514" i="4" s="1"/>
  <c r="L514" i="4"/>
  <c r="P514" i="4" s="1"/>
  <c r="Q514" i="4" s="1"/>
  <c r="L513" i="4"/>
  <c r="P513" i="4" s="1"/>
  <c r="Q513" i="4" s="1"/>
  <c r="N513" i="4"/>
  <c r="O513" i="4" s="1"/>
  <c r="N512" i="4"/>
  <c r="O512" i="4" s="1"/>
  <c r="L512" i="4"/>
  <c r="P512" i="4" s="1"/>
  <c r="Q512" i="4" s="1"/>
  <c r="N511" i="4"/>
  <c r="O511" i="4" s="1"/>
  <c r="L511" i="4"/>
  <c r="P511" i="4" s="1"/>
  <c r="Q511" i="4" s="1"/>
  <c r="N510" i="4"/>
  <c r="O510" i="4" s="1"/>
  <c r="L509" i="4"/>
  <c r="P509" i="4" s="1"/>
  <c r="Q509" i="4" s="1"/>
  <c r="N509" i="4"/>
  <c r="O509" i="4" s="1"/>
  <c r="N507" i="4"/>
  <c r="O507" i="4" s="1"/>
  <c r="L507" i="4"/>
  <c r="P507" i="4" s="1"/>
  <c r="Q507" i="4" s="1"/>
  <c r="N506" i="4"/>
  <c r="O506" i="4" s="1"/>
  <c r="L506" i="4"/>
  <c r="P506" i="4" s="1"/>
  <c r="Q506" i="4" s="1"/>
  <c r="L505" i="4"/>
  <c r="P505" i="4" s="1"/>
  <c r="Q505" i="4" s="1"/>
  <c r="N505" i="4"/>
  <c r="O505" i="4" s="1"/>
  <c r="N504" i="4"/>
  <c r="O504" i="4" s="1"/>
  <c r="L504" i="4"/>
  <c r="P504" i="4" s="1"/>
  <c r="Q504" i="4" s="1"/>
  <c r="N503" i="4"/>
  <c r="O503" i="4" s="1"/>
  <c r="L503" i="4"/>
  <c r="P503" i="4" s="1"/>
  <c r="Q503" i="4" s="1"/>
  <c r="N501" i="4"/>
  <c r="O501" i="4" s="1"/>
  <c r="L501" i="4"/>
  <c r="P501" i="4" s="1"/>
  <c r="Q501" i="4" s="1"/>
  <c r="N500" i="4"/>
  <c r="O500" i="4" s="1"/>
  <c r="L500" i="4"/>
  <c r="P500" i="4" s="1"/>
  <c r="Q500" i="4" s="1"/>
  <c r="L499" i="4"/>
  <c r="P499" i="4" s="1"/>
  <c r="Q499" i="4" s="1"/>
  <c r="N499" i="4"/>
  <c r="O499" i="4" s="1"/>
  <c r="N498" i="4"/>
  <c r="O498" i="4" s="1"/>
  <c r="L498" i="4"/>
  <c r="P498" i="4" s="1"/>
  <c r="Q498" i="4" s="1"/>
  <c r="N497" i="4"/>
  <c r="O497" i="4" s="1"/>
  <c r="L497" i="4"/>
  <c r="P497" i="4" s="1"/>
  <c r="Q497" i="4" s="1"/>
  <c r="N496" i="4"/>
  <c r="O496" i="4" s="1"/>
  <c r="L495" i="4"/>
  <c r="P495" i="4" s="1"/>
  <c r="Q495" i="4" s="1"/>
  <c r="N495" i="4"/>
  <c r="O495" i="4" s="1"/>
  <c r="N493" i="4"/>
  <c r="O493" i="4" s="1"/>
  <c r="L493" i="4"/>
  <c r="P493" i="4" s="1"/>
  <c r="Q493" i="4" s="1"/>
  <c r="L492" i="4"/>
  <c r="P492" i="4" s="1"/>
  <c r="Q492" i="4" s="1"/>
  <c r="L491" i="4"/>
  <c r="P491" i="4" s="1"/>
  <c r="Q491" i="4" s="1"/>
  <c r="N491" i="4"/>
  <c r="O491" i="4" s="1"/>
  <c r="N490" i="4"/>
  <c r="O490" i="4" s="1"/>
  <c r="L490" i="4"/>
  <c r="P490" i="4" s="1"/>
  <c r="Q490" i="4" s="1"/>
  <c r="N487" i="4"/>
  <c r="O487" i="4" s="1"/>
  <c r="L487" i="4"/>
  <c r="P487" i="4" s="1"/>
  <c r="Q487" i="4" s="1"/>
  <c r="L486" i="4"/>
  <c r="P486" i="4" s="1"/>
  <c r="Q486" i="4" s="1"/>
  <c r="L485" i="4"/>
  <c r="P485" i="4" s="1"/>
  <c r="Q485" i="4" s="1"/>
  <c r="N485" i="4"/>
  <c r="O485" i="4" s="1"/>
  <c r="N484" i="4"/>
  <c r="O484" i="4" s="1"/>
  <c r="L484" i="4"/>
  <c r="P484" i="4" s="1"/>
  <c r="Q484" i="4" s="1"/>
  <c r="N483" i="4"/>
  <c r="O483" i="4" s="1"/>
  <c r="L483" i="4"/>
  <c r="P483" i="4" s="1"/>
  <c r="Q483" i="4" s="1"/>
  <c r="N482" i="4"/>
  <c r="O482" i="4" s="1"/>
  <c r="L481" i="4"/>
  <c r="P481" i="4" s="1"/>
  <c r="Q481" i="4" s="1"/>
  <c r="N481" i="4"/>
  <c r="O481" i="4" s="1"/>
  <c r="N479" i="4"/>
  <c r="O479" i="4" s="1"/>
  <c r="L479" i="4"/>
  <c r="P479" i="4" s="1"/>
  <c r="Q479" i="4" s="1"/>
  <c r="L478" i="4"/>
  <c r="P478" i="4" s="1"/>
  <c r="Q478" i="4" s="1"/>
  <c r="L477" i="4"/>
  <c r="P477" i="4" s="1"/>
  <c r="Q477" i="4" s="1"/>
  <c r="N477" i="4"/>
  <c r="O477" i="4" s="1"/>
  <c r="N476" i="4"/>
  <c r="O476" i="4" s="1"/>
  <c r="L476" i="4"/>
  <c r="P476" i="4" s="1"/>
  <c r="Q476" i="4" s="1"/>
  <c r="N475" i="4"/>
  <c r="O475" i="4" s="1"/>
  <c r="L475" i="4"/>
  <c r="P475" i="4" s="1"/>
  <c r="Q475" i="4" s="1"/>
  <c r="N474" i="4"/>
  <c r="O474" i="4" s="1"/>
  <c r="L473" i="4"/>
  <c r="P473" i="4" s="1"/>
  <c r="Q473" i="4" s="1"/>
  <c r="N473" i="4"/>
  <c r="O473" i="4" s="1"/>
  <c r="N471" i="4"/>
  <c r="O471" i="4" s="1"/>
  <c r="L471" i="4"/>
  <c r="P471" i="4" s="1"/>
  <c r="Q471" i="4" s="1"/>
  <c r="L470" i="4"/>
  <c r="P470" i="4" s="1"/>
  <c r="Q470" i="4" s="1"/>
  <c r="L469" i="4"/>
  <c r="P469" i="4" s="1"/>
  <c r="Q469" i="4" s="1"/>
  <c r="N469" i="4"/>
  <c r="O469" i="4" s="1"/>
  <c r="N468" i="4"/>
  <c r="O468" i="4" s="1"/>
  <c r="L468" i="4"/>
  <c r="P468" i="4" s="1"/>
  <c r="Q468" i="4" s="1"/>
  <c r="N467" i="4"/>
  <c r="O467" i="4" s="1"/>
  <c r="L467" i="4"/>
  <c r="P467" i="4" s="1"/>
  <c r="Q467" i="4" s="1"/>
  <c r="N466" i="4"/>
  <c r="O466" i="4" s="1"/>
  <c r="L465" i="4"/>
  <c r="P465" i="4" s="1"/>
  <c r="Q465" i="4" s="1"/>
  <c r="N465" i="4"/>
  <c r="O465" i="4" s="1"/>
  <c r="N463" i="4"/>
  <c r="O463" i="4" s="1"/>
  <c r="L463" i="4"/>
  <c r="P463" i="4" s="1"/>
  <c r="Q463" i="4" s="1"/>
  <c r="L462" i="4"/>
  <c r="P462" i="4" s="1"/>
  <c r="Q462" i="4" s="1"/>
  <c r="N460" i="4"/>
  <c r="O460" i="4" s="1"/>
  <c r="L460" i="4"/>
  <c r="P460" i="4" s="1"/>
  <c r="Q460" i="4" s="1"/>
  <c r="N459" i="4"/>
  <c r="O459" i="4" s="1"/>
  <c r="L459" i="4"/>
  <c r="P459" i="4" s="1"/>
  <c r="Q459" i="4" s="1"/>
  <c r="L457" i="4"/>
  <c r="P457" i="4" s="1"/>
  <c r="Q457" i="4" s="1"/>
  <c r="N457" i="4"/>
  <c r="O457" i="4" s="1"/>
  <c r="L456" i="4"/>
  <c r="P456" i="4" s="1"/>
  <c r="Q456" i="4" s="1"/>
  <c r="N455" i="4"/>
  <c r="O455" i="4" s="1"/>
  <c r="L455" i="4"/>
  <c r="P455" i="4" s="1"/>
  <c r="Q455" i="4" s="1"/>
  <c r="N453" i="4"/>
  <c r="O453" i="4" s="1"/>
  <c r="N452" i="4"/>
  <c r="O452" i="4" s="1"/>
  <c r="L452" i="4"/>
  <c r="P452" i="4" s="1"/>
  <c r="Q452" i="4" s="1"/>
  <c r="N451" i="4"/>
  <c r="O451" i="4" s="1"/>
  <c r="L451" i="4"/>
  <c r="P451" i="4" s="1"/>
  <c r="Q451" i="4" s="1"/>
  <c r="L449" i="4"/>
  <c r="P449" i="4" s="1"/>
  <c r="Q449" i="4" s="1"/>
  <c r="N449" i="4"/>
  <c r="O449" i="4" s="1"/>
  <c r="N448" i="4"/>
  <c r="O448" i="4" s="1"/>
  <c r="L448" i="4"/>
  <c r="P448" i="4" s="1"/>
  <c r="Q448" i="4" s="1"/>
  <c r="N447" i="4"/>
  <c r="O447" i="4" s="1"/>
  <c r="L447" i="4"/>
  <c r="P447" i="4" s="1"/>
  <c r="Q447" i="4" s="1"/>
  <c r="N446" i="4"/>
  <c r="O446" i="4" s="1"/>
  <c r="L446" i="4"/>
  <c r="P446" i="4" s="1"/>
  <c r="Q446" i="4" s="1"/>
  <c r="N445" i="4"/>
  <c r="O445" i="4" s="1"/>
  <c r="N444" i="4"/>
  <c r="O444" i="4" s="1"/>
  <c r="L444" i="4"/>
  <c r="P444" i="4" s="1"/>
  <c r="Q444" i="4" s="1"/>
  <c r="N443" i="4"/>
  <c r="O443" i="4" s="1"/>
  <c r="L443" i="4"/>
  <c r="P443" i="4" s="1"/>
  <c r="Q443" i="4" s="1"/>
  <c r="L441" i="4"/>
  <c r="P441" i="4" s="1"/>
  <c r="Q441" i="4" s="1"/>
  <c r="N441" i="4"/>
  <c r="O441" i="4" s="1"/>
  <c r="L440" i="4"/>
  <c r="P440" i="4" s="1"/>
  <c r="Q440" i="4" s="1"/>
  <c r="N439" i="4"/>
  <c r="O439" i="4" s="1"/>
  <c r="L439" i="4"/>
  <c r="P439" i="4" s="1"/>
  <c r="Q439" i="4" s="1"/>
  <c r="N438" i="4"/>
  <c r="O438" i="4" s="1"/>
  <c r="L438" i="4"/>
  <c r="P438" i="4" s="1"/>
  <c r="Q438" i="4" s="1"/>
  <c r="N437" i="4"/>
  <c r="O437" i="4" s="1"/>
  <c r="N436" i="4"/>
  <c r="O436" i="4" s="1"/>
  <c r="L436" i="4"/>
  <c r="P436" i="4" s="1"/>
  <c r="Q436" i="4" s="1"/>
  <c r="N435" i="4"/>
  <c r="O435" i="4" s="1"/>
  <c r="L435" i="4"/>
  <c r="P435" i="4" s="1"/>
  <c r="Q435" i="4" s="1"/>
  <c r="L433" i="4"/>
  <c r="P433" i="4" s="1"/>
  <c r="Q433" i="4" s="1"/>
  <c r="N433" i="4"/>
  <c r="O433" i="4" s="1"/>
  <c r="L432" i="4"/>
  <c r="P432" i="4" s="1"/>
  <c r="Q432" i="4" s="1"/>
  <c r="N430" i="4"/>
  <c r="O430" i="4" s="1"/>
  <c r="L430" i="4"/>
  <c r="P430" i="4" s="1"/>
  <c r="Q430" i="4" s="1"/>
  <c r="N429" i="4"/>
  <c r="O429" i="4" s="1"/>
  <c r="L429" i="4"/>
  <c r="P429" i="4" s="1"/>
  <c r="Q429" i="4" s="1"/>
  <c r="N428" i="4"/>
  <c r="O428" i="4" s="1"/>
  <c r="L428" i="4"/>
  <c r="P428" i="4" s="1"/>
  <c r="Q428" i="4" s="1"/>
  <c r="L427" i="4"/>
  <c r="P427" i="4" s="1"/>
  <c r="Q427" i="4" s="1"/>
  <c r="N427" i="4"/>
  <c r="O427" i="4" s="1"/>
  <c r="L426" i="4"/>
  <c r="P426" i="4" s="1"/>
  <c r="Q426" i="4" s="1"/>
  <c r="N426" i="4"/>
  <c r="O426" i="4" s="1"/>
  <c r="N425" i="4"/>
  <c r="O425" i="4" s="1"/>
  <c r="L425" i="4"/>
  <c r="P425" i="4" s="1"/>
  <c r="Q425" i="4" s="1"/>
  <c r="L424" i="4"/>
  <c r="P424" i="4" s="1"/>
  <c r="Q424" i="4" s="1"/>
  <c r="N423" i="4"/>
  <c r="O423" i="4" s="1"/>
  <c r="N422" i="4"/>
  <c r="O422" i="4" s="1"/>
  <c r="L422" i="4"/>
  <c r="P422" i="4" s="1"/>
  <c r="Q422" i="4" s="1"/>
  <c r="N421" i="4"/>
  <c r="O421" i="4" s="1"/>
  <c r="L421" i="4"/>
  <c r="P421" i="4" s="1"/>
  <c r="Q421" i="4" s="1"/>
  <c r="N420" i="4"/>
  <c r="O420" i="4" s="1"/>
  <c r="L420" i="4"/>
  <c r="P420" i="4" s="1"/>
  <c r="Q420" i="4" s="1"/>
  <c r="L419" i="4"/>
  <c r="P419" i="4" s="1"/>
  <c r="Q419" i="4" s="1"/>
  <c r="N419" i="4"/>
  <c r="O419" i="4" s="1"/>
  <c r="N418" i="4"/>
  <c r="O418" i="4" s="1"/>
  <c r="L418" i="4"/>
  <c r="P418" i="4" s="1"/>
  <c r="Q418" i="4" s="1"/>
  <c r="N416" i="4"/>
  <c r="O416" i="4" s="1"/>
  <c r="L416" i="4"/>
  <c r="P416" i="4" s="1"/>
  <c r="Q416" i="4" s="1"/>
  <c r="N415" i="4"/>
  <c r="O415" i="4" s="1"/>
  <c r="L415" i="4"/>
  <c r="P415" i="4" s="1"/>
  <c r="Q415" i="4" s="1"/>
  <c r="N414" i="4"/>
  <c r="O414" i="4" s="1"/>
  <c r="N413" i="4"/>
  <c r="O413" i="4" s="1"/>
  <c r="L413" i="4"/>
  <c r="P413" i="4" s="1"/>
  <c r="Q413" i="4" s="1"/>
  <c r="N412" i="4"/>
  <c r="O412" i="4" s="1"/>
  <c r="L412" i="4"/>
  <c r="P412" i="4" s="1"/>
  <c r="Q412" i="4" s="1"/>
  <c r="L411" i="4"/>
  <c r="P411" i="4" s="1"/>
  <c r="Q411" i="4" s="1"/>
  <c r="N411" i="4"/>
  <c r="O411" i="4" s="1"/>
  <c r="N410" i="4"/>
  <c r="O410" i="4" s="1"/>
  <c r="L410" i="4"/>
  <c r="P410" i="4" s="1"/>
  <c r="Q410" i="4" s="1"/>
  <c r="N408" i="4"/>
  <c r="O408" i="4" s="1"/>
  <c r="L408" i="4"/>
  <c r="P408" i="4" s="1"/>
  <c r="Q408" i="4" s="1"/>
  <c r="N407" i="4"/>
  <c r="O407" i="4" s="1"/>
  <c r="L407" i="4"/>
  <c r="P407" i="4" s="1"/>
  <c r="Q407" i="4" s="1"/>
  <c r="N406" i="4"/>
  <c r="O406" i="4" s="1"/>
  <c r="N404" i="4"/>
  <c r="O404" i="4" s="1"/>
  <c r="L404" i="4"/>
  <c r="P404" i="4" s="1"/>
  <c r="Q404" i="4" s="1"/>
  <c r="L403" i="4"/>
  <c r="P403" i="4" s="1"/>
  <c r="Q403" i="4" s="1"/>
  <c r="N403" i="4"/>
  <c r="O403" i="4" s="1"/>
  <c r="N402" i="4"/>
  <c r="O402" i="4" s="1"/>
  <c r="L402" i="4"/>
  <c r="P402" i="4" s="1"/>
  <c r="Q402" i="4" s="1"/>
  <c r="N400" i="4"/>
  <c r="O400" i="4" s="1"/>
  <c r="L400" i="4"/>
  <c r="P400" i="4" s="1"/>
  <c r="Q400" i="4" s="1"/>
  <c r="N399" i="4"/>
  <c r="O399" i="4" s="1"/>
  <c r="L399" i="4"/>
  <c r="P399" i="4" s="1"/>
  <c r="Q399" i="4" s="1"/>
  <c r="N398" i="4"/>
  <c r="O398" i="4" s="1"/>
  <c r="N397" i="4"/>
  <c r="O397" i="4" s="1"/>
  <c r="L397" i="4"/>
  <c r="P397" i="4" s="1"/>
  <c r="Q397" i="4" s="1"/>
  <c r="N396" i="4"/>
  <c r="O396" i="4" s="1"/>
  <c r="L396" i="4"/>
  <c r="P396" i="4" s="1"/>
  <c r="Q396" i="4" s="1"/>
  <c r="L395" i="4"/>
  <c r="P395" i="4" s="1"/>
  <c r="Q395" i="4" s="1"/>
  <c r="N395" i="4"/>
  <c r="O395" i="4" s="1"/>
  <c r="N394" i="4"/>
  <c r="O394" i="4" s="1"/>
  <c r="L394" i="4"/>
  <c r="P394" i="4" s="1"/>
  <c r="Q394" i="4" s="1"/>
  <c r="N391" i="4"/>
  <c r="O391" i="4" s="1"/>
  <c r="L391" i="4"/>
  <c r="P391" i="4" s="1"/>
  <c r="Q391" i="4" s="1"/>
  <c r="N390" i="4"/>
  <c r="O390" i="4" s="1"/>
  <c r="L390" i="4"/>
  <c r="P390" i="4" s="1"/>
  <c r="Q390" i="4" s="1"/>
  <c r="N389" i="4"/>
  <c r="O389" i="4" s="1"/>
  <c r="N388" i="4"/>
  <c r="O388" i="4" s="1"/>
  <c r="L388" i="4"/>
  <c r="P388" i="4" s="1"/>
  <c r="Q388" i="4" s="1"/>
  <c r="N387" i="4"/>
  <c r="O387" i="4" s="1"/>
  <c r="L387" i="4"/>
  <c r="P387" i="4" s="1"/>
  <c r="Q387" i="4" s="1"/>
  <c r="L386" i="4"/>
  <c r="P386" i="4" s="1"/>
  <c r="Q386" i="4" s="1"/>
  <c r="N386" i="4"/>
  <c r="O386" i="4" s="1"/>
  <c r="N385" i="4"/>
  <c r="O385" i="4" s="1"/>
  <c r="L385" i="4"/>
  <c r="P385" i="4" s="1"/>
  <c r="Q385" i="4" s="1"/>
  <c r="N383" i="4"/>
  <c r="O383" i="4" s="1"/>
  <c r="L383" i="4"/>
  <c r="P383" i="4" s="1"/>
  <c r="Q383" i="4" s="1"/>
  <c r="N382" i="4"/>
  <c r="O382" i="4" s="1"/>
  <c r="L382" i="4"/>
  <c r="P382" i="4" s="1"/>
  <c r="Q382" i="4" s="1"/>
  <c r="N381" i="4"/>
  <c r="O381" i="4" s="1"/>
  <c r="N380" i="4"/>
  <c r="O380" i="4" s="1"/>
  <c r="L380" i="4"/>
  <c r="P380" i="4" s="1"/>
  <c r="Q380" i="4" s="1"/>
  <c r="N379" i="4"/>
  <c r="O379" i="4" s="1"/>
  <c r="L379" i="4"/>
  <c r="P379" i="4" s="1"/>
  <c r="Q379" i="4" s="1"/>
  <c r="L378" i="4"/>
  <c r="P378" i="4" s="1"/>
  <c r="Q378" i="4" s="1"/>
  <c r="N378" i="4"/>
  <c r="O378" i="4" s="1"/>
  <c r="N377" i="4"/>
  <c r="O377" i="4" s="1"/>
  <c r="L377" i="4"/>
  <c r="P377" i="4" s="1"/>
  <c r="Q377" i="4" s="1"/>
  <c r="N370" i="4"/>
  <c r="O370" i="4" s="1"/>
  <c r="N364" i="4"/>
  <c r="O364" i="4" s="1"/>
  <c r="L364" i="4"/>
  <c r="P364" i="4" s="1"/>
  <c r="Q364" i="4" s="1"/>
  <c r="N358" i="4"/>
  <c r="O358" i="4" s="1"/>
  <c r="L358" i="4"/>
  <c r="P358" i="4" s="1"/>
  <c r="Q358" i="4" s="1"/>
  <c r="L352" i="4"/>
  <c r="P352" i="4" s="1"/>
  <c r="Q352" i="4" s="1"/>
  <c r="N352" i="4"/>
  <c r="O352" i="4" s="1"/>
  <c r="L349" i="4"/>
  <c r="P349" i="4" s="1"/>
  <c r="Q349" i="4" s="1"/>
  <c r="N349" i="4"/>
  <c r="O349" i="4" s="1"/>
  <c r="N346" i="4"/>
  <c r="O346" i="4" s="1"/>
  <c r="L346" i="4"/>
  <c r="P346" i="4" s="1"/>
  <c r="Q346" i="4" s="1"/>
  <c r="L340" i="4"/>
  <c r="P340" i="4" s="1"/>
  <c r="Q340" i="4" s="1"/>
  <c r="N340" i="4"/>
  <c r="O340" i="4" s="1"/>
  <c r="L337" i="4"/>
  <c r="P337" i="4" s="1"/>
  <c r="Q337" i="4" s="1"/>
  <c r="N334" i="4"/>
  <c r="O334" i="4" s="1"/>
  <c r="N324" i="4"/>
  <c r="O324" i="4" s="1"/>
  <c r="N320" i="4"/>
  <c r="O320" i="4" s="1"/>
  <c r="L320" i="4"/>
  <c r="P320" i="4" s="1"/>
  <c r="Q320" i="4" s="1"/>
  <c r="N314" i="4"/>
  <c r="O314" i="4" s="1"/>
  <c r="L314" i="4"/>
  <c r="P314" i="4" s="1"/>
  <c r="Q314" i="4" s="1"/>
  <c r="L303" i="4"/>
  <c r="P303" i="4" s="1"/>
  <c r="Q303" i="4" s="1"/>
  <c r="N303" i="4"/>
  <c r="O303" i="4" s="1"/>
  <c r="N296" i="4"/>
  <c r="O296" i="4" s="1"/>
  <c r="L293" i="4"/>
  <c r="P293" i="4" s="1"/>
  <c r="Q293" i="4" s="1"/>
  <c r="N293" i="4"/>
  <c r="O293" i="4" s="1"/>
  <c r="N290" i="4"/>
  <c r="O290" i="4" s="1"/>
  <c r="L290" i="4"/>
  <c r="P290" i="4" s="1"/>
  <c r="Q290" i="4" s="1"/>
  <c r="L286" i="4"/>
  <c r="P286" i="4" s="1"/>
  <c r="Q286" i="4" s="1"/>
  <c r="N286" i="4"/>
  <c r="O286" i="4" s="1"/>
  <c r="N283" i="4"/>
  <c r="O283" i="4" s="1"/>
  <c r="L283" i="4"/>
  <c r="P283" i="4" s="1"/>
  <c r="Q283" i="4" s="1"/>
  <c r="N276" i="4"/>
  <c r="O276" i="4" s="1"/>
  <c r="N270" i="4"/>
  <c r="O270" i="4" s="1"/>
  <c r="L270" i="4"/>
  <c r="P270" i="4" s="1"/>
  <c r="Q270" i="4" s="1"/>
  <c r="L267" i="4"/>
  <c r="P267" i="4" s="1"/>
  <c r="Q267" i="4" s="1"/>
  <c r="N267" i="4"/>
  <c r="O267" i="4" s="1"/>
  <c r="N264" i="4"/>
  <c r="O264" i="4" s="1"/>
  <c r="L264" i="4"/>
  <c r="P264" i="4" s="1"/>
  <c r="Q264" i="4" s="1"/>
  <c r="L261" i="4"/>
  <c r="P261" i="4" s="1"/>
  <c r="Q261" i="4" s="1"/>
  <c r="N261" i="4"/>
  <c r="O261" i="4" s="1"/>
  <c r="N257" i="4"/>
  <c r="O257" i="4" s="1"/>
  <c r="N251" i="4"/>
  <c r="O251" i="4" s="1"/>
  <c r="L251" i="4"/>
  <c r="P251" i="4" s="1"/>
  <c r="Q251" i="4" s="1"/>
  <c r="N248" i="4"/>
  <c r="O248" i="4" s="1"/>
  <c r="L248" i="4"/>
  <c r="P248" i="4" s="1"/>
  <c r="Q248" i="4" s="1"/>
  <c r="N245" i="4"/>
  <c r="O245" i="4" s="1"/>
  <c r="L242" i="4"/>
  <c r="P242" i="4" s="1"/>
  <c r="Q242" i="4" s="1"/>
  <c r="N242" i="4"/>
  <c r="O242" i="4" s="1"/>
  <c r="N239" i="4"/>
  <c r="O239" i="4" s="1"/>
  <c r="L239" i="4"/>
  <c r="P239" i="4" s="1"/>
  <c r="Q239" i="4" s="1"/>
  <c r="N235" i="4"/>
  <c r="O235" i="4" s="1"/>
  <c r="L235" i="4"/>
  <c r="P235" i="4" s="1"/>
  <c r="Q235" i="4" s="1"/>
  <c r="N232" i="4"/>
  <c r="O232" i="4" s="1"/>
  <c r="N228" i="4"/>
  <c r="O228" i="4" s="1"/>
  <c r="L228" i="4"/>
  <c r="P228" i="4" s="1"/>
  <c r="Q228" i="4" s="1"/>
  <c r="L222" i="4"/>
  <c r="P222" i="4" s="1"/>
  <c r="Q222" i="4" s="1"/>
  <c r="N222" i="4"/>
  <c r="O222" i="4" s="1"/>
  <c r="N219" i="4"/>
  <c r="O219" i="4" s="1"/>
  <c r="L219" i="4"/>
  <c r="P219" i="4" s="1"/>
  <c r="Q219" i="4" s="1"/>
  <c r="L216" i="4"/>
  <c r="P216" i="4" s="1"/>
  <c r="Q216" i="4" s="1"/>
  <c r="N213" i="4"/>
  <c r="O213" i="4" s="1"/>
  <c r="L213" i="4"/>
  <c r="P213" i="4" s="1"/>
  <c r="Q213" i="4" s="1"/>
  <c r="N210" i="4"/>
  <c r="O210" i="4" s="1"/>
  <c r="L210" i="4"/>
  <c r="P210" i="4" s="1"/>
  <c r="Q210" i="4" s="1"/>
  <c r="N207" i="4"/>
  <c r="O207" i="4" s="1"/>
  <c r="L207" i="4"/>
  <c r="P207" i="4" s="1"/>
  <c r="Q207" i="4" s="1"/>
  <c r="L204" i="4"/>
  <c r="P204" i="4" s="1"/>
  <c r="Q204" i="4" s="1"/>
  <c r="L198" i="4"/>
  <c r="P198" i="4" s="1"/>
  <c r="Q198" i="4" s="1"/>
  <c r="N195" i="4"/>
  <c r="O195" i="4" s="1"/>
  <c r="L195" i="4"/>
  <c r="P195" i="4" s="1"/>
  <c r="Q195" i="4" s="1"/>
  <c r="L191" i="4"/>
  <c r="P191" i="4" s="1"/>
  <c r="Q191" i="4" s="1"/>
  <c r="N188" i="4"/>
  <c r="O188" i="4" s="1"/>
  <c r="L188" i="4"/>
  <c r="P188" i="4" s="1"/>
  <c r="Q188" i="4" s="1"/>
  <c r="N185" i="4"/>
  <c r="O185" i="4" s="1"/>
  <c r="N182" i="4"/>
  <c r="O182" i="4" s="1"/>
  <c r="L182" i="4"/>
  <c r="P182" i="4" s="1"/>
  <c r="Q182" i="4" s="1"/>
  <c r="N176" i="4"/>
  <c r="O176" i="4" s="1"/>
  <c r="L176" i="4"/>
  <c r="P176" i="4" s="1"/>
  <c r="Q176" i="4" s="1"/>
  <c r="L173" i="4"/>
  <c r="P173" i="4" s="1"/>
  <c r="Q173" i="4" s="1"/>
  <c r="N170" i="4"/>
  <c r="O170" i="4" s="1"/>
  <c r="N164" i="4"/>
  <c r="O164" i="4" s="1"/>
  <c r="L164" i="4"/>
  <c r="P164" i="4" s="1"/>
  <c r="Q164" i="4" s="1"/>
  <c r="N158" i="4"/>
  <c r="O158" i="4" s="1"/>
  <c r="N155" i="4"/>
  <c r="O155" i="4" s="1"/>
  <c r="L155" i="4"/>
  <c r="P155" i="4" s="1"/>
  <c r="Q155" i="4" s="1"/>
  <c r="L151" i="4"/>
  <c r="P151" i="4" s="1"/>
  <c r="Q151" i="4" s="1"/>
  <c r="N151" i="4"/>
  <c r="O151" i="4" s="1"/>
  <c r="L145" i="4"/>
  <c r="P145" i="4" s="1"/>
  <c r="Q145" i="4" s="1"/>
  <c r="N145" i="4"/>
  <c r="O145" i="4" s="1"/>
  <c r="N130" i="4"/>
  <c r="O130" i="4" s="1"/>
  <c r="N117" i="4"/>
  <c r="O117" i="4" s="1"/>
  <c r="N116" i="4"/>
  <c r="O116" i="4" s="1"/>
  <c r="L114" i="4"/>
  <c r="P114" i="4" s="1"/>
  <c r="Q114" i="4" s="1"/>
  <c r="N113" i="4"/>
  <c r="O113" i="4" s="1"/>
  <c r="N112" i="4"/>
  <c r="O112" i="4" s="1"/>
  <c r="L112" i="4"/>
  <c r="P112" i="4" s="1"/>
  <c r="Q112" i="4" s="1"/>
  <c r="L108" i="4"/>
  <c r="P108" i="4" s="1"/>
  <c r="Q108" i="4" s="1"/>
  <c r="N105" i="4"/>
  <c r="O105" i="4" s="1"/>
  <c r="L105" i="4"/>
  <c r="P105" i="4" s="1"/>
  <c r="Q105" i="4" s="1"/>
  <c r="N99" i="4"/>
  <c r="O99" i="4" s="1"/>
  <c r="N92" i="4"/>
  <c r="O92" i="4" s="1"/>
  <c r="L89" i="4"/>
  <c r="P89" i="4" s="1"/>
  <c r="Q89" i="4" s="1"/>
  <c r="N86" i="4"/>
  <c r="O86" i="4" s="1"/>
  <c r="L83" i="4"/>
  <c r="P83" i="4" s="1"/>
  <c r="Q83" i="4" s="1"/>
  <c r="N80" i="4"/>
  <c r="O80" i="4" s="1"/>
  <c r="L70" i="4"/>
  <c r="P70" i="4" s="1"/>
  <c r="Q70" i="4" s="1"/>
  <c r="L67" i="4"/>
  <c r="P67" i="4" s="1"/>
  <c r="Q67" i="4" s="1"/>
  <c r="N64" i="4"/>
  <c r="O64" i="4" s="1"/>
  <c r="L64" i="4"/>
  <c r="P64" i="4" s="1"/>
  <c r="Q64" i="4" s="1"/>
  <c r="N55" i="4"/>
  <c r="O55" i="4" s="1"/>
  <c r="L50" i="4"/>
  <c r="P50" i="4" s="1"/>
  <c r="Q50" i="4" s="1"/>
  <c r="L30" i="4"/>
  <c r="P30" i="4" s="1"/>
  <c r="Q30" i="4" s="1"/>
  <c r="N24" i="4"/>
  <c r="O24" i="4" s="1"/>
  <c r="L24" i="4"/>
  <c r="P24" i="4" s="1"/>
  <c r="Q24" i="4" s="1"/>
  <c r="N19" i="4"/>
  <c r="O19" i="4" s="1"/>
  <c r="N14" i="4"/>
  <c r="O14" i="4" s="1"/>
  <c r="N9" i="4"/>
  <c r="O9" i="4" s="1"/>
  <c r="G614" i="2"/>
  <c r="K614" i="2" s="1"/>
  <c r="L614" i="2" s="1"/>
  <c r="I614" i="2"/>
  <c r="J614" i="2" s="1"/>
  <c r="G615" i="2"/>
  <c r="K615" i="2" s="1"/>
  <c r="L615" i="2" s="1"/>
  <c r="I615" i="2"/>
  <c r="J615" i="2" s="1"/>
  <c r="G616" i="2"/>
  <c r="K616" i="2" s="1"/>
  <c r="L616" i="2" s="1"/>
  <c r="I616" i="2"/>
  <c r="J616" i="2" s="1"/>
  <c r="G617" i="2"/>
  <c r="K617" i="2" s="1"/>
  <c r="L617" i="2" s="1"/>
  <c r="I617" i="2"/>
  <c r="J617" i="2" s="1"/>
  <c r="G618" i="2"/>
  <c r="K618" i="2" s="1"/>
  <c r="L618" i="2" s="1"/>
  <c r="I618" i="2"/>
  <c r="J618" i="2" s="1"/>
  <c r="I245" i="22"/>
  <c r="J245" i="22" s="1"/>
  <c r="G245" i="22"/>
  <c r="K245" i="22" s="1"/>
  <c r="L245" i="22" s="1"/>
  <c r="I244" i="22"/>
  <c r="J244" i="22" s="1"/>
  <c r="G244" i="22"/>
  <c r="K244" i="22" s="1"/>
  <c r="L244" i="22" s="1"/>
  <c r="I243" i="22"/>
  <c r="J243" i="22" s="1"/>
  <c r="G243" i="22"/>
  <c r="K243" i="22" s="1"/>
  <c r="L243" i="22" s="1"/>
  <c r="I241" i="22"/>
  <c r="J241" i="22" s="1"/>
  <c r="G241" i="22"/>
  <c r="K241" i="22" s="1"/>
  <c r="L241" i="22" s="1"/>
  <c r="I240" i="22"/>
  <c r="J240" i="22" s="1"/>
  <c r="G240" i="22"/>
  <c r="K240" i="22" s="1"/>
  <c r="L240" i="22" s="1"/>
  <c r="I239" i="22"/>
  <c r="J239" i="22" s="1"/>
  <c r="G239" i="22"/>
  <c r="K239" i="22" s="1"/>
  <c r="L239" i="22" s="1"/>
  <c r="G218" i="22"/>
  <c r="K218" i="22" s="1"/>
  <c r="L218" i="22" s="1"/>
  <c r="I218" i="22"/>
  <c r="J218" i="22" s="1"/>
  <c r="I213" i="22"/>
  <c r="J213" i="22" s="1"/>
  <c r="G213" i="22"/>
  <c r="K213" i="22" s="1"/>
  <c r="L213" i="22" s="1"/>
  <c r="I212" i="22"/>
  <c r="J212" i="22" s="1"/>
  <c r="G212" i="22"/>
  <c r="K212" i="22" s="1"/>
  <c r="L212" i="22" s="1"/>
  <c r="I211" i="22"/>
  <c r="J211" i="22" s="1"/>
  <c r="G211" i="22"/>
  <c r="K211" i="22" s="1"/>
  <c r="L211" i="22" s="1"/>
  <c r="I210" i="22"/>
  <c r="J210" i="22" s="1"/>
  <c r="G210" i="22"/>
  <c r="K210" i="22" s="1"/>
  <c r="L210" i="22" s="1"/>
  <c r="I209" i="22"/>
  <c r="J209" i="22" s="1"/>
  <c r="G209" i="22"/>
  <c r="K209" i="22" s="1"/>
  <c r="L209" i="22" s="1"/>
  <c r="I208" i="22"/>
  <c r="J208" i="22" s="1"/>
  <c r="G208" i="22"/>
  <c r="K208" i="22" s="1"/>
  <c r="L208" i="22" s="1"/>
  <c r="I206" i="22"/>
  <c r="J206" i="22" s="1"/>
  <c r="G206" i="22"/>
  <c r="K206" i="22" s="1"/>
  <c r="L206" i="22" s="1"/>
  <c r="I205" i="22"/>
  <c r="J205" i="22" s="1"/>
  <c r="G205" i="22"/>
  <c r="K205" i="22" s="1"/>
  <c r="L205" i="22" s="1"/>
  <c r="I204" i="22"/>
  <c r="J204" i="22" s="1"/>
  <c r="G204" i="22"/>
  <c r="K204" i="22" s="1"/>
  <c r="L204" i="22" s="1"/>
  <c r="I203" i="22"/>
  <c r="J203" i="22" s="1"/>
  <c r="G203" i="22"/>
  <c r="K203" i="22" s="1"/>
  <c r="L203" i="22" s="1"/>
  <c r="I202" i="22"/>
  <c r="J202" i="22" s="1"/>
  <c r="G202" i="22"/>
  <c r="K202" i="22" s="1"/>
  <c r="L202" i="22" s="1"/>
  <c r="I201" i="22"/>
  <c r="J201" i="22" s="1"/>
  <c r="G201" i="22"/>
  <c r="K201" i="22" s="1"/>
  <c r="L201" i="22" s="1"/>
  <c r="I200" i="22"/>
  <c r="J200" i="22" s="1"/>
  <c r="G200" i="22"/>
  <c r="K200" i="22" s="1"/>
  <c r="L200" i="22" s="1"/>
  <c r="G142" i="22"/>
  <c r="K142" i="22" s="1"/>
  <c r="L142" i="22" s="1"/>
  <c r="I142" i="22"/>
  <c r="J142" i="22" s="1"/>
  <c r="G143" i="22"/>
  <c r="K143" i="22" s="1"/>
  <c r="L143" i="22" s="1"/>
  <c r="I143" i="22"/>
  <c r="J143" i="22" s="1"/>
  <c r="G144" i="22"/>
  <c r="K144" i="22" s="1"/>
  <c r="L144" i="22" s="1"/>
  <c r="I144" i="22"/>
  <c r="J144" i="22" s="1"/>
  <c r="G145" i="22"/>
  <c r="K145" i="22" s="1"/>
  <c r="L145" i="22" s="1"/>
  <c r="I145" i="22"/>
  <c r="J145" i="22" s="1"/>
  <c r="G146" i="22"/>
  <c r="K146" i="22" s="1"/>
  <c r="L146" i="22" s="1"/>
  <c r="I146" i="22"/>
  <c r="J146" i="22" s="1"/>
  <c r="K149" i="22"/>
  <c r="L149" i="22" s="1"/>
  <c r="I149" i="22"/>
  <c r="J149" i="22" s="1"/>
  <c r="K150" i="22"/>
  <c r="L150" i="22" s="1"/>
  <c r="I150" i="22"/>
  <c r="J150" i="22" s="1"/>
  <c r="K151" i="22"/>
  <c r="L151" i="22" s="1"/>
  <c r="I151" i="22"/>
  <c r="J151" i="22" s="1"/>
  <c r="I152" i="22"/>
  <c r="J152" i="22" s="1"/>
  <c r="K152" i="22"/>
  <c r="L152" i="22" s="1"/>
  <c r="K153" i="22"/>
  <c r="L153" i="22" s="1"/>
  <c r="I153" i="22"/>
  <c r="J153" i="22" s="1"/>
  <c r="I154" i="22"/>
  <c r="J154" i="22" s="1"/>
  <c r="K154" i="22"/>
  <c r="L154" i="22" s="1"/>
  <c r="K155" i="22"/>
  <c r="L155" i="22" s="1"/>
  <c r="I155" i="22"/>
  <c r="J155" i="22" s="1"/>
  <c r="G127" i="22"/>
  <c r="K127" i="22" s="1"/>
  <c r="L127" i="22" s="1"/>
  <c r="I127" i="22"/>
  <c r="J127" i="22" s="1"/>
  <c r="G128" i="22"/>
  <c r="K128" i="22" s="1"/>
  <c r="L128" i="22" s="1"/>
  <c r="I128" i="22"/>
  <c r="J128" i="22" s="1"/>
  <c r="G129" i="22"/>
  <c r="K129" i="22" s="1"/>
  <c r="L129" i="22" s="1"/>
  <c r="I129" i="22"/>
  <c r="J129" i="22" s="1"/>
  <c r="G130" i="22"/>
  <c r="K130" i="22" s="1"/>
  <c r="L130" i="22" s="1"/>
  <c r="I130" i="22"/>
  <c r="J130" i="22" s="1"/>
  <c r="G131" i="22"/>
  <c r="K131" i="22" s="1"/>
  <c r="L131" i="22" s="1"/>
  <c r="I131" i="22"/>
  <c r="J131" i="22" s="1"/>
  <c r="K133" i="22"/>
  <c r="L133" i="22" s="1"/>
  <c r="I133" i="22"/>
  <c r="J133" i="22" s="1"/>
  <c r="K134" i="22"/>
  <c r="L134" i="22" s="1"/>
  <c r="I134" i="22"/>
  <c r="J134" i="22" s="1"/>
  <c r="K135" i="22"/>
  <c r="L135" i="22" s="1"/>
  <c r="I135" i="22"/>
  <c r="J135" i="22" s="1"/>
  <c r="K136" i="22"/>
  <c r="L136" i="22" s="1"/>
  <c r="I136" i="22"/>
  <c r="J136" i="22" s="1"/>
  <c r="G84" i="22"/>
  <c r="K84" i="22" s="1"/>
  <c r="L84" i="22" s="1"/>
  <c r="I84" i="22"/>
  <c r="J84" i="22" s="1"/>
  <c r="G85" i="22"/>
  <c r="K85" i="22" s="1"/>
  <c r="L85" i="22" s="1"/>
  <c r="I85" i="22"/>
  <c r="J85" i="22" s="1"/>
  <c r="G86" i="22"/>
  <c r="K86" i="22" s="1"/>
  <c r="L86" i="22" s="1"/>
  <c r="I86" i="22"/>
  <c r="J86" i="22" s="1"/>
  <c r="G87" i="22"/>
  <c r="K87" i="22" s="1"/>
  <c r="L87" i="22" s="1"/>
  <c r="I87" i="22"/>
  <c r="J87" i="22" s="1"/>
  <c r="G89" i="22"/>
  <c r="K89" i="22" s="1"/>
  <c r="L89" i="22" s="1"/>
  <c r="I89" i="22"/>
  <c r="J89" i="22" s="1"/>
  <c r="G90" i="22"/>
  <c r="K90" i="22" s="1"/>
  <c r="L90" i="22" s="1"/>
  <c r="I90" i="22"/>
  <c r="J90" i="22" s="1"/>
  <c r="G91" i="22"/>
  <c r="K91" i="22" s="1"/>
  <c r="L91" i="22" s="1"/>
  <c r="I91" i="22"/>
  <c r="J91" i="22" s="1"/>
  <c r="G92" i="22"/>
  <c r="K92" i="22" s="1"/>
  <c r="L92" i="22" s="1"/>
  <c r="I92" i="22"/>
  <c r="J92" i="22" s="1"/>
  <c r="G47" i="22"/>
  <c r="K47" i="22" s="1"/>
  <c r="L47" i="22" s="1"/>
  <c r="I47" i="22"/>
  <c r="J47" i="22" s="1"/>
  <c r="G48" i="22"/>
  <c r="K48" i="22" s="1"/>
  <c r="L48" i="22" s="1"/>
  <c r="I48" i="22"/>
  <c r="J48" i="22" s="1"/>
  <c r="G49" i="22"/>
  <c r="K49" i="22" s="1"/>
  <c r="L49" i="22" s="1"/>
  <c r="I49" i="22"/>
  <c r="J49" i="22" s="1"/>
  <c r="I15" i="3" l="1"/>
  <c r="J15" i="3" s="1"/>
  <c r="I25" i="3"/>
  <c r="J25" i="3" s="1"/>
  <c r="G26" i="3"/>
  <c r="K26" i="3" s="1"/>
  <c r="L26" i="3" s="1"/>
  <c r="G45" i="3"/>
  <c r="K45" i="3" s="1"/>
  <c r="L45" i="3" s="1"/>
  <c r="G48" i="3"/>
  <c r="K48" i="3" s="1"/>
  <c r="L48" i="3" s="1"/>
  <c r="G52" i="3"/>
  <c r="K52" i="3" s="1"/>
  <c r="L52" i="3" s="1"/>
  <c r="I54" i="3"/>
  <c r="J54" i="3" s="1"/>
  <c r="G72" i="3"/>
  <c r="K72" i="3" s="1"/>
  <c r="L72" i="3" s="1"/>
  <c r="G77" i="3"/>
  <c r="K77" i="3" s="1"/>
  <c r="L77" i="3" s="1"/>
  <c r="I78" i="3"/>
  <c r="J78" i="3" s="1"/>
  <c r="G109" i="3"/>
  <c r="K109" i="3" s="1"/>
  <c r="L109" i="3" s="1"/>
  <c r="G130" i="3"/>
  <c r="K130" i="3" s="1"/>
  <c r="L130" i="3" s="1"/>
  <c r="I131" i="3"/>
  <c r="J131" i="3" s="1"/>
  <c r="G178" i="3"/>
  <c r="K178" i="3" s="1"/>
  <c r="L178" i="3" s="1"/>
  <c r="G218" i="3"/>
  <c r="K218" i="3" s="1"/>
  <c r="L218" i="3" s="1"/>
  <c r="G243" i="3"/>
  <c r="K243" i="3" s="1"/>
  <c r="L243" i="3" s="1"/>
  <c r="G279" i="3"/>
  <c r="K279" i="3" s="1"/>
  <c r="L279" i="3" s="1"/>
  <c r="G307" i="3"/>
  <c r="K307" i="3" s="1"/>
  <c r="L307" i="3" s="1"/>
  <c r="G315" i="3"/>
  <c r="K315" i="3" s="1"/>
  <c r="L315" i="3" s="1"/>
  <c r="G369" i="3"/>
  <c r="K369" i="3" s="1"/>
  <c r="L369" i="3" s="1"/>
  <c r="G370" i="3"/>
  <c r="K370" i="3" s="1"/>
  <c r="L370" i="3" s="1"/>
  <c r="G371" i="3"/>
  <c r="K371" i="3" s="1"/>
  <c r="L371" i="3" s="1"/>
  <c r="G413" i="3"/>
  <c r="K413" i="3" s="1"/>
  <c r="L413" i="3" s="1"/>
  <c r="I418" i="3"/>
  <c r="J418" i="3" s="1"/>
  <c r="I446" i="3"/>
  <c r="J446" i="3" s="1"/>
  <c r="G473" i="3"/>
  <c r="K473" i="3" s="1"/>
  <c r="L473" i="3" s="1"/>
  <c r="G493" i="3"/>
  <c r="K493" i="3" s="1"/>
  <c r="L493" i="3" s="1"/>
  <c r="I524" i="3"/>
  <c r="J524" i="3" s="1"/>
  <c r="I528" i="3"/>
  <c r="J528" i="3" s="1"/>
  <c r="I529" i="3"/>
  <c r="J529" i="3" s="1"/>
  <c r="G540" i="3"/>
  <c r="K540" i="3" s="1"/>
  <c r="L540" i="3" s="1"/>
  <c r="G551" i="3"/>
  <c r="K551" i="3" s="1"/>
  <c r="L551" i="3" s="1"/>
  <c r="I562" i="3"/>
  <c r="J562" i="3" s="1"/>
  <c r="G587" i="3"/>
  <c r="K587" i="3" s="1"/>
  <c r="L587" i="3" s="1"/>
  <c r="I593" i="3"/>
  <c r="J593" i="3" s="1"/>
  <c r="G594" i="3"/>
  <c r="K594" i="3" s="1"/>
  <c r="L594" i="3" s="1"/>
  <c r="G602" i="3"/>
  <c r="K602" i="3" s="1"/>
  <c r="L602" i="3" s="1"/>
  <c r="G633" i="3"/>
  <c r="K633" i="3" s="1"/>
  <c r="L633" i="3" s="1"/>
  <c r="G65" i="3"/>
  <c r="K65" i="3" s="1"/>
  <c r="L65" i="3" s="1"/>
  <c r="G67" i="3"/>
  <c r="K67" i="3" s="1"/>
  <c r="L67" i="3" s="1"/>
  <c r="G104" i="3"/>
  <c r="K104" i="3" s="1"/>
  <c r="L104" i="3" s="1"/>
  <c r="I106" i="3"/>
  <c r="J106" i="3" s="1"/>
  <c r="G126" i="3"/>
  <c r="K126" i="3" s="1"/>
  <c r="L126" i="3" s="1"/>
  <c r="G137" i="3"/>
  <c r="K137" i="3" s="1"/>
  <c r="L137" i="3" s="1"/>
  <c r="G138" i="3"/>
  <c r="K138" i="3" s="1"/>
  <c r="L138" i="3" s="1"/>
  <c r="G139" i="3"/>
  <c r="K139" i="3" s="1"/>
  <c r="L139" i="3" s="1"/>
  <c r="G143" i="3"/>
  <c r="K143" i="3" s="1"/>
  <c r="L143" i="3" s="1"/>
  <c r="G161" i="3"/>
  <c r="K161" i="3" s="1"/>
  <c r="L161" i="3" s="1"/>
  <c r="I162" i="3"/>
  <c r="J162" i="3" s="1"/>
  <c r="I190" i="3"/>
  <c r="J190" i="3" s="1"/>
  <c r="G191" i="3"/>
  <c r="K191" i="3" s="1"/>
  <c r="L191" i="3" s="1"/>
  <c r="G192" i="3"/>
  <c r="K192" i="3" s="1"/>
  <c r="L192" i="3" s="1"/>
  <c r="G212" i="3"/>
  <c r="K212" i="3" s="1"/>
  <c r="L212" i="3" s="1"/>
  <c r="I213" i="3"/>
  <c r="J213" i="3" s="1"/>
  <c r="I226" i="3"/>
  <c r="J226" i="3" s="1"/>
  <c r="G227" i="3"/>
  <c r="K227" i="3" s="1"/>
  <c r="L227" i="3" s="1"/>
  <c r="G228" i="3"/>
  <c r="K228" i="3" s="1"/>
  <c r="L228" i="3" s="1"/>
  <c r="G238" i="3"/>
  <c r="K238" i="3" s="1"/>
  <c r="L238" i="3" s="1"/>
  <c r="I239" i="3"/>
  <c r="J239" i="3" s="1"/>
  <c r="I284" i="3"/>
  <c r="J284" i="3" s="1"/>
  <c r="I289" i="3"/>
  <c r="J289" i="3" s="1"/>
  <c r="G290" i="3"/>
  <c r="K290" i="3" s="1"/>
  <c r="L290" i="3" s="1"/>
  <c r="G305" i="3"/>
  <c r="K305" i="3" s="1"/>
  <c r="L305" i="3" s="1"/>
  <c r="I316" i="3"/>
  <c r="J316" i="3" s="1"/>
  <c r="G318" i="3"/>
  <c r="K318" i="3" s="1"/>
  <c r="L318" i="3" s="1"/>
  <c r="G319" i="3"/>
  <c r="K319" i="3" s="1"/>
  <c r="L319" i="3" s="1"/>
  <c r="G328" i="3"/>
  <c r="K328" i="3" s="1"/>
  <c r="L328" i="3" s="1"/>
  <c r="I329" i="3"/>
  <c r="J329" i="3" s="1"/>
  <c r="I336" i="3"/>
  <c r="J336" i="3" s="1"/>
  <c r="G378" i="3"/>
  <c r="K378" i="3" s="1"/>
  <c r="L378" i="3" s="1"/>
  <c r="G379" i="3"/>
  <c r="K379" i="3" s="1"/>
  <c r="L379" i="3" s="1"/>
  <c r="G393" i="3"/>
  <c r="K393" i="3" s="1"/>
  <c r="L393" i="3" s="1"/>
  <c r="I398" i="3"/>
  <c r="J398" i="3" s="1"/>
  <c r="G399" i="3"/>
  <c r="K399" i="3" s="1"/>
  <c r="L399" i="3" s="1"/>
  <c r="I463" i="3"/>
  <c r="J463" i="3" s="1"/>
  <c r="I480" i="3"/>
  <c r="J480" i="3" s="1"/>
  <c r="G500" i="3"/>
  <c r="K500" i="3" s="1"/>
  <c r="L500" i="3" s="1"/>
  <c r="I538" i="3"/>
  <c r="J538" i="3" s="1"/>
  <c r="I627" i="3"/>
  <c r="J627" i="3" s="1"/>
  <c r="I206" i="3"/>
  <c r="J206" i="3" s="1"/>
  <c r="I231" i="3"/>
  <c r="J231" i="3" s="1"/>
  <c r="I248" i="3"/>
  <c r="J248" i="3" s="1"/>
  <c r="G251" i="3"/>
  <c r="K251" i="3" s="1"/>
  <c r="L251" i="3" s="1"/>
  <c r="G266" i="3"/>
  <c r="K266" i="3" s="1"/>
  <c r="L266" i="3" s="1"/>
  <c r="G333" i="3"/>
  <c r="K333" i="3" s="1"/>
  <c r="L333" i="3" s="1"/>
  <c r="I409" i="3"/>
  <c r="J409" i="3" s="1"/>
  <c r="G426" i="3"/>
  <c r="K426" i="3" s="1"/>
  <c r="L426" i="3" s="1"/>
  <c r="G450" i="3"/>
  <c r="K450" i="3" s="1"/>
  <c r="L450" i="3" s="1"/>
  <c r="I451" i="3"/>
  <c r="J451" i="3" s="1"/>
  <c r="I477" i="3"/>
  <c r="J477" i="3" s="1"/>
  <c r="I507" i="3"/>
  <c r="J507" i="3" s="1"/>
  <c r="G508" i="3"/>
  <c r="K508" i="3" s="1"/>
  <c r="L508" i="3" s="1"/>
  <c r="G519" i="3"/>
  <c r="K519" i="3" s="1"/>
  <c r="L519" i="3" s="1"/>
  <c r="G569" i="3"/>
  <c r="K569" i="3" s="1"/>
  <c r="L569" i="3" s="1"/>
  <c r="I581" i="3"/>
  <c r="J581" i="3" s="1"/>
  <c r="G21" i="3"/>
  <c r="K21" i="3" s="1"/>
  <c r="L21" i="3" s="1"/>
  <c r="G113" i="3"/>
  <c r="K113" i="3" s="1"/>
  <c r="L113" i="3" s="1"/>
  <c r="G121" i="3"/>
  <c r="K121" i="3" s="1"/>
  <c r="L121" i="3" s="1"/>
  <c r="I123" i="3"/>
  <c r="J123" i="3" s="1"/>
  <c r="I135" i="3"/>
  <c r="J135" i="3" s="1"/>
  <c r="G147" i="3"/>
  <c r="K147" i="3" s="1"/>
  <c r="L147" i="3" s="1"/>
  <c r="G187" i="3"/>
  <c r="K187" i="3" s="1"/>
  <c r="L187" i="3" s="1"/>
  <c r="I188" i="3"/>
  <c r="J188" i="3" s="1"/>
  <c r="I20" i="3"/>
  <c r="J20" i="3" s="1"/>
  <c r="G28" i="3"/>
  <c r="K28" i="3" s="1"/>
  <c r="L28" i="3" s="1"/>
  <c r="G30" i="3"/>
  <c r="K30" i="3" s="1"/>
  <c r="L30" i="3" s="1"/>
  <c r="G81" i="3"/>
  <c r="K81" i="3" s="1"/>
  <c r="L81" i="3" s="1"/>
  <c r="I98" i="3"/>
  <c r="J98" i="3" s="1"/>
  <c r="I114" i="3"/>
  <c r="J114" i="3" s="1"/>
  <c r="I120" i="3"/>
  <c r="J120" i="3" s="1"/>
  <c r="I146" i="3"/>
  <c r="J146" i="3" s="1"/>
  <c r="I151" i="3"/>
  <c r="J151" i="3" s="1"/>
  <c r="I199" i="3"/>
  <c r="J199" i="3" s="1"/>
  <c r="I262" i="3"/>
  <c r="J262" i="3" s="1"/>
  <c r="G271" i="3"/>
  <c r="K271" i="3" s="1"/>
  <c r="L271" i="3" s="1"/>
  <c r="G309" i="3"/>
  <c r="K309" i="3" s="1"/>
  <c r="L309" i="3" s="1"/>
  <c r="G311" i="3"/>
  <c r="K311" i="3" s="1"/>
  <c r="L311" i="3" s="1"/>
  <c r="I348" i="3"/>
  <c r="J348" i="3" s="1"/>
  <c r="I357" i="3"/>
  <c r="J357" i="3" s="1"/>
  <c r="G373" i="3"/>
  <c r="K373" i="3" s="1"/>
  <c r="L373" i="3" s="1"/>
  <c r="I389" i="3"/>
  <c r="J389" i="3" s="1"/>
  <c r="G422" i="3"/>
  <c r="K422" i="3" s="1"/>
  <c r="L422" i="3" s="1"/>
  <c r="G424" i="3"/>
  <c r="K424" i="3" s="1"/>
  <c r="L424" i="3" s="1"/>
  <c r="I433" i="3"/>
  <c r="J433" i="3" s="1"/>
  <c r="G457" i="3"/>
  <c r="K457" i="3" s="1"/>
  <c r="L457" i="3" s="1"/>
  <c r="G466" i="3"/>
  <c r="K466" i="3" s="1"/>
  <c r="L466" i="3" s="1"/>
  <c r="G484" i="3"/>
  <c r="K484" i="3" s="1"/>
  <c r="L484" i="3" s="1"/>
  <c r="I488" i="3"/>
  <c r="J488" i="3" s="1"/>
  <c r="G489" i="3"/>
  <c r="K489" i="3" s="1"/>
  <c r="L489" i="3" s="1"/>
  <c r="G495" i="3"/>
  <c r="K495" i="3" s="1"/>
  <c r="L495" i="3" s="1"/>
  <c r="I505" i="3"/>
  <c r="J505" i="3" s="1"/>
  <c r="G516" i="3"/>
  <c r="K516" i="3" s="1"/>
  <c r="L516" i="3" s="1"/>
  <c r="G534" i="3"/>
  <c r="K534" i="3" s="1"/>
  <c r="L534" i="3" s="1"/>
  <c r="G544" i="3"/>
  <c r="K544" i="3" s="1"/>
  <c r="L544" i="3" s="1"/>
  <c r="I553" i="3"/>
  <c r="J553" i="3" s="1"/>
  <c r="I554" i="3"/>
  <c r="J554" i="3" s="1"/>
  <c r="G558" i="3"/>
  <c r="K558" i="3" s="1"/>
  <c r="L558" i="3" s="1"/>
  <c r="G612" i="3"/>
  <c r="K612" i="3" s="1"/>
  <c r="L612" i="3" s="1"/>
  <c r="G80" i="3"/>
  <c r="K80" i="3" s="1"/>
  <c r="L80" i="3" s="1"/>
  <c r="I92" i="3"/>
  <c r="J92" i="3" s="1"/>
  <c r="G92" i="3"/>
  <c r="K92" i="3" s="1"/>
  <c r="L92" i="3" s="1"/>
  <c r="I99" i="3"/>
  <c r="J99" i="3" s="1"/>
  <c r="G99" i="3"/>
  <c r="K99" i="3" s="1"/>
  <c r="L99" i="3" s="1"/>
  <c r="I133" i="3"/>
  <c r="J133" i="3" s="1"/>
  <c r="G133" i="3"/>
  <c r="K133" i="3" s="1"/>
  <c r="L133" i="3" s="1"/>
  <c r="I145" i="3"/>
  <c r="J145" i="3" s="1"/>
  <c r="G145" i="3"/>
  <c r="K145" i="3" s="1"/>
  <c r="L145" i="3" s="1"/>
  <c r="G274" i="3"/>
  <c r="K274" i="3" s="1"/>
  <c r="L274" i="3" s="1"/>
  <c r="I274" i="3"/>
  <c r="J274" i="3" s="1"/>
  <c r="I100" i="3"/>
  <c r="J100" i="3" s="1"/>
  <c r="G100" i="3"/>
  <c r="K100" i="3" s="1"/>
  <c r="L100" i="3" s="1"/>
  <c r="I111" i="3"/>
  <c r="J111" i="3" s="1"/>
  <c r="G111" i="3"/>
  <c r="K111" i="3" s="1"/>
  <c r="L111" i="3" s="1"/>
  <c r="G308" i="3"/>
  <c r="K308" i="3" s="1"/>
  <c r="L308" i="3" s="1"/>
  <c r="I308" i="3"/>
  <c r="J308" i="3" s="1"/>
  <c r="I467" i="3"/>
  <c r="J467" i="3" s="1"/>
  <c r="G467" i="3"/>
  <c r="K467" i="3" s="1"/>
  <c r="L467" i="3" s="1"/>
  <c r="I18" i="3"/>
  <c r="J18" i="3" s="1"/>
  <c r="I11" i="3"/>
  <c r="J11" i="3" s="1"/>
  <c r="I27" i="3"/>
  <c r="J27" i="3" s="1"/>
  <c r="G37" i="3"/>
  <c r="K37" i="3" s="1"/>
  <c r="L37" i="3" s="1"/>
  <c r="I44" i="3"/>
  <c r="J44" i="3" s="1"/>
  <c r="I91" i="3"/>
  <c r="J91" i="3" s="1"/>
  <c r="G91" i="3"/>
  <c r="K91" i="3" s="1"/>
  <c r="L91" i="3" s="1"/>
  <c r="I108" i="3"/>
  <c r="J108" i="3" s="1"/>
  <c r="G108" i="3"/>
  <c r="K108" i="3" s="1"/>
  <c r="L108" i="3" s="1"/>
  <c r="G110" i="3"/>
  <c r="K110" i="3" s="1"/>
  <c r="L110" i="3" s="1"/>
  <c r="I110" i="3"/>
  <c r="J110" i="3" s="1"/>
  <c r="G157" i="3"/>
  <c r="K157" i="3" s="1"/>
  <c r="L157" i="3" s="1"/>
  <c r="I157" i="3"/>
  <c r="J157" i="3" s="1"/>
  <c r="I272" i="3"/>
  <c r="J272" i="3" s="1"/>
  <c r="G272" i="3"/>
  <c r="K272" i="3" s="1"/>
  <c r="L272" i="3" s="1"/>
  <c r="G87" i="3"/>
  <c r="K87" i="3" s="1"/>
  <c r="L87" i="3" s="1"/>
  <c r="G144" i="3"/>
  <c r="K144" i="3" s="1"/>
  <c r="L144" i="3" s="1"/>
  <c r="I144" i="3"/>
  <c r="J144" i="3" s="1"/>
  <c r="I156" i="3"/>
  <c r="J156" i="3" s="1"/>
  <c r="G156" i="3"/>
  <c r="K156" i="3" s="1"/>
  <c r="L156" i="3" s="1"/>
  <c r="I22" i="3"/>
  <c r="J22" i="3" s="1"/>
  <c r="G40" i="3"/>
  <c r="K40" i="3" s="1"/>
  <c r="L40" i="3" s="1"/>
  <c r="I49" i="3"/>
  <c r="J49" i="3" s="1"/>
  <c r="G23" i="3"/>
  <c r="K23" i="3" s="1"/>
  <c r="L23" i="3" s="1"/>
  <c r="I32" i="3"/>
  <c r="J32" i="3" s="1"/>
  <c r="I56" i="3"/>
  <c r="J56" i="3" s="1"/>
  <c r="G56" i="3"/>
  <c r="K56" i="3" s="1"/>
  <c r="L56" i="3" s="1"/>
  <c r="G73" i="3"/>
  <c r="K73" i="3" s="1"/>
  <c r="L73" i="3" s="1"/>
  <c r="G155" i="3"/>
  <c r="K155" i="3" s="1"/>
  <c r="L155" i="3" s="1"/>
  <c r="I155" i="3"/>
  <c r="J155" i="3" s="1"/>
  <c r="G324" i="3"/>
  <c r="K324" i="3" s="1"/>
  <c r="L324" i="3" s="1"/>
  <c r="I324" i="3"/>
  <c r="J324" i="3" s="1"/>
  <c r="I115" i="3"/>
  <c r="J115" i="3" s="1"/>
  <c r="G115" i="3"/>
  <c r="K115" i="3" s="1"/>
  <c r="L115" i="3" s="1"/>
  <c r="I55" i="3"/>
  <c r="J55" i="3" s="1"/>
  <c r="G55" i="3"/>
  <c r="K55" i="3" s="1"/>
  <c r="L55" i="3" s="1"/>
  <c r="G116" i="3"/>
  <c r="K116" i="3" s="1"/>
  <c r="L116" i="3" s="1"/>
  <c r="G124" i="3"/>
  <c r="K124" i="3" s="1"/>
  <c r="L124" i="3" s="1"/>
  <c r="I168" i="3"/>
  <c r="J168" i="3" s="1"/>
  <c r="G168" i="3"/>
  <c r="K168" i="3" s="1"/>
  <c r="L168" i="3" s="1"/>
  <c r="I292" i="3"/>
  <c r="J292" i="3" s="1"/>
  <c r="G299" i="3"/>
  <c r="K299" i="3" s="1"/>
  <c r="L299" i="3" s="1"/>
  <c r="I299" i="3"/>
  <c r="J299" i="3" s="1"/>
  <c r="I302" i="3"/>
  <c r="J302" i="3" s="1"/>
  <c r="G302" i="3"/>
  <c r="K302" i="3" s="1"/>
  <c r="L302" i="3" s="1"/>
  <c r="I337" i="3"/>
  <c r="J337" i="3" s="1"/>
  <c r="G337" i="3"/>
  <c r="K337" i="3" s="1"/>
  <c r="L337" i="3" s="1"/>
  <c r="I349" i="3"/>
  <c r="J349" i="3" s="1"/>
  <c r="G349" i="3"/>
  <c r="K349" i="3" s="1"/>
  <c r="L349" i="3" s="1"/>
  <c r="I119" i="3"/>
  <c r="J119" i="3" s="1"/>
  <c r="G119" i="3"/>
  <c r="K119" i="3" s="1"/>
  <c r="L119" i="3" s="1"/>
  <c r="I322" i="3"/>
  <c r="J322" i="3" s="1"/>
  <c r="G322" i="3"/>
  <c r="K322" i="3" s="1"/>
  <c r="L322" i="3" s="1"/>
  <c r="I434" i="3"/>
  <c r="J434" i="3" s="1"/>
  <c r="G434" i="3"/>
  <c r="K434" i="3" s="1"/>
  <c r="L434" i="3" s="1"/>
  <c r="I128" i="3"/>
  <c r="J128" i="3" s="1"/>
  <c r="G128" i="3"/>
  <c r="K128" i="3" s="1"/>
  <c r="L128" i="3" s="1"/>
  <c r="I252" i="3"/>
  <c r="J252" i="3" s="1"/>
  <c r="G252" i="3"/>
  <c r="K252" i="3" s="1"/>
  <c r="L252" i="3" s="1"/>
  <c r="I321" i="3"/>
  <c r="J321" i="3" s="1"/>
  <c r="G321" i="3"/>
  <c r="K321" i="3" s="1"/>
  <c r="L321" i="3" s="1"/>
  <c r="I385" i="3"/>
  <c r="J385" i="3" s="1"/>
  <c r="G385" i="3"/>
  <c r="K385" i="3" s="1"/>
  <c r="L385" i="3" s="1"/>
  <c r="I127" i="3"/>
  <c r="J127" i="3" s="1"/>
  <c r="I136" i="3"/>
  <c r="J136" i="3" s="1"/>
  <c r="G136" i="3"/>
  <c r="K136" i="3" s="1"/>
  <c r="L136" i="3" s="1"/>
  <c r="G142" i="3"/>
  <c r="K142" i="3" s="1"/>
  <c r="L142" i="3" s="1"/>
  <c r="G160" i="3"/>
  <c r="K160" i="3" s="1"/>
  <c r="L160" i="3" s="1"/>
  <c r="G186" i="3"/>
  <c r="K186" i="3" s="1"/>
  <c r="L186" i="3" s="1"/>
  <c r="I189" i="3"/>
  <c r="J189" i="3" s="1"/>
  <c r="G189" i="3"/>
  <c r="K189" i="3" s="1"/>
  <c r="L189" i="3" s="1"/>
  <c r="I204" i="3"/>
  <c r="J204" i="3" s="1"/>
  <c r="G204" i="3"/>
  <c r="K204" i="3" s="1"/>
  <c r="L204" i="3" s="1"/>
  <c r="I219" i="3"/>
  <c r="J219" i="3" s="1"/>
  <c r="G219" i="3"/>
  <c r="K219" i="3" s="1"/>
  <c r="L219" i="3" s="1"/>
  <c r="I244" i="3"/>
  <c r="J244" i="3" s="1"/>
  <c r="G244" i="3"/>
  <c r="K244" i="3" s="1"/>
  <c r="L244" i="3" s="1"/>
  <c r="I254" i="3"/>
  <c r="J254" i="3" s="1"/>
  <c r="I334" i="3"/>
  <c r="J334" i="3" s="1"/>
  <c r="I163" i="3"/>
  <c r="J163" i="3" s="1"/>
  <c r="G163" i="3"/>
  <c r="K163" i="3" s="1"/>
  <c r="L163" i="3" s="1"/>
  <c r="I194" i="3"/>
  <c r="J194" i="3" s="1"/>
  <c r="G194" i="3"/>
  <c r="K194" i="3" s="1"/>
  <c r="L194" i="3" s="1"/>
  <c r="I211" i="3"/>
  <c r="J211" i="3" s="1"/>
  <c r="G211" i="3"/>
  <c r="K211" i="3" s="1"/>
  <c r="L211" i="3" s="1"/>
  <c r="I237" i="3"/>
  <c r="J237" i="3" s="1"/>
  <c r="G237" i="3"/>
  <c r="K237" i="3" s="1"/>
  <c r="L237" i="3" s="1"/>
  <c r="I280" i="3"/>
  <c r="J280" i="3" s="1"/>
  <c r="G280" i="3"/>
  <c r="K280" i="3" s="1"/>
  <c r="L280" i="3" s="1"/>
  <c r="I352" i="3"/>
  <c r="J352" i="3" s="1"/>
  <c r="G352" i="3"/>
  <c r="K352" i="3" s="1"/>
  <c r="L352" i="3" s="1"/>
  <c r="I376" i="3"/>
  <c r="J376" i="3" s="1"/>
  <c r="G376" i="3"/>
  <c r="K376" i="3" s="1"/>
  <c r="L376" i="3" s="1"/>
  <c r="I437" i="3"/>
  <c r="J437" i="3" s="1"/>
  <c r="G437" i="3"/>
  <c r="K437" i="3" s="1"/>
  <c r="L437" i="3" s="1"/>
  <c r="I314" i="3"/>
  <c r="J314" i="3" s="1"/>
  <c r="G314" i="3"/>
  <c r="K314" i="3" s="1"/>
  <c r="L314" i="3" s="1"/>
  <c r="I429" i="3"/>
  <c r="J429" i="3" s="1"/>
  <c r="G429" i="3"/>
  <c r="K429" i="3" s="1"/>
  <c r="L429" i="3" s="1"/>
  <c r="G198" i="3"/>
  <c r="K198" i="3" s="1"/>
  <c r="L198" i="3" s="1"/>
  <c r="G214" i="3"/>
  <c r="K214" i="3" s="1"/>
  <c r="L214" i="3" s="1"/>
  <c r="G224" i="3"/>
  <c r="K224" i="3" s="1"/>
  <c r="L224" i="3" s="1"/>
  <c r="G240" i="3"/>
  <c r="K240" i="3" s="1"/>
  <c r="L240" i="3" s="1"/>
  <c r="G247" i="3"/>
  <c r="K247" i="3" s="1"/>
  <c r="L247" i="3" s="1"/>
  <c r="G255" i="3"/>
  <c r="K255" i="3" s="1"/>
  <c r="L255" i="3" s="1"/>
  <c r="G263" i="3"/>
  <c r="K263" i="3" s="1"/>
  <c r="L263" i="3" s="1"/>
  <c r="G275" i="3"/>
  <c r="K275" i="3" s="1"/>
  <c r="L275" i="3" s="1"/>
  <c r="G283" i="3"/>
  <c r="K283" i="3" s="1"/>
  <c r="L283" i="3" s="1"/>
  <c r="I294" i="3"/>
  <c r="J294" i="3" s="1"/>
  <c r="G313" i="3"/>
  <c r="K313" i="3" s="1"/>
  <c r="L313" i="3" s="1"/>
  <c r="G327" i="3"/>
  <c r="K327" i="3" s="1"/>
  <c r="L327" i="3" s="1"/>
  <c r="I404" i="3"/>
  <c r="J404" i="3" s="1"/>
  <c r="G404" i="3"/>
  <c r="K404" i="3" s="1"/>
  <c r="L404" i="3" s="1"/>
  <c r="I421" i="3"/>
  <c r="J421" i="3" s="1"/>
  <c r="G421" i="3"/>
  <c r="K421" i="3" s="1"/>
  <c r="L421" i="3" s="1"/>
  <c r="I306" i="3"/>
  <c r="J306" i="3" s="1"/>
  <c r="G306" i="3"/>
  <c r="K306" i="3" s="1"/>
  <c r="L306" i="3" s="1"/>
  <c r="I394" i="3"/>
  <c r="J394" i="3" s="1"/>
  <c r="G394" i="3"/>
  <c r="K394" i="3" s="1"/>
  <c r="L394" i="3" s="1"/>
  <c r="I545" i="3"/>
  <c r="J545" i="3" s="1"/>
  <c r="G545" i="3"/>
  <c r="K545" i="3" s="1"/>
  <c r="L545" i="3" s="1"/>
  <c r="I492" i="3"/>
  <c r="J492" i="3" s="1"/>
  <c r="G492" i="3"/>
  <c r="K492" i="3" s="1"/>
  <c r="L492" i="3" s="1"/>
  <c r="I561" i="3"/>
  <c r="J561" i="3" s="1"/>
  <c r="G561" i="3"/>
  <c r="K561" i="3" s="1"/>
  <c r="L561" i="3" s="1"/>
  <c r="I440" i="3"/>
  <c r="J440" i="3" s="1"/>
  <c r="G440" i="3"/>
  <c r="K440" i="3" s="1"/>
  <c r="L440" i="3" s="1"/>
  <c r="I448" i="3"/>
  <c r="J448" i="3" s="1"/>
  <c r="G448" i="3"/>
  <c r="K448" i="3" s="1"/>
  <c r="L448" i="3" s="1"/>
  <c r="I501" i="3"/>
  <c r="J501" i="3" s="1"/>
  <c r="G501" i="3"/>
  <c r="K501" i="3" s="1"/>
  <c r="L501" i="3" s="1"/>
  <c r="I608" i="3"/>
  <c r="J608" i="3" s="1"/>
  <c r="G608" i="3"/>
  <c r="K608" i="3" s="1"/>
  <c r="L608" i="3" s="1"/>
  <c r="G350" i="3"/>
  <c r="K350" i="3" s="1"/>
  <c r="L350" i="3" s="1"/>
  <c r="G359" i="3"/>
  <c r="K359" i="3" s="1"/>
  <c r="L359" i="3" s="1"/>
  <c r="G374" i="3"/>
  <c r="K374" i="3" s="1"/>
  <c r="L374" i="3" s="1"/>
  <c r="G382" i="3"/>
  <c r="K382" i="3" s="1"/>
  <c r="L382" i="3" s="1"/>
  <c r="G391" i="3"/>
  <c r="K391" i="3" s="1"/>
  <c r="L391" i="3" s="1"/>
  <c r="G401" i="3"/>
  <c r="K401" i="3" s="1"/>
  <c r="L401" i="3" s="1"/>
  <c r="G412" i="3"/>
  <c r="K412" i="3" s="1"/>
  <c r="L412" i="3" s="1"/>
  <c r="G427" i="3"/>
  <c r="K427" i="3" s="1"/>
  <c r="L427" i="3" s="1"/>
  <c r="G435" i="3"/>
  <c r="K435" i="3" s="1"/>
  <c r="L435" i="3" s="1"/>
  <c r="I438" i="3"/>
  <c r="J438" i="3" s="1"/>
  <c r="I444" i="3"/>
  <c r="J444" i="3" s="1"/>
  <c r="I453" i="3"/>
  <c r="J453" i="3" s="1"/>
  <c r="I475" i="3"/>
  <c r="J475" i="3" s="1"/>
  <c r="G475" i="3"/>
  <c r="K475" i="3" s="1"/>
  <c r="L475" i="3" s="1"/>
  <c r="I513" i="3"/>
  <c r="J513" i="3" s="1"/>
  <c r="G513" i="3"/>
  <c r="K513" i="3" s="1"/>
  <c r="L513" i="3" s="1"/>
  <c r="I623" i="3"/>
  <c r="J623" i="3" s="1"/>
  <c r="G623" i="3"/>
  <c r="K623" i="3" s="1"/>
  <c r="L623" i="3" s="1"/>
  <c r="I575" i="3"/>
  <c r="J575" i="3" s="1"/>
  <c r="G575" i="3"/>
  <c r="K575" i="3" s="1"/>
  <c r="L575" i="3" s="1"/>
  <c r="I598" i="3"/>
  <c r="J598" i="3" s="1"/>
  <c r="G598" i="3"/>
  <c r="K598" i="3" s="1"/>
  <c r="L598" i="3" s="1"/>
  <c r="I535" i="3"/>
  <c r="J535" i="3" s="1"/>
  <c r="G535" i="3"/>
  <c r="K535" i="3" s="1"/>
  <c r="L535" i="3" s="1"/>
  <c r="I552" i="3"/>
  <c r="J552" i="3" s="1"/>
  <c r="G552" i="3"/>
  <c r="K552" i="3" s="1"/>
  <c r="L552" i="3" s="1"/>
  <c r="I570" i="3"/>
  <c r="J570" i="3" s="1"/>
  <c r="G570" i="3"/>
  <c r="K570" i="3" s="1"/>
  <c r="L570" i="3" s="1"/>
  <c r="I522" i="3"/>
  <c r="J522" i="3" s="1"/>
  <c r="G522" i="3"/>
  <c r="K522" i="3" s="1"/>
  <c r="L522" i="3" s="1"/>
  <c r="I615" i="3"/>
  <c r="J615" i="3" s="1"/>
  <c r="G615" i="3"/>
  <c r="K615" i="3" s="1"/>
  <c r="L615" i="3" s="1"/>
  <c r="G458" i="3"/>
  <c r="K458" i="3" s="1"/>
  <c r="L458" i="3" s="1"/>
  <c r="G465" i="3"/>
  <c r="K465" i="3" s="1"/>
  <c r="L465" i="3" s="1"/>
  <c r="G472" i="3"/>
  <c r="K472" i="3" s="1"/>
  <c r="L472" i="3" s="1"/>
  <c r="G482" i="3"/>
  <c r="K482" i="3" s="1"/>
  <c r="L482" i="3" s="1"/>
  <c r="G490" i="3"/>
  <c r="K490" i="3" s="1"/>
  <c r="L490" i="3" s="1"/>
  <c r="G499" i="3"/>
  <c r="K499" i="3" s="1"/>
  <c r="L499" i="3" s="1"/>
  <c r="G511" i="3"/>
  <c r="K511" i="3" s="1"/>
  <c r="L511" i="3" s="1"/>
  <c r="G520" i="3"/>
  <c r="K520" i="3" s="1"/>
  <c r="L520" i="3" s="1"/>
  <c r="G533" i="3"/>
  <c r="K533" i="3" s="1"/>
  <c r="L533" i="3" s="1"/>
  <c r="G543" i="3"/>
  <c r="K543" i="3" s="1"/>
  <c r="L543" i="3" s="1"/>
  <c r="G550" i="3"/>
  <c r="K550" i="3" s="1"/>
  <c r="L550" i="3" s="1"/>
  <c r="G559" i="3"/>
  <c r="K559" i="3" s="1"/>
  <c r="L559" i="3" s="1"/>
  <c r="G568" i="3"/>
  <c r="K568" i="3" s="1"/>
  <c r="L568" i="3" s="1"/>
  <c r="G595" i="3"/>
  <c r="K595" i="3" s="1"/>
  <c r="L595" i="3" s="1"/>
  <c r="G613" i="3"/>
  <c r="K613" i="3" s="1"/>
  <c r="L613" i="3" s="1"/>
  <c r="G634" i="3"/>
  <c r="K634" i="3" s="1"/>
  <c r="L634" i="3" s="1"/>
  <c r="G452" i="3"/>
  <c r="K452" i="3" s="1"/>
  <c r="L452" i="3" s="1"/>
  <c r="G571" i="3"/>
  <c r="K571" i="3" s="1"/>
  <c r="L571" i="3" s="1"/>
  <c r="G576" i="3"/>
  <c r="K576" i="3" s="1"/>
  <c r="L576" i="3" s="1"/>
  <c r="G585" i="3"/>
  <c r="K585" i="3" s="1"/>
  <c r="L585" i="3" s="1"/>
  <c r="G599" i="3"/>
  <c r="K599" i="3" s="1"/>
  <c r="L599" i="3" s="1"/>
  <c r="G609" i="3"/>
  <c r="K609" i="3" s="1"/>
  <c r="L609" i="3" s="1"/>
  <c r="G617" i="3"/>
  <c r="K617" i="3" s="1"/>
  <c r="L617" i="3" s="1"/>
  <c r="G624" i="3"/>
  <c r="K624" i="3" s="1"/>
  <c r="L624" i="3" s="1"/>
  <c r="N74" i="4"/>
  <c r="O74" i="4" s="1"/>
  <c r="L74" i="4"/>
  <c r="P74" i="4" s="1"/>
  <c r="Q74" i="4" s="1"/>
  <c r="L35" i="4"/>
  <c r="P35" i="4" s="1"/>
  <c r="Q35" i="4" s="1"/>
  <c r="N35" i="4"/>
  <c r="O35" i="4" s="1"/>
  <c r="L40" i="4"/>
  <c r="P40" i="4" s="1"/>
  <c r="Q40" i="4" s="1"/>
  <c r="N40" i="4"/>
  <c r="O40" i="4" s="1"/>
  <c r="N45" i="4"/>
  <c r="O45" i="4" s="1"/>
  <c r="L45" i="4"/>
  <c r="P45" i="4" s="1"/>
  <c r="Q45" i="4" s="1"/>
  <c r="N119" i="4"/>
  <c r="O119" i="4" s="1"/>
  <c r="L119" i="4"/>
  <c r="P119" i="4" s="1"/>
  <c r="Q119" i="4" s="1"/>
  <c r="N61" i="4"/>
  <c r="O61" i="4" s="1"/>
  <c r="L61" i="4"/>
  <c r="P61" i="4" s="1"/>
  <c r="Q61" i="4" s="1"/>
  <c r="N142" i="4"/>
  <c r="O142" i="4" s="1"/>
  <c r="L142" i="4"/>
  <c r="P142" i="4" s="1"/>
  <c r="Q142" i="4" s="1"/>
  <c r="N95" i="4"/>
  <c r="O95" i="4" s="1"/>
  <c r="L95" i="4"/>
  <c r="P95" i="4" s="1"/>
  <c r="Q95" i="4" s="1"/>
  <c r="N123" i="4"/>
  <c r="O123" i="4" s="1"/>
  <c r="L123" i="4"/>
  <c r="P123" i="4" s="1"/>
  <c r="Q123" i="4" s="1"/>
  <c r="N135" i="4"/>
  <c r="O135" i="4" s="1"/>
  <c r="L135" i="4"/>
  <c r="P135" i="4" s="1"/>
  <c r="Q135" i="4" s="1"/>
  <c r="L19" i="4"/>
  <c r="P19" i="4" s="1"/>
  <c r="Q19" i="4" s="1"/>
  <c r="N70" i="4"/>
  <c r="O70" i="4" s="1"/>
  <c r="L116" i="4"/>
  <c r="P116" i="4" s="1"/>
  <c r="Q116" i="4" s="1"/>
  <c r="L170" i="4"/>
  <c r="P170" i="4" s="1"/>
  <c r="Q170" i="4" s="1"/>
  <c r="N114" i="4"/>
  <c r="O114" i="4" s="1"/>
  <c r="N191" i="4"/>
  <c r="O191" i="4" s="1"/>
  <c r="N273" i="4"/>
  <c r="O273" i="4" s="1"/>
  <c r="L273" i="4"/>
  <c r="P273" i="4" s="1"/>
  <c r="Q273" i="4" s="1"/>
  <c r="N280" i="4"/>
  <c r="O280" i="4" s="1"/>
  <c r="L280" i="4"/>
  <c r="P280" i="4" s="1"/>
  <c r="Q280" i="4" s="1"/>
  <c r="N367" i="4"/>
  <c r="O367" i="4" s="1"/>
  <c r="L367" i="4"/>
  <c r="P367" i="4" s="1"/>
  <c r="Q367" i="4" s="1"/>
  <c r="L92" i="4"/>
  <c r="P92" i="4" s="1"/>
  <c r="Q92" i="4" s="1"/>
  <c r="N30" i="4"/>
  <c r="O30" i="4" s="1"/>
  <c r="N50" i="4"/>
  <c r="O50" i="4" s="1"/>
  <c r="N67" i="4"/>
  <c r="O67" i="4" s="1"/>
  <c r="L86" i="4"/>
  <c r="P86" i="4" s="1"/>
  <c r="Q86" i="4" s="1"/>
  <c r="N173" i="4"/>
  <c r="O173" i="4" s="1"/>
  <c r="L232" i="4"/>
  <c r="P232" i="4" s="1"/>
  <c r="Q232" i="4" s="1"/>
  <c r="N355" i="4"/>
  <c r="O355" i="4" s="1"/>
  <c r="L355" i="4"/>
  <c r="P355" i="4" s="1"/>
  <c r="Q355" i="4" s="1"/>
  <c r="N384" i="4"/>
  <c r="O384" i="4" s="1"/>
  <c r="L384" i="4"/>
  <c r="P384" i="4" s="1"/>
  <c r="Q384" i="4" s="1"/>
  <c r="N417" i="4"/>
  <c r="O417" i="4" s="1"/>
  <c r="L417" i="4"/>
  <c r="P417" i="4" s="1"/>
  <c r="Q417" i="4" s="1"/>
  <c r="N83" i="4"/>
  <c r="O83" i="4" s="1"/>
  <c r="N89" i="4"/>
  <c r="O89" i="4" s="1"/>
  <c r="L113" i="4"/>
  <c r="P113" i="4" s="1"/>
  <c r="Q113" i="4" s="1"/>
  <c r="L185" i="4"/>
  <c r="P185" i="4" s="1"/>
  <c r="Q185" i="4" s="1"/>
  <c r="L14" i="4"/>
  <c r="P14" i="4" s="1"/>
  <c r="Q14" i="4" s="1"/>
  <c r="L55" i="4"/>
  <c r="P55" i="4" s="1"/>
  <c r="Q55" i="4" s="1"/>
  <c r="L80" i="4"/>
  <c r="P80" i="4" s="1"/>
  <c r="Q80" i="4" s="1"/>
  <c r="L9" i="4"/>
  <c r="P9" i="4" s="1"/>
  <c r="Q9" i="4" s="1"/>
  <c r="L99" i="4"/>
  <c r="P99" i="4" s="1"/>
  <c r="Q99" i="4" s="1"/>
  <c r="L158" i="4"/>
  <c r="P158" i="4" s="1"/>
  <c r="Q158" i="4" s="1"/>
  <c r="N198" i="4"/>
  <c r="O198" i="4" s="1"/>
  <c r="N216" i="4"/>
  <c r="O216" i="4" s="1"/>
  <c r="L257" i="4"/>
  <c r="P257" i="4" s="1"/>
  <c r="Q257" i="4" s="1"/>
  <c r="L324" i="4"/>
  <c r="P324" i="4" s="1"/>
  <c r="Q324" i="4" s="1"/>
  <c r="N434" i="4"/>
  <c r="O434" i="4" s="1"/>
  <c r="L434" i="4"/>
  <c r="P434" i="4" s="1"/>
  <c r="Q434" i="4" s="1"/>
  <c r="N458" i="4"/>
  <c r="O458" i="4" s="1"/>
  <c r="L458" i="4"/>
  <c r="P458" i="4" s="1"/>
  <c r="Q458" i="4" s="1"/>
  <c r="L245" i="4"/>
  <c r="P245" i="4" s="1"/>
  <c r="Q245" i="4" s="1"/>
  <c r="L276" i="4"/>
  <c r="P276" i="4" s="1"/>
  <c r="Q276" i="4" s="1"/>
  <c r="N337" i="4"/>
  <c r="O337" i="4" s="1"/>
  <c r="N361" i="4"/>
  <c r="O361" i="4" s="1"/>
  <c r="L361" i="4"/>
  <c r="P361" i="4" s="1"/>
  <c r="Q361" i="4" s="1"/>
  <c r="N201" i="4"/>
  <c r="O201" i="4" s="1"/>
  <c r="L201" i="4"/>
  <c r="P201" i="4" s="1"/>
  <c r="Q201" i="4" s="1"/>
  <c r="N204" i="4"/>
  <c r="O204" i="4" s="1"/>
  <c r="N300" i="4"/>
  <c r="O300" i="4" s="1"/>
  <c r="L300" i="4"/>
  <c r="P300" i="4" s="1"/>
  <c r="Q300" i="4" s="1"/>
  <c r="N373" i="4"/>
  <c r="O373" i="4" s="1"/>
  <c r="L373" i="4"/>
  <c r="P373" i="4" s="1"/>
  <c r="Q373" i="4" s="1"/>
  <c r="N393" i="4"/>
  <c r="O393" i="4" s="1"/>
  <c r="L393" i="4"/>
  <c r="P393" i="4" s="1"/>
  <c r="Q393" i="4" s="1"/>
  <c r="N409" i="4"/>
  <c r="O409" i="4" s="1"/>
  <c r="L409" i="4"/>
  <c r="P409" i="4" s="1"/>
  <c r="Q409" i="4" s="1"/>
  <c r="N225" i="4"/>
  <c r="O225" i="4" s="1"/>
  <c r="L225" i="4"/>
  <c r="P225" i="4" s="1"/>
  <c r="Q225" i="4" s="1"/>
  <c r="N330" i="4"/>
  <c r="O330" i="4" s="1"/>
  <c r="L330" i="4"/>
  <c r="P330" i="4" s="1"/>
  <c r="Q330" i="4" s="1"/>
  <c r="N108" i="4"/>
  <c r="O108" i="4" s="1"/>
  <c r="L117" i="4"/>
  <c r="P117" i="4" s="1"/>
  <c r="Q117" i="4" s="1"/>
  <c r="L130" i="4"/>
  <c r="P130" i="4" s="1"/>
  <c r="Q130" i="4" s="1"/>
  <c r="N327" i="4"/>
  <c r="O327" i="4" s="1"/>
  <c r="L327" i="4"/>
  <c r="P327" i="4" s="1"/>
  <c r="Q327" i="4" s="1"/>
  <c r="L454" i="4"/>
  <c r="P454" i="4" s="1"/>
  <c r="Q454" i="4" s="1"/>
  <c r="N454" i="4"/>
  <c r="O454" i="4" s="1"/>
  <c r="L296" i="4"/>
  <c r="P296" i="4" s="1"/>
  <c r="Q296" i="4" s="1"/>
  <c r="N401" i="4"/>
  <c r="O401" i="4" s="1"/>
  <c r="L401" i="4"/>
  <c r="P401" i="4" s="1"/>
  <c r="Q401" i="4" s="1"/>
  <c r="N464" i="4"/>
  <c r="O464" i="4" s="1"/>
  <c r="L464" i="4"/>
  <c r="P464" i="4" s="1"/>
  <c r="Q464" i="4" s="1"/>
  <c r="N472" i="4"/>
  <c r="O472" i="4" s="1"/>
  <c r="L472" i="4"/>
  <c r="P472" i="4" s="1"/>
  <c r="Q472" i="4" s="1"/>
  <c r="N480" i="4"/>
  <c r="O480" i="4" s="1"/>
  <c r="L480" i="4"/>
  <c r="P480" i="4" s="1"/>
  <c r="Q480" i="4" s="1"/>
  <c r="N488" i="4"/>
  <c r="O488" i="4" s="1"/>
  <c r="L488" i="4"/>
  <c r="P488" i="4" s="1"/>
  <c r="Q488" i="4" s="1"/>
  <c r="N494" i="4"/>
  <c r="O494" i="4" s="1"/>
  <c r="L494" i="4"/>
  <c r="P494" i="4" s="1"/>
  <c r="Q494" i="4" s="1"/>
  <c r="N516" i="4"/>
  <c r="O516" i="4" s="1"/>
  <c r="L516" i="4"/>
  <c r="P516" i="4" s="1"/>
  <c r="Q516" i="4" s="1"/>
  <c r="N440" i="4"/>
  <c r="O440" i="4" s="1"/>
  <c r="L453" i="4"/>
  <c r="P453" i="4" s="1"/>
  <c r="Q453" i="4" s="1"/>
  <c r="N508" i="4"/>
  <c r="O508" i="4" s="1"/>
  <c r="L508" i="4"/>
  <c r="P508" i="4" s="1"/>
  <c r="Q508" i="4" s="1"/>
  <c r="L423" i="4"/>
  <c r="P423" i="4" s="1"/>
  <c r="Q423" i="4" s="1"/>
  <c r="N424" i="4"/>
  <c r="O424" i="4" s="1"/>
  <c r="N432" i="4"/>
  <c r="O432" i="4" s="1"/>
  <c r="L445" i="4"/>
  <c r="P445" i="4" s="1"/>
  <c r="Q445" i="4" s="1"/>
  <c r="N450" i="4"/>
  <c r="O450" i="4" s="1"/>
  <c r="L450" i="4"/>
  <c r="P450" i="4" s="1"/>
  <c r="Q450" i="4" s="1"/>
  <c r="L334" i="4"/>
  <c r="P334" i="4" s="1"/>
  <c r="Q334" i="4" s="1"/>
  <c r="L370" i="4"/>
  <c r="P370" i="4" s="1"/>
  <c r="Q370" i="4" s="1"/>
  <c r="L381" i="4"/>
  <c r="P381" i="4" s="1"/>
  <c r="Q381" i="4" s="1"/>
  <c r="L389" i="4"/>
  <c r="P389" i="4" s="1"/>
  <c r="Q389" i="4" s="1"/>
  <c r="L398" i="4"/>
  <c r="P398" i="4" s="1"/>
  <c r="Q398" i="4" s="1"/>
  <c r="L406" i="4"/>
  <c r="P406" i="4" s="1"/>
  <c r="Q406" i="4" s="1"/>
  <c r="L414" i="4"/>
  <c r="P414" i="4" s="1"/>
  <c r="Q414" i="4" s="1"/>
  <c r="L437" i="4"/>
  <c r="P437" i="4" s="1"/>
  <c r="Q437" i="4" s="1"/>
  <c r="N442" i="4"/>
  <c r="O442" i="4" s="1"/>
  <c r="L442" i="4"/>
  <c r="P442" i="4" s="1"/>
  <c r="Q442" i="4" s="1"/>
  <c r="N456" i="4"/>
  <c r="O456" i="4" s="1"/>
  <c r="N462" i="4"/>
  <c r="O462" i="4" s="1"/>
  <c r="N470" i="4"/>
  <c r="O470" i="4" s="1"/>
  <c r="N478" i="4"/>
  <c r="O478" i="4" s="1"/>
  <c r="N486" i="4"/>
  <c r="O486" i="4" s="1"/>
  <c r="N492" i="4"/>
  <c r="O492" i="4" s="1"/>
  <c r="N612" i="4"/>
  <c r="O612" i="4" s="1"/>
  <c r="L612" i="4"/>
  <c r="P612" i="4" s="1"/>
  <c r="Q612" i="4" s="1"/>
  <c r="N636" i="4"/>
  <c r="O636" i="4" s="1"/>
  <c r="L636" i="4"/>
  <c r="P636" i="4" s="1"/>
  <c r="Q636" i="4" s="1"/>
  <c r="L643" i="4"/>
  <c r="P643" i="4" s="1"/>
  <c r="Q643" i="4" s="1"/>
  <c r="N652" i="4"/>
  <c r="O652" i="4" s="1"/>
  <c r="L652" i="4"/>
  <c r="P652" i="4" s="1"/>
  <c r="Q652" i="4" s="1"/>
  <c r="L659" i="4"/>
  <c r="P659" i="4" s="1"/>
  <c r="Q659" i="4" s="1"/>
  <c r="N661" i="4"/>
  <c r="O661" i="4" s="1"/>
  <c r="L661" i="4"/>
  <c r="P661" i="4" s="1"/>
  <c r="Q661" i="4" s="1"/>
  <c r="N663" i="4"/>
  <c r="O663" i="4" s="1"/>
  <c r="L663" i="4"/>
  <c r="P663" i="4" s="1"/>
  <c r="Q663" i="4" s="1"/>
  <c r="N678" i="4"/>
  <c r="O678" i="4" s="1"/>
  <c r="L678" i="4"/>
  <c r="P678" i="4" s="1"/>
  <c r="Q678" i="4" s="1"/>
  <c r="L524" i="4"/>
  <c r="P524" i="4" s="1"/>
  <c r="Q524" i="4" s="1"/>
  <c r="L538" i="4"/>
  <c r="P538" i="4" s="1"/>
  <c r="Q538" i="4" s="1"/>
  <c r="L546" i="4"/>
  <c r="P546" i="4" s="1"/>
  <c r="Q546" i="4" s="1"/>
  <c r="L554" i="4"/>
  <c r="P554" i="4" s="1"/>
  <c r="Q554" i="4" s="1"/>
  <c r="L565" i="4"/>
  <c r="P565" i="4" s="1"/>
  <c r="Q565" i="4" s="1"/>
  <c r="N571" i="4"/>
  <c r="O571" i="4" s="1"/>
  <c r="L573" i="4"/>
  <c r="P573" i="4" s="1"/>
  <c r="Q573" i="4" s="1"/>
  <c r="L587" i="4"/>
  <c r="P587" i="4" s="1"/>
  <c r="Q587" i="4" s="1"/>
  <c r="N604" i="4"/>
  <c r="O604" i="4" s="1"/>
  <c r="L604" i="4"/>
  <c r="P604" i="4" s="1"/>
  <c r="Q604" i="4" s="1"/>
  <c r="N696" i="4"/>
  <c r="O696" i="4" s="1"/>
  <c r="L696" i="4"/>
  <c r="P696" i="4" s="1"/>
  <c r="Q696" i="4" s="1"/>
  <c r="N576" i="4"/>
  <c r="O576" i="4" s="1"/>
  <c r="L576" i="4"/>
  <c r="P576" i="4" s="1"/>
  <c r="Q576" i="4" s="1"/>
  <c r="N628" i="4"/>
  <c r="O628" i="4" s="1"/>
  <c r="L628" i="4"/>
  <c r="P628" i="4" s="1"/>
  <c r="Q628" i="4" s="1"/>
  <c r="L466" i="4"/>
  <c r="P466" i="4" s="1"/>
  <c r="Q466" i="4" s="1"/>
  <c r="L474" i="4"/>
  <c r="P474" i="4" s="1"/>
  <c r="Q474" i="4" s="1"/>
  <c r="L482" i="4"/>
  <c r="P482" i="4" s="1"/>
  <c r="Q482" i="4" s="1"/>
  <c r="L496" i="4"/>
  <c r="P496" i="4" s="1"/>
  <c r="Q496" i="4" s="1"/>
  <c r="L510" i="4"/>
  <c r="P510" i="4" s="1"/>
  <c r="Q510" i="4" s="1"/>
  <c r="L518" i="4"/>
  <c r="P518" i="4" s="1"/>
  <c r="Q518" i="4" s="1"/>
  <c r="L526" i="4"/>
  <c r="P526" i="4" s="1"/>
  <c r="Q526" i="4" s="1"/>
  <c r="L532" i="4"/>
  <c r="P532" i="4" s="1"/>
  <c r="Q532" i="4" s="1"/>
  <c r="L540" i="4"/>
  <c r="P540" i="4" s="1"/>
  <c r="Q540" i="4" s="1"/>
  <c r="L548" i="4"/>
  <c r="P548" i="4" s="1"/>
  <c r="Q548" i="4" s="1"/>
  <c r="L556" i="4"/>
  <c r="P556" i="4" s="1"/>
  <c r="Q556" i="4" s="1"/>
  <c r="L567" i="4"/>
  <c r="P567" i="4" s="1"/>
  <c r="Q567" i="4" s="1"/>
  <c r="L568" i="4"/>
  <c r="P568" i="4" s="1"/>
  <c r="Q568" i="4" s="1"/>
  <c r="N581" i="4"/>
  <c r="O581" i="4" s="1"/>
  <c r="L635" i="4"/>
  <c r="P635" i="4" s="1"/>
  <c r="Q635" i="4" s="1"/>
  <c r="N644" i="4"/>
  <c r="O644" i="4" s="1"/>
  <c r="L644" i="4"/>
  <c r="P644" i="4" s="1"/>
  <c r="Q644" i="4" s="1"/>
  <c r="L651" i="4"/>
  <c r="P651" i="4" s="1"/>
  <c r="Q651" i="4" s="1"/>
  <c r="N660" i="4"/>
  <c r="O660" i="4" s="1"/>
  <c r="L660" i="4"/>
  <c r="P660" i="4" s="1"/>
  <c r="Q660" i="4" s="1"/>
  <c r="N662" i="4"/>
  <c r="O662" i="4" s="1"/>
  <c r="L662" i="4"/>
  <c r="P662" i="4" s="1"/>
  <c r="Q662" i="4" s="1"/>
  <c r="L711" i="4"/>
  <c r="P711" i="4" s="1"/>
  <c r="Q711" i="4" s="1"/>
  <c r="N596" i="4"/>
  <c r="O596" i="4" s="1"/>
  <c r="L596" i="4"/>
  <c r="P596" i="4" s="1"/>
  <c r="Q596" i="4" s="1"/>
  <c r="N620" i="4"/>
  <c r="O620" i="4" s="1"/>
  <c r="L620" i="4"/>
  <c r="P620" i="4" s="1"/>
  <c r="Q620" i="4" s="1"/>
  <c r="N664" i="4"/>
  <c r="O664" i="4" s="1"/>
  <c r="N677" i="4"/>
  <c r="O677" i="4" s="1"/>
  <c r="L677" i="4"/>
  <c r="P677" i="4" s="1"/>
  <c r="Q677" i="4" s="1"/>
  <c r="N588" i="4"/>
  <c r="O588" i="4" s="1"/>
  <c r="L588" i="4"/>
  <c r="P588" i="4" s="1"/>
  <c r="Q588" i="4" s="1"/>
  <c r="N735" i="4"/>
  <c r="O735" i="4" s="1"/>
  <c r="L735" i="4"/>
  <c r="P735" i="4" s="1"/>
  <c r="Q735" i="4" s="1"/>
  <c r="N674" i="4"/>
  <c r="O674" i="4" s="1"/>
  <c r="L674" i="4"/>
  <c r="P674" i="4" s="1"/>
  <c r="Q674" i="4" s="1"/>
  <c r="N682" i="4"/>
  <c r="O682" i="4" s="1"/>
  <c r="L682" i="4"/>
  <c r="P682" i="4" s="1"/>
  <c r="Q682" i="4" s="1"/>
  <c r="N847" i="4"/>
  <c r="O847" i="4" s="1"/>
  <c r="L847" i="4"/>
  <c r="P847" i="4" s="1"/>
  <c r="Q847" i="4" s="1"/>
  <c r="L597" i="4"/>
  <c r="P597" i="4" s="1"/>
  <c r="Q597" i="4" s="1"/>
  <c r="L605" i="4"/>
  <c r="P605" i="4" s="1"/>
  <c r="Q605" i="4" s="1"/>
  <c r="L613" i="4"/>
  <c r="P613" i="4" s="1"/>
  <c r="Q613" i="4" s="1"/>
  <c r="L621" i="4"/>
  <c r="P621" i="4" s="1"/>
  <c r="Q621" i="4" s="1"/>
  <c r="L629" i="4"/>
  <c r="P629" i="4" s="1"/>
  <c r="Q629" i="4" s="1"/>
  <c r="L637" i="4"/>
  <c r="P637" i="4" s="1"/>
  <c r="Q637" i="4" s="1"/>
  <c r="L645" i="4"/>
  <c r="P645" i="4" s="1"/>
  <c r="Q645" i="4" s="1"/>
  <c r="L653" i="4"/>
  <c r="P653" i="4" s="1"/>
  <c r="Q653" i="4" s="1"/>
  <c r="L703" i="4"/>
  <c r="P703" i="4" s="1"/>
  <c r="Q703" i="4" s="1"/>
  <c r="N743" i="4"/>
  <c r="O743" i="4" s="1"/>
  <c r="L743" i="4"/>
  <c r="P743" i="4" s="1"/>
  <c r="Q743" i="4" s="1"/>
  <c r="L638" i="4"/>
  <c r="P638" i="4" s="1"/>
  <c r="Q638" i="4" s="1"/>
  <c r="L646" i="4"/>
  <c r="P646" i="4" s="1"/>
  <c r="Q646" i="4" s="1"/>
  <c r="L654" i="4"/>
  <c r="P654" i="4" s="1"/>
  <c r="Q654" i="4" s="1"/>
  <c r="N672" i="4"/>
  <c r="O672" i="4" s="1"/>
  <c r="L695" i="4"/>
  <c r="P695" i="4" s="1"/>
  <c r="Q695" i="4" s="1"/>
  <c r="N712" i="4"/>
  <c r="O712" i="4" s="1"/>
  <c r="L712" i="4"/>
  <c r="P712" i="4" s="1"/>
  <c r="Q712" i="4" s="1"/>
  <c r="N719" i="4"/>
  <c r="O719" i="4" s="1"/>
  <c r="L719" i="4"/>
  <c r="P719" i="4" s="1"/>
  <c r="Q719" i="4" s="1"/>
  <c r="N751" i="4"/>
  <c r="O751" i="4" s="1"/>
  <c r="L751" i="4"/>
  <c r="P751" i="4" s="1"/>
  <c r="Q751" i="4" s="1"/>
  <c r="N759" i="4"/>
  <c r="O759" i="4" s="1"/>
  <c r="L759" i="4"/>
  <c r="P759" i="4" s="1"/>
  <c r="Q759" i="4" s="1"/>
  <c r="N767" i="4"/>
  <c r="O767" i="4" s="1"/>
  <c r="L767" i="4"/>
  <c r="P767" i="4" s="1"/>
  <c r="Q767" i="4" s="1"/>
  <c r="N771" i="4"/>
  <c r="O771" i="4" s="1"/>
  <c r="L771" i="4"/>
  <c r="P771" i="4" s="1"/>
  <c r="Q771" i="4" s="1"/>
  <c r="N810" i="4"/>
  <c r="O810" i="4" s="1"/>
  <c r="L810" i="4"/>
  <c r="P810" i="4" s="1"/>
  <c r="Q810" i="4" s="1"/>
  <c r="L671" i="4"/>
  <c r="P671" i="4" s="1"/>
  <c r="Q671" i="4" s="1"/>
  <c r="N680" i="4"/>
  <c r="O680" i="4" s="1"/>
  <c r="N704" i="4"/>
  <c r="O704" i="4" s="1"/>
  <c r="L704" i="4"/>
  <c r="P704" i="4" s="1"/>
  <c r="Q704" i="4" s="1"/>
  <c r="N727" i="4"/>
  <c r="O727" i="4" s="1"/>
  <c r="L727" i="4"/>
  <c r="P727" i="4" s="1"/>
  <c r="Q727" i="4" s="1"/>
  <c r="N807" i="4"/>
  <c r="O807" i="4" s="1"/>
  <c r="L807" i="4"/>
  <c r="P807" i="4" s="1"/>
  <c r="Q807" i="4" s="1"/>
  <c r="N1001" i="4"/>
  <c r="O1001" i="4" s="1"/>
  <c r="L1001" i="4"/>
  <c r="P1001" i="4" s="1"/>
  <c r="Q1001" i="4" s="1"/>
  <c r="L720" i="4"/>
  <c r="P720" i="4" s="1"/>
  <c r="Q720" i="4" s="1"/>
  <c r="L728" i="4"/>
  <c r="P728" i="4" s="1"/>
  <c r="Q728" i="4" s="1"/>
  <c r="L736" i="4"/>
  <c r="P736" i="4" s="1"/>
  <c r="Q736" i="4" s="1"/>
  <c r="L744" i="4"/>
  <c r="P744" i="4" s="1"/>
  <c r="Q744" i="4" s="1"/>
  <c r="L752" i="4"/>
  <c r="P752" i="4" s="1"/>
  <c r="Q752" i="4" s="1"/>
  <c r="L760" i="4"/>
  <c r="P760" i="4" s="1"/>
  <c r="Q760" i="4" s="1"/>
  <c r="L768" i="4"/>
  <c r="P768" i="4" s="1"/>
  <c r="Q768" i="4" s="1"/>
  <c r="L769" i="4"/>
  <c r="P769" i="4" s="1"/>
  <c r="Q769" i="4" s="1"/>
  <c r="L770" i="4"/>
  <c r="P770" i="4" s="1"/>
  <c r="Q770" i="4" s="1"/>
  <c r="N863" i="4"/>
  <c r="O863" i="4" s="1"/>
  <c r="L863" i="4"/>
  <c r="P863" i="4" s="1"/>
  <c r="Q863" i="4" s="1"/>
  <c r="N977" i="4"/>
  <c r="O977" i="4" s="1"/>
  <c r="L977" i="4"/>
  <c r="P977" i="4" s="1"/>
  <c r="Q977" i="4" s="1"/>
  <c r="N778" i="4"/>
  <c r="O778" i="4" s="1"/>
  <c r="L778" i="4"/>
  <c r="P778" i="4" s="1"/>
  <c r="Q778" i="4" s="1"/>
  <c r="N839" i="4"/>
  <c r="O839" i="4" s="1"/>
  <c r="L839" i="4"/>
  <c r="P839" i="4" s="1"/>
  <c r="Q839" i="4" s="1"/>
  <c r="L690" i="4"/>
  <c r="P690" i="4" s="1"/>
  <c r="Q690" i="4" s="1"/>
  <c r="L698" i="4"/>
  <c r="P698" i="4" s="1"/>
  <c r="Q698" i="4" s="1"/>
  <c r="L706" i="4"/>
  <c r="P706" i="4" s="1"/>
  <c r="Q706" i="4" s="1"/>
  <c r="L714" i="4"/>
  <c r="P714" i="4" s="1"/>
  <c r="Q714" i="4" s="1"/>
  <c r="L722" i="4"/>
  <c r="P722" i="4" s="1"/>
  <c r="Q722" i="4" s="1"/>
  <c r="L730" i="4"/>
  <c r="P730" i="4" s="1"/>
  <c r="Q730" i="4" s="1"/>
  <c r="L738" i="4"/>
  <c r="P738" i="4" s="1"/>
  <c r="Q738" i="4" s="1"/>
  <c r="L746" i="4"/>
  <c r="P746" i="4" s="1"/>
  <c r="Q746" i="4" s="1"/>
  <c r="L754" i="4"/>
  <c r="P754" i="4" s="1"/>
  <c r="Q754" i="4" s="1"/>
  <c r="L762" i="4"/>
  <c r="P762" i="4" s="1"/>
  <c r="Q762" i="4" s="1"/>
  <c r="N783" i="4"/>
  <c r="O783" i="4" s="1"/>
  <c r="L783" i="4"/>
  <c r="P783" i="4" s="1"/>
  <c r="Q783" i="4" s="1"/>
  <c r="N786" i="4"/>
  <c r="O786" i="4" s="1"/>
  <c r="L786" i="4"/>
  <c r="P786" i="4" s="1"/>
  <c r="Q786" i="4" s="1"/>
  <c r="N791" i="4"/>
  <c r="O791" i="4" s="1"/>
  <c r="L791" i="4"/>
  <c r="P791" i="4" s="1"/>
  <c r="Q791" i="4" s="1"/>
  <c r="N794" i="4"/>
  <c r="O794" i="4" s="1"/>
  <c r="L794" i="4"/>
  <c r="P794" i="4" s="1"/>
  <c r="Q794" i="4" s="1"/>
  <c r="N799" i="4"/>
  <c r="O799" i="4" s="1"/>
  <c r="L799" i="4"/>
  <c r="P799" i="4" s="1"/>
  <c r="Q799" i="4" s="1"/>
  <c r="N993" i="4"/>
  <c r="O993" i="4" s="1"/>
  <c r="L993" i="4"/>
  <c r="P993" i="4" s="1"/>
  <c r="Q993" i="4" s="1"/>
  <c r="N1025" i="4"/>
  <c r="O1025" i="4" s="1"/>
  <c r="L1025" i="4"/>
  <c r="P1025" i="4" s="1"/>
  <c r="Q1025" i="4" s="1"/>
  <c r="L723" i="4"/>
  <c r="P723" i="4" s="1"/>
  <c r="Q723" i="4" s="1"/>
  <c r="L731" i="4"/>
  <c r="P731" i="4" s="1"/>
  <c r="Q731" i="4" s="1"/>
  <c r="L739" i="4"/>
  <c r="P739" i="4" s="1"/>
  <c r="Q739" i="4" s="1"/>
  <c r="L747" i="4"/>
  <c r="P747" i="4" s="1"/>
  <c r="Q747" i="4" s="1"/>
  <c r="L755" i="4"/>
  <c r="P755" i="4" s="1"/>
  <c r="Q755" i="4" s="1"/>
  <c r="L763" i="4"/>
  <c r="P763" i="4" s="1"/>
  <c r="Q763" i="4" s="1"/>
  <c r="N831" i="4"/>
  <c r="O831" i="4" s="1"/>
  <c r="L831" i="4"/>
  <c r="P831" i="4" s="1"/>
  <c r="Q831" i="4" s="1"/>
  <c r="N834" i="4"/>
  <c r="O834" i="4" s="1"/>
  <c r="L834" i="4"/>
  <c r="P834" i="4" s="1"/>
  <c r="Q834" i="4" s="1"/>
  <c r="N855" i="4"/>
  <c r="O855" i="4" s="1"/>
  <c r="L855" i="4"/>
  <c r="P855" i="4" s="1"/>
  <c r="Q855" i="4" s="1"/>
  <c r="L756" i="4"/>
  <c r="P756" i="4" s="1"/>
  <c r="Q756" i="4" s="1"/>
  <c r="L764" i="4"/>
  <c r="P764" i="4" s="1"/>
  <c r="Q764" i="4" s="1"/>
  <c r="N823" i="4"/>
  <c r="O823" i="4" s="1"/>
  <c r="L823" i="4"/>
  <c r="P823" i="4" s="1"/>
  <c r="Q823" i="4" s="1"/>
  <c r="N826" i="4"/>
  <c r="O826" i="4" s="1"/>
  <c r="L826" i="4"/>
  <c r="P826" i="4" s="1"/>
  <c r="Q826" i="4" s="1"/>
  <c r="N776" i="4"/>
  <c r="O776" i="4" s="1"/>
  <c r="N802" i="4"/>
  <c r="O802" i="4" s="1"/>
  <c r="L802" i="4"/>
  <c r="P802" i="4" s="1"/>
  <c r="Q802" i="4" s="1"/>
  <c r="N815" i="4"/>
  <c r="O815" i="4" s="1"/>
  <c r="L815" i="4"/>
  <c r="P815" i="4" s="1"/>
  <c r="Q815" i="4" s="1"/>
  <c r="N818" i="4"/>
  <c r="O818" i="4" s="1"/>
  <c r="L818" i="4"/>
  <c r="P818" i="4" s="1"/>
  <c r="Q818" i="4" s="1"/>
  <c r="N871" i="4"/>
  <c r="O871" i="4" s="1"/>
  <c r="L871" i="4"/>
  <c r="P871" i="4" s="1"/>
  <c r="Q871" i="4" s="1"/>
  <c r="N985" i="4"/>
  <c r="O985" i="4" s="1"/>
  <c r="L985" i="4"/>
  <c r="P985" i="4" s="1"/>
  <c r="Q985" i="4" s="1"/>
  <c r="N906" i="4"/>
  <c r="O906" i="4" s="1"/>
  <c r="L906" i="4"/>
  <c r="P906" i="4" s="1"/>
  <c r="Q906" i="4" s="1"/>
  <c r="L881" i="4"/>
  <c r="P881" i="4" s="1"/>
  <c r="Q881" i="4" s="1"/>
  <c r="N893" i="4"/>
  <c r="O893" i="4" s="1"/>
  <c r="N898" i="4"/>
  <c r="O898" i="4" s="1"/>
  <c r="L898" i="4"/>
  <c r="P898" i="4" s="1"/>
  <c r="Q898" i="4" s="1"/>
  <c r="L969" i="4"/>
  <c r="P969" i="4" s="1"/>
  <c r="Q969" i="4" s="1"/>
  <c r="N1018" i="4"/>
  <c r="O1018" i="4" s="1"/>
  <c r="L1018" i="4"/>
  <c r="P1018" i="4" s="1"/>
  <c r="Q1018" i="4" s="1"/>
  <c r="N914" i="4"/>
  <c r="O914" i="4" s="1"/>
  <c r="L914" i="4"/>
  <c r="P914" i="4" s="1"/>
  <c r="Q914" i="4" s="1"/>
  <c r="N1074" i="4"/>
  <c r="O1074" i="4" s="1"/>
  <c r="L1074" i="4"/>
  <c r="P1074" i="4" s="1"/>
  <c r="Q1074" i="4" s="1"/>
  <c r="L842" i="4"/>
  <c r="P842" i="4" s="1"/>
  <c r="Q842" i="4" s="1"/>
  <c r="L850" i="4"/>
  <c r="P850" i="4" s="1"/>
  <c r="Q850" i="4" s="1"/>
  <c r="L858" i="4"/>
  <c r="P858" i="4" s="1"/>
  <c r="Q858" i="4" s="1"/>
  <c r="L866" i="4"/>
  <c r="P866" i="4" s="1"/>
  <c r="Q866" i="4" s="1"/>
  <c r="L874" i="4"/>
  <c r="P874" i="4" s="1"/>
  <c r="Q874" i="4" s="1"/>
  <c r="N885" i="4"/>
  <c r="O885" i="4" s="1"/>
  <c r="N922" i="4"/>
  <c r="O922" i="4" s="1"/>
  <c r="L922" i="4"/>
  <c r="P922" i="4" s="1"/>
  <c r="Q922" i="4" s="1"/>
  <c r="N930" i="4"/>
  <c r="O930" i="4" s="1"/>
  <c r="L930" i="4"/>
  <c r="P930" i="4" s="1"/>
  <c r="Q930" i="4" s="1"/>
  <c r="N938" i="4"/>
  <c r="O938" i="4" s="1"/>
  <c r="L938" i="4"/>
  <c r="P938" i="4" s="1"/>
  <c r="Q938" i="4" s="1"/>
  <c r="N946" i="4"/>
  <c r="O946" i="4" s="1"/>
  <c r="L946" i="4"/>
  <c r="P946" i="4" s="1"/>
  <c r="Q946" i="4" s="1"/>
  <c r="N954" i="4"/>
  <c r="O954" i="4" s="1"/>
  <c r="L954" i="4"/>
  <c r="P954" i="4" s="1"/>
  <c r="Q954" i="4" s="1"/>
  <c r="N1050" i="4"/>
  <c r="O1050" i="4" s="1"/>
  <c r="L1050" i="4"/>
  <c r="P1050" i="4" s="1"/>
  <c r="Q1050" i="4" s="1"/>
  <c r="L779" i="4"/>
  <c r="P779" i="4" s="1"/>
  <c r="Q779" i="4" s="1"/>
  <c r="L787" i="4"/>
  <c r="P787" i="4" s="1"/>
  <c r="Q787" i="4" s="1"/>
  <c r="L795" i="4"/>
  <c r="P795" i="4" s="1"/>
  <c r="Q795" i="4" s="1"/>
  <c r="L803" i="4"/>
  <c r="P803" i="4" s="1"/>
  <c r="Q803" i="4" s="1"/>
  <c r="L811" i="4"/>
  <c r="P811" i="4" s="1"/>
  <c r="Q811" i="4" s="1"/>
  <c r="L819" i="4"/>
  <c r="P819" i="4" s="1"/>
  <c r="Q819" i="4" s="1"/>
  <c r="L827" i="4"/>
  <c r="P827" i="4" s="1"/>
  <c r="Q827" i="4" s="1"/>
  <c r="L835" i="4"/>
  <c r="P835" i="4" s="1"/>
  <c r="Q835" i="4" s="1"/>
  <c r="L843" i="4"/>
  <c r="P843" i="4" s="1"/>
  <c r="Q843" i="4" s="1"/>
  <c r="L851" i="4"/>
  <c r="P851" i="4" s="1"/>
  <c r="Q851" i="4" s="1"/>
  <c r="L859" i="4"/>
  <c r="P859" i="4" s="1"/>
  <c r="Q859" i="4" s="1"/>
  <c r="L867" i="4"/>
  <c r="P867" i="4" s="1"/>
  <c r="Q867" i="4" s="1"/>
  <c r="L876" i="4"/>
  <c r="P876" i="4" s="1"/>
  <c r="Q876" i="4" s="1"/>
  <c r="N877" i="4"/>
  <c r="O877" i="4" s="1"/>
  <c r="N890" i="4"/>
  <c r="O890" i="4" s="1"/>
  <c r="L890" i="4"/>
  <c r="P890" i="4" s="1"/>
  <c r="Q890" i="4" s="1"/>
  <c r="L897" i="4"/>
  <c r="P897" i="4" s="1"/>
  <c r="Q897" i="4" s="1"/>
  <c r="N903" i="4"/>
  <c r="O903" i="4" s="1"/>
  <c r="N978" i="4"/>
  <c r="O978" i="4" s="1"/>
  <c r="L978" i="4"/>
  <c r="P978" i="4" s="1"/>
  <c r="Q978" i="4" s="1"/>
  <c r="N986" i="4"/>
  <c r="O986" i="4" s="1"/>
  <c r="L986" i="4"/>
  <c r="P986" i="4" s="1"/>
  <c r="Q986" i="4" s="1"/>
  <c r="N994" i="4"/>
  <c r="O994" i="4" s="1"/>
  <c r="L994" i="4"/>
  <c r="P994" i="4" s="1"/>
  <c r="Q994" i="4" s="1"/>
  <c r="N1002" i="4"/>
  <c r="O1002" i="4" s="1"/>
  <c r="L1002" i="4"/>
  <c r="P1002" i="4" s="1"/>
  <c r="Q1002" i="4" s="1"/>
  <c r="N970" i="4"/>
  <c r="O970" i="4" s="1"/>
  <c r="L970" i="4"/>
  <c r="P970" i="4" s="1"/>
  <c r="Q970" i="4" s="1"/>
  <c r="N882" i="4"/>
  <c r="O882" i="4" s="1"/>
  <c r="L882" i="4"/>
  <c r="P882" i="4" s="1"/>
  <c r="Q882" i="4" s="1"/>
  <c r="N962" i="4"/>
  <c r="O962" i="4" s="1"/>
  <c r="L962" i="4"/>
  <c r="P962" i="4" s="1"/>
  <c r="Q962" i="4" s="1"/>
  <c r="N1112" i="4"/>
  <c r="O1112" i="4" s="1"/>
  <c r="L1112" i="4"/>
  <c r="P1112" i="4" s="1"/>
  <c r="Q1112" i="4" s="1"/>
  <c r="N1010" i="4"/>
  <c r="O1010" i="4" s="1"/>
  <c r="L1010" i="4"/>
  <c r="P1010" i="4" s="1"/>
  <c r="Q1010" i="4" s="1"/>
  <c r="N1014" i="4"/>
  <c r="O1014" i="4" s="1"/>
  <c r="L1014" i="4"/>
  <c r="P1014" i="4" s="1"/>
  <c r="Q1014" i="4" s="1"/>
  <c r="N1034" i="4"/>
  <c r="O1034" i="4" s="1"/>
  <c r="L1034" i="4"/>
  <c r="P1034" i="4" s="1"/>
  <c r="Q1034" i="4" s="1"/>
  <c r="N1104" i="4"/>
  <c r="O1104" i="4" s="1"/>
  <c r="L1104" i="4"/>
  <c r="P1104" i="4" s="1"/>
  <c r="Q1104" i="4" s="1"/>
  <c r="N1128" i="4"/>
  <c r="O1128" i="4" s="1"/>
  <c r="L1128" i="4"/>
  <c r="P1128" i="4" s="1"/>
  <c r="Q1128" i="4" s="1"/>
  <c r="N1066" i="4"/>
  <c r="O1066" i="4" s="1"/>
  <c r="L1066" i="4"/>
  <c r="P1066" i="4" s="1"/>
  <c r="Q1066" i="4" s="1"/>
  <c r="L965" i="4"/>
  <c r="P965" i="4" s="1"/>
  <c r="Q965" i="4" s="1"/>
  <c r="L973" i="4"/>
  <c r="P973" i="4" s="1"/>
  <c r="Q973" i="4" s="1"/>
  <c r="L981" i="4"/>
  <c r="P981" i="4" s="1"/>
  <c r="Q981" i="4" s="1"/>
  <c r="L989" i="4"/>
  <c r="P989" i="4" s="1"/>
  <c r="Q989" i="4" s="1"/>
  <c r="L997" i="4"/>
  <c r="P997" i="4" s="1"/>
  <c r="Q997" i="4" s="1"/>
  <c r="L1005" i="4"/>
  <c r="P1005" i="4" s="1"/>
  <c r="Q1005" i="4" s="1"/>
  <c r="L1009" i="4"/>
  <c r="P1009" i="4" s="1"/>
  <c r="Q1009" i="4" s="1"/>
  <c r="L1017" i="4"/>
  <c r="P1017" i="4" s="1"/>
  <c r="Q1017" i="4" s="1"/>
  <c r="N1042" i="4"/>
  <c r="O1042" i="4" s="1"/>
  <c r="L1042" i="4"/>
  <c r="P1042" i="4" s="1"/>
  <c r="Q1042" i="4" s="1"/>
  <c r="N1058" i="4"/>
  <c r="O1058" i="4" s="1"/>
  <c r="L1058" i="4"/>
  <c r="P1058" i="4" s="1"/>
  <c r="Q1058" i="4" s="1"/>
  <c r="N1088" i="4"/>
  <c r="O1088" i="4" s="1"/>
  <c r="L1088" i="4"/>
  <c r="P1088" i="4" s="1"/>
  <c r="Q1088" i="4" s="1"/>
  <c r="N1096" i="4"/>
  <c r="O1096" i="4" s="1"/>
  <c r="L1096" i="4"/>
  <c r="P1096" i="4" s="1"/>
  <c r="Q1096" i="4" s="1"/>
  <c r="N1026" i="4"/>
  <c r="O1026" i="4" s="1"/>
  <c r="L1026" i="4"/>
  <c r="P1026" i="4" s="1"/>
  <c r="Q1026" i="4" s="1"/>
  <c r="N1080" i="4"/>
  <c r="O1080" i="4" s="1"/>
  <c r="L1080" i="4"/>
  <c r="P1080" i="4" s="1"/>
  <c r="Q1080" i="4" s="1"/>
  <c r="N1120" i="4"/>
  <c r="O1120" i="4" s="1"/>
  <c r="L1120" i="4"/>
  <c r="P1120" i="4" s="1"/>
  <c r="Q1120" i="4" s="1"/>
  <c r="N1136" i="4"/>
  <c r="O1136" i="4" s="1"/>
  <c r="L1136" i="4"/>
  <c r="P1136" i="4" s="1"/>
  <c r="Q1136" i="4" s="1"/>
  <c r="N1144" i="4"/>
  <c r="O1144" i="4" s="1"/>
  <c r="L1144" i="4"/>
  <c r="P1144" i="4" s="1"/>
  <c r="Q1144" i="4" s="1"/>
  <c r="L1011" i="4"/>
  <c r="P1011" i="4" s="1"/>
  <c r="Q1011" i="4" s="1"/>
  <c r="L1019" i="4"/>
  <c r="P1019" i="4" s="1"/>
  <c r="Q1019" i="4" s="1"/>
  <c r="L1027" i="4"/>
  <c r="P1027" i="4" s="1"/>
  <c r="Q1027" i="4" s="1"/>
  <c r="L1035" i="4"/>
  <c r="P1035" i="4" s="1"/>
  <c r="Q1035" i="4" s="1"/>
  <c r="L1043" i="4"/>
  <c r="P1043" i="4" s="1"/>
  <c r="Q1043" i="4" s="1"/>
  <c r="L1121" i="4"/>
  <c r="P1121" i="4" s="1"/>
  <c r="Q1121" i="4" s="1"/>
  <c r="L1129" i="4"/>
  <c r="P1129" i="4" s="1"/>
  <c r="Q1129" i="4" s="1"/>
  <c r="L1137" i="4"/>
  <c r="P1137" i="4" s="1"/>
  <c r="Q1137" i="4" s="1"/>
  <c r="L1145" i="4"/>
  <c r="P1145" i="4" s="1"/>
  <c r="Q1145" i="4" s="1"/>
  <c r="L1146" i="4"/>
  <c r="P1146" i="4" s="1"/>
  <c r="Q1146" i="4" s="1"/>
  <c r="L1022" i="4"/>
  <c r="P1022" i="4" s="1"/>
  <c r="Q1022" i="4" s="1"/>
  <c r="L1030" i="4"/>
  <c r="P1030" i="4" s="1"/>
  <c r="Q1030" i="4" s="1"/>
  <c r="L1038" i="4"/>
  <c r="P1038" i="4" s="1"/>
  <c r="Q1038" i="4" s="1"/>
  <c r="L1046" i="4"/>
  <c r="P1046" i="4" s="1"/>
  <c r="Q1046" i="4" s="1"/>
  <c r="L1054" i="4"/>
  <c r="P1054" i="4" s="1"/>
  <c r="Q1054" i="4" s="1"/>
  <c r="L1062" i="4"/>
  <c r="P1062" i="4" s="1"/>
  <c r="Q1062" i="4" s="1"/>
  <c r="L1070" i="4"/>
  <c r="P1070" i="4" s="1"/>
  <c r="Q1070" i="4" s="1"/>
  <c r="L1084" i="4"/>
  <c r="P1084" i="4" s="1"/>
  <c r="Q1084" i="4" s="1"/>
  <c r="L1092" i="4"/>
  <c r="P1092" i="4" s="1"/>
  <c r="Q1092" i="4" s="1"/>
  <c r="L1100" i="4"/>
  <c r="P1100" i="4" s="1"/>
  <c r="Q1100" i="4" s="1"/>
  <c r="L1108" i="4"/>
  <c r="P1108" i="4" s="1"/>
  <c r="Q1108" i="4" s="1"/>
  <c r="L1116" i="4"/>
  <c r="P1116" i="4" s="1"/>
  <c r="Q1116" i="4" s="1"/>
  <c r="G92" i="24"/>
  <c r="K92" i="24" s="1"/>
  <c r="L92" i="24" s="1"/>
  <c r="I92" i="24"/>
  <c r="J92" i="24"/>
  <c r="G93" i="24"/>
  <c r="K93" i="24" s="1"/>
  <c r="L93" i="24" s="1"/>
  <c r="I93" i="24"/>
  <c r="J93" i="24" s="1"/>
  <c r="G255" i="22"/>
  <c r="K255" i="22" s="1"/>
  <c r="L255" i="22" s="1"/>
  <c r="I255" i="22"/>
  <c r="J255" i="22" s="1"/>
  <c r="G256" i="22"/>
  <c r="K256" i="22" s="1"/>
  <c r="L256" i="22" s="1"/>
  <c r="I256" i="22"/>
  <c r="J256" i="22" s="1"/>
  <c r="M96" i="5"/>
  <c r="M95" i="5"/>
  <c r="M86" i="5"/>
  <c r="M85" i="5"/>
  <c r="M76" i="5"/>
  <c r="M74" i="5"/>
  <c r="M65" i="5"/>
  <c r="M64" i="5"/>
  <c r="M55" i="5"/>
  <c r="M54" i="5"/>
  <c r="M46" i="5"/>
  <c r="M45" i="5"/>
  <c r="M35" i="5"/>
  <c r="M34" i="5"/>
  <c r="M27" i="5"/>
  <c r="M26" i="5"/>
  <c r="M16" i="5"/>
  <c r="M15" i="5"/>
  <c r="I103" i="5"/>
  <c r="M103" i="5" s="1"/>
  <c r="I102" i="5"/>
  <c r="M102" i="5" s="1"/>
  <c r="I101" i="5"/>
  <c r="M101" i="5" s="1"/>
  <c r="I99" i="5"/>
  <c r="M99" i="5" s="1"/>
  <c r="I98" i="5"/>
  <c r="M98" i="5" s="1"/>
  <c r="I97" i="5"/>
  <c r="M97" i="5" s="1"/>
  <c r="I96" i="5"/>
  <c r="I95" i="5"/>
  <c r="I94" i="5"/>
  <c r="M94" i="5" s="1"/>
  <c r="I93" i="5"/>
  <c r="M93" i="5" s="1"/>
  <c r="I91" i="5"/>
  <c r="M91" i="5" s="1"/>
  <c r="I90" i="5"/>
  <c r="M90" i="5" s="1"/>
  <c r="I88" i="5"/>
  <c r="M88" i="5" s="1"/>
  <c r="I87" i="5"/>
  <c r="M87" i="5" s="1"/>
  <c r="I86" i="5"/>
  <c r="I85" i="5"/>
  <c r="I84" i="5"/>
  <c r="M84" i="5" s="1"/>
  <c r="I83" i="5"/>
  <c r="M83" i="5" s="1"/>
  <c r="I82" i="5"/>
  <c r="M82" i="5" s="1"/>
  <c r="I79" i="5"/>
  <c r="M79" i="5" s="1"/>
  <c r="I78" i="5"/>
  <c r="M78" i="5" s="1"/>
  <c r="I77" i="5"/>
  <c r="M77" i="5" s="1"/>
  <c r="I76" i="5"/>
  <c r="I74" i="5"/>
  <c r="I73" i="5"/>
  <c r="M73" i="5" s="1"/>
  <c r="I72" i="5"/>
  <c r="M72" i="5" s="1"/>
  <c r="I71" i="5"/>
  <c r="M71" i="5" s="1"/>
  <c r="I70" i="5"/>
  <c r="M70" i="5" s="1"/>
  <c r="I69" i="5"/>
  <c r="M69" i="5" s="1"/>
  <c r="I68" i="5"/>
  <c r="M68" i="5" s="1"/>
  <c r="I65" i="5"/>
  <c r="I64" i="5"/>
  <c r="I62" i="5"/>
  <c r="M62" i="5" s="1"/>
  <c r="I61" i="5"/>
  <c r="M61" i="5" s="1"/>
  <c r="I60" i="5"/>
  <c r="M60" i="5" s="1"/>
  <c r="I59" i="5"/>
  <c r="M59" i="5" s="1"/>
  <c r="I57" i="5"/>
  <c r="M57" i="5" s="1"/>
  <c r="I56" i="5"/>
  <c r="M56" i="5" s="1"/>
  <c r="I55" i="5"/>
  <c r="I54" i="5"/>
  <c r="I53" i="5"/>
  <c r="M53" i="5" s="1"/>
  <c r="I52" i="5"/>
  <c r="M52" i="5" s="1"/>
  <c r="I51" i="5"/>
  <c r="M51" i="5" s="1"/>
  <c r="I50" i="5"/>
  <c r="M50" i="5" s="1"/>
  <c r="I48" i="5"/>
  <c r="M48" i="5" s="1"/>
  <c r="I47" i="5"/>
  <c r="M47" i="5" s="1"/>
  <c r="I46" i="5"/>
  <c r="I45" i="5"/>
  <c r="I43" i="5"/>
  <c r="M43" i="5" s="1"/>
  <c r="I42" i="5"/>
  <c r="M42" i="5" s="1"/>
  <c r="I41" i="5"/>
  <c r="M41" i="5" s="1"/>
  <c r="I39" i="5"/>
  <c r="M39" i="5" s="1"/>
  <c r="I38" i="5"/>
  <c r="M38" i="5" s="1"/>
  <c r="I37" i="5"/>
  <c r="M37" i="5" s="1"/>
  <c r="I35" i="5"/>
  <c r="I34" i="5"/>
  <c r="I33" i="5"/>
  <c r="M33" i="5" s="1"/>
  <c r="I32" i="5"/>
  <c r="M32" i="5" s="1"/>
  <c r="I31" i="5"/>
  <c r="M31" i="5" s="1"/>
  <c r="I30" i="5"/>
  <c r="M30" i="5" s="1"/>
  <c r="I29" i="5"/>
  <c r="M29" i="5" s="1"/>
  <c r="I28" i="5"/>
  <c r="M28" i="5" s="1"/>
  <c r="I27" i="5"/>
  <c r="I26" i="5"/>
  <c r="I25" i="5"/>
  <c r="M25" i="5" s="1"/>
  <c r="I24" i="5"/>
  <c r="M24" i="5" s="1"/>
  <c r="I23" i="5"/>
  <c r="M23" i="5" s="1"/>
  <c r="I22" i="5"/>
  <c r="M22" i="5" s="1"/>
  <c r="I21" i="5"/>
  <c r="M21" i="5" s="1"/>
  <c r="I20" i="5"/>
  <c r="M20" i="5" s="1"/>
  <c r="I9" i="5"/>
  <c r="M9" i="5" s="1"/>
  <c r="I10" i="5"/>
  <c r="M10" i="5" s="1"/>
  <c r="I11" i="5"/>
  <c r="M11" i="5" s="1"/>
  <c r="I12" i="5"/>
  <c r="M12" i="5" s="1"/>
  <c r="I13" i="5"/>
  <c r="M13" i="5" s="1"/>
  <c r="I14" i="5"/>
  <c r="M14" i="5" s="1"/>
  <c r="I15" i="5"/>
  <c r="I16" i="5"/>
  <c r="I8" i="5"/>
  <c r="M8" i="5" s="1"/>
  <c r="J6" i="3" l="1"/>
  <c r="L6" i="3"/>
  <c r="N317" i="4"/>
  <c r="O317" i="4" s="1"/>
  <c r="L317" i="4"/>
  <c r="P317" i="4" s="1"/>
  <c r="Q317" i="4" s="1"/>
  <c r="N310" i="4"/>
  <c r="O310" i="4" s="1"/>
  <c r="L310" i="4"/>
  <c r="P310" i="4" s="1"/>
  <c r="Q310" i="4" s="1"/>
  <c r="L77" i="4"/>
  <c r="P77" i="4" s="1"/>
  <c r="Q77" i="4" s="1"/>
  <c r="N77" i="4"/>
  <c r="O77" i="4" s="1"/>
  <c r="L167" i="4"/>
  <c r="P167" i="4" s="1"/>
  <c r="Q167" i="4" s="1"/>
  <c r="N167" i="4"/>
  <c r="O167" i="4" s="1"/>
  <c r="N138" i="4"/>
  <c r="O138" i="4" s="1"/>
  <c r="L138" i="4"/>
  <c r="P138" i="4" s="1"/>
  <c r="Q138" i="4" s="1"/>
  <c r="L127" i="4"/>
  <c r="P127" i="4" s="1"/>
  <c r="Q127" i="4" s="1"/>
  <c r="N127" i="4"/>
  <c r="O127" i="4" s="1"/>
  <c r="N307" i="4"/>
  <c r="O307" i="4" s="1"/>
  <c r="L307" i="4"/>
  <c r="P307" i="4" s="1"/>
  <c r="Q307" i="4" s="1"/>
  <c r="L254" i="4"/>
  <c r="P254" i="4" s="1"/>
  <c r="Q254" i="4" s="1"/>
  <c r="N254" i="4"/>
  <c r="O254" i="4" s="1"/>
  <c r="N343" i="4"/>
  <c r="O343" i="4" s="1"/>
  <c r="L343" i="4"/>
  <c r="P343" i="4" s="1"/>
  <c r="Q343" i="4" s="1"/>
  <c r="L179" i="4"/>
  <c r="P179" i="4" s="1"/>
  <c r="Q179" i="4" s="1"/>
  <c r="N179" i="4"/>
  <c r="O179" i="4" s="1"/>
  <c r="L102" i="4"/>
  <c r="P102" i="4" s="1"/>
  <c r="Q102" i="4" s="1"/>
  <c r="N102" i="4"/>
  <c r="O102" i="4" s="1"/>
  <c r="N148" i="4"/>
  <c r="O148" i="4" s="1"/>
  <c r="L148" i="4"/>
  <c r="P148" i="4" s="1"/>
  <c r="Q148" i="4" s="1"/>
  <c r="L161" i="4"/>
  <c r="P161" i="4" s="1"/>
  <c r="Q161" i="4" s="1"/>
  <c r="N161" i="4"/>
  <c r="O161" i="4" s="1"/>
  <c r="H228" i="19"/>
  <c r="L228" i="19" s="1"/>
  <c r="M228" i="19" s="1"/>
  <c r="J228" i="19"/>
  <c r="K228" i="19" s="1"/>
  <c r="H229" i="19"/>
  <c r="L229" i="19" s="1"/>
  <c r="M229" i="19" s="1"/>
  <c r="J229" i="19"/>
  <c r="K229" i="19" s="1"/>
  <c r="G110" i="22"/>
  <c r="K110" i="22" s="1"/>
  <c r="L110" i="22" s="1"/>
  <c r="I110" i="22"/>
  <c r="J110" i="22" s="1"/>
  <c r="G111" i="22"/>
  <c r="K111" i="22" s="1"/>
  <c r="L111" i="22" s="1"/>
  <c r="I111" i="22"/>
  <c r="J111" i="22" s="1"/>
  <c r="G112" i="22"/>
  <c r="K112" i="22" s="1"/>
  <c r="L112" i="22" s="1"/>
  <c r="I112" i="22"/>
  <c r="J112" i="22" s="1"/>
  <c r="G113" i="22"/>
  <c r="K113" i="22" s="1"/>
  <c r="L113" i="22" s="1"/>
  <c r="I113" i="22"/>
  <c r="J113" i="22" s="1"/>
  <c r="J542" i="19"/>
  <c r="K542" i="19" s="1"/>
  <c r="H541" i="19"/>
  <c r="L541" i="19" s="1"/>
  <c r="M541" i="19" s="1"/>
  <c r="J541" i="19"/>
  <c r="K541" i="19" s="1"/>
  <c r="J540" i="19"/>
  <c r="K540" i="19" s="1"/>
  <c r="H539" i="19"/>
  <c r="L539" i="19" s="1"/>
  <c r="M539" i="19" s="1"/>
  <c r="J539" i="19"/>
  <c r="K539" i="19" s="1"/>
  <c r="J538" i="19"/>
  <c r="K538" i="19" s="1"/>
  <c r="H538" i="19"/>
  <c r="L538" i="19" s="1"/>
  <c r="M538" i="19" s="1"/>
  <c r="J537" i="19"/>
  <c r="K537" i="19" s="1"/>
  <c r="J533" i="19"/>
  <c r="K533" i="19" s="1"/>
  <c r="H532" i="19"/>
  <c r="L532" i="19" s="1"/>
  <c r="M532" i="19" s="1"/>
  <c r="J532" i="19"/>
  <c r="K532" i="19" s="1"/>
  <c r="J529" i="19"/>
  <c r="K529" i="19" s="1"/>
  <c r="H529" i="19"/>
  <c r="L529" i="19" s="1"/>
  <c r="M529" i="19" s="1"/>
  <c r="J528" i="19"/>
  <c r="K528" i="19" s="1"/>
  <c r="H527" i="19"/>
  <c r="L527" i="19" s="1"/>
  <c r="M527" i="19" s="1"/>
  <c r="J527" i="19"/>
  <c r="K527" i="19" s="1"/>
  <c r="H526" i="19"/>
  <c r="L526" i="19" s="1"/>
  <c r="M526" i="19" s="1"/>
  <c r="J526" i="19"/>
  <c r="K526" i="19" s="1"/>
  <c r="H522" i="19"/>
  <c r="L522" i="19" s="1"/>
  <c r="M522" i="19" s="1"/>
  <c r="J522" i="19"/>
  <c r="K522" i="19" s="1"/>
  <c r="H519" i="19"/>
  <c r="L519" i="19" s="1"/>
  <c r="M519" i="19" s="1"/>
  <c r="J519" i="19"/>
  <c r="K519" i="19" s="1"/>
  <c r="H518" i="19"/>
  <c r="L518" i="19" s="1"/>
  <c r="M518" i="19" s="1"/>
  <c r="J518" i="19"/>
  <c r="K518" i="19" s="1"/>
  <c r="J517" i="19"/>
  <c r="K517" i="19" s="1"/>
  <c r="H517" i="19"/>
  <c r="L517" i="19" s="1"/>
  <c r="M517" i="19" s="1"/>
  <c r="J516" i="19"/>
  <c r="K516" i="19" s="1"/>
  <c r="H516" i="19"/>
  <c r="L516" i="19" s="1"/>
  <c r="M516" i="19" s="1"/>
  <c r="J514" i="19"/>
  <c r="K514" i="19" s="1"/>
  <c r="H514" i="19"/>
  <c r="L514" i="19" s="1"/>
  <c r="M514" i="19" s="1"/>
  <c r="J513" i="19"/>
  <c r="K513" i="19" s="1"/>
  <c r="H512" i="19"/>
  <c r="L512" i="19" s="1"/>
  <c r="M512" i="19" s="1"/>
  <c r="J512" i="19"/>
  <c r="K512" i="19" s="1"/>
  <c r="H511" i="19"/>
  <c r="L511" i="19" s="1"/>
  <c r="M511" i="19" s="1"/>
  <c r="J511" i="19"/>
  <c r="K511" i="19" s="1"/>
  <c r="H510" i="19"/>
  <c r="L510" i="19" s="1"/>
  <c r="M510" i="19" s="1"/>
  <c r="J510" i="19"/>
  <c r="K510" i="19" s="1"/>
  <c r="J509" i="19"/>
  <c r="K509" i="19" s="1"/>
  <c r="H509" i="19"/>
  <c r="L509" i="19" s="1"/>
  <c r="M509" i="19" s="1"/>
  <c r="J506" i="19"/>
  <c r="K506" i="19" s="1"/>
  <c r="H505" i="19"/>
  <c r="L505" i="19" s="1"/>
  <c r="M505" i="19" s="1"/>
  <c r="J505" i="19"/>
  <c r="K505" i="19" s="1"/>
  <c r="H503" i="19"/>
  <c r="L503" i="19" s="1"/>
  <c r="M503" i="19" s="1"/>
  <c r="J503" i="19"/>
  <c r="K503" i="19" s="1"/>
  <c r="H502" i="19"/>
  <c r="L502" i="19" s="1"/>
  <c r="M502" i="19" s="1"/>
  <c r="J502" i="19"/>
  <c r="K502" i="19" s="1"/>
  <c r="J501" i="19"/>
  <c r="K501" i="19" s="1"/>
  <c r="H501" i="19"/>
  <c r="L501" i="19" s="1"/>
  <c r="M501" i="19" s="1"/>
  <c r="J500" i="19"/>
  <c r="K500" i="19" s="1"/>
  <c r="H500" i="19"/>
  <c r="L500" i="19" s="1"/>
  <c r="M500" i="19" s="1"/>
  <c r="J497" i="19"/>
  <c r="K497" i="19" s="1"/>
  <c r="H497" i="19"/>
  <c r="L497" i="19" s="1"/>
  <c r="M497" i="19" s="1"/>
  <c r="J496" i="19"/>
  <c r="K496" i="19" s="1"/>
  <c r="H495" i="19"/>
  <c r="L495" i="19" s="1"/>
  <c r="M495" i="19" s="1"/>
  <c r="J495" i="19"/>
  <c r="K495" i="19" s="1"/>
  <c r="H494" i="19"/>
  <c r="L494" i="19" s="1"/>
  <c r="M494" i="19" s="1"/>
  <c r="J494" i="19"/>
  <c r="K494" i="19" s="1"/>
  <c r="H493" i="19"/>
  <c r="L493" i="19" s="1"/>
  <c r="M493" i="19" s="1"/>
  <c r="J493" i="19"/>
  <c r="K493" i="19" s="1"/>
  <c r="J492" i="19"/>
  <c r="K492" i="19" s="1"/>
  <c r="H492" i="19"/>
  <c r="L492" i="19" s="1"/>
  <c r="M492" i="19" s="1"/>
  <c r="J491" i="19"/>
  <c r="K491" i="19" s="1"/>
  <c r="H491" i="19"/>
  <c r="L491" i="19" s="1"/>
  <c r="M491" i="19" s="1"/>
  <c r="J488" i="19"/>
  <c r="K488" i="19" s="1"/>
  <c r="H487" i="19"/>
  <c r="L487" i="19" s="1"/>
  <c r="M487" i="19" s="1"/>
  <c r="J487" i="19"/>
  <c r="K487" i="19" s="1"/>
  <c r="H485" i="19"/>
  <c r="L485" i="19" s="1"/>
  <c r="M485" i="19" s="1"/>
  <c r="J485" i="19"/>
  <c r="K485" i="19" s="1"/>
  <c r="J484" i="19"/>
  <c r="K484" i="19" s="1"/>
  <c r="H484" i="19"/>
  <c r="L484" i="19" s="1"/>
  <c r="M484" i="19" s="1"/>
  <c r="J483" i="19"/>
  <c r="K483" i="19" s="1"/>
  <c r="H483" i="19"/>
  <c r="L483" i="19" s="1"/>
  <c r="M483" i="19" s="1"/>
  <c r="J481" i="19"/>
  <c r="K481" i="19" s="1"/>
  <c r="H481" i="19"/>
  <c r="L481" i="19" s="1"/>
  <c r="M481" i="19" s="1"/>
  <c r="J480" i="19"/>
  <c r="K480" i="19" s="1"/>
  <c r="H479" i="19"/>
  <c r="L479" i="19" s="1"/>
  <c r="M479" i="19" s="1"/>
  <c r="J479" i="19"/>
  <c r="K479" i="19" s="1"/>
  <c r="H478" i="19"/>
  <c r="L478" i="19" s="1"/>
  <c r="M478" i="19" s="1"/>
  <c r="J478" i="19"/>
  <c r="K478" i="19" s="1"/>
  <c r="H476" i="19"/>
  <c r="L476" i="19" s="1"/>
  <c r="M476" i="19" s="1"/>
  <c r="J476" i="19"/>
  <c r="K476" i="19" s="1"/>
  <c r="J475" i="19"/>
  <c r="K475" i="19" s="1"/>
  <c r="H475" i="19"/>
  <c r="L475" i="19" s="1"/>
  <c r="M475" i="19" s="1"/>
  <c r="J474" i="19"/>
  <c r="K474" i="19" s="1"/>
  <c r="H474" i="19"/>
  <c r="L474" i="19" s="1"/>
  <c r="M474" i="19" s="1"/>
  <c r="J472" i="19"/>
  <c r="K472" i="19" s="1"/>
  <c r="H472" i="19"/>
  <c r="L472" i="19" s="1"/>
  <c r="M472" i="19" s="1"/>
  <c r="J471" i="19"/>
  <c r="K471" i="19" s="1"/>
  <c r="H469" i="19"/>
  <c r="L469" i="19" s="1"/>
  <c r="M469" i="19" s="1"/>
  <c r="J469" i="19"/>
  <c r="K469" i="19" s="1"/>
  <c r="H468" i="19"/>
  <c r="L468" i="19" s="1"/>
  <c r="M468" i="19" s="1"/>
  <c r="J468" i="19"/>
  <c r="K468" i="19" s="1"/>
  <c r="J467" i="19"/>
  <c r="K467" i="19" s="1"/>
  <c r="H467" i="19"/>
  <c r="L467" i="19" s="1"/>
  <c r="M467" i="19" s="1"/>
  <c r="J466" i="19"/>
  <c r="K466" i="19" s="1"/>
  <c r="H466" i="19"/>
  <c r="L466" i="19" s="1"/>
  <c r="M466" i="19" s="1"/>
  <c r="J464" i="19"/>
  <c r="K464" i="19" s="1"/>
  <c r="H464" i="19"/>
  <c r="L464" i="19" s="1"/>
  <c r="M464" i="19" s="1"/>
  <c r="J463" i="19"/>
  <c r="K463" i="19" s="1"/>
  <c r="J462" i="19"/>
  <c r="K462" i="19" s="1"/>
  <c r="H461" i="19"/>
  <c r="L461" i="19" s="1"/>
  <c r="M461" i="19" s="1"/>
  <c r="J461" i="19"/>
  <c r="K461" i="19" s="1"/>
  <c r="H460" i="19"/>
  <c r="L460" i="19" s="1"/>
  <c r="M460" i="19" s="1"/>
  <c r="J460" i="19"/>
  <c r="K460" i="19" s="1"/>
  <c r="J457" i="19"/>
  <c r="K457" i="19" s="1"/>
  <c r="H457" i="19"/>
  <c r="L457" i="19" s="1"/>
  <c r="M457" i="19" s="1"/>
  <c r="J456" i="19"/>
  <c r="K456" i="19" s="1"/>
  <c r="J454" i="19"/>
  <c r="K454" i="19" s="1"/>
  <c r="H453" i="19"/>
  <c r="L453" i="19" s="1"/>
  <c r="M453" i="19" s="1"/>
  <c r="J453" i="19"/>
  <c r="K453" i="19" s="1"/>
  <c r="J452" i="19"/>
  <c r="K452" i="19" s="1"/>
  <c r="H452" i="19"/>
  <c r="L452" i="19" s="1"/>
  <c r="M452" i="19" s="1"/>
  <c r="J451" i="19"/>
  <c r="K451" i="19" s="1"/>
  <c r="H451" i="19"/>
  <c r="L451" i="19" s="1"/>
  <c r="M451" i="19" s="1"/>
  <c r="J450" i="19"/>
  <c r="K450" i="19" s="1"/>
  <c r="H450" i="19"/>
  <c r="L450" i="19" s="1"/>
  <c r="M450" i="19" s="1"/>
  <c r="J447" i="19"/>
  <c r="K447" i="19" s="1"/>
  <c r="H447" i="19"/>
  <c r="L447" i="19" s="1"/>
  <c r="M447" i="19" s="1"/>
  <c r="J445" i="19"/>
  <c r="K445" i="19" s="1"/>
  <c r="H444" i="19"/>
  <c r="L444" i="19" s="1"/>
  <c r="M444" i="19" s="1"/>
  <c r="J444" i="19"/>
  <c r="K444" i="19" s="1"/>
  <c r="H443" i="19"/>
  <c r="L443" i="19" s="1"/>
  <c r="M443" i="19" s="1"/>
  <c r="J443" i="19"/>
  <c r="K443" i="19" s="1"/>
  <c r="J442" i="19"/>
  <c r="K442" i="19" s="1"/>
  <c r="H442" i="19"/>
  <c r="L442" i="19" s="1"/>
  <c r="M442" i="19" s="1"/>
  <c r="J441" i="19"/>
  <c r="K441" i="19" s="1"/>
  <c r="H441" i="19"/>
  <c r="L441" i="19" s="1"/>
  <c r="M441" i="19" s="1"/>
  <c r="J440" i="19"/>
  <c r="K440" i="19" s="1"/>
  <c r="H440" i="19"/>
  <c r="L440" i="19" s="1"/>
  <c r="M440" i="19" s="1"/>
  <c r="J438" i="19"/>
  <c r="K438" i="19" s="1"/>
  <c r="H438" i="19"/>
  <c r="L438" i="19" s="1"/>
  <c r="M438" i="19" s="1"/>
  <c r="J435" i="19"/>
  <c r="K435" i="19" s="1"/>
  <c r="H434" i="19"/>
  <c r="L434" i="19" s="1"/>
  <c r="M434" i="19" s="1"/>
  <c r="J434" i="19"/>
  <c r="K434" i="19" s="1"/>
  <c r="H433" i="19"/>
  <c r="L433" i="19" s="1"/>
  <c r="M433" i="19" s="1"/>
  <c r="J433" i="19"/>
  <c r="K433" i="19" s="1"/>
  <c r="J432" i="19"/>
  <c r="K432" i="19" s="1"/>
  <c r="H432" i="19"/>
  <c r="L432" i="19" s="1"/>
  <c r="M432" i="19" s="1"/>
  <c r="J430" i="19"/>
  <c r="K430" i="19" s="1"/>
  <c r="H430" i="19"/>
  <c r="L430" i="19" s="1"/>
  <c r="M430" i="19" s="1"/>
  <c r="J428" i="19"/>
  <c r="K428" i="19" s="1"/>
  <c r="H428" i="19"/>
  <c r="L428" i="19" s="1"/>
  <c r="M428" i="19" s="1"/>
  <c r="J427" i="19"/>
  <c r="K427" i="19" s="1"/>
  <c r="H426" i="19"/>
  <c r="L426" i="19" s="1"/>
  <c r="M426" i="19" s="1"/>
  <c r="J426" i="19"/>
  <c r="K426" i="19" s="1"/>
  <c r="H425" i="19"/>
  <c r="L425" i="19" s="1"/>
  <c r="M425" i="19" s="1"/>
  <c r="J425" i="19"/>
  <c r="K425" i="19" s="1"/>
  <c r="H424" i="19"/>
  <c r="L424" i="19" s="1"/>
  <c r="M424" i="19" s="1"/>
  <c r="J424" i="19"/>
  <c r="K424" i="19" s="1"/>
  <c r="J423" i="19"/>
  <c r="K423" i="19" s="1"/>
  <c r="H423" i="19"/>
  <c r="L423" i="19" s="1"/>
  <c r="M423" i="19" s="1"/>
  <c r="J422" i="19"/>
  <c r="K422" i="19" s="1"/>
  <c r="H422" i="19"/>
  <c r="L422" i="19" s="1"/>
  <c r="M422" i="19" s="1"/>
  <c r="K420" i="19"/>
  <c r="J420" i="19"/>
  <c r="H420" i="19"/>
  <c r="L420" i="19" s="1"/>
  <c r="M420" i="19" s="1"/>
  <c r="J418" i="19"/>
  <c r="K418" i="19" s="1"/>
  <c r="H416" i="19"/>
  <c r="L416" i="19" s="1"/>
  <c r="M416" i="19" s="1"/>
  <c r="J416" i="19"/>
  <c r="K416" i="19" s="1"/>
  <c r="H415" i="19"/>
  <c r="L415" i="19" s="1"/>
  <c r="M415" i="19" s="1"/>
  <c r="J415" i="19"/>
  <c r="K415" i="19" s="1"/>
  <c r="J413" i="19"/>
  <c r="K413" i="19" s="1"/>
  <c r="H413" i="19"/>
  <c r="L413" i="19" s="1"/>
  <c r="M413" i="19" s="1"/>
  <c r="J412" i="19"/>
  <c r="K412" i="19" s="1"/>
  <c r="H412" i="19"/>
  <c r="L412" i="19" s="1"/>
  <c r="M412" i="19" s="1"/>
  <c r="J410" i="19"/>
  <c r="K410" i="19" s="1"/>
  <c r="H410" i="19"/>
  <c r="L410" i="19" s="1"/>
  <c r="M410" i="19" s="1"/>
  <c r="J409" i="19"/>
  <c r="K409" i="19" s="1"/>
  <c r="J408" i="19"/>
  <c r="K408" i="19" s="1"/>
  <c r="H407" i="19"/>
  <c r="L407" i="19" s="1"/>
  <c r="M407" i="19" s="1"/>
  <c r="J407" i="19"/>
  <c r="K407" i="19" s="1"/>
  <c r="H406" i="19"/>
  <c r="L406" i="19" s="1"/>
  <c r="M406" i="19" s="1"/>
  <c r="J406" i="19"/>
  <c r="K406" i="19" s="1"/>
  <c r="J405" i="19"/>
  <c r="K405" i="19" s="1"/>
  <c r="H405" i="19"/>
  <c r="L405" i="19" s="1"/>
  <c r="M405" i="19" s="1"/>
  <c r="J404" i="19"/>
  <c r="K404" i="19" s="1"/>
  <c r="H404" i="19"/>
  <c r="L404" i="19" s="1"/>
  <c r="M404" i="19" s="1"/>
  <c r="H402" i="19"/>
  <c r="L402" i="19" s="1"/>
  <c r="M402" i="19" s="1"/>
  <c r="J401" i="19"/>
  <c r="K401" i="19" s="1"/>
  <c r="J400" i="19"/>
  <c r="K400" i="19" s="1"/>
  <c r="H399" i="19"/>
  <c r="L399" i="19" s="1"/>
  <c r="M399" i="19" s="1"/>
  <c r="J399" i="19"/>
  <c r="K399" i="19" s="1"/>
  <c r="J398" i="19"/>
  <c r="K398" i="19" s="1"/>
  <c r="H398" i="19"/>
  <c r="L398" i="19" s="1"/>
  <c r="M398" i="19" s="1"/>
  <c r="J397" i="19"/>
  <c r="K397" i="19" s="1"/>
  <c r="H397" i="19"/>
  <c r="L397" i="19" s="1"/>
  <c r="M397" i="19" s="1"/>
  <c r="J396" i="19"/>
  <c r="K396" i="19" s="1"/>
  <c r="H396" i="19"/>
  <c r="L396" i="19" s="1"/>
  <c r="M396" i="19" s="1"/>
  <c r="J394" i="19"/>
  <c r="K394" i="19" s="1"/>
  <c r="H394" i="19"/>
  <c r="L394" i="19" s="1"/>
  <c r="M394" i="19" s="1"/>
  <c r="H393" i="19"/>
  <c r="L393" i="19" s="1"/>
  <c r="M393" i="19" s="1"/>
  <c r="J393" i="19"/>
  <c r="K393" i="19" s="1"/>
  <c r="J390" i="19"/>
  <c r="K390" i="19" s="1"/>
  <c r="H390" i="19"/>
  <c r="L390" i="19" s="1"/>
  <c r="M390" i="19" s="1"/>
  <c r="J388" i="19"/>
  <c r="K388" i="19" s="1"/>
  <c r="H388" i="19"/>
  <c r="L388" i="19" s="1"/>
  <c r="M388" i="19" s="1"/>
  <c r="H386" i="19"/>
  <c r="L386" i="19" s="1"/>
  <c r="M386" i="19" s="1"/>
  <c r="J386" i="19"/>
  <c r="K386" i="19" s="1"/>
  <c r="J383" i="19"/>
  <c r="K383" i="19" s="1"/>
  <c r="H383" i="19"/>
  <c r="L383" i="19" s="1"/>
  <c r="M383" i="19" s="1"/>
  <c r="J380" i="19"/>
  <c r="K380" i="19" s="1"/>
  <c r="H380" i="19"/>
  <c r="L380" i="19" s="1"/>
  <c r="M380" i="19" s="1"/>
  <c r="J378" i="19"/>
  <c r="K378" i="19" s="1"/>
  <c r="H378" i="19"/>
  <c r="L378" i="19" s="1"/>
  <c r="M378" i="19" s="1"/>
  <c r="H377" i="19"/>
  <c r="L377" i="19" s="1"/>
  <c r="M377" i="19" s="1"/>
  <c r="J377" i="19"/>
  <c r="K377" i="19" s="1"/>
  <c r="H375" i="19"/>
  <c r="L375" i="19" s="1"/>
  <c r="M375" i="19" s="1"/>
  <c r="J375" i="19"/>
  <c r="K375" i="19" s="1"/>
  <c r="J374" i="19"/>
  <c r="K374" i="19" s="1"/>
  <c r="J373" i="19"/>
  <c r="K373" i="19" s="1"/>
  <c r="H373" i="19"/>
  <c r="L373" i="19" s="1"/>
  <c r="M373" i="19" s="1"/>
  <c r="J372" i="19"/>
  <c r="K372" i="19" s="1"/>
  <c r="H372" i="19"/>
  <c r="L372" i="19" s="1"/>
  <c r="M372" i="19" s="1"/>
  <c r="J371" i="19"/>
  <c r="K371" i="19" s="1"/>
  <c r="H371" i="19"/>
  <c r="L371" i="19" s="1"/>
  <c r="M371" i="19" s="1"/>
  <c r="J369" i="19"/>
  <c r="K369" i="19" s="1"/>
  <c r="H369" i="19"/>
  <c r="L369" i="19" s="1"/>
  <c r="M369" i="19" s="1"/>
  <c r="H367" i="19"/>
  <c r="L367" i="19" s="1"/>
  <c r="M367" i="19" s="1"/>
  <c r="J367" i="19"/>
  <c r="K367" i="19" s="1"/>
  <c r="J366" i="19"/>
  <c r="K366" i="19" s="1"/>
  <c r="J365" i="19"/>
  <c r="K365" i="19" s="1"/>
  <c r="H365" i="19"/>
  <c r="L365" i="19" s="1"/>
  <c r="M365" i="19" s="1"/>
  <c r="J363" i="19"/>
  <c r="K363" i="19" s="1"/>
  <c r="H363" i="19"/>
  <c r="L363" i="19" s="1"/>
  <c r="M363" i="19" s="1"/>
  <c r="J362" i="19"/>
  <c r="K362" i="19" s="1"/>
  <c r="H362" i="19"/>
  <c r="L362" i="19" s="1"/>
  <c r="M362" i="19" s="1"/>
  <c r="H361" i="19"/>
  <c r="L361" i="19" s="1"/>
  <c r="M361" i="19" s="1"/>
  <c r="J360" i="19"/>
  <c r="K360" i="19" s="1"/>
  <c r="H360" i="19"/>
  <c r="L360" i="19" s="1"/>
  <c r="M360" i="19" s="1"/>
  <c r="H358" i="19"/>
  <c r="L358" i="19" s="1"/>
  <c r="M358" i="19" s="1"/>
  <c r="J358" i="19"/>
  <c r="K358" i="19" s="1"/>
  <c r="J357" i="19"/>
  <c r="K357" i="19" s="1"/>
  <c r="J356" i="19"/>
  <c r="K356" i="19" s="1"/>
  <c r="H356" i="19"/>
  <c r="L356" i="19" s="1"/>
  <c r="M356" i="19" s="1"/>
  <c r="J355" i="19"/>
  <c r="K355" i="19" s="1"/>
  <c r="H355" i="19"/>
  <c r="L355" i="19" s="1"/>
  <c r="M355" i="19" s="1"/>
  <c r="J354" i="19"/>
  <c r="K354" i="19" s="1"/>
  <c r="H354" i="19"/>
  <c r="L354" i="19" s="1"/>
  <c r="M354" i="19" s="1"/>
  <c r="J352" i="19"/>
  <c r="K352" i="19" s="1"/>
  <c r="H352" i="19"/>
  <c r="L352" i="19" s="1"/>
  <c r="M352" i="19" s="1"/>
  <c r="J351" i="19"/>
  <c r="K351" i="19" s="1"/>
  <c r="H351" i="19"/>
  <c r="L351" i="19" s="1"/>
  <c r="M351" i="19" s="1"/>
  <c r="H349" i="19"/>
  <c r="L349" i="19" s="1"/>
  <c r="M349" i="19" s="1"/>
  <c r="J349" i="19"/>
  <c r="K349" i="19" s="1"/>
  <c r="J348" i="19"/>
  <c r="K348" i="19" s="1"/>
  <c r="J347" i="19"/>
  <c r="K347" i="19" s="1"/>
  <c r="H347" i="19"/>
  <c r="L347" i="19" s="1"/>
  <c r="M347" i="19" s="1"/>
  <c r="J346" i="19"/>
  <c r="K346" i="19" s="1"/>
  <c r="H346" i="19"/>
  <c r="L346" i="19" s="1"/>
  <c r="M346" i="19" s="1"/>
  <c r="J345" i="19"/>
  <c r="K345" i="19" s="1"/>
  <c r="H345" i="19"/>
  <c r="L345" i="19" s="1"/>
  <c r="M345" i="19" s="1"/>
  <c r="H344" i="19"/>
  <c r="L344" i="19" s="1"/>
  <c r="M344" i="19" s="1"/>
  <c r="J343" i="19"/>
  <c r="K343" i="19" s="1"/>
  <c r="H343" i="19"/>
  <c r="L343" i="19" s="1"/>
  <c r="M343" i="19" s="1"/>
  <c r="H341" i="19"/>
  <c r="L341" i="19" s="1"/>
  <c r="M341" i="19" s="1"/>
  <c r="J341" i="19"/>
  <c r="K341" i="19" s="1"/>
  <c r="J340" i="19"/>
  <c r="K340" i="19" s="1"/>
  <c r="H339" i="19"/>
  <c r="L339" i="19" s="1"/>
  <c r="M339" i="19" s="1"/>
  <c r="J339" i="19"/>
  <c r="K339" i="19" s="1"/>
  <c r="J338" i="19"/>
  <c r="K338" i="19" s="1"/>
  <c r="H338" i="19"/>
  <c r="L338" i="19" s="1"/>
  <c r="M338" i="19" s="1"/>
  <c r="J337" i="19"/>
  <c r="K337" i="19" s="1"/>
  <c r="H337" i="19"/>
  <c r="L337" i="19" s="1"/>
  <c r="M337" i="19" s="1"/>
  <c r="J336" i="19"/>
  <c r="K336" i="19" s="1"/>
  <c r="H336" i="19"/>
  <c r="L336" i="19" s="1"/>
  <c r="M336" i="19" s="1"/>
  <c r="J333" i="19"/>
  <c r="K333" i="19" s="1"/>
  <c r="H332" i="19"/>
  <c r="L332" i="19" s="1"/>
  <c r="M332" i="19" s="1"/>
  <c r="J332" i="19"/>
  <c r="K332" i="19" s="1"/>
  <c r="J331" i="19"/>
  <c r="K331" i="19" s="1"/>
  <c r="H331" i="19"/>
  <c r="L331" i="19" s="1"/>
  <c r="M331" i="19" s="1"/>
  <c r="J330" i="19"/>
  <c r="K330" i="19" s="1"/>
  <c r="H330" i="19"/>
  <c r="L330" i="19" s="1"/>
  <c r="M330" i="19" s="1"/>
  <c r="J329" i="19"/>
  <c r="K329" i="19" s="1"/>
  <c r="H329" i="19"/>
  <c r="L329" i="19" s="1"/>
  <c r="M329" i="19" s="1"/>
  <c r="J328" i="19"/>
  <c r="K328" i="19" s="1"/>
  <c r="H328" i="19"/>
  <c r="L328" i="19" s="1"/>
  <c r="M328" i="19" s="1"/>
  <c r="H326" i="19"/>
  <c r="L326" i="19" s="1"/>
  <c r="M326" i="19" s="1"/>
  <c r="J326" i="19"/>
  <c r="K326" i="19" s="1"/>
  <c r="J324" i="19"/>
  <c r="K324" i="19" s="1"/>
  <c r="H323" i="19"/>
  <c r="L323" i="19" s="1"/>
  <c r="M323" i="19" s="1"/>
  <c r="J323" i="19"/>
  <c r="K323" i="19" s="1"/>
  <c r="J322" i="19"/>
  <c r="K322" i="19" s="1"/>
  <c r="H322" i="19"/>
  <c r="L322" i="19" s="1"/>
  <c r="M322" i="19" s="1"/>
  <c r="J321" i="19"/>
  <c r="K321" i="19" s="1"/>
  <c r="H321" i="19"/>
  <c r="L321" i="19" s="1"/>
  <c r="M321" i="19" s="1"/>
  <c r="J320" i="19"/>
  <c r="K320" i="19" s="1"/>
  <c r="H320" i="19"/>
  <c r="L320" i="19" s="1"/>
  <c r="M320" i="19" s="1"/>
  <c r="J319" i="19"/>
  <c r="K319" i="19" s="1"/>
  <c r="H319" i="19"/>
  <c r="L319" i="19" s="1"/>
  <c r="M319" i="19" s="1"/>
  <c r="H317" i="19"/>
  <c r="L317" i="19" s="1"/>
  <c r="M317" i="19" s="1"/>
  <c r="J317" i="19"/>
  <c r="K317" i="19" s="1"/>
  <c r="J315" i="19"/>
  <c r="K315" i="19" s="1"/>
  <c r="H314" i="19"/>
  <c r="L314" i="19" s="1"/>
  <c r="M314" i="19" s="1"/>
  <c r="J314" i="19"/>
  <c r="K314" i="19" s="1"/>
  <c r="J313" i="19"/>
  <c r="K313" i="19" s="1"/>
  <c r="H313" i="19"/>
  <c r="L313" i="19" s="1"/>
  <c r="M313" i="19" s="1"/>
  <c r="J312" i="19"/>
  <c r="K312" i="19" s="1"/>
  <c r="H312" i="19"/>
  <c r="L312" i="19" s="1"/>
  <c r="M312" i="19" s="1"/>
  <c r="H311" i="19"/>
  <c r="L311" i="19" s="1"/>
  <c r="M311" i="19" s="1"/>
  <c r="J310" i="19"/>
  <c r="K310" i="19" s="1"/>
  <c r="H310" i="19"/>
  <c r="L310" i="19" s="1"/>
  <c r="M310" i="19" s="1"/>
  <c r="H307" i="19"/>
  <c r="L307" i="19" s="1"/>
  <c r="M307" i="19" s="1"/>
  <c r="J307" i="19"/>
  <c r="K307" i="19" s="1"/>
  <c r="J306" i="19"/>
  <c r="K306" i="19" s="1"/>
  <c r="H305" i="19"/>
  <c r="L305" i="19" s="1"/>
  <c r="M305" i="19" s="1"/>
  <c r="J305" i="19"/>
  <c r="K305" i="19" s="1"/>
  <c r="J304" i="19"/>
  <c r="K304" i="19" s="1"/>
  <c r="H304" i="19"/>
  <c r="L304" i="19" s="1"/>
  <c r="M304" i="19" s="1"/>
  <c r="J303" i="19"/>
  <c r="K303" i="19" s="1"/>
  <c r="H303" i="19"/>
  <c r="L303" i="19" s="1"/>
  <c r="M303" i="19" s="1"/>
  <c r="J301" i="19"/>
  <c r="K301" i="19" s="1"/>
  <c r="H301" i="19"/>
  <c r="L301" i="19" s="1"/>
  <c r="M301" i="19" s="1"/>
  <c r="H299" i="19"/>
  <c r="L299" i="19" s="1"/>
  <c r="M299" i="19" s="1"/>
  <c r="J299" i="19"/>
  <c r="K299" i="19" s="1"/>
  <c r="J298" i="19"/>
  <c r="K298" i="19" s="1"/>
  <c r="H297" i="19"/>
  <c r="L297" i="19" s="1"/>
  <c r="M297" i="19" s="1"/>
  <c r="J297" i="19"/>
  <c r="K297" i="19" s="1"/>
  <c r="J296" i="19"/>
  <c r="K296" i="19" s="1"/>
  <c r="H296" i="19"/>
  <c r="L296" i="19" s="1"/>
  <c r="M296" i="19" s="1"/>
  <c r="J295" i="19"/>
  <c r="K295" i="19" s="1"/>
  <c r="H295" i="19"/>
  <c r="L295" i="19" s="1"/>
  <c r="M295" i="19" s="1"/>
  <c r="H294" i="19"/>
  <c r="L294" i="19" s="1"/>
  <c r="M294" i="19" s="1"/>
  <c r="J293" i="19"/>
  <c r="K293" i="19" s="1"/>
  <c r="H293" i="19"/>
  <c r="L293" i="19" s="1"/>
  <c r="M293" i="19" s="1"/>
  <c r="H291" i="19"/>
  <c r="L291" i="19" s="1"/>
  <c r="M291" i="19" s="1"/>
  <c r="J291" i="19"/>
  <c r="K291" i="19" s="1"/>
  <c r="J290" i="19"/>
  <c r="K290" i="19" s="1"/>
  <c r="H289" i="19"/>
  <c r="L289" i="19" s="1"/>
  <c r="M289" i="19" s="1"/>
  <c r="J289" i="19"/>
  <c r="K289" i="19" s="1"/>
  <c r="J288" i="19"/>
  <c r="K288" i="19" s="1"/>
  <c r="H288" i="19"/>
  <c r="L288" i="19" s="1"/>
  <c r="M288" i="19" s="1"/>
  <c r="J287" i="19"/>
  <c r="K287" i="19" s="1"/>
  <c r="H287" i="19"/>
  <c r="L287" i="19" s="1"/>
  <c r="M287" i="19" s="1"/>
  <c r="H286" i="19"/>
  <c r="L286" i="19" s="1"/>
  <c r="M286" i="19" s="1"/>
  <c r="H283" i="19"/>
  <c r="L283" i="19" s="1"/>
  <c r="M283" i="19" s="1"/>
  <c r="J283" i="19"/>
  <c r="K283" i="19" s="1"/>
  <c r="H282" i="19"/>
  <c r="L282" i="19" s="1"/>
  <c r="M282" i="19" s="1"/>
  <c r="J282" i="19"/>
  <c r="K282" i="19" s="1"/>
  <c r="J281" i="19"/>
  <c r="K281" i="19" s="1"/>
  <c r="H281" i="19"/>
  <c r="L281" i="19" s="1"/>
  <c r="M281" i="19" s="1"/>
  <c r="J280" i="19"/>
  <c r="K280" i="19" s="1"/>
  <c r="H280" i="19"/>
  <c r="L280" i="19" s="1"/>
  <c r="M280" i="19" s="1"/>
  <c r="J279" i="19"/>
  <c r="K279" i="19" s="1"/>
  <c r="H279" i="19"/>
  <c r="L279" i="19" s="1"/>
  <c r="M279" i="19" s="1"/>
  <c r="H278" i="19"/>
  <c r="L278" i="19" s="1"/>
  <c r="M278" i="19" s="1"/>
  <c r="J277" i="19"/>
  <c r="K277" i="19" s="1"/>
  <c r="H277" i="19"/>
  <c r="L277" i="19" s="1"/>
  <c r="M277" i="19" s="1"/>
  <c r="H275" i="19"/>
  <c r="L275" i="19" s="1"/>
  <c r="M275" i="19" s="1"/>
  <c r="J275" i="19"/>
  <c r="K275" i="19" s="1"/>
  <c r="H274" i="19"/>
  <c r="L274" i="19" s="1"/>
  <c r="M274" i="19" s="1"/>
  <c r="J274" i="19"/>
  <c r="K274" i="19" s="1"/>
  <c r="J273" i="19"/>
  <c r="K273" i="19" s="1"/>
  <c r="H273" i="19"/>
  <c r="L273" i="19" s="1"/>
  <c r="M273" i="19" s="1"/>
  <c r="J272" i="19"/>
  <c r="K272" i="19" s="1"/>
  <c r="H272" i="19"/>
  <c r="L272" i="19" s="1"/>
  <c r="M272" i="19" s="1"/>
  <c r="J271" i="19"/>
  <c r="K271" i="19" s="1"/>
  <c r="H271" i="19"/>
  <c r="L271" i="19" s="1"/>
  <c r="M271" i="19" s="1"/>
  <c r="J270" i="19"/>
  <c r="K270" i="19" s="1"/>
  <c r="H270" i="19"/>
  <c r="L270" i="19" s="1"/>
  <c r="M270" i="19" s="1"/>
  <c r="H267" i="19"/>
  <c r="L267" i="19" s="1"/>
  <c r="M267" i="19" s="1"/>
  <c r="J267" i="19"/>
  <c r="K267" i="19" s="1"/>
  <c r="J266" i="19"/>
  <c r="K266" i="19" s="1"/>
  <c r="H266" i="19"/>
  <c r="L266" i="19" s="1"/>
  <c r="M266" i="19" s="1"/>
  <c r="J264" i="19"/>
  <c r="K264" i="19" s="1"/>
  <c r="H264" i="19"/>
  <c r="L264" i="19" s="1"/>
  <c r="M264" i="19" s="1"/>
  <c r="J263" i="19"/>
  <c r="K263" i="19" s="1"/>
  <c r="H263" i="19"/>
  <c r="L263" i="19" s="1"/>
  <c r="M263" i="19" s="1"/>
  <c r="H262" i="19"/>
  <c r="L262" i="19" s="1"/>
  <c r="M262" i="19" s="1"/>
  <c r="J261" i="19"/>
  <c r="K261" i="19" s="1"/>
  <c r="H261" i="19"/>
  <c r="L261" i="19" s="1"/>
  <c r="M261" i="19" s="1"/>
  <c r="H259" i="19"/>
  <c r="L259" i="19" s="1"/>
  <c r="M259" i="19" s="1"/>
  <c r="J259" i="19"/>
  <c r="K259" i="19" s="1"/>
  <c r="H258" i="19"/>
  <c r="L258" i="19" s="1"/>
  <c r="M258" i="19" s="1"/>
  <c r="J258" i="19"/>
  <c r="K258" i="19" s="1"/>
  <c r="J257" i="19"/>
  <c r="K257" i="19" s="1"/>
  <c r="H257" i="19"/>
  <c r="L257" i="19" s="1"/>
  <c r="M257" i="19" s="1"/>
  <c r="J256" i="19"/>
  <c r="K256" i="19" s="1"/>
  <c r="H256" i="19"/>
  <c r="L256" i="19" s="1"/>
  <c r="M256" i="19" s="1"/>
  <c r="J255" i="19"/>
  <c r="K255" i="19" s="1"/>
  <c r="H255" i="19"/>
  <c r="L255" i="19" s="1"/>
  <c r="M255" i="19" s="1"/>
  <c r="H254" i="19"/>
  <c r="L254" i="19" s="1"/>
  <c r="M254" i="19" s="1"/>
  <c r="J253" i="19"/>
  <c r="K253" i="19" s="1"/>
  <c r="H253" i="19"/>
  <c r="L253" i="19" s="1"/>
  <c r="M253" i="19" s="1"/>
  <c r="J252" i="19"/>
  <c r="K252" i="19" s="1"/>
  <c r="H252" i="19"/>
  <c r="L252" i="19" s="1"/>
  <c r="M252" i="19" s="1"/>
  <c r="H251" i="19"/>
  <c r="L251" i="19" s="1"/>
  <c r="M251" i="19" s="1"/>
  <c r="J251" i="19"/>
  <c r="K251" i="19" s="1"/>
  <c r="H250" i="19"/>
  <c r="L250" i="19" s="1"/>
  <c r="M250" i="19" s="1"/>
  <c r="J250" i="19"/>
  <c r="K250" i="19" s="1"/>
  <c r="J249" i="19"/>
  <c r="K249" i="19" s="1"/>
  <c r="H249" i="19"/>
  <c r="L249" i="19" s="1"/>
  <c r="M249" i="19" s="1"/>
  <c r="J247" i="19"/>
  <c r="K247" i="19" s="1"/>
  <c r="H247" i="19"/>
  <c r="L247" i="19" s="1"/>
  <c r="M247" i="19" s="1"/>
  <c r="J246" i="19"/>
  <c r="K246" i="19" s="1"/>
  <c r="H246" i="19"/>
  <c r="L246" i="19" s="1"/>
  <c r="M246" i="19" s="1"/>
  <c r="H245" i="19"/>
  <c r="L245" i="19" s="1"/>
  <c r="M245" i="19" s="1"/>
  <c r="J244" i="19"/>
  <c r="K244" i="19" s="1"/>
  <c r="H244" i="19"/>
  <c r="L244" i="19" s="1"/>
  <c r="M244" i="19" s="1"/>
  <c r="J243" i="19"/>
  <c r="K243" i="19" s="1"/>
  <c r="H243" i="19"/>
  <c r="L243" i="19" s="1"/>
  <c r="M243" i="19" s="1"/>
  <c r="J242" i="19"/>
  <c r="K242" i="19" s="1"/>
  <c r="J241" i="19"/>
  <c r="K241" i="19" s="1"/>
  <c r="J240" i="19"/>
  <c r="K240" i="19" s="1"/>
  <c r="H240" i="19"/>
  <c r="L240" i="19" s="1"/>
  <c r="M240" i="19" s="1"/>
  <c r="J239" i="19"/>
  <c r="K239" i="19" s="1"/>
  <c r="H239" i="19"/>
  <c r="L239" i="19" s="1"/>
  <c r="M239" i="19" s="1"/>
  <c r="J238" i="19"/>
  <c r="K238" i="19" s="1"/>
  <c r="H238" i="19"/>
  <c r="L238" i="19" s="1"/>
  <c r="M238" i="19" s="1"/>
  <c r="J237" i="19"/>
  <c r="K237" i="19" s="1"/>
  <c r="H237" i="19"/>
  <c r="L237" i="19" s="1"/>
  <c r="M237" i="19" s="1"/>
  <c r="H236" i="19"/>
  <c r="L236" i="19" s="1"/>
  <c r="M236" i="19" s="1"/>
  <c r="H235" i="19"/>
  <c r="L235" i="19" s="1"/>
  <c r="M235" i="19" s="1"/>
  <c r="H233" i="19"/>
  <c r="L233" i="19" s="1"/>
  <c r="M233" i="19" s="1"/>
  <c r="J233" i="19"/>
  <c r="K233" i="19" s="1"/>
  <c r="J232" i="19"/>
  <c r="K232" i="19" s="1"/>
  <c r="H232" i="19"/>
  <c r="L232" i="19" s="1"/>
  <c r="M232" i="19" s="1"/>
  <c r="J225" i="19"/>
  <c r="K225" i="19" s="1"/>
  <c r="H225" i="19"/>
  <c r="L225" i="19" s="1"/>
  <c r="M225" i="19" s="1"/>
  <c r="H224" i="19"/>
  <c r="L224" i="19" s="1"/>
  <c r="M224" i="19" s="1"/>
  <c r="J223" i="19"/>
  <c r="K223" i="19" s="1"/>
  <c r="J221" i="19"/>
  <c r="K221" i="19" s="1"/>
  <c r="H221" i="19"/>
  <c r="L221" i="19" s="1"/>
  <c r="M221" i="19" s="1"/>
  <c r="J220" i="19"/>
  <c r="K220" i="19" s="1"/>
  <c r="H220" i="19"/>
  <c r="L220" i="19" s="1"/>
  <c r="M220" i="19" s="1"/>
  <c r="J219" i="19"/>
  <c r="K219" i="19" s="1"/>
  <c r="J216" i="19"/>
  <c r="K216" i="19" s="1"/>
  <c r="H216" i="19"/>
  <c r="L216" i="19" s="1"/>
  <c r="M216" i="19" s="1"/>
  <c r="J215" i="19"/>
  <c r="K215" i="19" s="1"/>
  <c r="H215" i="19"/>
  <c r="L215" i="19" s="1"/>
  <c r="M215" i="19" s="1"/>
  <c r="J213" i="19"/>
  <c r="K213" i="19" s="1"/>
  <c r="J212" i="19"/>
  <c r="K212" i="19" s="1"/>
  <c r="H212" i="19"/>
  <c r="L212" i="19" s="1"/>
  <c r="M212" i="19" s="1"/>
  <c r="J211" i="19"/>
  <c r="K211" i="19" s="1"/>
  <c r="J210" i="19"/>
  <c r="K210" i="19" s="1"/>
  <c r="H210" i="19"/>
  <c r="L210" i="19" s="1"/>
  <c r="M210" i="19" s="1"/>
  <c r="J209" i="19"/>
  <c r="K209" i="19" s="1"/>
  <c r="H209" i="19"/>
  <c r="L209" i="19" s="1"/>
  <c r="M209" i="19" s="1"/>
  <c r="J206" i="19"/>
  <c r="K206" i="19" s="1"/>
  <c r="H206" i="19"/>
  <c r="L206" i="19" s="1"/>
  <c r="M206" i="19" s="1"/>
  <c r="J205" i="19"/>
  <c r="K205" i="19" s="1"/>
  <c r="H205" i="19"/>
  <c r="L205" i="19" s="1"/>
  <c r="M205" i="19" s="1"/>
  <c r="J204" i="19"/>
  <c r="K204" i="19" s="1"/>
  <c r="J203" i="19"/>
  <c r="K203" i="19" s="1"/>
  <c r="H203" i="19"/>
  <c r="L203" i="19" s="1"/>
  <c r="M203" i="19" s="1"/>
  <c r="J202" i="19"/>
  <c r="K202" i="19" s="1"/>
  <c r="J199" i="19"/>
  <c r="K199" i="19" s="1"/>
  <c r="H199" i="19"/>
  <c r="L199" i="19" s="1"/>
  <c r="M199" i="19" s="1"/>
  <c r="L198" i="19"/>
  <c r="M198" i="19" s="1"/>
  <c r="J198" i="19"/>
  <c r="K198" i="19" s="1"/>
  <c r="H198" i="19"/>
  <c r="J195" i="19"/>
  <c r="K195" i="19" s="1"/>
  <c r="H195" i="19"/>
  <c r="L195" i="19" s="1"/>
  <c r="M195" i="19" s="1"/>
  <c r="J194" i="19"/>
  <c r="K194" i="19" s="1"/>
  <c r="H194" i="19"/>
  <c r="L194" i="19" s="1"/>
  <c r="M194" i="19" s="1"/>
  <c r="J192" i="19"/>
  <c r="K192" i="19" s="1"/>
  <c r="H192" i="19"/>
  <c r="L192" i="19" s="1"/>
  <c r="M192" i="19" s="1"/>
  <c r="J191" i="19"/>
  <c r="K191" i="19" s="1"/>
  <c r="H191" i="19"/>
  <c r="L191" i="19" s="1"/>
  <c r="M191" i="19" s="1"/>
  <c r="H190" i="19"/>
  <c r="L190" i="19" s="1"/>
  <c r="M190" i="19" s="1"/>
  <c r="J190" i="19"/>
  <c r="K190" i="19" s="1"/>
  <c r="J188" i="19"/>
  <c r="K188" i="19" s="1"/>
  <c r="H188" i="19"/>
  <c r="L188" i="19" s="1"/>
  <c r="M188" i="19" s="1"/>
  <c r="J187" i="19"/>
  <c r="K187" i="19" s="1"/>
  <c r="H187" i="19"/>
  <c r="L187" i="19" s="1"/>
  <c r="M187" i="19" s="1"/>
  <c r="J186" i="19"/>
  <c r="K186" i="19" s="1"/>
  <c r="H186" i="19"/>
  <c r="L186" i="19" s="1"/>
  <c r="M186" i="19" s="1"/>
  <c r="J184" i="19"/>
  <c r="K184" i="19" s="1"/>
  <c r="H184" i="19"/>
  <c r="L184" i="19" s="1"/>
  <c r="M184" i="19" s="1"/>
  <c r="J182" i="19"/>
  <c r="K182" i="19" s="1"/>
  <c r="H182" i="19"/>
  <c r="L182" i="19" s="1"/>
  <c r="M182" i="19" s="1"/>
  <c r="J179" i="19"/>
  <c r="K179" i="19" s="1"/>
  <c r="H179" i="19"/>
  <c r="L179" i="19" s="1"/>
  <c r="M179" i="19" s="1"/>
  <c r="J177" i="19"/>
  <c r="K177" i="19" s="1"/>
  <c r="H177" i="19"/>
  <c r="L177" i="19" s="1"/>
  <c r="M177" i="19" s="1"/>
  <c r="J176" i="19"/>
  <c r="K176" i="19" s="1"/>
  <c r="H176" i="19"/>
  <c r="L176" i="19" s="1"/>
  <c r="M176" i="19" s="1"/>
  <c r="J174" i="19"/>
  <c r="K174" i="19" s="1"/>
  <c r="H174" i="19"/>
  <c r="L174" i="19" s="1"/>
  <c r="M174" i="19" s="1"/>
  <c r="J173" i="19"/>
  <c r="K173" i="19" s="1"/>
  <c r="H173" i="19"/>
  <c r="L173" i="19" s="1"/>
  <c r="M173" i="19" s="1"/>
  <c r="J172" i="19"/>
  <c r="K172" i="19" s="1"/>
  <c r="J171" i="19"/>
  <c r="K171" i="19" s="1"/>
  <c r="H171" i="19"/>
  <c r="L171" i="19" s="1"/>
  <c r="M171" i="19" s="1"/>
  <c r="J170" i="19"/>
  <c r="K170" i="19" s="1"/>
  <c r="J168" i="19"/>
  <c r="K168" i="19" s="1"/>
  <c r="H168" i="19"/>
  <c r="L168" i="19" s="1"/>
  <c r="M168" i="19" s="1"/>
  <c r="J167" i="19"/>
  <c r="K167" i="19" s="1"/>
  <c r="H167" i="19"/>
  <c r="L167" i="19" s="1"/>
  <c r="M167" i="19" s="1"/>
  <c r="J165" i="19"/>
  <c r="K165" i="19" s="1"/>
  <c r="H165" i="19"/>
  <c r="L165" i="19" s="1"/>
  <c r="M165" i="19" s="1"/>
  <c r="J164" i="19"/>
  <c r="K164" i="19" s="1"/>
  <c r="H164" i="19"/>
  <c r="L164" i="19" s="1"/>
  <c r="M164" i="19" s="1"/>
  <c r="J163" i="19"/>
  <c r="K163" i="19" s="1"/>
  <c r="J162" i="19"/>
  <c r="K162" i="19" s="1"/>
  <c r="H162" i="19"/>
  <c r="L162" i="19" s="1"/>
  <c r="M162" i="19" s="1"/>
  <c r="J161" i="19"/>
  <c r="K161" i="19" s="1"/>
  <c r="H161" i="19"/>
  <c r="L161" i="19" s="1"/>
  <c r="M161" i="19" s="1"/>
  <c r="J159" i="19"/>
  <c r="K159" i="19" s="1"/>
  <c r="H159" i="19"/>
  <c r="L159" i="19" s="1"/>
  <c r="M159" i="19" s="1"/>
  <c r="J158" i="19"/>
  <c r="K158" i="19" s="1"/>
  <c r="H158" i="19"/>
  <c r="L158" i="19" s="1"/>
  <c r="M158" i="19" s="1"/>
  <c r="J155" i="19"/>
  <c r="K155" i="19" s="1"/>
  <c r="H155" i="19"/>
  <c r="L155" i="19" s="1"/>
  <c r="M155" i="19" s="1"/>
  <c r="J154" i="19"/>
  <c r="K154" i="19" s="1"/>
  <c r="H154" i="19"/>
  <c r="L154" i="19" s="1"/>
  <c r="M154" i="19" s="1"/>
  <c r="J151" i="19"/>
  <c r="K151" i="19" s="1"/>
  <c r="H151" i="19"/>
  <c r="L151" i="19" s="1"/>
  <c r="M151" i="19" s="1"/>
  <c r="J150" i="19"/>
  <c r="K150" i="19" s="1"/>
  <c r="H150" i="19"/>
  <c r="L150" i="19" s="1"/>
  <c r="M150" i="19" s="1"/>
  <c r="J148" i="19"/>
  <c r="K148" i="19" s="1"/>
  <c r="J147" i="19"/>
  <c r="K147" i="19" s="1"/>
  <c r="H147" i="19"/>
  <c r="L147" i="19" s="1"/>
  <c r="M147" i="19" s="1"/>
  <c r="J144" i="19"/>
  <c r="K144" i="19" s="1"/>
  <c r="J143" i="19"/>
  <c r="K143" i="19" s="1"/>
  <c r="H143" i="19"/>
  <c r="L143" i="19" s="1"/>
  <c r="M143" i="19" s="1"/>
  <c r="J141" i="19"/>
  <c r="K141" i="19" s="1"/>
  <c r="H141" i="19"/>
  <c r="L141" i="19" s="1"/>
  <c r="M141" i="19" s="1"/>
  <c r="J140" i="19"/>
  <c r="K140" i="19" s="1"/>
  <c r="H140" i="19"/>
  <c r="L140" i="19" s="1"/>
  <c r="M140" i="19" s="1"/>
  <c r="J139" i="19"/>
  <c r="K139" i="19" s="1"/>
  <c r="J138" i="19"/>
  <c r="K138" i="19" s="1"/>
  <c r="H138" i="19"/>
  <c r="L138" i="19" s="1"/>
  <c r="M138" i="19" s="1"/>
  <c r="J137" i="19"/>
  <c r="K137" i="19" s="1"/>
  <c r="H137" i="19"/>
  <c r="L137" i="19" s="1"/>
  <c r="M137" i="19" s="1"/>
  <c r="J136" i="19"/>
  <c r="K136" i="19" s="1"/>
  <c r="J135" i="19"/>
  <c r="K135" i="19" s="1"/>
  <c r="H135" i="19"/>
  <c r="L135" i="19" s="1"/>
  <c r="M135" i="19" s="1"/>
  <c r="J132" i="19"/>
  <c r="K132" i="19" s="1"/>
  <c r="J131" i="19"/>
  <c r="K131" i="19" s="1"/>
  <c r="H131" i="19"/>
  <c r="L131" i="19" s="1"/>
  <c r="M131" i="19" s="1"/>
  <c r="J130" i="19"/>
  <c r="K130" i="19" s="1"/>
  <c r="H130" i="19"/>
  <c r="L130" i="19" s="1"/>
  <c r="M130" i="19" s="1"/>
  <c r="J128" i="19"/>
  <c r="K128" i="19" s="1"/>
  <c r="J127" i="19"/>
  <c r="K127" i="19" s="1"/>
  <c r="H127" i="19"/>
  <c r="L127" i="19" s="1"/>
  <c r="M127" i="19" s="1"/>
  <c r="J124" i="19"/>
  <c r="K124" i="19" s="1"/>
  <c r="J123" i="19"/>
  <c r="K123" i="19" s="1"/>
  <c r="H123" i="19"/>
  <c r="L123" i="19" s="1"/>
  <c r="M123" i="19" s="1"/>
  <c r="J122" i="19"/>
  <c r="K122" i="19" s="1"/>
  <c r="J120" i="19"/>
  <c r="K120" i="19" s="1"/>
  <c r="H120" i="19"/>
  <c r="L120" i="19" s="1"/>
  <c r="M120" i="19" s="1"/>
  <c r="H119" i="19"/>
  <c r="L119" i="19" s="1"/>
  <c r="M119" i="19" s="1"/>
  <c r="J119" i="19"/>
  <c r="K119" i="19" s="1"/>
  <c r="J118" i="19"/>
  <c r="K118" i="19" s="1"/>
  <c r="J117" i="19"/>
  <c r="K117" i="19" s="1"/>
  <c r="H117" i="19"/>
  <c r="L117" i="19" s="1"/>
  <c r="M117" i="19" s="1"/>
  <c r="J115" i="19"/>
  <c r="K115" i="19" s="1"/>
  <c r="H115" i="19"/>
  <c r="L115" i="19" s="1"/>
  <c r="M115" i="19" s="1"/>
  <c r="J114" i="19"/>
  <c r="K114" i="19" s="1"/>
  <c r="H114" i="19"/>
  <c r="L114" i="19" s="1"/>
  <c r="M114" i="19" s="1"/>
  <c r="J113" i="19"/>
  <c r="K113" i="19" s="1"/>
  <c r="J111" i="19"/>
  <c r="K111" i="19" s="1"/>
  <c r="H111" i="19"/>
  <c r="L111" i="19" s="1"/>
  <c r="M111" i="19" s="1"/>
  <c r="J110" i="19"/>
  <c r="K110" i="19" s="1"/>
  <c r="H110" i="19"/>
  <c r="L110" i="19" s="1"/>
  <c r="M110" i="19" s="1"/>
  <c r="J109" i="19"/>
  <c r="K109" i="19" s="1"/>
  <c r="J108" i="19"/>
  <c r="K108" i="19" s="1"/>
  <c r="H108" i="19"/>
  <c r="L108" i="19" s="1"/>
  <c r="M108" i="19" s="1"/>
  <c r="J106" i="19"/>
  <c r="K106" i="19" s="1"/>
  <c r="H106" i="19"/>
  <c r="L106" i="19" s="1"/>
  <c r="M106" i="19" s="1"/>
  <c r="J104" i="19"/>
  <c r="K104" i="19" s="1"/>
  <c r="H104" i="19"/>
  <c r="L104" i="19" s="1"/>
  <c r="M104" i="19" s="1"/>
  <c r="J103" i="19"/>
  <c r="K103" i="19" s="1"/>
  <c r="J102" i="19"/>
  <c r="K102" i="19" s="1"/>
  <c r="H102" i="19"/>
  <c r="L102" i="19" s="1"/>
  <c r="M102" i="19" s="1"/>
  <c r="J101" i="19"/>
  <c r="K101" i="19" s="1"/>
  <c r="H101" i="19"/>
  <c r="L101" i="19" s="1"/>
  <c r="M101" i="19" s="1"/>
  <c r="H99" i="19"/>
  <c r="L99" i="19" s="1"/>
  <c r="M99" i="19" s="1"/>
  <c r="J98" i="19"/>
  <c r="K98" i="19" s="1"/>
  <c r="H98" i="19"/>
  <c r="L98" i="19" s="1"/>
  <c r="M98" i="19" s="1"/>
  <c r="J95" i="19"/>
  <c r="K95" i="19" s="1"/>
  <c r="J94" i="19"/>
  <c r="K94" i="19" s="1"/>
  <c r="H94" i="19"/>
  <c r="L94" i="19" s="1"/>
  <c r="M94" i="19" s="1"/>
  <c r="J93" i="19"/>
  <c r="K93" i="19" s="1"/>
  <c r="J91" i="19"/>
  <c r="K91" i="19" s="1"/>
  <c r="H91" i="19"/>
  <c r="L91" i="19" s="1"/>
  <c r="M91" i="19" s="1"/>
  <c r="J90" i="19"/>
  <c r="K90" i="19" s="1"/>
  <c r="H90" i="19"/>
  <c r="L90" i="19" s="1"/>
  <c r="M90" i="19" s="1"/>
  <c r="J89" i="19"/>
  <c r="K89" i="19" s="1"/>
  <c r="J88" i="19"/>
  <c r="K88" i="19" s="1"/>
  <c r="J85" i="19"/>
  <c r="K85" i="19" s="1"/>
  <c r="J84" i="19"/>
  <c r="K84" i="19" s="1"/>
  <c r="H84" i="19"/>
  <c r="L84" i="19" s="1"/>
  <c r="M84" i="19" s="1"/>
  <c r="J83" i="19"/>
  <c r="K83" i="19" s="1"/>
  <c r="H83" i="19"/>
  <c r="L83" i="19" s="1"/>
  <c r="M83" i="19" s="1"/>
  <c r="J82" i="19"/>
  <c r="K82" i="19" s="1"/>
  <c r="J81" i="19"/>
  <c r="K81" i="19" s="1"/>
  <c r="J80" i="19"/>
  <c r="K80" i="19" s="1"/>
  <c r="H80" i="19"/>
  <c r="L80" i="19" s="1"/>
  <c r="M80" i="19" s="1"/>
  <c r="J77" i="19"/>
  <c r="K77" i="19" s="1"/>
  <c r="H77" i="19"/>
  <c r="L77" i="19" s="1"/>
  <c r="M77" i="19" s="1"/>
  <c r="J76" i="19"/>
  <c r="K76" i="19" s="1"/>
  <c r="H76" i="19"/>
  <c r="L76" i="19" s="1"/>
  <c r="M76" i="19" s="1"/>
  <c r="J75" i="19"/>
  <c r="K75" i="19" s="1"/>
  <c r="J73" i="19"/>
  <c r="K73" i="19" s="1"/>
  <c r="J72" i="19"/>
  <c r="K72" i="19" s="1"/>
  <c r="H72" i="19"/>
  <c r="L72" i="19" s="1"/>
  <c r="M72" i="19" s="1"/>
  <c r="J71" i="19"/>
  <c r="K71" i="19" s="1"/>
  <c r="H70" i="19"/>
  <c r="L70" i="19" s="1"/>
  <c r="M70" i="19" s="1"/>
  <c r="J69" i="19"/>
  <c r="K69" i="19" s="1"/>
  <c r="J68" i="19"/>
  <c r="K68" i="19" s="1"/>
  <c r="H68" i="19"/>
  <c r="L68" i="19" s="1"/>
  <c r="M68" i="19" s="1"/>
  <c r="J67" i="19"/>
  <c r="K67" i="19" s="1"/>
  <c r="H67" i="19"/>
  <c r="L67" i="19" s="1"/>
  <c r="M67" i="19" s="1"/>
  <c r="J66" i="19"/>
  <c r="K66" i="19" s="1"/>
  <c r="J65" i="19"/>
  <c r="K65" i="19" s="1"/>
  <c r="J63" i="19"/>
  <c r="K63" i="19" s="1"/>
  <c r="H63" i="19"/>
  <c r="L63" i="19" s="1"/>
  <c r="M63" i="19" s="1"/>
  <c r="J62" i="19"/>
  <c r="K62" i="19" s="1"/>
  <c r="H61" i="19"/>
  <c r="L61" i="19" s="1"/>
  <c r="M61" i="19" s="1"/>
  <c r="J60" i="19"/>
  <c r="K60" i="19" s="1"/>
  <c r="J59" i="19"/>
  <c r="K59" i="19" s="1"/>
  <c r="H59" i="19"/>
  <c r="L59" i="19" s="1"/>
  <c r="M59" i="19" s="1"/>
  <c r="J58" i="19"/>
  <c r="K58" i="19" s="1"/>
  <c r="H58" i="19"/>
  <c r="L58" i="19" s="1"/>
  <c r="M58" i="19" s="1"/>
  <c r="J57" i="19"/>
  <c r="K57" i="19" s="1"/>
  <c r="J56" i="19"/>
  <c r="K56" i="19" s="1"/>
  <c r="J55" i="19"/>
  <c r="K55" i="19" s="1"/>
  <c r="H55" i="19"/>
  <c r="L55" i="19" s="1"/>
  <c r="M55" i="19" s="1"/>
  <c r="J52" i="19"/>
  <c r="K52" i="19" s="1"/>
  <c r="H52" i="19"/>
  <c r="L52" i="19" s="1"/>
  <c r="M52" i="19" s="1"/>
  <c r="J51" i="19"/>
  <c r="K51" i="19" s="1"/>
  <c r="H51" i="19"/>
  <c r="L51" i="19" s="1"/>
  <c r="M51" i="19" s="1"/>
  <c r="J50" i="19"/>
  <c r="K50" i="19" s="1"/>
  <c r="J49" i="19"/>
  <c r="K49" i="19" s="1"/>
  <c r="J48" i="19"/>
  <c r="K48" i="19" s="1"/>
  <c r="H48" i="19"/>
  <c r="L48" i="19" s="1"/>
  <c r="M48" i="19" s="1"/>
  <c r="J46" i="19"/>
  <c r="K46" i="19" s="1"/>
  <c r="H44" i="19"/>
  <c r="L44" i="19" s="1"/>
  <c r="M44" i="19" s="1"/>
  <c r="J43" i="19"/>
  <c r="K43" i="19" s="1"/>
  <c r="H43" i="19"/>
  <c r="L43" i="19" s="1"/>
  <c r="M43" i="19" s="1"/>
  <c r="J42" i="19"/>
  <c r="K42" i="19" s="1"/>
  <c r="H42" i="19"/>
  <c r="L42" i="19" s="1"/>
  <c r="M42" i="19" s="1"/>
  <c r="J40" i="19"/>
  <c r="K40" i="19" s="1"/>
  <c r="H40" i="19"/>
  <c r="L40" i="19" s="1"/>
  <c r="M40" i="19" s="1"/>
  <c r="J38" i="19"/>
  <c r="K38" i="19" s="1"/>
  <c r="J37" i="19"/>
  <c r="K37" i="19" s="1"/>
  <c r="J34" i="19"/>
  <c r="K34" i="19" s="1"/>
  <c r="H34" i="19"/>
  <c r="L34" i="19" s="1"/>
  <c r="M34" i="19" s="1"/>
  <c r="J32" i="19"/>
  <c r="K32" i="19" s="1"/>
  <c r="H32" i="19"/>
  <c r="L32" i="19" s="1"/>
  <c r="M32" i="19" s="1"/>
  <c r="J31" i="19"/>
  <c r="K31" i="19" s="1"/>
  <c r="H31" i="19"/>
  <c r="L31" i="19" s="1"/>
  <c r="M31" i="19" s="1"/>
  <c r="J29" i="19"/>
  <c r="K29" i="19" s="1"/>
  <c r="J28" i="19"/>
  <c r="K28" i="19" s="1"/>
  <c r="J27" i="19"/>
  <c r="K27" i="19" s="1"/>
  <c r="H27" i="19"/>
  <c r="L27" i="19" s="1"/>
  <c r="M27" i="19" s="1"/>
  <c r="J26" i="19"/>
  <c r="K26" i="19" s="1"/>
  <c r="H25" i="19"/>
  <c r="L25" i="19" s="1"/>
  <c r="M25" i="19" s="1"/>
  <c r="J24" i="19"/>
  <c r="K24" i="19" s="1"/>
  <c r="H24" i="19"/>
  <c r="L24" i="19" s="1"/>
  <c r="M24" i="19" s="1"/>
  <c r="J23" i="19"/>
  <c r="K23" i="19" s="1"/>
  <c r="H23" i="19"/>
  <c r="L23" i="19" s="1"/>
  <c r="M23" i="19" s="1"/>
  <c r="J22" i="19"/>
  <c r="K22" i="19" s="1"/>
  <c r="H22" i="19"/>
  <c r="L22" i="19" s="1"/>
  <c r="M22" i="19" s="1"/>
  <c r="J21" i="19"/>
  <c r="K21" i="19" s="1"/>
  <c r="J20" i="19"/>
  <c r="K20" i="19" s="1"/>
  <c r="J19" i="19"/>
  <c r="K19" i="19" s="1"/>
  <c r="H19" i="19"/>
  <c r="L19" i="19" s="1"/>
  <c r="M19" i="19" s="1"/>
  <c r="J18" i="19"/>
  <c r="K18" i="19" s="1"/>
  <c r="J17" i="19"/>
  <c r="K17" i="19" s="1"/>
  <c r="J15" i="19"/>
  <c r="K15" i="19" s="1"/>
  <c r="H15" i="19"/>
  <c r="L15" i="19" s="1"/>
  <c r="M15" i="19" s="1"/>
  <c r="J14" i="19"/>
  <c r="K14" i="19" s="1"/>
  <c r="H14" i="19"/>
  <c r="L14" i="19" s="1"/>
  <c r="M14" i="19" s="1"/>
  <c r="J13" i="19"/>
  <c r="K13" i="19" s="1"/>
  <c r="H13" i="19"/>
  <c r="L13" i="19" s="1"/>
  <c r="M13" i="19" s="1"/>
  <c r="J12" i="19"/>
  <c r="K12" i="19" s="1"/>
  <c r="J10" i="19"/>
  <c r="K10" i="19" s="1"/>
  <c r="O6" i="4" l="1"/>
  <c r="Q6" i="4"/>
  <c r="H17" i="19"/>
  <c r="L17" i="19" s="1"/>
  <c r="M17" i="19" s="1"/>
  <c r="H370" i="19"/>
  <c r="L370" i="19" s="1"/>
  <c r="M370" i="19" s="1"/>
  <c r="J370" i="19"/>
  <c r="K370" i="19" s="1"/>
  <c r="H10" i="19"/>
  <c r="L10" i="19" s="1"/>
  <c r="M10" i="19" s="1"/>
  <c r="H20" i="19"/>
  <c r="L20" i="19" s="1"/>
  <c r="M20" i="19" s="1"/>
  <c r="J25" i="19"/>
  <c r="K25" i="19" s="1"/>
  <c r="H28" i="19"/>
  <c r="L28" i="19" s="1"/>
  <c r="M28" i="19" s="1"/>
  <c r="H37" i="19"/>
  <c r="L37" i="19" s="1"/>
  <c r="M37" i="19" s="1"/>
  <c r="J44" i="19"/>
  <c r="K44" i="19" s="1"/>
  <c r="H49" i="19"/>
  <c r="L49" i="19" s="1"/>
  <c r="M49" i="19" s="1"/>
  <c r="H56" i="19"/>
  <c r="L56" i="19" s="1"/>
  <c r="M56" i="19" s="1"/>
  <c r="J61" i="19"/>
  <c r="K61" i="19" s="1"/>
  <c r="H65" i="19"/>
  <c r="L65" i="19" s="1"/>
  <c r="M65" i="19" s="1"/>
  <c r="J70" i="19"/>
  <c r="K70" i="19" s="1"/>
  <c r="H73" i="19"/>
  <c r="L73" i="19" s="1"/>
  <c r="M73" i="19" s="1"/>
  <c r="H81" i="19"/>
  <c r="L81" i="19" s="1"/>
  <c r="M81" i="19" s="1"/>
  <c r="H88" i="19"/>
  <c r="L88" i="19" s="1"/>
  <c r="M88" i="19" s="1"/>
  <c r="H93" i="19"/>
  <c r="L93" i="19" s="1"/>
  <c r="M93" i="19" s="1"/>
  <c r="J99" i="19"/>
  <c r="K99" i="19" s="1"/>
  <c r="H124" i="19"/>
  <c r="L124" i="19" s="1"/>
  <c r="M124" i="19" s="1"/>
  <c r="J126" i="19"/>
  <c r="K126" i="19" s="1"/>
  <c r="H126" i="19"/>
  <c r="L126" i="19" s="1"/>
  <c r="M126" i="19" s="1"/>
  <c r="H132" i="19"/>
  <c r="L132" i="19" s="1"/>
  <c r="M132" i="19" s="1"/>
  <c r="H148" i="19"/>
  <c r="L148" i="19" s="1"/>
  <c r="M148" i="19" s="1"/>
  <c r="J149" i="19"/>
  <c r="K149" i="19" s="1"/>
  <c r="H149" i="19"/>
  <c r="L149" i="19" s="1"/>
  <c r="M149" i="19" s="1"/>
  <c r="H163" i="19"/>
  <c r="L163" i="19" s="1"/>
  <c r="M163" i="19" s="1"/>
  <c r="H204" i="19"/>
  <c r="L204" i="19" s="1"/>
  <c r="M204" i="19" s="1"/>
  <c r="H213" i="19"/>
  <c r="L213" i="19" s="1"/>
  <c r="M213" i="19" s="1"/>
  <c r="J222" i="19"/>
  <c r="K222" i="19" s="1"/>
  <c r="H222" i="19"/>
  <c r="L222" i="19" s="1"/>
  <c r="M222" i="19" s="1"/>
  <c r="J254" i="19"/>
  <c r="K254" i="19" s="1"/>
  <c r="J116" i="19"/>
  <c r="K116" i="19" s="1"/>
  <c r="H116" i="19"/>
  <c r="L116" i="19" s="1"/>
  <c r="M116" i="19" s="1"/>
  <c r="J142" i="19"/>
  <c r="K142" i="19" s="1"/>
  <c r="H142" i="19"/>
  <c r="L142" i="19" s="1"/>
  <c r="M142" i="19" s="1"/>
  <c r="J166" i="19"/>
  <c r="K166" i="19" s="1"/>
  <c r="H166" i="19"/>
  <c r="L166" i="19" s="1"/>
  <c r="M166" i="19" s="1"/>
  <c r="H389" i="19"/>
  <c r="L389" i="19" s="1"/>
  <c r="M389" i="19" s="1"/>
  <c r="J389" i="19"/>
  <c r="K389" i="19" s="1"/>
  <c r="J515" i="19"/>
  <c r="K515" i="19" s="1"/>
  <c r="H515" i="19"/>
  <c r="L515" i="19" s="1"/>
  <c r="M515" i="19" s="1"/>
  <c r="H113" i="19"/>
  <c r="L113" i="19" s="1"/>
  <c r="M113" i="19" s="1"/>
  <c r="H26" i="19"/>
  <c r="L26" i="19" s="1"/>
  <c r="M26" i="19" s="1"/>
  <c r="H46" i="19"/>
  <c r="L46" i="19" s="1"/>
  <c r="M46" i="19" s="1"/>
  <c r="H62" i="19"/>
  <c r="L62" i="19" s="1"/>
  <c r="M62" i="19" s="1"/>
  <c r="H71" i="19"/>
  <c r="L71" i="19" s="1"/>
  <c r="M71" i="19" s="1"/>
  <c r="H109" i="19"/>
  <c r="L109" i="19" s="1"/>
  <c r="M109" i="19" s="1"/>
  <c r="H172" i="19"/>
  <c r="L172" i="19" s="1"/>
  <c r="M172" i="19" s="1"/>
  <c r="J193" i="19"/>
  <c r="K193" i="19" s="1"/>
  <c r="H193" i="19"/>
  <c r="L193" i="19" s="1"/>
  <c r="M193" i="19" s="1"/>
  <c r="J311" i="19"/>
  <c r="K311" i="19" s="1"/>
  <c r="J361" i="19"/>
  <c r="K361" i="19" s="1"/>
  <c r="J417" i="19"/>
  <c r="K417" i="19" s="1"/>
  <c r="H417" i="19"/>
  <c r="L417" i="19" s="1"/>
  <c r="M417" i="19" s="1"/>
  <c r="J470" i="19"/>
  <c r="K470" i="19" s="1"/>
  <c r="H470" i="19"/>
  <c r="L470" i="19" s="1"/>
  <c r="M470" i="19" s="1"/>
  <c r="J107" i="19"/>
  <c r="K107" i="19" s="1"/>
  <c r="H107" i="19"/>
  <c r="L107" i="19" s="1"/>
  <c r="M107" i="19" s="1"/>
  <c r="H18" i="19"/>
  <c r="L18" i="19" s="1"/>
  <c r="M18" i="19" s="1"/>
  <c r="H12" i="19"/>
  <c r="L12" i="19" s="1"/>
  <c r="M12" i="19" s="1"/>
  <c r="H21" i="19"/>
  <c r="L21" i="19" s="1"/>
  <c r="M21" i="19" s="1"/>
  <c r="H29" i="19"/>
  <c r="L29" i="19" s="1"/>
  <c r="M29" i="19" s="1"/>
  <c r="H38" i="19"/>
  <c r="L38" i="19" s="1"/>
  <c r="M38" i="19" s="1"/>
  <c r="H50" i="19"/>
  <c r="L50" i="19" s="1"/>
  <c r="M50" i="19" s="1"/>
  <c r="H57" i="19"/>
  <c r="L57" i="19" s="1"/>
  <c r="M57" i="19" s="1"/>
  <c r="H66" i="19"/>
  <c r="L66" i="19" s="1"/>
  <c r="M66" i="19" s="1"/>
  <c r="H75" i="19"/>
  <c r="L75" i="19" s="1"/>
  <c r="M75" i="19" s="1"/>
  <c r="H82" i="19"/>
  <c r="L82" i="19" s="1"/>
  <c r="M82" i="19" s="1"/>
  <c r="H89" i="19"/>
  <c r="L89" i="19" s="1"/>
  <c r="M89" i="19" s="1"/>
  <c r="H95" i="19"/>
  <c r="L95" i="19" s="1"/>
  <c r="M95" i="19" s="1"/>
  <c r="J97" i="19"/>
  <c r="K97" i="19" s="1"/>
  <c r="H97" i="19"/>
  <c r="L97" i="19" s="1"/>
  <c r="M97" i="19" s="1"/>
  <c r="H103" i="19"/>
  <c r="L103" i="19" s="1"/>
  <c r="M103" i="19" s="1"/>
  <c r="H128" i="19"/>
  <c r="L128" i="19" s="1"/>
  <c r="M128" i="19" s="1"/>
  <c r="H136" i="19"/>
  <c r="L136" i="19" s="1"/>
  <c r="M136" i="19" s="1"/>
  <c r="J175" i="19"/>
  <c r="K175" i="19" s="1"/>
  <c r="H175" i="19"/>
  <c r="L175" i="19" s="1"/>
  <c r="M175" i="19" s="1"/>
  <c r="J262" i="19"/>
  <c r="K262" i="19" s="1"/>
  <c r="J308" i="19"/>
  <c r="K308" i="19" s="1"/>
  <c r="H308" i="19"/>
  <c r="L308" i="19" s="1"/>
  <c r="M308" i="19" s="1"/>
  <c r="J359" i="19"/>
  <c r="K359" i="19" s="1"/>
  <c r="H359" i="19"/>
  <c r="L359" i="19" s="1"/>
  <c r="M359" i="19" s="1"/>
  <c r="J382" i="19"/>
  <c r="K382" i="19" s="1"/>
  <c r="H382" i="19"/>
  <c r="L382" i="19" s="1"/>
  <c r="M382" i="19" s="1"/>
  <c r="H387" i="19"/>
  <c r="L387" i="19" s="1"/>
  <c r="M387" i="19" s="1"/>
  <c r="J387" i="19"/>
  <c r="K387" i="19" s="1"/>
  <c r="J207" i="19"/>
  <c r="K207" i="19" s="1"/>
  <c r="H207" i="19"/>
  <c r="L207" i="19" s="1"/>
  <c r="M207" i="19" s="1"/>
  <c r="H60" i="19"/>
  <c r="L60" i="19" s="1"/>
  <c r="M60" i="19" s="1"/>
  <c r="H69" i="19"/>
  <c r="L69" i="19" s="1"/>
  <c r="M69" i="19" s="1"/>
  <c r="H85" i="19"/>
  <c r="L85" i="19" s="1"/>
  <c r="M85" i="19" s="1"/>
  <c r="H118" i="19"/>
  <c r="L118" i="19" s="1"/>
  <c r="M118" i="19" s="1"/>
  <c r="H144" i="19"/>
  <c r="L144" i="19" s="1"/>
  <c r="M144" i="19" s="1"/>
  <c r="J183" i="19"/>
  <c r="K183" i="19" s="1"/>
  <c r="H183" i="19"/>
  <c r="L183" i="19" s="1"/>
  <c r="M183" i="19" s="1"/>
  <c r="J350" i="19"/>
  <c r="K350" i="19" s="1"/>
  <c r="H350" i="19"/>
  <c r="L350" i="19" s="1"/>
  <c r="M350" i="19" s="1"/>
  <c r="H122" i="19"/>
  <c r="L122" i="19" s="1"/>
  <c r="M122" i="19" s="1"/>
  <c r="H139" i="19"/>
  <c r="L139" i="19" s="1"/>
  <c r="M139" i="19" s="1"/>
  <c r="J318" i="19"/>
  <c r="K318" i="19" s="1"/>
  <c r="H318" i="19"/>
  <c r="L318" i="19" s="1"/>
  <c r="M318" i="19" s="1"/>
  <c r="J157" i="19"/>
  <c r="K157" i="19" s="1"/>
  <c r="H157" i="19"/>
  <c r="L157" i="19" s="1"/>
  <c r="M157" i="19" s="1"/>
  <c r="J234" i="19"/>
  <c r="K234" i="19" s="1"/>
  <c r="H234" i="19"/>
  <c r="L234" i="19" s="1"/>
  <c r="M234" i="19" s="1"/>
  <c r="H381" i="19"/>
  <c r="L381" i="19" s="1"/>
  <c r="M381" i="19" s="1"/>
  <c r="J381" i="19"/>
  <c r="K381" i="19" s="1"/>
  <c r="H302" i="19"/>
  <c r="L302" i="19" s="1"/>
  <c r="M302" i="19" s="1"/>
  <c r="J302" i="19"/>
  <c r="K302" i="19" s="1"/>
  <c r="J421" i="19"/>
  <c r="K421" i="19" s="1"/>
  <c r="H421" i="19"/>
  <c r="L421" i="19" s="1"/>
  <c r="M421" i="19" s="1"/>
  <c r="J473" i="19"/>
  <c r="K473" i="19" s="1"/>
  <c r="H473" i="19"/>
  <c r="L473" i="19" s="1"/>
  <c r="M473" i="19" s="1"/>
  <c r="J245" i="19"/>
  <c r="K245" i="19" s="1"/>
  <c r="J260" i="19"/>
  <c r="K260" i="19" s="1"/>
  <c r="H260" i="19"/>
  <c r="L260" i="19" s="1"/>
  <c r="M260" i="19" s="1"/>
  <c r="J278" i="19"/>
  <c r="K278" i="19" s="1"/>
  <c r="J327" i="19"/>
  <c r="K327" i="19" s="1"/>
  <c r="H327" i="19"/>
  <c r="L327" i="19" s="1"/>
  <c r="M327" i="19" s="1"/>
  <c r="J342" i="19"/>
  <c r="K342" i="19" s="1"/>
  <c r="H342" i="19"/>
  <c r="L342" i="19" s="1"/>
  <c r="M342" i="19" s="1"/>
  <c r="J344" i="19"/>
  <c r="K344" i="19" s="1"/>
  <c r="H395" i="19"/>
  <c r="L395" i="19" s="1"/>
  <c r="M395" i="19" s="1"/>
  <c r="J395" i="19"/>
  <c r="K395" i="19" s="1"/>
  <c r="J285" i="19"/>
  <c r="K285" i="19" s="1"/>
  <c r="H285" i="19"/>
  <c r="L285" i="19" s="1"/>
  <c r="M285" i="19" s="1"/>
  <c r="J300" i="19"/>
  <c r="K300" i="19" s="1"/>
  <c r="H300" i="19"/>
  <c r="L300" i="19" s="1"/>
  <c r="M300" i="19" s="1"/>
  <c r="J368" i="19"/>
  <c r="K368" i="19" s="1"/>
  <c r="H368" i="19"/>
  <c r="L368" i="19" s="1"/>
  <c r="M368" i="19" s="1"/>
  <c r="J465" i="19"/>
  <c r="K465" i="19" s="1"/>
  <c r="H465" i="19"/>
  <c r="L465" i="19" s="1"/>
  <c r="M465" i="19" s="1"/>
  <c r="H170" i="19"/>
  <c r="L170" i="19" s="1"/>
  <c r="M170" i="19" s="1"/>
  <c r="H202" i="19"/>
  <c r="L202" i="19" s="1"/>
  <c r="M202" i="19" s="1"/>
  <c r="H211" i="19"/>
  <c r="L211" i="19" s="1"/>
  <c r="M211" i="19" s="1"/>
  <c r="H219" i="19"/>
  <c r="L219" i="19" s="1"/>
  <c r="M219" i="19" s="1"/>
  <c r="H223" i="19"/>
  <c r="L223" i="19" s="1"/>
  <c r="M223" i="19" s="1"/>
  <c r="J235" i="19"/>
  <c r="K235" i="19" s="1"/>
  <c r="H241" i="19"/>
  <c r="L241" i="19" s="1"/>
  <c r="M241" i="19" s="1"/>
  <c r="J284" i="19"/>
  <c r="K284" i="19" s="1"/>
  <c r="H284" i="19"/>
  <c r="L284" i="19" s="1"/>
  <c r="M284" i="19" s="1"/>
  <c r="J286" i="19"/>
  <c r="K286" i="19" s="1"/>
  <c r="J292" i="19"/>
  <c r="K292" i="19" s="1"/>
  <c r="H292" i="19"/>
  <c r="L292" i="19" s="1"/>
  <c r="M292" i="19" s="1"/>
  <c r="J294" i="19"/>
  <c r="K294" i="19" s="1"/>
  <c r="J376" i="19"/>
  <c r="K376" i="19" s="1"/>
  <c r="H376" i="19"/>
  <c r="L376" i="19" s="1"/>
  <c r="M376" i="19" s="1"/>
  <c r="J224" i="19"/>
  <c r="K224" i="19" s="1"/>
  <c r="J236" i="19"/>
  <c r="K236" i="19" s="1"/>
  <c r="H242" i="19"/>
  <c r="L242" i="19" s="1"/>
  <c r="M242" i="19" s="1"/>
  <c r="J276" i="19"/>
  <c r="K276" i="19" s="1"/>
  <c r="H276" i="19"/>
  <c r="L276" i="19" s="1"/>
  <c r="M276" i="19" s="1"/>
  <c r="J411" i="19"/>
  <c r="K411" i="19" s="1"/>
  <c r="H411" i="19"/>
  <c r="L411" i="19" s="1"/>
  <c r="M411" i="19" s="1"/>
  <c r="J536" i="19"/>
  <c r="K536" i="19" s="1"/>
  <c r="H536" i="19"/>
  <c r="L536" i="19" s="1"/>
  <c r="M536" i="19" s="1"/>
  <c r="H290" i="19"/>
  <c r="L290" i="19" s="1"/>
  <c r="M290" i="19" s="1"/>
  <c r="H298" i="19"/>
  <c r="L298" i="19" s="1"/>
  <c r="M298" i="19" s="1"/>
  <c r="H306" i="19"/>
  <c r="L306" i="19" s="1"/>
  <c r="M306" i="19" s="1"/>
  <c r="H315" i="19"/>
  <c r="L315" i="19" s="1"/>
  <c r="M315" i="19" s="1"/>
  <c r="H324" i="19"/>
  <c r="L324" i="19" s="1"/>
  <c r="M324" i="19" s="1"/>
  <c r="H333" i="19"/>
  <c r="L333" i="19" s="1"/>
  <c r="M333" i="19" s="1"/>
  <c r="H340" i="19"/>
  <c r="L340" i="19" s="1"/>
  <c r="M340" i="19" s="1"/>
  <c r="H348" i="19"/>
  <c r="L348" i="19" s="1"/>
  <c r="M348" i="19" s="1"/>
  <c r="H357" i="19"/>
  <c r="L357" i="19" s="1"/>
  <c r="M357" i="19" s="1"/>
  <c r="H366" i="19"/>
  <c r="L366" i="19" s="1"/>
  <c r="M366" i="19" s="1"/>
  <c r="H374" i="19"/>
  <c r="L374" i="19" s="1"/>
  <c r="M374" i="19" s="1"/>
  <c r="J403" i="19"/>
  <c r="K403" i="19" s="1"/>
  <c r="H403" i="19"/>
  <c r="L403" i="19" s="1"/>
  <c r="M403" i="19" s="1"/>
  <c r="J429" i="19"/>
  <c r="K429" i="19" s="1"/>
  <c r="H429" i="19"/>
  <c r="L429" i="19" s="1"/>
  <c r="M429" i="19" s="1"/>
  <c r="J448" i="19"/>
  <c r="K448" i="19" s="1"/>
  <c r="H448" i="19"/>
  <c r="L448" i="19" s="1"/>
  <c r="M448" i="19" s="1"/>
  <c r="H462" i="19"/>
  <c r="L462" i="19" s="1"/>
  <c r="M462" i="19" s="1"/>
  <c r="J482" i="19"/>
  <c r="K482" i="19" s="1"/>
  <c r="H482" i="19"/>
  <c r="L482" i="19" s="1"/>
  <c r="M482" i="19" s="1"/>
  <c r="J499" i="19"/>
  <c r="K499" i="19" s="1"/>
  <c r="H499" i="19"/>
  <c r="L499" i="19" s="1"/>
  <c r="M499" i="19" s="1"/>
  <c r="H400" i="19"/>
  <c r="L400" i="19" s="1"/>
  <c r="M400" i="19" s="1"/>
  <c r="J402" i="19"/>
  <c r="K402" i="19" s="1"/>
  <c r="H408" i="19"/>
  <c r="L408" i="19" s="1"/>
  <c r="M408" i="19" s="1"/>
  <c r="H435" i="19"/>
  <c r="L435" i="19" s="1"/>
  <c r="M435" i="19" s="1"/>
  <c r="H454" i="19"/>
  <c r="L454" i="19" s="1"/>
  <c r="M454" i="19" s="1"/>
  <c r="H488" i="19"/>
  <c r="L488" i="19" s="1"/>
  <c r="M488" i="19" s="1"/>
  <c r="J439" i="19"/>
  <c r="K439" i="19" s="1"/>
  <c r="H439" i="19"/>
  <c r="L439" i="19" s="1"/>
  <c r="M439" i="19" s="1"/>
  <c r="H401" i="19"/>
  <c r="L401" i="19" s="1"/>
  <c r="M401" i="19" s="1"/>
  <c r="H409" i="19"/>
  <c r="L409" i="19" s="1"/>
  <c r="M409" i="19" s="1"/>
  <c r="H418" i="19"/>
  <c r="L418" i="19" s="1"/>
  <c r="M418" i="19" s="1"/>
  <c r="H427" i="19"/>
  <c r="L427" i="19" s="1"/>
  <c r="M427" i="19" s="1"/>
  <c r="H445" i="19"/>
  <c r="L445" i="19" s="1"/>
  <c r="M445" i="19" s="1"/>
  <c r="H456" i="19"/>
  <c r="L456" i="19" s="1"/>
  <c r="M456" i="19" s="1"/>
  <c r="H463" i="19"/>
  <c r="L463" i="19" s="1"/>
  <c r="M463" i="19" s="1"/>
  <c r="H471" i="19"/>
  <c r="L471" i="19" s="1"/>
  <c r="M471" i="19" s="1"/>
  <c r="H480" i="19"/>
  <c r="L480" i="19" s="1"/>
  <c r="M480" i="19" s="1"/>
  <c r="H496" i="19"/>
  <c r="L496" i="19" s="1"/>
  <c r="M496" i="19" s="1"/>
  <c r="H506" i="19"/>
  <c r="L506" i="19" s="1"/>
  <c r="M506" i="19" s="1"/>
  <c r="H513" i="19"/>
  <c r="L513" i="19" s="1"/>
  <c r="M513" i="19" s="1"/>
  <c r="H528" i="19"/>
  <c r="L528" i="19" s="1"/>
  <c r="M528" i="19" s="1"/>
  <c r="H542" i="19"/>
  <c r="L542" i="19" s="1"/>
  <c r="M542" i="19" s="1"/>
  <c r="H537" i="19"/>
  <c r="L537" i="19" s="1"/>
  <c r="M537" i="19" s="1"/>
  <c r="H533" i="19"/>
  <c r="L533" i="19" s="1"/>
  <c r="M533" i="19" s="1"/>
  <c r="H540" i="19"/>
  <c r="L540" i="19" s="1"/>
  <c r="M540" i="19" s="1"/>
  <c r="G101" i="2"/>
  <c r="K101" i="2" s="1"/>
  <c r="L101" i="2" s="1"/>
  <c r="I101" i="2"/>
  <c r="J101" i="2" s="1"/>
  <c r="G102" i="2"/>
  <c r="K102" i="2" s="1"/>
  <c r="L102" i="2" s="1"/>
  <c r="I102" i="2"/>
  <c r="J102" i="2" s="1"/>
  <c r="G103" i="2"/>
  <c r="K103" i="2" s="1"/>
  <c r="L103" i="2" s="1"/>
  <c r="I103" i="2"/>
  <c r="J103" i="2" s="1"/>
  <c r="G414" i="2"/>
  <c r="K414" i="2" s="1"/>
  <c r="L414" i="2" s="1"/>
  <c r="I414" i="2"/>
  <c r="J414" i="2" s="1"/>
  <c r="G415" i="2"/>
  <c r="K415" i="2" s="1"/>
  <c r="L415" i="2" s="1"/>
  <c r="I415" i="2"/>
  <c r="J415" i="2" s="1"/>
  <c r="G416" i="2"/>
  <c r="K416" i="2" s="1"/>
  <c r="L416" i="2" s="1"/>
  <c r="I416" i="2"/>
  <c r="J416" i="2" s="1"/>
  <c r="G417" i="2"/>
  <c r="K417" i="2" s="1"/>
  <c r="L417" i="2" s="1"/>
  <c r="I417" i="2"/>
  <c r="J417" i="2" s="1"/>
  <c r="G13" i="23"/>
  <c r="K13" i="23" s="1"/>
  <c r="L13" i="23" s="1"/>
  <c r="I13" i="23"/>
  <c r="J13" i="23" s="1"/>
  <c r="G44" i="2"/>
  <c r="K44" i="2" s="1"/>
  <c r="L44" i="2" s="1"/>
  <c r="I44" i="2"/>
  <c r="J44" i="2" s="1"/>
  <c r="G267" i="22"/>
  <c r="K267" i="22" s="1"/>
  <c r="L267" i="22" s="1"/>
  <c r="I267" i="22"/>
  <c r="J267" i="22" s="1"/>
  <c r="G268" i="22"/>
  <c r="K268" i="22" s="1"/>
  <c r="L268" i="22" s="1"/>
  <c r="I268" i="22"/>
  <c r="J268" i="22" s="1"/>
  <c r="G269" i="22"/>
  <c r="K269" i="22" s="1"/>
  <c r="L269" i="22" s="1"/>
  <c r="I269" i="22"/>
  <c r="J269" i="22" s="1"/>
  <c r="G104" i="24"/>
  <c r="K104" i="24" s="1"/>
  <c r="L104" i="24" s="1"/>
  <c r="I104" i="24"/>
  <c r="J104" i="24" s="1"/>
  <c r="G105" i="24"/>
  <c r="K105" i="24" s="1"/>
  <c r="L105" i="24" s="1"/>
  <c r="I105" i="24"/>
  <c r="J105" i="24" s="1"/>
  <c r="G106" i="24"/>
  <c r="K106" i="24" s="1"/>
  <c r="L106" i="24" s="1"/>
  <c r="I106" i="24"/>
  <c r="J106" i="24" s="1"/>
  <c r="G61" i="2"/>
  <c r="K61" i="2" s="1"/>
  <c r="L61" i="2" s="1"/>
  <c r="I61" i="2"/>
  <c r="J61" i="2" s="1"/>
  <c r="I121" i="22"/>
  <c r="J121" i="22" s="1"/>
  <c r="G121" i="22"/>
  <c r="K121" i="22" s="1"/>
  <c r="L121" i="22" s="1"/>
  <c r="I120" i="22"/>
  <c r="J120" i="22" s="1"/>
  <c r="G120" i="22"/>
  <c r="K120" i="22" s="1"/>
  <c r="L120" i="22" s="1"/>
  <c r="G52" i="24"/>
  <c r="K52" i="24" s="1"/>
  <c r="L52" i="24" s="1"/>
  <c r="I52" i="24"/>
  <c r="J52" i="24" s="1"/>
  <c r="G166" i="22"/>
  <c r="K166" i="22" s="1"/>
  <c r="L166" i="22" s="1"/>
  <c r="I166" i="22"/>
  <c r="J166" i="22" s="1"/>
  <c r="G167" i="22"/>
  <c r="K167" i="22" s="1"/>
  <c r="L167" i="22" s="1"/>
  <c r="I167" i="22"/>
  <c r="J167" i="22" s="1"/>
  <c r="G168" i="22"/>
  <c r="K168" i="22" s="1"/>
  <c r="L168" i="22" s="1"/>
  <c r="I168" i="22"/>
  <c r="J168" i="22" s="1"/>
  <c r="G169" i="22"/>
  <c r="K169" i="22" s="1"/>
  <c r="L169" i="22" s="1"/>
  <c r="I169" i="22"/>
  <c r="J169" i="22" s="1"/>
  <c r="G170" i="22"/>
  <c r="K170" i="22" s="1"/>
  <c r="L170" i="22" s="1"/>
  <c r="I170" i="22"/>
  <c r="J170" i="22" s="1"/>
  <c r="G171" i="22"/>
  <c r="K171" i="22" s="1"/>
  <c r="L171" i="22" s="1"/>
  <c r="I171" i="22"/>
  <c r="J171" i="22" s="1"/>
  <c r="G172" i="22"/>
  <c r="K172" i="22" s="1"/>
  <c r="L172" i="22" s="1"/>
  <c r="I172" i="22"/>
  <c r="J172" i="22" s="1"/>
  <c r="G173" i="22"/>
  <c r="K173" i="22" s="1"/>
  <c r="L173" i="22" s="1"/>
  <c r="I173" i="22"/>
  <c r="J173" i="22" s="1"/>
  <c r="M99" i="21"/>
  <c r="N99" i="21" s="1"/>
  <c r="K99" i="21"/>
  <c r="O99" i="21" s="1"/>
  <c r="P99" i="21" s="1"/>
  <c r="K103" i="21"/>
  <c r="O103" i="21" s="1"/>
  <c r="P103" i="21" s="1"/>
  <c r="M103" i="21"/>
  <c r="N103" i="21" s="1"/>
  <c r="K104" i="21"/>
  <c r="O104" i="21" s="1"/>
  <c r="P104" i="21" s="1"/>
  <c r="M104" i="21"/>
  <c r="N104" i="21" s="1"/>
  <c r="M66" i="21"/>
  <c r="N66" i="21" s="1"/>
  <c r="K66" i="21"/>
  <c r="O66" i="21" s="1"/>
  <c r="P66" i="21" s="1"/>
  <c r="M46" i="21"/>
  <c r="N46" i="21" s="1"/>
  <c r="K46" i="21"/>
  <c r="O46" i="21" s="1"/>
  <c r="P46" i="21" s="1"/>
  <c r="M44" i="21"/>
  <c r="N44" i="21" s="1"/>
  <c r="K44" i="21"/>
  <c r="O44" i="21" s="1"/>
  <c r="P44" i="21" s="1"/>
  <c r="M45" i="21"/>
  <c r="N45" i="21" s="1"/>
  <c r="K45" i="21"/>
  <c r="O45" i="21" s="1"/>
  <c r="P45" i="21" s="1"/>
  <c r="M43" i="21"/>
  <c r="N43" i="21" s="1"/>
  <c r="K43" i="21"/>
  <c r="O43" i="21" s="1"/>
  <c r="P43" i="21" s="1"/>
  <c r="K19" i="21"/>
  <c r="O19" i="21" s="1"/>
  <c r="P19" i="21" s="1"/>
  <c r="M19" i="21"/>
  <c r="N19" i="21" s="1"/>
  <c r="M17" i="21"/>
  <c r="N17" i="21" s="1"/>
  <c r="K17" i="21"/>
  <c r="O17" i="21" s="1"/>
  <c r="P17" i="21" s="1"/>
  <c r="K9" i="21"/>
  <c r="O9" i="21" s="1"/>
  <c r="P9" i="21" s="1"/>
  <c r="M9" i="21"/>
  <c r="N9" i="21" s="1"/>
  <c r="K6" i="19" l="1"/>
  <c r="M6" i="19"/>
  <c r="I59" i="2" l="1"/>
  <c r="J59" i="2" s="1"/>
  <c r="I43" i="2"/>
  <c r="J43" i="2" s="1"/>
  <c r="I62" i="2"/>
  <c r="J62" i="2" s="1"/>
  <c r="G62" i="2"/>
  <c r="K62" i="2" s="1"/>
  <c r="L62" i="2" s="1"/>
  <c r="I60" i="2"/>
  <c r="J60" i="2" s="1"/>
  <c r="G60" i="2"/>
  <c r="K60" i="2" s="1"/>
  <c r="L60" i="2" s="1"/>
  <c r="I57" i="2"/>
  <c r="J57" i="2" s="1"/>
  <c r="G57" i="2"/>
  <c r="K57" i="2" s="1"/>
  <c r="L57" i="2" s="1"/>
  <c r="I56" i="2"/>
  <c r="J56" i="2" s="1"/>
  <c r="G56" i="2"/>
  <c r="K56" i="2" s="1"/>
  <c r="L56" i="2" s="1"/>
  <c r="I445" i="2"/>
  <c r="J445" i="2" s="1"/>
  <c r="G445" i="2"/>
  <c r="K445" i="2" s="1"/>
  <c r="L445" i="2" s="1"/>
  <c r="I444" i="2"/>
  <c r="J444" i="2" s="1"/>
  <c r="G444" i="2"/>
  <c r="K444" i="2" s="1"/>
  <c r="L444" i="2" s="1"/>
  <c r="I443" i="2"/>
  <c r="J443" i="2" s="1"/>
  <c r="G443" i="2"/>
  <c r="K443" i="2" s="1"/>
  <c r="L443" i="2" s="1"/>
  <c r="I442" i="2"/>
  <c r="J442" i="2" s="1"/>
  <c r="G442" i="2"/>
  <c r="K442" i="2" s="1"/>
  <c r="L442" i="2" s="1"/>
  <c r="I441" i="2"/>
  <c r="J441" i="2" s="1"/>
  <c r="G441" i="2"/>
  <c r="K441" i="2" s="1"/>
  <c r="L441" i="2" s="1"/>
  <c r="I440" i="2"/>
  <c r="J440" i="2" s="1"/>
  <c r="G440" i="2"/>
  <c r="K440" i="2" s="1"/>
  <c r="L440" i="2" s="1"/>
  <c r="I439" i="2"/>
  <c r="J439" i="2" s="1"/>
  <c r="G439" i="2"/>
  <c r="K439" i="2" s="1"/>
  <c r="L439" i="2" s="1"/>
  <c r="I438" i="2"/>
  <c r="J438" i="2" s="1"/>
  <c r="G438" i="2"/>
  <c r="K438" i="2" s="1"/>
  <c r="L438" i="2" s="1"/>
  <c r="I436" i="2"/>
  <c r="J436" i="2" s="1"/>
  <c r="G436" i="2"/>
  <c r="K436" i="2" s="1"/>
  <c r="L436" i="2" s="1"/>
  <c r="I435" i="2"/>
  <c r="J435" i="2" s="1"/>
  <c r="G435" i="2"/>
  <c r="K435" i="2" s="1"/>
  <c r="L435" i="2" s="1"/>
  <c r="I434" i="2"/>
  <c r="J434" i="2" s="1"/>
  <c r="G434" i="2"/>
  <c r="K434" i="2" s="1"/>
  <c r="L434" i="2" s="1"/>
  <c r="I433" i="2"/>
  <c r="J433" i="2" s="1"/>
  <c r="G433" i="2"/>
  <c r="K433" i="2" s="1"/>
  <c r="L433" i="2" s="1"/>
  <c r="I432" i="2"/>
  <c r="J432" i="2" s="1"/>
  <c r="G432" i="2"/>
  <c r="K432" i="2" s="1"/>
  <c r="L432" i="2" s="1"/>
  <c r="I431" i="2"/>
  <c r="J431" i="2" s="1"/>
  <c r="G431" i="2"/>
  <c r="K431" i="2" s="1"/>
  <c r="L431" i="2" s="1"/>
  <c r="I430" i="2"/>
  <c r="J430" i="2" s="1"/>
  <c r="G430" i="2"/>
  <c r="K430" i="2" s="1"/>
  <c r="L430" i="2" s="1"/>
  <c r="I429" i="2"/>
  <c r="J429" i="2" s="1"/>
  <c r="G429" i="2"/>
  <c r="K429" i="2" s="1"/>
  <c r="L429" i="2" s="1"/>
  <c r="I426" i="2"/>
  <c r="J426" i="2" s="1"/>
  <c r="G426" i="2"/>
  <c r="K426" i="2" s="1"/>
  <c r="L426" i="2" s="1"/>
  <c r="I425" i="2"/>
  <c r="J425" i="2" s="1"/>
  <c r="G425" i="2"/>
  <c r="K425" i="2" s="1"/>
  <c r="L425" i="2" s="1"/>
  <c r="I424" i="2"/>
  <c r="J424" i="2" s="1"/>
  <c r="G424" i="2"/>
  <c r="K424" i="2" s="1"/>
  <c r="L424" i="2" s="1"/>
  <c r="I423" i="2"/>
  <c r="J423" i="2" s="1"/>
  <c r="G423" i="2"/>
  <c r="K423" i="2" s="1"/>
  <c r="L423" i="2" s="1"/>
  <c r="I422" i="2"/>
  <c r="J422" i="2" s="1"/>
  <c r="G422" i="2"/>
  <c r="K422" i="2" s="1"/>
  <c r="L422" i="2" s="1"/>
  <c r="I421" i="2"/>
  <c r="J421" i="2" s="1"/>
  <c r="G421" i="2"/>
  <c r="K421" i="2" s="1"/>
  <c r="L421" i="2" s="1"/>
  <c r="I420" i="2"/>
  <c r="J420" i="2" s="1"/>
  <c r="G420" i="2"/>
  <c r="K420" i="2" s="1"/>
  <c r="L420" i="2" s="1"/>
  <c r="I419" i="2"/>
  <c r="J419" i="2" s="1"/>
  <c r="G419" i="2"/>
  <c r="K419" i="2" s="1"/>
  <c r="L419" i="2" s="1"/>
  <c r="G40" i="2"/>
  <c r="K40" i="2" s="1"/>
  <c r="L40" i="2" s="1"/>
  <c r="I40" i="2"/>
  <c r="J40" i="2" s="1"/>
  <c r="G41" i="2"/>
  <c r="K41" i="2" s="1"/>
  <c r="L41" i="2" s="1"/>
  <c r="I41" i="2"/>
  <c r="J41" i="2" s="1"/>
  <c r="G42" i="2"/>
  <c r="K42" i="2" s="1"/>
  <c r="L42" i="2" s="1"/>
  <c r="I42" i="2"/>
  <c r="J42" i="2" s="1"/>
  <c r="G43" i="2"/>
  <c r="K43" i="2" s="1"/>
  <c r="L43" i="2" s="1"/>
  <c r="G643" i="2"/>
  <c r="K643" i="2" s="1"/>
  <c r="L643" i="2" s="1"/>
  <c r="I643" i="2"/>
  <c r="J643" i="2" s="1"/>
  <c r="G644" i="2"/>
  <c r="K644" i="2" s="1"/>
  <c r="L644" i="2" s="1"/>
  <c r="I644" i="2"/>
  <c r="J644" i="2" s="1"/>
  <c r="G11" i="23"/>
  <c r="K11" i="23" s="1"/>
  <c r="L11" i="23" s="1"/>
  <c r="I11" i="23"/>
  <c r="J11" i="23" s="1"/>
  <c r="G12" i="23"/>
  <c r="K12" i="23" s="1"/>
  <c r="L12" i="23" s="1"/>
  <c r="I12" i="23"/>
  <c r="J12" i="23" s="1"/>
  <c r="G58" i="23"/>
  <c r="K58" i="23" s="1"/>
  <c r="L58" i="23" s="1"/>
  <c r="I58" i="23"/>
  <c r="J58" i="23" s="1"/>
  <c r="G59" i="23"/>
  <c r="K59" i="23" s="1"/>
  <c r="L59" i="23" s="1"/>
  <c r="I59" i="23"/>
  <c r="J59" i="23" s="1"/>
  <c r="G60" i="23"/>
  <c r="K60" i="23" s="1"/>
  <c r="L60" i="23" s="1"/>
  <c r="I60" i="23"/>
  <c r="J60" i="23" s="1"/>
  <c r="G9" i="23"/>
  <c r="K9" i="23" s="1"/>
  <c r="L9" i="23" s="1"/>
  <c r="I9" i="23"/>
  <c r="J9" i="23" s="1"/>
  <c r="G10" i="23"/>
  <c r="K10" i="23" s="1"/>
  <c r="L10" i="23" s="1"/>
  <c r="I10" i="23"/>
  <c r="J10" i="23" s="1"/>
  <c r="G59" i="2" l="1"/>
  <c r="K59" i="2" s="1"/>
  <c r="L59" i="2" s="1"/>
  <c r="G25" i="2"/>
  <c r="K25" i="2" s="1"/>
  <c r="L25" i="2" s="1"/>
  <c r="I25" i="2"/>
  <c r="J25" i="2" s="1"/>
  <c r="G26" i="2"/>
  <c r="K26" i="2" s="1"/>
  <c r="L26" i="2" s="1"/>
  <c r="I26" i="2"/>
  <c r="J26" i="2" s="1"/>
  <c r="G13" i="2"/>
  <c r="K13" i="2" s="1"/>
  <c r="L13" i="2" s="1"/>
  <c r="I13" i="2"/>
  <c r="J13" i="2" s="1"/>
  <c r="G14" i="2"/>
  <c r="K14" i="2" s="1"/>
  <c r="L14" i="2" s="1"/>
  <c r="I14" i="2"/>
  <c r="J14" i="2" s="1"/>
  <c r="G164" i="22"/>
  <c r="K164" i="22" s="1"/>
  <c r="L164" i="22" s="1"/>
  <c r="I164" i="22"/>
  <c r="J164" i="22" s="1"/>
  <c r="I18" i="10"/>
  <c r="J18" i="10" s="1"/>
  <c r="G18" i="10"/>
  <c r="K18" i="10" s="1"/>
  <c r="L18" i="10" s="1"/>
  <c r="G31" i="10"/>
  <c r="K31" i="10" s="1"/>
  <c r="L31" i="10" s="1"/>
  <c r="I31" i="10"/>
  <c r="J31" i="10" s="1"/>
  <c r="G32" i="10"/>
  <c r="K32" i="10" s="1"/>
  <c r="L32" i="10" s="1"/>
  <c r="I32" i="10"/>
  <c r="J32" i="10" s="1"/>
  <c r="G33" i="10"/>
  <c r="K33" i="10" s="1"/>
  <c r="L33" i="10" s="1"/>
  <c r="I33" i="10"/>
  <c r="J33" i="10" s="1"/>
  <c r="G34" i="10"/>
  <c r="K34" i="10" s="1"/>
  <c r="L34" i="10" s="1"/>
  <c r="I34" i="10"/>
  <c r="J34" i="10" s="1"/>
  <c r="G35" i="10"/>
  <c r="K35" i="10" s="1"/>
  <c r="L35" i="10" s="1"/>
  <c r="I35" i="10"/>
  <c r="J35" i="10" s="1"/>
  <c r="G36" i="10"/>
  <c r="K36" i="10" s="1"/>
  <c r="L36" i="10" s="1"/>
  <c r="I36" i="10"/>
  <c r="J36" i="10" s="1"/>
  <c r="G25" i="23" l="1"/>
  <c r="K25" i="23" s="1"/>
  <c r="L25" i="23" s="1"/>
  <c r="I25" i="23"/>
  <c r="J25" i="23" s="1"/>
  <c r="G155" i="2"/>
  <c r="K155" i="2" s="1"/>
  <c r="L155" i="2" s="1"/>
  <c r="I155" i="2"/>
  <c r="J155" i="2" s="1"/>
  <c r="G149" i="2"/>
  <c r="K149" i="2" s="1"/>
  <c r="L149" i="2" s="1"/>
  <c r="I149" i="2"/>
  <c r="J149" i="2" s="1"/>
  <c r="G31" i="24"/>
  <c r="K31" i="24" s="1"/>
  <c r="L31" i="24" s="1"/>
  <c r="I31" i="24"/>
  <c r="J31" i="24" s="1"/>
  <c r="G32" i="24"/>
  <c r="K32" i="24" s="1"/>
  <c r="L32" i="24" s="1"/>
  <c r="I32" i="24"/>
  <c r="J32" i="24" s="1"/>
  <c r="G33" i="24"/>
  <c r="K33" i="24" s="1"/>
  <c r="L33" i="24" s="1"/>
  <c r="I33" i="24"/>
  <c r="J33" i="24" s="1"/>
  <c r="G35" i="24"/>
  <c r="K35" i="24" s="1"/>
  <c r="L35" i="24" s="1"/>
  <c r="I35" i="24"/>
  <c r="J35" i="24" s="1"/>
  <c r="G36" i="24"/>
  <c r="K36" i="24" s="1"/>
  <c r="L36" i="24" s="1"/>
  <c r="I36" i="24"/>
  <c r="J36" i="24" s="1"/>
  <c r="G37" i="24"/>
  <c r="K37" i="24" s="1"/>
  <c r="L37" i="24" s="1"/>
  <c r="I37" i="24"/>
  <c r="J37" i="24" s="1"/>
  <c r="G38" i="24"/>
  <c r="K38" i="24" s="1"/>
  <c r="L38" i="24" s="1"/>
  <c r="I38" i="24"/>
  <c r="J38" i="24" s="1"/>
  <c r="G39" i="24"/>
  <c r="K39" i="24" s="1"/>
  <c r="L39" i="24" s="1"/>
  <c r="I39" i="24"/>
  <c r="J39" i="24" s="1"/>
  <c r="G40" i="24"/>
  <c r="K40" i="24" s="1"/>
  <c r="L40" i="24" s="1"/>
  <c r="I40" i="24"/>
  <c r="J40" i="24" s="1"/>
  <c r="G41" i="24"/>
  <c r="K41" i="24" s="1"/>
  <c r="L41" i="24" s="1"/>
  <c r="I41" i="24"/>
  <c r="J41" i="24" s="1"/>
  <c r="G43" i="24"/>
  <c r="K43" i="24" s="1"/>
  <c r="L43" i="24" s="1"/>
  <c r="I43" i="24"/>
  <c r="J43" i="24" s="1"/>
  <c r="G44" i="24"/>
  <c r="K44" i="24" s="1"/>
  <c r="L44" i="24" s="1"/>
  <c r="I44" i="24"/>
  <c r="J44" i="24" s="1"/>
  <c r="G45" i="24"/>
  <c r="K45" i="24" s="1"/>
  <c r="L45" i="24" s="1"/>
  <c r="I45" i="24"/>
  <c r="J45" i="24" s="1"/>
  <c r="G46" i="24"/>
  <c r="K46" i="24" s="1"/>
  <c r="L46" i="24" s="1"/>
  <c r="I46" i="24"/>
  <c r="J46" i="24" s="1"/>
  <c r="G47" i="24"/>
  <c r="K47" i="24" s="1"/>
  <c r="L47" i="24" s="1"/>
  <c r="I47" i="24"/>
  <c r="J47" i="24" s="1"/>
  <c r="G48" i="24"/>
  <c r="K48" i="24" s="1"/>
  <c r="L48" i="24" s="1"/>
  <c r="I48" i="24"/>
  <c r="J48" i="24" s="1"/>
  <c r="G49" i="24"/>
  <c r="K49" i="24" s="1"/>
  <c r="L49" i="24" s="1"/>
  <c r="I49" i="24"/>
  <c r="J49" i="24" s="1"/>
  <c r="G128" i="2"/>
  <c r="K128" i="2" s="1"/>
  <c r="L128" i="2" s="1"/>
  <c r="I128" i="2"/>
  <c r="J128" i="2" s="1"/>
  <c r="G139" i="2"/>
  <c r="K139" i="2" s="1"/>
  <c r="L139" i="2" s="1"/>
  <c r="I139" i="2"/>
  <c r="J139" i="2" s="1"/>
  <c r="G141" i="2"/>
  <c r="K141" i="2" s="1"/>
  <c r="L141" i="2" s="1"/>
  <c r="I141" i="2"/>
  <c r="J141" i="2" s="1"/>
  <c r="G142" i="2"/>
  <c r="K142" i="2" s="1"/>
  <c r="L142" i="2" s="1"/>
  <c r="I142" i="2"/>
  <c r="J142" i="2" s="1"/>
  <c r="G143" i="2"/>
  <c r="K143" i="2" s="1"/>
  <c r="L143" i="2" s="1"/>
  <c r="I143" i="2"/>
  <c r="J143" i="2" s="1"/>
  <c r="I45" i="22" l="1"/>
  <c r="J45" i="22" s="1"/>
  <c r="G45" i="22"/>
  <c r="K45" i="22" s="1"/>
  <c r="L45" i="22" s="1"/>
  <c r="G39" i="22"/>
  <c r="K39" i="22" s="1"/>
  <c r="L39" i="22" s="1"/>
  <c r="I39" i="22"/>
  <c r="J39" i="22" s="1"/>
  <c r="G40" i="22"/>
  <c r="K40" i="22" s="1"/>
  <c r="L40" i="22" s="1"/>
  <c r="I40" i="22"/>
  <c r="J40" i="22" s="1"/>
  <c r="G15" i="22"/>
  <c r="K15" i="22" s="1"/>
  <c r="L15" i="22" s="1"/>
  <c r="I15" i="22"/>
  <c r="J15" i="22" s="1"/>
  <c r="G94" i="22"/>
  <c r="K94" i="22" s="1"/>
  <c r="L94" i="22" s="1"/>
  <c r="I94" i="22"/>
  <c r="J94" i="22" s="1"/>
  <c r="G95" i="22"/>
  <c r="K95" i="22" s="1"/>
  <c r="L95" i="22" s="1"/>
  <c r="I95" i="22"/>
  <c r="J95" i="22" s="1"/>
  <c r="G96" i="22"/>
  <c r="K96" i="22" s="1"/>
  <c r="L96" i="22" s="1"/>
  <c r="I96" i="22"/>
  <c r="J96" i="22" s="1"/>
  <c r="G97" i="22"/>
  <c r="K97" i="22" s="1"/>
  <c r="L97" i="22" s="1"/>
  <c r="I97" i="22"/>
  <c r="J97" i="22" s="1"/>
  <c r="G98" i="22"/>
  <c r="K98" i="22" s="1"/>
  <c r="L98" i="22" s="1"/>
  <c r="I98" i="22"/>
  <c r="J98" i="22" s="1"/>
  <c r="G99" i="22"/>
  <c r="K99" i="22" s="1"/>
  <c r="L99" i="22" s="1"/>
  <c r="I99" i="22"/>
  <c r="J99" i="22" s="1"/>
  <c r="G100" i="22"/>
  <c r="K100" i="22" s="1"/>
  <c r="L100" i="22" s="1"/>
  <c r="I100" i="22"/>
  <c r="J100" i="22" s="1"/>
  <c r="G101" i="22"/>
  <c r="K101" i="22" s="1"/>
  <c r="L101" i="22" s="1"/>
  <c r="I101" i="22"/>
  <c r="J101" i="22" s="1"/>
  <c r="G102" i="22"/>
  <c r="K102" i="22" s="1"/>
  <c r="L102" i="22" s="1"/>
  <c r="I102" i="22"/>
  <c r="J102" i="22" s="1"/>
  <c r="G103" i="22"/>
  <c r="K103" i="22" s="1"/>
  <c r="L103" i="22" s="1"/>
  <c r="I103" i="22"/>
  <c r="J103" i="22" s="1"/>
  <c r="G104" i="22"/>
  <c r="K104" i="22" s="1"/>
  <c r="L104" i="22" s="1"/>
  <c r="I104" i="22"/>
  <c r="J104" i="22" s="1"/>
  <c r="G105" i="22"/>
  <c r="K105" i="22" s="1"/>
  <c r="L105" i="22" s="1"/>
  <c r="I105" i="22"/>
  <c r="J105" i="22" s="1"/>
  <c r="G106" i="22"/>
  <c r="K106" i="22" s="1"/>
  <c r="L106" i="22" s="1"/>
  <c r="I106" i="22"/>
  <c r="J106" i="22" s="1"/>
  <c r="G107" i="22"/>
  <c r="K107" i="22" s="1"/>
  <c r="L107" i="22" s="1"/>
  <c r="I107" i="22"/>
  <c r="J107" i="22" s="1"/>
  <c r="G108" i="22"/>
  <c r="K108" i="22" s="1"/>
  <c r="L108" i="22" s="1"/>
  <c r="I108" i="22"/>
  <c r="J108" i="22" s="1"/>
  <c r="G109" i="22"/>
  <c r="K109" i="22" s="1"/>
  <c r="L109" i="22" s="1"/>
  <c r="I109" i="22"/>
  <c r="J109" i="22" s="1"/>
  <c r="G114" i="22"/>
  <c r="K114" i="22" s="1"/>
  <c r="L114" i="22" s="1"/>
  <c r="I114" i="22"/>
  <c r="J114" i="22" s="1"/>
  <c r="G115" i="22"/>
  <c r="K115" i="22" s="1"/>
  <c r="L115" i="22" s="1"/>
  <c r="I115" i="22"/>
  <c r="J115" i="22" s="1"/>
  <c r="G116" i="22"/>
  <c r="K116" i="22" s="1"/>
  <c r="L116" i="22" s="1"/>
  <c r="I116" i="22"/>
  <c r="J116" i="22" s="1"/>
  <c r="G117" i="22"/>
  <c r="K117" i="22" s="1"/>
  <c r="L117" i="22" s="1"/>
  <c r="I117" i="22"/>
  <c r="J117" i="22" s="1"/>
  <c r="G66" i="22"/>
  <c r="K66" i="22" s="1"/>
  <c r="L66" i="22" s="1"/>
  <c r="I66" i="22"/>
  <c r="J66" i="22" s="1"/>
  <c r="G67" i="22"/>
  <c r="K67" i="22" s="1"/>
  <c r="L67" i="22" s="1"/>
  <c r="I67" i="22"/>
  <c r="J67" i="22" s="1"/>
  <c r="G68" i="22"/>
  <c r="K68" i="22" s="1"/>
  <c r="L68" i="22" s="1"/>
  <c r="I68" i="22"/>
  <c r="J68" i="22" s="1"/>
  <c r="G69" i="22"/>
  <c r="K69" i="22" s="1"/>
  <c r="L69" i="22" s="1"/>
  <c r="I69" i="22"/>
  <c r="J69" i="22" s="1"/>
  <c r="G70" i="22"/>
  <c r="K70" i="22" s="1"/>
  <c r="L70" i="22" s="1"/>
  <c r="I70" i="22"/>
  <c r="J70" i="22" s="1"/>
  <c r="G71" i="22"/>
  <c r="K71" i="22" s="1"/>
  <c r="L71" i="22" s="1"/>
  <c r="I71" i="22"/>
  <c r="J71" i="22" s="1"/>
  <c r="G72" i="22"/>
  <c r="K72" i="22" s="1"/>
  <c r="L72" i="22" s="1"/>
  <c r="I72" i="22"/>
  <c r="J72" i="22" s="1"/>
  <c r="G73" i="22"/>
  <c r="K73" i="22" s="1"/>
  <c r="L73" i="22" s="1"/>
  <c r="I73" i="22"/>
  <c r="J73" i="22" s="1"/>
  <c r="G74" i="22"/>
  <c r="K74" i="22" s="1"/>
  <c r="L74" i="22" s="1"/>
  <c r="I74" i="22"/>
  <c r="J74" i="22" s="1"/>
  <c r="G75" i="22"/>
  <c r="K75" i="22" s="1"/>
  <c r="L75" i="22" s="1"/>
  <c r="I75" i="22"/>
  <c r="J75" i="22" s="1"/>
  <c r="G76" i="22"/>
  <c r="K76" i="22" s="1"/>
  <c r="L76" i="22" s="1"/>
  <c r="I76" i="22"/>
  <c r="J76" i="22" s="1"/>
  <c r="G77" i="22"/>
  <c r="K77" i="22" s="1"/>
  <c r="L77" i="22" s="1"/>
  <c r="I77" i="22"/>
  <c r="J77" i="22" s="1"/>
  <c r="K56" i="21"/>
  <c r="O56" i="21" s="1"/>
  <c r="P56" i="21" s="1"/>
  <c r="M56" i="21"/>
  <c r="N56" i="21" s="1"/>
  <c r="K57" i="21"/>
  <c r="O57" i="21" s="1"/>
  <c r="P57" i="21" s="1"/>
  <c r="M57" i="21"/>
  <c r="N57" i="21" s="1"/>
  <c r="K48" i="21"/>
  <c r="O48" i="21" s="1"/>
  <c r="P48" i="21" s="1"/>
  <c r="M48" i="21"/>
  <c r="N48" i="21" s="1"/>
  <c r="K40" i="21"/>
  <c r="O40" i="21" s="1"/>
  <c r="P40" i="21" s="1"/>
  <c r="M40" i="21"/>
  <c r="N40" i="21" s="1"/>
  <c r="K35" i="21"/>
  <c r="O35" i="21" s="1"/>
  <c r="P35" i="21" s="1"/>
  <c r="M35" i="21"/>
  <c r="N35" i="21" s="1"/>
  <c r="K25" i="21"/>
  <c r="O25" i="21" s="1"/>
  <c r="P25" i="21" s="1"/>
  <c r="M25" i="21"/>
  <c r="N25" i="21" s="1"/>
  <c r="K26" i="21"/>
  <c r="O26" i="21" s="1"/>
  <c r="P26" i="21" s="1"/>
  <c r="M26" i="21"/>
  <c r="N26" i="21" s="1"/>
  <c r="K8" i="21"/>
  <c r="O8" i="21" s="1"/>
  <c r="P8" i="21" s="1"/>
  <c r="M8" i="21"/>
  <c r="N8" i="21" s="1"/>
  <c r="G51" i="23" l="1"/>
  <c r="K51" i="23" s="1"/>
  <c r="L51" i="23" s="1"/>
  <c r="I51" i="23"/>
  <c r="J51" i="23" s="1"/>
  <c r="G52" i="23"/>
  <c r="K52" i="23" s="1"/>
  <c r="L52" i="23" s="1"/>
  <c r="I52" i="23"/>
  <c r="J52" i="23" s="1"/>
  <c r="G53" i="23"/>
  <c r="K53" i="23" s="1"/>
  <c r="L53" i="23" s="1"/>
  <c r="I53" i="23"/>
  <c r="J53" i="23" s="1"/>
  <c r="G54" i="23"/>
  <c r="K54" i="23" s="1"/>
  <c r="L54" i="23" s="1"/>
  <c r="I54" i="23"/>
  <c r="J54" i="23" s="1"/>
  <c r="G55" i="23"/>
  <c r="K55" i="23" s="1"/>
  <c r="L55" i="23" s="1"/>
  <c r="I55" i="23"/>
  <c r="J55" i="23" s="1"/>
  <c r="G56" i="23"/>
  <c r="K56" i="23" s="1"/>
  <c r="L56" i="23" s="1"/>
  <c r="I56" i="23"/>
  <c r="J56" i="23" s="1"/>
  <c r="G57" i="23"/>
  <c r="K57" i="23" s="1"/>
  <c r="L57" i="23" s="1"/>
  <c r="I57" i="23"/>
  <c r="J57" i="23" s="1"/>
  <c r="G61" i="23"/>
  <c r="K61" i="23" s="1"/>
  <c r="L61" i="23" s="1"/>
  <c r="I61" i="23"/>
  <c r="J61" i="23" s="1"/>
  <c r="I36" i="23"/>
  <c r="J36" i="23" s="1"/>
  <c r="G36" i="23"/>
  <c r="I35" i="23"/>
  <c r="J35" i="23" s="1"/>
  <c r="G35" i="23"/>
  <c r="I34" i="23"/>
  <c r="J34" i="23" s="1"/>
  <c r="G34" i="23"/>
  <c r="I33" i="23"/>
  <c r="J33" i="23" s="1"/>
  <c r="G33" i="23"/>
  <c r="I32" i="23"/>
  <c r="J32" i="23" s="1"/>
  <c r="G32" i="23"/>
  <c r="I31" i="23"/>
  <c r="J31" i="23" s="1"/>
  <c r="G31" i="23"/>
  <c r="I30" i="23"/>
  <c r="J30" i="23" s="1"/>
  <c r="G30" i="23"/>
  <c r="I29" i="23"/>
  <c r="J29" i="23" s="1"/>
  <c r="G29" i="23"/>
  <c r="G66" i="2"/>
  <c r="K66" i="2" s="1"/>
  <c r="L66" i="2" s="1"/>
  <c r="I66" i="2"/>
  <c r="J66" i="2" s="1"/>
  <c r="G67" i="2"/>
  <c r="K67" i="2" s="1"/>
  <c r="L67" i="2" s="1"/>
  <c r="I67" i="2"/>
  <c r="J67" i="2" s="1"/>
  <c r="G68" i="2"/>
  <c r="K68" i="2" s="1"/>
  <c r="L68" i="2" s="1"/>
  <c r="I68" i="2"/>
  <c r="J68" i="2" s="1"/>
  <c r="G69" i="2"/>
  <c r="K69" i="2" s="1"/>
  <c r="L69" i="2" s="1"/>
  <c r="I69" i="2"/>
  <c r="J69" i="2" s="1"/>
  <c r="G70" i="2"/>
  <c r="K70" i="2" s="1"/>
  <c r="L70" i="2" s="1"/>
  <c r="I70" i="2"/>
  <c r="J70" i="2" s="1"/>
  <c r="G71" i="2"/>
  <c r="K71" i="2" s="1"/>
  <c r="L71" i="2" s="1"/>
  <c r="I71" i="2"/>
  <c r="J71" i="2" s="1"/>
  <c r="G72" i="2"/>
  <c r="K72" i="2" s="1"/>
  <c r="L72" i="2" s="1"/>
  <c r="I72" i="2"/>
  <c r="J72" i="2" s="1"/>
  <c r="G73" i="2"/>
  <c r="K73" i="2" s="1"/>
  <c r="L73" i="2" s="1"/>
  <c r="I73" i="2"/>
  <c r="J73" i="2" s="1"/>
  <c r="G74" i="2"/>
  <c r="K74" i="2" s="1"/>
  <c r="L74" i="2" s="1"/>
  <c r="I74" i="2"/>
  <c r="J74" i="2" s="1"/>
  <c r="G75" i="2"/>
  <c r="K75" i="2" s="1"/>
  <c r="L75" i="2" s="1"/>
  <c r="I75" i="2"/>
  <c r="J75" i="2" s="1"/>
  <c r="G76" i="2"/>
  <c r="K76" i="2" s="1"/>
  <c r="L76" i="2" s="1"/>
  <c r="I76" i="2"/>
  <c r="J76" i="2" s="1"/>
  <c r="G77" i="2"/>
  <c r="K77" i="2" s="1"/>
  <c r="L77" i="2" s="1"/>
  <c r="I77" i="2"/>
  <c r="J77" i="2" s="1"/>
  <c r="G79" i="2"/>
  <c r="K79" i="2" s="1"/>
  <c r="L79" i="2" s="1"/>
  <c r="I79" i="2"/>
  <c r="J79" i="2" s="1"/>
  <c r="G80" i="2"/>
  <c r="K80" i="2" s="1"/>
  <c r="L80" i="2" s="1"/>
  <c r="I80" i="2"/>
  <c r="J80" i="2" s="1"/>
  <c r="G81" i="2"/>
  <c r="K81" i="2" s="1"/>
  <c r="L81" i="2" s="1"/>
  <c r="I81" i="2"/>
  <c r="J81" i="2" s="1"/>
  <c r="G82" i="2"/>
  <c r="K82" i="2" s="1"/>
  <c r="L82" i="2" s="1"/>
  <c r="I82" i="2"/>
  <c r="J82" i="2" s="1"/>
  <c r="G83" i="2"/>
  <c r="K83" i="2" s="1"/>
  <c r="L83" i="2" s="1"/>
  <c r="I83" i="2"/>
  <c r="J83" i="2" s="1"/>
  <c r="G84" i="2"/>
  <c r="K84" i="2" s="1"/>
  <c r="L84" i="2" s="1"/>
  <c r="I84" i="2"/>
  <c r="J84" i="2" s="1"/>
  <c r="G85" i="2"/>
  <c r="K85" i="2" s="1"/>
  <c r="L85" i="2" s="1"/>
  <c r="I85" i="2"/>
  <c r="J85" i="2" s="1"/>
  <c r="G86" i="2"/>
  <c r="K86" i="2" s="1"/>
  <c r="L86" i="2" s="1"/>
  <c r="I86" i="2"/>
  <c r="J86" i="2" s="1"/>
  <c r="G87" i="2"/>
  <c r="K87" i="2" s="1"/>
  <c r="L87" i="2" s="1"/>
  <c r="I87" i="2"/>
  <c r="J87" i="2" s="1"/>
  <c r="G88" i="2"/>
  <c r="K88" i="2" s="1"/>
  <c r="L88" i="2" s="1"/>
  <c r="I88" i="2"/>
  <c r="J88" i="2" s="1"/>
  <c r="G89" i="2"/>
  <c r="K89" i="2" s="1"/>
  <c r="L89" i="2" s="1"/>
  <c r="I89" i="2"/>
  <c r="J89" i="2" s="1"/>
  <c r="G90" i="2"/>
  <c r="K90" i="2" s="1"/>
  <c r="L90" i="2" s="1"/>
  <c r="I90" i="2"/>
  <c r="J90" i="2" s="1"/>
  <c r="G92" i="2"/>
  <c r="K92" i="2" s="1"/>
  <c r="L92" i="2" s="1"/>
  <c r="I92" i="2"/>
  <c r="J92" i="2" s="1"/>
  <c r="G93" i="2"/>
  <c r="K93" i="2" s="1"/>
  <c r="L93" i="2" s="1"/>
  <c r="I93" i="2"/>
  <c r="J93" i="2" s="1"/>
  <c r="G94" i="2"/>
  <c r="K94" i="2" s="1"/>
  <c r="L94" i="2" s="1"/>
  <c r="I94" i="2"/>
  <c r="J94" i="2" s="1"/>
  <c r="G95" i="2"/>
  <c r="K95" i="2" s="1"/>
  <c r="L95" i="2" s="1"/>
  <c r="I95" i="2"/>
  <c r="J95" i="2" s="1"/>
  <c r="G96" i="2"/>
  <c r="K96" i="2" s="1"/>
  <c r="L96" i="2" s="1"/>
  <c r="I96" i="2"/>
  <c r="J96" i="2" s="1"/>
  <c r="G97" i="2"/>
  <c r="K97" i="2" s="1"/>
  <c r="L97" i="2" s="1"/>
  <c r="I97" i="2"/>
  <c r="J97" i="2" s="1"/>
  <c r="G98" i="2"/>
  <c r="K98" i="2" s="1"/>
  <c r="L98" i="2" s="1"/>
  <c r="I98" i="2"/>
  <c r="J98" i="2" s="1"/>
  <c r="G99" i="2"/>
  <c r="K99" i="2" s="1"/>
  <c r="L99" i="2" s="1"/>
  <c r="I99" i="2"/>
  <c r="J99" i="2" s="1"/>
  <c r="I113" i="24"/>
  <c r="J113" i="24" s="1"/>
  <c r="I111" i="24"/>
  <c r="J111" i="24" s="1"/>
  <c r="I110" i="24"/>
  <c r="J110" i="24" s="1"/>
  <c r="I109" i="24"/>
  <c r="J109" i="24" s="1"/>
  <c r="I108" i="24"/>
  <c r="J108" i="24" s="1"/>
  <c r="I98" i="24"/>
  <c r="J98" i="24" s="1"/>
  <c r="I97" i="24"/>
  <c r="J97" i="24" s="1"/>
  <c r="I96" i="24"/>
  <c r="J96" i="24" s="1"/>
  <c r="I90" i="24"/>
  <c r="J90" i="24" s="1"/>
  <c r="I89" i="24"/>
  <c r="J89" i="24" s="1"/>
  <c r="I87" i="24"/>
  <c r="J87" i="24" s="1"/>
  <c r="I86" i="24"/>
  <c r="J86" i="24" s="1"/>
  <c r="I82" i="24"/>
  <c r="J82" i="24" s="1"/>
  <c r="I79" i="24"/>
  <c r="J79" i="24" s="1"/>
  <c r="I78" i="24"/>
  <c r="J78" i="24" s="1"/>
  <c r="I77" i="24"/>
  <c r="J77" i="24" s="1"/>
  <c r="I75" i="24"/>
  <c r="J75" i="24" s="1"/>
  <c r="I74" i="24"/>
  <c r="J74" i="24" s="1"/>
  <c r="I72" i="24"/>
  <c r="J72" i="24" s="1"/>
  <c r="I71" i="24"/>
  <c r="J71" i="24" s="1"/>
  <c r="I69" i="24"/>
  <c r="J69" i="24" s="1"/>
  <c r="I68" i="24"/>
  <c r="J68" i="24" s="1"/>
  <c r="I67" i="24"/>
  <c r="J67" i="24" s="1"/>
  <c r="I65" i="24"/>
  <c r="J65" i="24" s="1"/>
  <c r="I64" i="24"/>
  <c r="J64" i="24" s="1"/>
  <c r="I63" i="24"/>
  <c r="J63" i="24" s="1"/>
  <c r="I61" i="24"/>
  <c r="J61" i="24" s="1"/>
  <c r="I60" i="24"/>
  <c r="J60" i="24" s="1"/>
  <c r="I58" i="24"/>
  <c r="J58" i="24" s="1"/>
  <c r="I57" i="24"/>
  <c r="J57" i="24" s="1"/>
  <c r="I56" i="24"/>
  <c r="J56" i="24" s="1"/>
  <c r="I54" i="24"/>
  <c r="J54" i="24" s="1"/>
  <c r="I53" i="24"/>
  <c r="J53" i="24" s="1"/>
  <c r="I30" i="24"/>
  <c r="J30" i="24" s="1"/>
  <c r="I29" i="24"/>
  <c r="J29" i="24" s="1"/>
  <c r="I28" i="24"/>
  <c r="J28" i="24" s="1"/>
  <c r="I27" i="24"/>
  <c r="J27" i="24" s="1"/>
  <c r="I23" i="24"/>
  <c r="J23" i="24" s="1"/>
  <c r="I22" i="24"/>
  <c r="J22" i="24" s="1"/>
  <c r="I21" i="24"/>
  <c r="J21" i="24" s="1"/>
  <c r="I20" i="24"/>
  <c r="J20" i="24" s="1"/>
  <c r="I18" i="24"/>
  <c r="J18" i="24" s="1"/>
  <c r="I17" i="24"/>
  <c r="J17" i="24" s="1"/>
  <c r="I16" i="24"/>
  <c r="J16" i="24" s="1"/>
  <c r="I15" i="24"/>
  <c r="J15" i="24" s="1"/>
  <c r="I13" i="24"/>
  <c r="J13" i="24" s="1"/>
  <c r="I12" i="24"/>
  <c r="J12" i="24" s="1"/>
  <c r="I11" i="24"/>
  <c r="J11" i="24" s="1"/>
  <c r="I10" i="24"/>
  <c r="J10" i="24" s="1"/>
  <c r="K30" i="23" l="1"/>
  <c r="L30" i="23" s="1"/>
  <c r="K31" i="23"/>
  <c r="L31" i="23" s="1"/>
  <c r="K35" i="23"/>
  <c r="L35" i="23" s="1"/>
  <c r="K34" i="23"/>
  <c r="L34" i="23" s="1"/>
  <c r="K36" i="23"/>
  <c r="L36" i="23" s="1"/>
  <c r="K29" i="23"/>
  <c r="L29" i="23" s="1"/>
  <c r="K33" i="23"/>
  <c r="L33" i="23" s="1"/>
  <c r="K32" i="23"/>
  <c r="L32" i="23" s="1"/>
  <c r="G110" i="24"/>
  <c r="K110" i="24" s="1"/>
  <c r="L110" i="24" s="1"/>
  <c r="G17" i="24"/>
  <c r="K17" i="24" s="1"/>
  <c r="L17" i="24" s="1"/>
  <c r="G61" i="24"/>
  <c r="K61" i="24" s="1"/>
  <c r="L61" i="24" s="1"/>
  <c r="G72" i="24"/>
  <c r="K72" i="24" s="1"/>
  <c r="L72" i="24" s="1"/>
  <c r="G87" i="24"/>
  <c r="K87" i="24" s="1"/>
  <c r="L87" i="24" s="1"/>
  <c r="G16" i="24"/>
  <c r="K16" i="24" s="1"/>
  <c r="L16" i="24" s="1"/>
  <c r="G30" i="24"/>
  <c r="K30" i="24" s="1"/>
  <c r="L30" i="24" s="1"/>
  <c r="G63" i="24"/>
  <c r="K63" i="24" s="1"/>
  <c r="L63" i="24" s="1"/>
  <c r="G74" i="24"/>
  <c r="K74" i="24" s="1"/>
  <c r="L74" i="24" s="1"/>
  <c r="G89" i="24"/>
  <c r="K89" i="24" s="1"/>
  <c r="L89" i="24" s="1"/>
  <c r="G111" i="24"/>
  <c r="K111" i="24" s="1"/>
  <c r="L111" i="24" s="1"/>
  <c r="G10" i="24"/>
  <c r="K10" i="24" s="1"/>
  <c r="L10" i="24" s="1"/>
  <c r="G15" i="24"/>
  <c r="K15" i="24" s="1"/>
  <c r="L15" i="24" s="1"/>
  <c r="G53" i="24"/>
  <c r="K53" i="24" s="1"/>
  <c r="L53" i="24" s="1"/>
  <c r="G64" i="24"/>
  <c r="K64" i="24" s="1"/>
  <c r="L64" i="24" s="1"/>
  <c r="G75" i="24"/>
  <c r="K75" i="24" s="1"/>
  <c r="L75" i="24" s="1"/>
  <c r="G90" i="24"/>
  <c r="K90" i="24" s="1"/>
  <c r="L90" i="24" s="1"/>
  <c r="G113" i="24"/>
  <c r="K113" i="24" s="1"/>
  <c r="L113" i="24" s="1"/>
  <c r="G23" i="24"/>
  <c r="K23" i="24" s="1"/>
  <c r="L23" i="24" s="1"/>
  <c r="G13" i="24"/>
  <c r="K13" i="24" s="1"/>
  <c r="L13" i="24" s="1"/>
  <c r="G54" i="24"/>
  <c r="K54" i="24" s="1"/>
  <c r="L54" i="24" s="1"/>
  <c r="G65" i="24"/>
  <c r="K65" i="24" s="1"/>
  <c r="L65" i="24" s="1"/>
  <c r="G77" i="24"/>
  <c r="K77" i="24" s="1"/>
  <c r="L77" i="24" s="1"/>
  <c r="G96" i="24"/>
  <c r="K96" i="24" s="1"/>
  <c r="L96" i="24" s="1"/>
  <c r="G22" i="24"/>
  <c r="K22" i="24" s="1"/>
  <c r="L22" i="24" s="1"/>
  <c r="G12" i="24"/>
  <c r="K12" i="24" s="1"/>
  <c r="L12" i="24" s="1"/>
  <c r="G56" i="24"/>
  <c r="K56" i="24" s="1"/>
  <c r="L56" i="24" s="1"/>
  <c r="G67" i="24"/>
  <c r="K67" i="24" s="1"/>
  <c r="L67" i="24" s="1"/>
  <c r="G78" i="24"/>
  <c r="K78" i="24" s="1"/>
  <c r="L78" i="24" s="1"/>
  <c r="G97" i="24"/>
  <c r="K97" i="24" s="1"/>
  <c r="L97" i="24" s="1"/>
  <c r="G21" i="24"/>
  <c r="K21" i="24" s="1"/>
  <c r="L21" i="24" s="1"/>
  <c r="G11" i="24"/>
  <c r="K11" i="24" s="1"/>
  <c r="L11" i="24" s="1"/>
  <c r="G57" i="24"/>
  <c r="K57" i="24" s="1"/>
  <c r="L57" i="24" s="1"/>
  <c r="G68" i="24"/>
  <c r="K68" i="24" s="1"/>
  <c r="L68" i="24" s="1"/>
  <c r="G79" i="24"/>
  <c r="K79" i="24" s="1"/>
  <c r="L79" i="24" s="1"/>
  <c r="G98" i="24"/>
  <c r="K98" i="24" s="1"/>
  <c r="L98" i="24" s="1"/>
  <c r="G20" i="24"/>
  <c r="K20" i="24" s="1"/>
  <c r="L20" i="24" s="1"/>
  <c r="G27" i="24"/>
  <c r="K27" i="24" s="1"/>
  <c r="L27" i="24" s="1"/>
  <c r="G58" i="24"/>
  <c r="K58" i="24" s="1"/>
  <c r="L58" i="24" s="1"/>
  <c r="G69" i="24"/>
  <c r="K69" i="24" s="1"/>
  <c r="L69" i="24" s="1"/>
  <c r="G82" i="24"/>
  <c r="K82" i="24" s="1"/>
  <c r="L82" i="24" s="1"/>
  <c r="G108" i="24"/>
  <c r="K108" i="24" s="1"/>
  <c r="L108" i="24" s="1"/>
  <c r="G29" i="24"/>
  <c r="K29" i="24" s="1"/>
  <c r="L29" i="24" s="1"/>
  <c r="G18" i="24"/>
  <c r="K18" i="24" s="1"/>
  <c r="L18" i="24" s="1"/>
  <c r="G28" i="24"/>
  <c r="K28" i="24" s="1"/>
  <c r="L28" i="24" s="1"/>
  <c r="G60" i="24"/>
  <c r="K60" i="24" s="1"/>
  <c r="L60" i="24" s="1"/>
  <c r="G71" i="24"/>
  <c r="K71" i="24" s="1"/>
  <c r="L71" i="24" s="1"/>
  <c r="G86" i="24"/>
  <c r="K86" i="24" s="1"/>
  <c r="L86" i="24" s="1"/>
  <c r="G109" i="24"/>
  <c r="K109" i="24" s="1"/>
  <c r="L109" i="24" s="1"/>
  <c r="J6" i="24"/>
  <c r="B13" i="1" s="1"/>
  <c r="C13" i="1" s="1"/>
  <c r="G175" i="22"/>
  <c r="K175" i="22" s="1"/>
  <c r="L175" i="22" s="1"/>
  <c r="I175" i="22"/>
  <c r="J175" i="22" s="1"/>
  <c r="G176" i="22"/>
  <c r="K176" i="22" s="1"/>
  <c r="L176" i="22" s="1"/>
  <c r="I176" i="22"/>
  <c r="J176" i="22" s="1"/>
  <c r="I138" i="22"/>
  <c r="J138" i="22" s="1"/>
  <c r="I139" i="22"/>
  <c r="J139" i="22" s="1"/>
  <c r="G138" i="22"/>
  <c r="K138" i="22" s="1"/>
  <c r="L138" i="22" s="1"/>
  <c r="G139" i="22"/>
  <c r="K139" i="22" s="1"/>
  <c r="L139" i="22" s="1"/>
  <c r="G13" i="22"/>
  <c r="K13" i="22" s="1"/>
  <c r="L13" i="22" s="1"/>
  <c r="I13" i="22"/>
  <c r="J13" i="22" s="1"/>
  <c r="G14" i="22"/>
  <c r="K14" i="22" s="1"/>
  <c r="L14" i="22" s="1"/>
  <c r="I14" i="22"/>
  <c r="J14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4" i="22"/>
  <c r="J24" i="22" s="1"/>
  <c r="I25" i="22"/>
  <c r="J25" i="22" s="1"/>
  <c r="I26" i="22"/>
  <c r="J26" i="22" s="1"/>
  <c r="I27" i="22"/>
  <c r="J27" i="22" s="1"/>
  <c r="I28" i="22"/>
  <c r="J28" i="22" s="1"/>
  <c r="I29" i="22"/>
  <c r="J29" i="22" s="1"/>
  <c r="I31" i="22"/>
  <c r="J31" i="22" s="1"/>
  <c r="I32" i="22"/>
  <c r="J32" i="22" s="1"/>
  <c r="I33" i="22"/>
  <c r="J33" i="22" s="1"/>
  <c r="I36" i="22"/>
  <c r="J36" i="22" s="1"/>
  <c r="I37" i="22"/>
  <c r="J37" i="22" s="1"/>
  <c r="I38" i="22"/>
  <c r="J38" i="22" s="1"/>
  <c r="I42" i="22"/>
  <c r="J42" i="22" s="1"/>
  <c r="I43" i="22"/>
  <c r="J43" i="22" s="1"/>
  <c r="G42" i="22"/>
  <c r="K42" i="22" s="1"/>
  <c r="L42" i="22" s="1"/>
  <c r="G43" i="22"/>
  <c r="K43" i="22" s="1"/>
  <c r="L43" i="22" s="1"/>
  <c r="G16" i="22"/>
  <c r="K16" i="22" s="1"/>
  <c r="L16" i="22" s="1"/>
  <c r="G17" i="22"/>
  <c r="K17" i="22" s="1"/>
  <c r="L17" i="22" s="1"/>
  <c r="G18" i="22"/>
  <c r="K18" i="22" s="1"/>
  <c r="L18" i="22" s="1"/>
  <c r="G19" i="22"/>
  <c r="K19" i="22" s="1"/>
  <c r="L19" i="22" s="1"/>
  <c r="G20" i="22"/>
  <c r="K20" i="22" s="1"/>
  <c r="L20" i="22" s="1"/>
  <c r="G21" i="22"/>
  <c r="K21" i="22" s="1"/>
  <c r="L21" i="22" s="1"/>
  <c r="G22" i="22"/>
  <c r="K22" i="22" s="1"/>
  <c r="L22" i="22" s="1"/>
  <c r="G24" i="22"/>
  <c r="K24" i="22" s="1"/>
  <c r="L24" i="22" s="1"/>
  <c r="G25" i="22"/>
  <c r="K25" i="22" s="1"/>
  <c r="L25" i="22" s="1"/>
  <c r="G26" i="22"/>
  <c r="K26" i="22" s="1"/>
  <c r="L26" i="22" s="1"/>
  <c r="G27" i="22"/>
  <c r="K27" i="22" s="1"/>
  <c r="L27" i="22" s="1"/>
  <c r="G28" i="22"/>
  <c r="K28" i="22" s="1"/>
  <c r="L28" i="22" s="1"/>
  <c r="G29" i="22"/>
  <c r="K29" i="22" s="1"/>
  <c r="L29" i="22" s="1"/>
  <c r="G31" i="22"/>
  <c r="K31" i="22" s="1"/>
  <c r="L31" i="22" s="1"/>
  <c r="L6" i="24" l="1"/>
  <c r="G9" i="2"/>
  <c r="B14" i="1" l="1"/>
  <c r="C14" i="1" s="1"/>
  <c r="N9" i="5" l="1"/>
  <c r="N10" i="5"/>
  <c r="N11" i="5"/>
  <c r="N12" i="5"/>
  <c r="N13" i="5"/>
  <c r="N14" i="5"/>
  <c r="N15" i="5"/>
  <c r="N16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7" i="5"/>
  <c r="N38" i="5"/>
  <c r="N39" i="5"/>
  <c r="N41" i="5"/>
  <c r="N42" i="5"/>
  <c r="N43" i="5"/>
  <c r="N45" i="5"/>
  <c r="N46" i="5"/>
  <c r="N47" i="5"/>
  <c r="N48" i="5"/>
  <c r="N50" i="5"/>
  <c r="N51" i="5"/>
  <c r="N52" i="5"/>
  <c r="N53" i="5"/>
  <c r="N54" i="5"/>
  <c r="N55" i="5"/>
  <c r="N56" i="5"/>
  <c r="N57" i="5"/>
  <c r="N59" i="5"/>
  <c r="N60" i="5"/>
  <c r="N61" i="5"/>
  <c r="N62" i="5"/>
  <c r="N64" i="5"/>
  <c r="N65" i="5"/>
  <c r="N68" i="5"/>
  <c r="N69" i="5"/>
  <c r="N70" i="5"/>
  <c r="N71" i="5"/>
  <c r="N72" i="5"/>
  <c r="N73" i="5"/>
  <c r="N74" i="5"/>
  <c r="N76" i="5"/>
  <c r="N77" i="5"/>
  <c r="N78" i="5"/>
  <c r="N79" i="5"/>
  <c r="N82" i="5"/>
  <c r="N83" i="5"/>
  <c r="N84" i="5"/>
  <c r="N85" i="5"/>
  <c r="N86" i="5"/>
  <c r="N87" i="5"/>
  <c r="N88" i="5"/>
  <c r="N90" i="5"/>
  <c r="N91" i="5"/>
  <c r="N93" i="5"/>
  <c r="N94" i="5"/>
  <c r="N95" i="5"/>
  <c r="N96" i="5"/>
  <c r="N97" i="5"/>
  <c r="N98" i="5"/>
  <c r="N99" i="5"/>
  <c r="N101" i="5"/>
  <c r="N102" i="5"/>
  <c r="N103" i="5"/>
  <c r="N8" i="5"/>
  <c r="K215" i="22"/>
  <c r="L215" i="22" s="1"/>
  <c r="N5" i="5" l="1"/>
  <c r="I189" i="22"/>
  <c r="J189" i="22" s="1"/>
  <c r="I190" i="22"/>
  <c r="J190" i="22" s="1"/>
  <c r="I192" i="22"/>
  <c r="J192" i="22" s="1"/>
  <c r="I193" i="22"/>
  <c r="J193" i="22" s="1"/>
  <c r="G193" i="22"/>
  <c r="K193" i="22" s="1"/>
  <c r="L193" i="22" s="1"/>
  <c r="G192" i="22"/>
  <c r="K192" i="22" s="1"/>
  <c r="L192" i="22" s="1"/>
  <c r="G190" i="22"/>
  <c r="K190" i="22" s="1"/>
  <c r="L190" i="22" s="1"/>
  <c r="G189" i="22"/>
  <c r="K189" i="22" s="1"/>
  <c r="L189" i="22" s="1"/>
  <c r="I71" i="23"/>
  <c r="J71" i="23" s="1"/>
  <c r="G71" i="23"/>
  <c r="K71" i="23" s="1"/>
  <c r="L71" i="23" s="1"/>
  <c r="I70" i="23"/>
  <c r="J70" i="23" s="1"/>
  <c r="G70" i="23"/>
  <c r="K70" i="23" s="1"/>
  <c r="L70" i="23" s="1"/>
  <c r="I69" i="23"/>
  <c r="J69" i="23" s="1"/>
  <c r="G69" i="23"/>
  <c r="K69" i="23" s="1"/>
  <c r="L69" i="23" s="1"/>
  <c r="I68" i="23"/>
  <c r="J68" i="23" s="1"/>
  <c r="G68" i="23"/>
  <c r="K68" i="23" s="1"/>
  <c r="L68" i="23" s="1"/>
  <c r="I67" i="23"/>
  <c r="J67" i="23" s="1"/>
  <c r="G67" i="23"/>
  <c r="K67" i="23" s="1"/>
  <c r="L67" i="23" s="1"/>
  <c r="I66" i="23"/>
  <c r="J66" i="23" s="1"/>
  <c r="G66" i="23"/>
  <c r="K66" i="23" s="1"/>
  <c r="L66" i="23" s="1"/>
  <c r="I65" i="23"/>
  <c r="J65" i="23" s="1"/>
  <c r="G65" i="23"/>
  <c r="K65" i="23" s="1"/>
  <c r="L65" i="23" s="1"/>
  <c r="I64" i="23"/>
  <c r="J64" i="23" s="1"/>
  <c r="G64" i="23"/>
  <c r="K64" i="23" s="1"/>
  <c r="L64" i="23" s="1"/>
  <c r="G670" i="2" l="1"/>
  <c r="K670" i="2" s="1"/>
  <c r="L670" i="2" s="1"/>
  <c r="I670" i="2"/>
  <c r="J670" i="2" s="1"/>
  <c r="G671" i="2"/>
  <c r="K671" i="2" s="1"/>
  <c r="L671" i="2" s="1"/>
  <c r="I671" i="2"/>
  <c r="J671" i="2" s="1"/>
  <c r="G672" i="2"/>
  <c r="K672" i="2" s="1"/>
  <c r="L672" i="2" s="1"/>
  <c r="I672" i="2"/>
  <c r="J672" i="2" s="1"/>
  <c r="G686" i="2"/>
  <c r="K686" i="2" s="1"/>
  <c r="L686" i="2" s="1"/>
  <c r="I686" i="2"/>
  <c r="J686" i="2" s="1"/>
  <c r="G687" i="2"/>
  <c r="K687" i="2" s="1"/>
  <c r="L687" i="2" s="1"/>
  <c r="I687" i="2"/>
  <c r="J687" i="2" s="1"/>
  <c r="G688" i="2"/>
  <c r="K688" i="2" s="1"/>
  <c r="L688" i="2" s="1"/>
  <c r="I688" i="2"/>
  <c r="J688" i="2" s="1"/>
  <c r="G253" i="22"/>
  <c r="K253" i="22" s="1"/>
  <c r="L253" i="22" s="1"/>
  <c r="I253" i="22"/>
  <c r="J253" i="22" s="1"/>
  <c r="G58" i="22"/>
  <c r="K58" i="22" s="1"/>
  <c r="L58" i="22" s="1"/>
  <c r="I58" i="22"/>
  <c r="J58" i="22" s="1"/>
  <c r="G59" i="22"/>
  <c r="K59" i="22" s="1"/>
  <c r="L59" i="22" s="1"/>
  <c r="I59" i="22"/>
  <c r="J59" i="22" s="1"/>
  <c r="B9" i="1" l="1"/>
  <c r="G145" i="2"/>
  <c r="K145" i="2" s="1"/>
  <c r="L145" i="2" s="1"/>
  <c r="I145" i="2"/>
  <c r="J145" i="2" s="1"/>
  <c r="G146" i="2"/>
  <c r="K146" i="2" s="1"/>
  <c r="L146" i="2" s="1"/>
  <c r="I146" i="2"/>
  <c r="J146" i="2" s="1"/>
  <c r="G147" i="2"/>
  <c r="K147" i="2" s="1"/>
  <c r="L147" i="2" s="1"/>
  <c r="I147" i="2"/>
  <c r="J147" i="2" s="1"/>
  <c r="G148" i="2"/>
  <c r="K148" i="2" s="1"/>
  <c r="L148" i="2" s="1"/>
  <c r="I148" i="2"/>
  <c r="J148" i="2" s="1"/>
  <c r="G151" i="2"/>
  <c r="K151" i="2" s="1"/>
  <c r="L151" i="2" s="1"/>
  <c r="I151" i="2"/>
  <c r="J151" i="2" s="1"/>
  <c r="G152" i="2"/>
  <c r="K152" i="2" s="1"/>
  <c r="L152" i="2" s="1"/>
  <c r="I152" i="2"/>
  <c r="J152" i="2" s="1"/>
  <c r="G153" i="2"/>
  <c r="K153" i="2" s="1"/>
  <c r="L153" i="2" s="1"/>
  <c r="I153" i="2"/>
  <c r="J153" i="2" s="1"/>
  <c r="G154" i="2"/>
  <c r="K154" i="2" s="1"/>
  <c r="L154" i="2" s="1"/>
  <c r="I154" i="2"/>
  <c r="J154" i="2" s="1"/>
  <c r="G196" i="22" l="1"/>
  <c r="K196" i="22" s="1"/>
  <c r="L196" i="22" s="1"/>
  <c r="I196" i="22"/>
  <c r="J196" i="22" s="1"/>
  <c r="G197" i="22"/>
  <c r="K197" i="22" s="1"/>
  <c r="L197" i="22" s="1"/>
  <c r="I197" i="22"/>
  <c r="J197" i="22" s="1"/>
  <c r="G163" i="22"/>
  <c r="K163" i="22" s="1"/>
  <c r="L163" i="22" s="1"/>
  <c r="I163" i="22"/>
  <c r="J163" i="22" s="1"/>
  <c r="I261" i="22"/>
  <c r="J261" i="22" s="1"/>
  <c r="G261" i="22"/>
  <c r="K261" i="22" s="1"/>
  <c r="L261" i="22" s="1"/>
  <c r="I260" i="22"/>
  <c r="J260" i="22" s="1"/>
  <c r="G260" i="22"/>
  <c r="K260" i="22" s="1"/>
  <c r="L260" i="22" s="1"/>
  <c r="I259" i="22"/>
  <c r="J259" i="22" s="1"/>
  <c r="G259" i="22"/>
  <c r="K259" i="22" s="1"/>
  <c r="L259" i="22" s="1"/>
  <c r="K93" i="21" l="1"/>
  <c r="O93" i="21" s="1"/>
  <c r="P93" i="21" s="1"/>
  <c r="K60" i="21"/>
  <c r="O60" i="21" s="1"/>
  <c r="P60" i="21" s="1"/>
  <c r="K38" i="21"/>
  <c r="O38" i="21" s="1"/>
  <c r="P38" i="21" s="1"/>
  <c r="K109" i="21"/>
  <c r="O109" i="21" s="1"/>
  <c r="P109" i="21" s="1"/>
  <c r="K108" i="21"/>
  <c r="O108" i="21" s="1"/>
  <c r="P108" i="21" s="1"/>
  <c r="K107" i="21"/>
  <c r="O107" i="21" s="1"/>
  <c r="P107" i="21" s="1"/>
  <c r="K102" i="21"/>
  <c r="O102" i="21" s="1"/>
  <c r="P102" i="21" s="1"/>
  <c r="K101" i="21"/>
  <c r="O101" i="21" s="1"/>
  <c r="P101" i="21" s="1"/>
  <c r="K100" i="21"/>
  <c r="O100" i="21" s="1"/>
  <c r="P100" i="21" s="1"/>
  <c r="K96" i="21"/>
  <c r="O96" i="21" s="1"/>
  <c r="P96" i="21" s="1"/>
  <c r="K95" i="21"/>
  <c r="O95" i="21" s="1"/>
  <c r="P95" i="21" s="1"/>
  <c r="K94" i="21"/>
  <c r="O94" i="21" s="1"/>
  <c r="P94" i="21" s="1"/>
  <c r="K92" i="21"/>
  <c r="O92" i="21" s="1"/>
  <c r="P92" i="21" s="1"/>
  <c r="K91" i="21"/>
  <c r="O91" i="21" s="1"/>
  <c r="P91" i="21" s="1"/>
  <c r="K84" i="21"/>
  <c r="O84" i="21" s="1"/>
  <c r="P84" i="21" s="1"/>
  <c r="K83" i="21"/>
  <c r="O83" i="21" s="1"/>
  <c r="P83" i="21" s="1"/>
  <c r="K77" i="21"/>
  <c r="O77" i="21" s="1"/>
  <c r="P77" i="21" s="1"/>
  <c r="K76" i="21"/>
  <c r="O76" i="21" s="1"/>
  <c r="P76" i="21" s="1"/>
  <c r="K75" i="21"/>
  <c r="O75" i="21" s="1"/>
  <c r="P75" i="21" s="1"/>
  <c r="K72" i="21"/>
  <c r="O72" i="21" s="1"/>
  <c r="P72" i="21" s="1"/>
  <c r="K71" i="21"/>
  <c r="O71" i="21" s="1"/>
  <c r="P71" i="21" s="1"/>
  <c r="K70" i="21"/>
  <c r="O70" i="21" s="1"/>
  <c r="P70" i="21" s="1"/>
  <c r="K69" i="21"/>
  <c r="O69" i="21" s="1"/>
  <c r="P69" i="21" s="1"/>
  <c r="K68" i="21"/>
  <c r="O68" i="21" s="1"/>
  <c r="P68" i="21" s="1"/>
  <c r="K67" i="21"/>
  <c r="O67" i="21" s="1"/>
  <c r="P67" i="21" s="1"/>
  <c r="K64" i="21"/>
  <c r="O64" i="21" s="1"/>
  <c r="P64" i="21" s="1"/>
  <c r="K63" i="21"/>
  <c r="O63" i="21" s="1"/>
  <c r="P63" i="21" s="1"/>
  <c r="K62" i="21"/>
  <c r="O62" i="21" s="1"/>
  <c r="P62" i="21" s="1"/>
  <c r="K61" i="21"/>
  <c r="O61" i="21" s="1"/>
  <c r="P61" i="21" s="1"/>
  <c r="K59" i="21"/>
  <c r="O59" i="21" s="1"/>
  <c r="P59" i="21" s="1"/>
  <c r="K58" i="21"/>
  <c r="O58" i="21" s="1"/>
  <c r="P58" i="21" s="1"/>
  <c r="K51" i="21"/>
  <c r="O51" i="21" s="1"/>
  <c r="P51" i="21" s="1"/>
  <c r="K50" i="21"/>
  <c r="O50" i="21" s="1"/>
  <c r="P50" i="21" s="1"/>
  <c r="K49" i="21"/>
  <c r="O49" i="21" s="1"/>
  <c r="P49" i="21" s="1"/>
  <c r="K42" i="21"/>
  <c r="O42" i="21" s="1"/>
  <c r="P42" i="21" s="1"/>
  <c r="K41" i="21"/>
  <c r="O41" i="21" s="1"/>
  <c r="P41" i="21" s="1"/>
  <c r="K39" i="21"/>
  <c r="O39" i="21" s="1"/>
  <c r="P39" i="21" s="1"/>
  <c r="K37" i="21"/>
  <c r="O37" i="21" s="1"/>
  <c r="P37" i="21" s="1"/>
  <c r="K36" i="21"/>
  <c r="O36" i="21" s="1"/>
  <c r="P36" i="21" s="1"/>
  <c r="K33" i="21"/>
  <c r="O33" i="21" s="1"/>
  <c r="P33" i="21" s="1"/>
  <c r="K32" i="21"/>
  <c r="O32" i="21" s="1"/>
  <c r="P32" i="21" s="1"/>
  <c r="K31" i="21"/>
  <c r="O31" i="21" s="1"/>
  <c r="P31" i="21" s="1"/>
  <c r="K30" i="21"/>
  <c r="O30" i="21" s="1"/>
  <c r="P30" i="21" s="1"/>
  <c r="K29" i="21"/>
  <c r="O29" i="21" s="1"/>
  <c r="P29" i="21" s="1"/>
  <c r="K28" i="21"/>
  <c r="O28" i="21" s="1"/>
  <c r="P28" i="21" s="1"/>
  <c r="K27" i="21"/>
  <c r="O27" i="21" s="1"/>
  <c r="P27" i="21" s="1"/>
  <c r="K22" i="21"/>
  <c r="O22" i="21" s="1"/>
  <c r="P22" i="21" s="1"/>
  <c r="K21" i="21"/>
  <c r="O21" i="21" s="1"/>
  <c r="P21" i="21" s="1"/>
  <c r="K20" i="21"/>
  <c r="O20" i="21" s="1"/>
  <c r="P20" i="21" s="1"/>
  <c r="K18" i="21"/>
  <c r="O18" i="21" s="1"/>
  <c r="P18" i="21" s="1"/>
  <c r="K12" i="21"/>
  <c r="O12" i="21" s="1"/>
  <c r="P12" i="21" s="1"/>
  <c r="K11" i="21"/>
  <c r="O11" i="21" s="1"/>
  <c r="P11" i="21" s="1"/>
  <c r="K10" i="21"/>
  <c r="O10" i="21" s="1"/>
  <c r="P10" i="21" s="1"/>
  <c r="E296" i="16"/>
  <c r="H296" i="16" s="1"/>
  <c r="E295" i="16"/>
  <c r="H295" i="16" s="1"/>
  <c r="E294" i="16"/>
  <c r="H294" i="16" s="1"/>
  <c r="E293" i="16"/>
  <c r="H293" i="16" s="1"/>
  <c r="E292" i="16"/>
  <c r="H292" i="16" s="1"/>
  <c r="E290" i="16"/>
  <c r="H290" i="16" s="1"/>
  <c r="E288" i="16"/>
  <c r="H288" i="16" s="1"/>
  <c r="E286" i="16"/>
  <c r="H286" i="16" s="1"/>
  <c r="E285" i="16"/>
  <c r="H285" i="16" s="1"/>
  <c r="E283" i="16"/>
  <c r="H283" i="16" s="1"/>
  <c r="E282" i="16"/>
  <c r="H282" i="16" s="1"/>
  <c r="E280" i="16"/>
  <c r="H280" i="16" s="1"/>
  <c r="E279" i="16"/>
  <c r="H279" i="16" s="1"/>
  <c r="E277" i="16"/>
  <c r="H277" i="16" s="1"/>
  <c r="E276" i="16"/>
  <c r="H276" i="16" s="1"/>
  <c r="E275" i="16"/>
  <c r="H275" i="16" s="1"/>
  <c r="E274" i="16"/>
  <c r="H274" i="16" s="1"/>
  <c r="E273" i="16"/>
  <c r="H273" i="16" s="1"/>
  <c r="E272" i="16"/>
  <c r="H272" i="16" s="1"/>
  <c r="E271" i="16"/>
  <c r="H271" i="16" s="1"/>
  <c r="E270" i="16"/>
  <c r="H270" i="16" s="1"/>
  <c r="E269" i="16"/>
  <c r="H269" i="16" s="1"/>
  <c r="E268" i="16"/>
  <c r="H268" i="16" s="1"/>
  <c r="E267" i="16"/>
  <c r="H267" i="16" s="1"/>
  <c r="E266" i="16"/>
  <c r="H266" i="16" s="1"/>
  <c r="E265" i="16"/>
  <c r="H265" i="16" s="1"/>
  <c r="E264" i="16"/>
  <c r="H264" i="16" s="1"/>
  <c r="E263" i="16"/>
  <c r="H263" i="16" s="1"/>
  <c r="E262" i="16"/>
  <c r="H262" i="16" s="1"/>
  <c r="E261" i="16"/>
  <c r="H261" i="16" s="1"/>
  <c r="E260" i="16"/>
  <c r="H260" i="16" s="1"/>
  <c r="E259" i="16"/>
  <c r="H259" i="16" s="1"/>
  <c r="E258" i="16"/>
  <c r="H258" i="16" s="1"/>
  <c r="E257" i="16"/>
  <c r="H257" i="16" s="1"/>
  <c r="E256" i="16"/>
  <c r="H256" i="16" s="1"/>
  <c r="E255" i="16"/>
  <c r="H255" i="16" s="1"/>
  <c r="E254" i="16"/>
  <c r="H254" i="16" s="1"/>
  <c r="E253" i="16"/>
  <c r="H253" i="16" s="1"/>
  <c r="E252" i="16"/>
  <c r="H252" i="16" s="1"/>
  <c r="E251" i="16"/>
  <c r="H251" i="16" s="1"/>
  <c r="E250" i="16"/>
  <c r="H250" i="16" s="1"/>
  <c r="E249" i="16"/>
  <c r="H249" i="16" s="1"/>
  <c r="E248" i="16"/>
  <c r="H248" i="16" s="1"/>
  <c r="E247" i="16"/>
  <c r="H247" i="16" s="1"/>
  <c r="E246" i="16"/>
  <c r="H246" i="16" s="1"/>
  <c r="E245" i="16"/>
  <c r="H245" i="16" s="1"/>
  <c r="E244" i="16"/>
  <c r="H244" i="16" s="1"/>
  <c r="E243" i="16"/>
  <c r="H243" i="16" s="1"/>
  <c r="E242" i="16"/>
  <c r="H242" i="16" s="1"/>
  <c r="E241" i="16"/>
  <c r="H241" i="16" s="1"/>
  <c r="E240" i="16"/>
  <c r="H240" i="16" s="1"/>
  <c r="E239" i="16"/>
  <c r="H239" i="16" s="1"/>
  <c r="E238" i="16"/>
  <c r="H238" i="16" s="1"/>
  <c r="E237" i="16"/>
  <c r="H237" i="16" s="1"/>
  <c r="E236" i="16"/>
  <c r="H236" i="16" s="1"/>
  <c r="E235" i="16"/>
  <c r="H235" i="16" s="1"/>
  <c r="E234" i="16"/>
  <c r="H234" i="16" s="1"/>
  <c r="E233" i="16"/>
  <c r="H233" i="16" s="1"/>
  <c r="E232" i="16"/>
  <c r="H232" i="16" s="1"/>
  <c r="E231" i="16"/>
  <c r="H231" i="16" s="1"/>
  <c r="E230" i="16"/>
  <c r="H230" i="16" s="1"/>
  <c r="E229" i="16"/>
  <c r="H229" i="16" s="1"/>
  <c r="E228" i="16"/>
  <c r="H228" i="16" s="1"/>
  <c r="E227" i="16"/>
  <c r="H227" i="16" s="1"/>
  <c r="E226" i="16"/>
  <c r="H226" i="16" s="1"/>
  <c r="E225" i="16"/>
  <c r="H225" i="16" s="1"/>
  <c r="E224" i="16"/>
  <c r="H224" i="16" s="1"/>
  <c r="E223" i="16"/>
  <c r="H223" i="16" s="1"/>
  <c r="E222" i="16"/>
  <c r="H222" i="16" s="1"/>
  <c r="E221" i="16"/>
  <c r="H221" i="16" s="1"/>
  <c r="E220" i="16"/>
  <c r="H220" i="16" s="1"/>
  <c r="E219" i="16"/>
  <c r="H219" i="16" s="1"/>
  <c r="E218" i="16"/>
  <c r="H218" i="16" s="1"/>
  <c r="E217" i="16"/>
  <c r="H217" i="16" s="1"/>
  <c r="E216" i="16"/>
  <c r="H216" i="16" s="1"/>
  <c r="E215" i="16"/>
  <c r="H215" i="16" s="1"/>
  <c r="E214" i="16"/>
  <c r="H214" i="16" s="1"/>
  <c r="E213" i="16"/>
  <c r="H213" i="16" s="1"/>
  <c r="E212" i="16"/>
  <c r="H212" i="16" s="1"/>
  <c r="E211" i="16"/>
  <c r="H211" i="16" s="1"/>
  <c r="E210" i="16"/>
  <c r="H210" i="16" s="1"/>
  <c r="E209" i="16"/>
  <c r="H209" i="16" s="1"/>
  <c r="E208" i="16"/>
  <c r="H208" i="16" s="1"/>
  <c r="E207" i="16"/>
  <c r="H207" i="16" s="1"/>
  <c r="E206" i="16"/>
  <c r="H206" i="16" s="1"/>
  <c r="E205" i="16"/>
  <c r="H205" i="16" s="1"/>
  <c r="E204" i="16"/>
  <c r="H204" i="16" s="1"/>
  <c r="E203" i="16"/>
  <c r="H203" i="16" s="1"/>
  <c r="E202" i="16"/>
  <c r="H202" i="16" s="1"/>
  <c r="E201" i="16"/>
  <c r="H201" i="16" s="1"/>
  <c r="E200" i="16"/>
  <c r="H200" i="16" s="1"/>
  <c r="E198" i="16"/>
  <c r="H198" i="16" s="1"/>
  <c r="E197" i="16"/>
  <c r="H197" i="16" s="1"/>
  <c r="E196" i="16"/>
  <c r="H196" i="16" s="1"/>
  <c r="E195" i="16"/>
  <c r="H195" i="16" s="1"/>
  <c r="E194" i="16"/>
  <c r="H194" i="16" s="1"/>
  <c r="E193" i="16"/>
  <c r="H193" i="16" s="1"/>
  <c r="E192" i="16"/>
  <c r="H192" i="16" s="1"/>
  <c r="E191" i="16"/>
  <c r="H191" i="16" s="1"/>
  <c r="E190" i="16"/>
  <c r="H190" i="16" s="1"/>
  <c r="E189" i="16"/>
  <c r="H189" i="16" s="1"/>
  <c r="E188" i="16"/>
  <c r="H188" i="16" s="1"/>
  <c r="E187" i="16"/>
  <c r="H187" i="16" s="1"/>
  <c r="E186" i="16"/>
  <c r="H186" i="16" s="1"/>
  <c r="E185" i="16"/>
  <c r="H185" i="16" s="1"/>
  <c r="E184" i="16"/>
  <c r="H184" i="16" s="1"/>
  <c r="E183" i="16"/>
  <c r="H183" i="16" s="1"/>
  <c r="E181" i="16"/>
  <c r="H181" i="16" s="1"/>
  <c r="E180" i="16"/>
  <c r="H180" i="16" s="1"/>
  <c r="E179" i="16"/>
  <c r="H179" i="16" s="1"/>
  <c r="E178" i="16"/>
  <c r="H178" i="16" s="1"/>
  <c r="E177" i="16"/>
  <c r="H177" i="16" s="1"/>
  <c r="E176" i="16"/>
  <c r="H176" i="16" s="1"/>
  <c r="E175" i="16"/>
  <c r="H175" i="16" s="1"/>
  <c r="E174" i="16"/>
  <c r="H174" i="16" s="1"/>
  <c r="E172" i="16"/>
  <c r="H172" i="16" s="1"/>
  <c r="E171" i="16"/>
  <c r="H171" i="16" s="1"/>
  <c r="E170" i="16"/>
  <c r="H170" i="16" s="1"/>
  <c r="E169" i="16"/>
  <c r="H169" i="16" s="1"/>
  <c r="E167" i="16"/>
  <c r="H167" i="16" s="1"/>
  <c r="E166" i="16"/>
  <c r="H166" i="16" s="1"/>
  <c r="E165" i="16"/>
  <c r="H165" i="16" s="1"/>
  <c r="E163" i="16"/>
  <c r="H163" i="16" s="1"/>
  <c r="E162" i="16"/>
  <c r="H162" i="16" s="1"/>
  <c r="E161" i="16"/>
  <c r="H161" i="16" s="1"/>
  <c r="E160" i="16"/>
  <c r="H160" i="16" s="1"/>
  <c r="E159" i="16"/>
  <c r="H159" i="16" s="1"/>
  <c r="E158" i="16"/>
  <c r="H158" i="16" s="1"/>
  <c r="E157" i="16"/>
  <c r="H157" i="16" s="1"/>
  <c r="E156" i="16"/>
  <c r="H156" i="16" s="1"/>
  <c r="E154" i="16"/>
  <c r="H154" i="16" s="1"/>
  <c r="E153" i="16"/>
  <c r="H153" i="16" s="1"/>
  <c r="E152" i="16"/>
  <c r="H152" i="16" s="1"/>
  <c r="E151" i="16"/>
  <c r="H151" i="16" s="1"/>
  <c r="E150" i="16"/>
  <c r="H150" i="16" s="1"/>
  <c r="E149" i="16"/>
  <c r="H149" i="16" s="1"/>
  <c r="E148" i="16"/>
  <c r="H148" i="16" s="1"/>
  <c r="E147" i="16"/>
  <c r="H147" i="16" s="1"/>
  <c r="E146" i="16"/>
  <c r="H146" i="16" s="1"/>
  <c r="E145" i="16"/>
  <c r="H145" i="16" s="1"/>
  <c r="E144" i="16"/>
  <c r="H144" i="16" s="1"/>
  <c r="E143" i="16"/>
  <c r="H143" i="16" s="1"/>
  <c r="E142" i="16"/>
  <c r="H142" i="16" s="1"/>
  <c r="E141" i="16"/>
  <c r="H141" i="16" s="1"/>
  <c r="E140" i="16"/>
  <c r="H140" i="16" s="1"/>
  <c r="E139" i="16"/>
  <c r="H139" i="16" s="1"/>
  <c r="E138" i="16"/>
  <c r="H138" i="16" s="1"/>
  <c r="E137" i="16"/>
  <c r="H137" i="16" s="1"/>
  <c r="E136" i="16"/>
  <c r="H136" i="16" s="1"/>
  <c r="E135" i="16"/>
  <c r="H135" i="16" s="1"/>
  <c r="E134" i="16"/>
  <c r="H134" i="16" s="1"/>
  <c r="E133" i="16"/>
  <c r="H133" i="16" s="1"/>
  <c r="E132" i="16"/>
  <c r="H132" i="16" s="1"/>
  <c r="E131" i="16"/>
  <c r="H131" i="16" s="1"/>
  <c r="E130" i="16"/>
  <c r="H130" i="16" s="1"/>
  <c r="E129" i="16"/>
  <c r="H129" i="16" s="1"/>
  <c r="E128" i="16"/>
  <c r="H128" i="16" s="1"/>
  <c r="E127" i="16"/>
  <c r="H127" i="16" s="1"/>
  <c r="E126" i="16"/>
  <c r="H126" i="16" s="1"/>
  <c r="E125" i="16"/>
  <c r="H125" i="16" s="1"/>
  <c r="E124" i="16"/>
  <c r="H124" i="16" s="1"/>
  <c r="E122" i="16"/>
  <c r="H122" i="16" s="1"/>
  <c r="E121" i="16"/>
  <c r="H121" i="16" s="1"/>
  <c r="E120" i="16"/>
  <c r="H120" i="16" s="1"/>
  <c r="E119" i="16"/>
  <c r="H119" i="16" s="1"/>
  <c r="E118" i="16"/>
  <c r="H118" i="16" s="1"/>
  <c r="E117" i="16"/>
  <c r="H117" i="16" s="1"/>
  <c r="E116" i="16"/>
  <c r="H116" i="16" s="1"/>
  <c r="E115" i="16"/>
  <c r="H115" i="16" s="1"/>
  <c r="E114" i="16"/>
  <c r="H114" i="16" s="1"/>
  <c r="E113" i="16"/>
  <c r="H113" i="16" s="1"/>
  <c r="E112" i="16"/>
  <c r="H112" i="16" s="1"/>
  <c r="E111" i="16"/>
  <c r="H111" i="16" s="1"/>
  <c r="E110" i="16"/>
  <c r="H110" i="16" s="1"/>
  <c r="E109" i="16"/>
  <c r="H109" i="16" s="1"/>
  <c r="E108" i="16"/>
  <c r="H108" i="16" s="1"/>
  <c r="E107" i="16"/>
  <c r="H107" i="16" s="1"/>
  <c r="E106" i="16"/>
  <c r="H106" i="16" s="1"/>
  <c r="E104" i="16"/>
  <c r="H104" i="16" s="1"/>
  <c r="E103" i="16"/>
  <c r="H103" i="16" s="1"/>
  <c r="E102" i="16"/>
  <c r="H102" i="16" s="1"/>
  <c r="E101" i="16"/>
  <c r="H101" i="16" s="1"/>
  <c r="E100" i="16"/>
  <c r="H100" i="16" s="1"/>
  <c r="E99" i="16"/>
  <c r="H99" i="16" s="1"/>
  <c r="E97" i="16"/>
  <c r="H97" i="16" s="1"/>
  <c r="E96" i="16"/>
  <c r="H96" i="16" s="1"/>
  <c r="E95" i="16"/>
  <c r="H95" i="16" s="1"/>
  <c r="E94" i="16"/>
  <c r="H94" i="16" s="1"/>
  <c r="E93" i="16"/>
  <c r="H93" i="16" s="1"/>
  <c r="E92" i="16"/>
  <c r="H92" i="16" s="1"/>
  <c r="E91" i="16"/>
  <c r="H91" i="16" s="1"/>
  <c r="E90" i="16"/>
  <c r="H90" i="16" s="1"/>
  <c r="E89" i="16"/>
  <c r="H89" i="16" s="1"/>
  <c r="E88" i="16"/>
  <c r="H88" i="16" s="1"/>
  <c r="E87" i="16"/>
  <c r="H87" i="16" s="1"/>
  <c r="E86" i="16"/>
  <c r="H86" i="16" s="1"/>
  <c r="E85" i="16"/>
  <c r="H85" i="16" s="1"/>
  <c r="E84" i="16"/>
  <c r="H84" i="16" s="1"/>
  <c r="E83" i="16"/>
  <c r="H83" i="16" s="1"/>
  <c r="E82" i="16"/>
  <c r="H82" i="16" s="1"/>
  <c r="E81" i="16"/>
  <c r="H81" i="16" s="1"/>
  <c r="E79" i="16"/>
  <c r="H79" i="16" s="1"/>
  <c r="E78" i="16"/>
  <c r="H78" i="16" s="1"/>
  <c r="E77" i="16"/>
  <c r="H77" i="16" s="1"/>
  <c r="E76" i="16"/>
  <c r="H76" i="16" s="1"/>
  <c r="E75" i="16"/>
  <c r="H75" i="16" s="1"/>
  <c r="E73" i="16"/>
  <c r="H73" i="16" s="1"/>
  <c r="E72" i="16"/>
  <c r="H72" i="16" s="1"/>
  <c r="E71" i="16"/>
  <c r="H71" i="16" s="1"/>
  <c r="E70" i="16"/>
  <c r="H70" i="16" s="1"/>
  <c r="E69" i="16"/>
  <c r="H69" i="16" s="1"/>
  <c r="E67" i="16"/>
  <c r="H67" i="16" s="1"/>
  <c r="E66" i="16"/>
  <c r="H66" i="16" s="1"/>
  <c r="E65" i="16"/>
  <c r="H65" i="16" s="1"/>
  <c r="E64" i="16"/>
  <c r="H64" i="16" s="1"/>
  <c r="E63" i="16"/>
  <c r="H63" i="16" s="1"/>
  <c r="E62" i="16"/>
  <c r="H62" i="16" s="1"/>
  <c r="E61" i="16"/>
  <c r="H61" i="16" s="1"/>
  <c r="E60" i="16"/>
  <c r="H60" i="16" s="1"/>
  <c r="E59" i="16"/>
  <c r="H59" i="16" s="1"/>
  <c r="E58" i="16"/>
  <c r="H58" i="16" s="1"/>
  <c r="E57" i="16"/>
  <c r="H57" i="16" s="1"/>
  <c r="E56" i="16"/>
  <c r="H56" i="16" s="1"/>
  <c r="E55" i="16"/>
  <c r="H55" i="16" s="1"/>
  <c r="E54" i="16"/>
  <c r="H54" i="16" s="1"/>
  <c r="E53" i="16"/>
  <c r="H53" i="16" s="1"/>
  <c r="E52" i="16"/>
  <c r="H52" i="16" s="1"/>
  <c r="E51" i="16"/>
  <c r="H51" i="16" s="1"/>
  <c r="E50" i="16"/>
  <c r="H50" i="16" s="1"/>
  <c r="E49" i="16"/>
  <c r="H49" i="16" s="1"/>
  <c r="E48" i="16"/>
  <c r="H48" i="16" s="1"/>
  <c r="E47" i="16"/>
  <c r="H47" i="16" s="1"/>
  <c r="E46" i="16"/>
  <c r="H46" i="16" s="1"/>
  <c r="E45" i="16"/>
  <c r="H45" i="16" s="1"/>
  <c r="E44" i="16"/>
  <c r="H44" i="16" s="1"/>
  <c r="E43" i="16"/>
  <c r="H43" i="16" s="1"/>
  <c r="E42" i="16"/>
  <c r="H42" i="16" s="1"/>
  <c r="E41" i="16"/>
  <c r="H41" i="16" s="1"/>
  <c r="E40" i="16"/>
  <c r="H40" i="16" s="1"/>
  <c r="E39" i="16"/>
  <c r="H39" i="16" s="1"/>
  <c r="E38" i="16"/>
  <c r="H38" i="16" s="1"/>
  <c r="E37" i="16"/>
  <c r="H37" i="16" s="1"/>
  <c r="E35" i="16"/>
  <c r="H35" i="16" s="1"/>
  <c r="E33" i="16"/>
  <c r="H33" i="16" s="1"/>
  <c r="E32" i="16"/>
  <c r="H32" i="16" s="1"/>
  <c r="E31" i="16"/>
  <c r="H31" i="16" s="1"/>
  <c r="E30" i="16"/>
  <c r="H30" i="16" s="1"/>
  <c r="E29" i="16"/>
  <c r="H29" i="16" s="1"/>
  <c r="E28" i="16"/>
  <c r="H28" i="16" s="1"/>
  <c r="E27" i="16"/>
  <c r="H27" i="16" s="1"/>
  <c r="E26" i="16"/>
  <c r="H26" i="16" s="1"/>
  <c r="E25" i="16"/>
  <c r="H25" i="16" s="1"/>
  <c r="E24" i="16"/>
  <c r="H24" i="16" s="1"/>
  <c r="E23" i="16"/>
  <c r="H23" i="16" s="1"/>
  <c r="E22" i="16"/>
  <c r="H22" i="16" s="1"/>
  <c r="E21" i="16"/>
  <c r="H21" i="16" s="1"/>
  <c r="E19" i="16"/>
  <c r="H19" i="16" s="1"/>
  <c r="E18" i="16"/>
  <c r="H18" i="16" s="1"/>
  <c r="E17" i="16"/>
  <c r="H17" i="16" s="1"/>
  <c r="E16" i="16"/>
  <c r="H16" i="16" s="1"/>
  <c r="E14" i="16"/>
  <c r="H14" i="16" s="1"/>
  <c r="E13" i="16"/>
  <c r="H13" i="16" s="1"/>
  <c r="E12" i="16"/>
  <c r="H12" i="16" s="1"/>
  <c r="E11" i="16"/>
  <c r="H11" i="16" s="1"/>
  <c r="E10" i="16"/>
  <c r="H10" i="16" s="1"/>
  <c r="E9" i="16"/>
  <c r="H9" i="16" s="1"/>
  <c r="G37" i="10"/>
  <c r="K37" i="10" s="1"/>
  <c r="L37" i="10" s="1"/>
  <c r="G30" i="10"/>
  <c r="K30" i="10" s="1"/>
  <c r="L30" i="10" s="1"/>
  <c r="G29" i="10"/>
  <c r="K29" i="10" s="1"/>
  <c r="L29" i="10" s="1"/>
  <c r="G28" i="10"/>
  <c r="K28" i="10" s="1"/>
  <c r="L28" i="10" s="1"/>
  <c r="G26" i="10"/>
  <c r="K26" i="10" s="1"/>
  <c r="L26" i="10" s="1"/>
  <c r="G25" i="10"/>
  <c r="K25" i="10" s="1"/>
  <c r="L25" i="10" s="1"/>
  <c r="G24" i="10"/>
  <c r="K24" i="10" s="1"/>
  <c r="L24" i="10" s="1"/>
  <c r="G23" i="10"/>
  <c r="K23" i="10" s="1"/>
  <c r="L23" i="10" s="1"/>
  <c r="G22" i="10"/>
  <c r="K22" i="10" s="1"/>
  <c r="L22" i="10" s="1"/>
  <c r="G21" i="10"/>
  <c r="K21" i="10" s="1"/>
  <c r="L21" i="10" s="1"/>
  <c r="G20" i="10"/>
  <c r="K20" i="10" s="1"/>
  <c r="L20" i="10" s="1"/>
  <c r="G16" i="10"/>
  <c r="K16" i="10" s="1"/>
  <c r="L16" i="10" s="1"/>
  <c r="G15" i="10"/>
  <c r="K15" i="10" s="1"/>
  <c r="L15" i="10" s="1"/>
  <c r="G14" i="10"/>
  <c r="K14" i="10" s="1"/>
  <c r="L14" i="10" s="1"/>
  <c r="G9" i="10"/>
  <c r="K9" i="10" s="1"/>
  <c r="L9" i="10" s="1"/>
  <c r="G10" i="10"/>
  <c r="K10" i="10" s="1"/>
  <c r="L10" i="10" s="1"/>
  <c r="G11" i="10"/>
  <c r="K11" i="10" s="1"/>
  <c r="L11" i="10" s="1"/>
  <c r="G12" i="10"/>
  <c r="K12" i="10" s="1"/>
  <c r="L12" i="10" s="1"/>
  <c r="G8" i="10"/>
  <c r="K8" i="10" s="1"/>
  <c r="L8" i="10" s="1"/>
  <c r="F24" i="11"/>
  <c r="J24" i="11" s="1"/>
  <c r="K24" i="11" s="1"/>
  <c r="F23" i="11"/>
  <c r="J23" i="11" s="1"/>
  <c r="K23" i="11" s="1"/>
  <c r="F22" i="11"/>
  <c r="J22" i="11" s="1"/>
  <c r="K22" i="11" s="1"/>
  <c r="F21" i="11"/>
  <c r="J21" i="11" s="1"/>
  <c r="K21" i="11" s="1"/>
  <c r="F20" i="11"/>
  <c r="J20" i="11" s="1"/>
  <c r="K20" i="11" s="1"/>
  <c r="F19" i="11"/>
  <c r="J19" i="11" s="1"/>
  <c r="K19" i="11" s="1"/>
  <c r="F18" i="11"/>
  <c r="J18" i="11" s="1"/>
  <c r="K18" i="11" s="1"/>
  <c r="F17" i="11"/>
  <c r="J17" i="11" s="1"/>
  <c r="K17" i="11" s="1"/>
  <c r="F15" i="11"/>
  <c r="J15" i="11" s="1"/>
  <c r="K15" i="11" s="1"/>
  <c r="F14" i="11"/>
  <c r="J14" i="11" s="1"/>
  <c r="K14" i="11" s="1"/>
  <c r="F13" i="11"/>
  <c r="J13" i="11" s="1"/>
  <c r="K13" i="11" s="1"/>
  <c r="F12" i="11"/>
  <c r="J12" i="11" s="1"/>
  <c r="K12" i="11" s="1"/>
  <c r="F11" i="11"/>
  <c r="J11" i="11" s="1"/>
  <c r="K11" i="11" s="1"/>
  <c r="F10" i="11"/>
  <c r="J10" i="11" s="1"/>
  <c r="K10" i="11" s="1"/>
  <c r="F9" i="11"/>
  <c r="J9" i="11" s="1"/>
  <c r="K9" i="11" s="1"/>
  <c r="H194" i="17"/>
  <c r="L194" i="17" s="1"/>
  <c r="M194" i="17" s="1"/>
  <c r="H193" i="17"/>
  <c r="L193" i="17" s="1"/>
  <c r="M193" i="17" s="1"/>
  <c r="H191" i="17"/>
  <c r="L191" i="17" s="1"/>
  <c r="M191" i="17" s="1"/>
  <c r="H190" i="17"/>
  <c r="L190" i="17" s="1"/>
  <c r="M190" i="17" s="1"/>
  <c r="H188" i="17"/>
  <c r="L188" i="17" s="1"/>
  <c r="M188" i="17" s="1"/>
  <c r="H187" i="17"/>
  <c r="L187" i="17" s="1"/>
  <c r="M187" i="17" s="1"/>
  <c r="H186" i="17"/>
  <c r="L186" i="17" s="1"/>
  <c r="M186" i="17" s="1"/>
  <c r="H185" i="17"/>
  <c r="L185" i="17" s="1"/>
  <c r="M185" i="17" s="1"/>
  <c r="H184" i="17"/>
  <c r="L184" i="17" s="1"/>
  <c r="M184" i="17" s="1"/>
  <c r="H183" i="17"/>
  <c r="L183" i="17" s="1"/>
  <c r="M183" i="17" s="1"/>
  <c r="H181" i="17"/>
  <c r="L181" i="17" s="1"/>
  <c r="M181" i="17" s="1"/>
  <c r="H180" i="17"/>
  <c r="L180" i="17" s="1"/>
  <c r="M180" i="17" s="1"/>
  <c r="H179" i="17"/>
  <c r="L179" i="17" s="1"/>
  <c r="M179" i="17" s="1"/>
  <c r="H178" i="17"/>
  <c r="L178" i="17" s="1"/>
  <c r="M178" i="17" s="1"/>
  <c r="H177" i="17"/>
  <c r="L177" i="17" s="1"/>
  <c r="M177" i="17" s="1"/>
  <c r="H176" i="17"/>
  <c r="L176" i="17" s="1"/>
  <c r="M176" i="17" s="1"/>
  <c r="H175" i="17"/>
  <c r="L175" i="17" s="1"/>
  <c r="M175" i="17" s="1"/>
  <c r="H174" i="17"/>
  <c r="L174" i="17" s="1"/>
  <c r="M174" i="17" s="1"/>
  <c r="H173" i="17"/>
  <c r="L173" i="17" s="1"/>
  <c r="M173" i="17" s="1"/>
  <c r="H172" i="17"/>
  <c r="L172" i="17" s="1"/>
  <c r="M172" i="17" s="1"/>
  <c r="H171" i="17"/>
  <c r="L171" i="17" s="1"/>
  <c r="M171" i="17" s="1"/>
  <c r="H170" i="17"/>
  <c r="L170" i="17" s="1"/>
  <c r="M170" i="17" s="1"/>
  <c r="H169" i="17"/>
  <c r="L169" i="17" s="1"/>
  <c r="M169" i="17" s="1"/>
  <c r="H168" i="17"/>
  <c r="L168" i="17" s="1"/>
  <c r="M168" i="17" s="1"/>
  <c r="H167" i="17"/>
  <c r="L167" i="17" s="1"/>
  <c r="M167" i="17" s="1"/>
  <c r="H166" i="17"/>
  <c r="L166" i="17" s="1"/>
  <c r="M166" i="17" s="1"/>
  <c r="H165" i="17"/>
  <c r="L165" i="17" s="1"/>
  <c r="M165" i="17" s="1"/>
  <c r="H164" i="17"/>
  <c r="L164" i="17" s="1"/>
  <c r="M164" i="17" s="1"/>
  <c r="H163" i="17"/>
  <c r="L163" i="17" s="1"/>
  <c r="M163" i="17" s="1"/>
  <c r="H162" i="17"/>
  <c r="L162" i="17" s="1"/>
  <c r="M162" i="17" s="1"/>
  <c r="H161" i="17"/>
  <c r="L161" i="17" s="1"/>
  <c r="M161" i="17" s="1"/>
  <c r="H160" i="17"/>
  <c r="L160" i="17" s="1"/>
  <c r="M160" i="17" s="1"/>
  <c r="H159" i="17"/>
  <c r="L159" i="17" s="1"/>
  <c r="M159" i="17" s="1"/>
  <c r="H158" i="17"/>
  <c r="L158" i="17" s="1"/>
  <c r="M158" i="17" s="1"/>
  <c r="H157" i="17"/>
  <c r="L157" i="17" s="1"/>
  <c r="M157" i="17" s="1"/>
  <c r="H156" i="17"/>
  <c r="L156" i="17" s="1"/>
  <c r="M156" i="17" s="1"/>
  <c r="H155" i="17"/>
  <c r="L155" i="17" s="1"/>
  <c r="M155" i="17" s="1"/>
  <c r="H154" i="17"/>
  <c r="L154" i="17" s="1"/>
  <c r="M154" i="17" s="1"/>
  <c r="H153" i="17"/>
  <c r="L153" i="17" s="1"/>
  <c r="M153" i="17" s="1"/>
  <c r="H152" i="17"/>
  <c r="L152" i="17" s="1"/>
  <c r="M152" i="17" s="1"/>
  <c r="H151" i="17"/>
  <c r="L151" i="17" s="1"/>
  <c r="M151" i="17" s="1"/>
  <c r="H150" i="17"/>
  <c r="L150" i="17" s="1"/>
  <c r="M150" i="17" s="1"/>
  <c r="H149" i="17"/>
  <c r="L149" i="17" s="1"/>
  <c r="M149" i="17" s="1"/>
  <c r="H148" i="17"/>
  <c r="L148" i="17" s="1"/>
  <c r="M148" i="17" s="1"/>
  <c r="H147" i="17"/>
  <c r="L147" i="17" s="1"/>
  <c r="M147" i="17" s="1"/>
  <c r="H146" i="17"/>
  <c r="L146" i="17" s="1"/>
  <c r="M146" i="17" s="1"/>
  <c r="H145" i="17"/>
  <c r="L145" i="17" s="1"/>
  <c r="M145" i="17" s="1"/>
  <c r="H144" i="17"/>
  <c r="L144" i="17" s="1"/>
  <c r="M144" i="17" s="1"/>
  <c r="H143" i="17"/>
  <c r="L143" i="17" s="1"/>
  <c r="M143" i="17" s="1"/>
  <c r="H142" i="17"/>
  <c r="L142" i="17" s="1"/>
  <c r="M142" i="17" s="1"/>
  <c r="H141" i="17"/>
  <c r="L141" i="17" s="1"/>
  <c r="M141" i="17" s="1"/>
  <c r="H140" i="17"/>
  <c r="L140" i="17" s="1"/>
  <c r="M140" i="17" s="1"/>
  <c r="H139" i="17"/>
  <c r="L139" i="17" s="1"/>
  <c r="M139" i="17" s="1"/>
  <c r="H138" i="17"/>
  <c r="L138" i="17" s="1"/>
  <c r="M138" i="17" s="1"/>
  <c r="H137" i="17"/>
  <c r="L137" i="17" s="1"/>
  <c r="M137" i="17" s="1"/>
  <c r="H136" i="17"/>
  <c r="L136" i="17" s="1"/>
  <c r="M136" i="17" s="1"/>
  <c r="H135" i="17"/>
  <c r="L135" i="17" s="1"/>
  <c r="M135" i="17" s="1"/>
  <c r="H134" i="17"/>
  <c r="L134" i="17" s="1"/>
  <c r="M134" i="17" s="1"/>
  <c r="H133" i="17"/>
  <c r="L133" i="17" s="1"/>
  <c r="M133" i="17" s="1"/>
  <c r="H131" i="17"/>
  <c r="L131" i="17" s="1"/>
  <c r="M131" i="17" s="1"/>
  <c r="H129" i="17"/>
  <c r="L129" i="17" s="1"/>
  <c r="M129" i="17" s="1"/>
  <c r="H127" i="17"/>
  <c r="L127" i="17" s="1"/>
  <c r="M127" i="17" s="1"/>
  <c r="H126" i="17"/>
  <c r="L126" i="17" s="1"/>
  <c r="M126" i="17" s="1"/>
  <c r="H125" i="17"/>
  <c r="L125" i="17" s="1"/>
  <c r="M125" i="17" s="1"/>
  <c r="H124" i="17"/>
  <c r="L124" i="17" s="1"/>
  <c r="M124" i="17" s="1"/>
  <c r="H123" i="17"/>
  <c r="L123" i="17" s="1"/>
  <c r="M123" i="17" s="1"/>
  <c r="H121" i="17"/>
  <c r="L121" i="17" s="1"/>
  <c r="M121" i="17" s="1"/>
  <c r="H119" i="17"/>
  <c r="L119" i="17" s="1"/>
  <c r="M119" i="17" s="1"/>
  <c r="H117" i="17"/>
  <c r="L117" i="17" s="1"/>
  <c r="M117" i="17" s="1"/>
  <c r="H115" i="17"/>
  <c r="L115" i="17" s="1"/>
  <c r="M115" i="17" s="1"/>
  <c r="H114" i="17"/>
  <c r="L114" i="17" s="1"/>
  <c r="M114" i="17" s="1"/>
  <c r="H112" i="17"/>
  <c r="L112" i="17" s="1"/>
  <c r="M112" i="17" s="1"/>
  <c r="H110" i="17"/>
  <c r="L110" i="17" s="1"/>
  <c r="M110" i="17" s="1"/>
  <c r="H109" i="17"/>
  <c r="L109" i="17" s="1"/>
  <c r="M109" i="17" s="1"/>
  <c r="H107" i="17"/>
  <c r="L107" i="17" s="1"/>
  <c r="M107" i="17" s="1"/>
  <c r="H105" i="17"/>
  <c r="L105" i="17" s="1"/>
  <c r="M105" i="17" s="1"/>
  <c r="H104" i="17"/>
  <c r="L104" i="17" s="1"/>
  <c r="M104" i="17" s="1"/>
  <c r="H103" i="17"/>
  <c r="L103" i="17" s="1"/>
  <c r="M103" i="17" s="1"/>
  <c r="H101" i="17"/>
  <c r="L101" i="17" s="1"/>
  <c r="M101" i="17" s="1"/>
  <c r="H100" i="17"/>
  <c r="L100" i="17" s="1"/>
  <c r="M100" i="17" s="1"/>
  <c r="H98" i="17"/>
  <c r="L98" i="17" s="1"/>
  <c r="M98" i="17" s="1"/>
  <c r="H97" i="17"/>
  <c r="L97" i="17" s="1"/>
  <c r="M97" i="17" s="1"/>
  <c r="H96" i="17"/>
  <c r="L96" i="17" s="1"/>
  <c r="M96" i="17" s="1"/>
  <c r="H95" i="17"/>
  <c r="L95" i="17" s="1"/>
  <c r="M95" i="17" s="1"/>
  <c r="H93" i="17"/>
  <c r="L93" i="17" s="1"/>
  <c r="M93" i="17" s="1"/>
  <c r="H92" i="17"/>
  <c r="L92" i="17" s="1"/>
  <c r="M92" i="17" s="1"/>
  <c r="H90" i="17"/>
  <c r="L90" i="17" s="1"/>
  <c r="M90" i="17" s="1"/>
  <c r="H89" i="17"/>
  <c r="L89" i="17" s="1"/>
  <c r="M89" i="17" s="1"/>
  <c r="H88" i="17"/>
  <c r="L88" i="17" s="1"/>
  <c r="M88" i="17" s="1"/>
  <c r="H86" i="17"/>
  <c r="L86" i="17" s="1"/>
  <c r="M86" i="17" s="1"/>
  <c r="H85" i="17"/>
  <c r="L85" i="17" s="1"/>
  <c r="M85" i="17" s="1"/>
  <c r="H84" i="17"/>
  <c r="L84" i="17" s="1"/>
  <c r="M84" i="17" s="1"/>
  <c r="H83" i="17"/>
  <c r="L83" i="17" s="1"/>
  <c r="M83" i="17" s="1"/>
  <c r="H82" i="17"/>
  <c r="L82" i="17" s="1"/>
  <c r="M82" i="17" s="1"/>
  <c r="H81" i="17"/>
  <c r="L81" i="17" s="1"/>
  <c r="M81" i="17" s="1"/>
  <c r="H79" i="17"/>
  <c r="L79" i="17" s="1"/>
  <c r="M79" i="17" s="1"/>
  <c r="H78" i="17"/>
  <c r="L78" i="17" s="1"/>
  <c r="M78" i="17" s="1"/>
  <c r="H76" i="17"/>
  <c r="L76" i="17" s="1"/>
  <c r="M76" i="17" s="1"/>
  <c r="H75" i="17"/>
  <c r="L75" i="17" s="1"/>
  <c r="M75" i="17" s="1"/>
  <c r="H74" i="17"/>
  <c r="L74" i="17" s="1"/>
  <c r="M74" i="17" s="1"/>
  <c r="H73" i="17"/>
  <c r="L73" i="17" s="1"/>
  <c r="M73" i="17" s="1"/>
  <c r="H72" i="17"/>
  <c r="L72" i="17" s="1"/>
  <c r="M72" i="17" s="1"/>
  <c r="H71" i="17"/>
  <c r="L71" i="17" s="1"/>
  <c r="M71" i="17" s="1"/>
  <c r="H70" i="17"/>
  <c r="L70" i="17" s="1"/>
  <c r="M70" i="17" s="1"/>
  <c r="H69" i="17"/>
  <c r="L69" i="17" s="1"/>
  <c r="M69" i="17" s="1"/>
  <c r="H67" i="17"/>
  <c r="L67" i="17" s="1"/>
  <c r="M67" i="17" s="1"/>
  <c r="H66" i="17"/>
  <c r="L66" i="17" s="1"/>
  <c r="M66" i="17" s="1"/>
  <c r="H65" i="17"/>
  <c r="L65" i="17" s="1"/>
  <c r="M65" i="17" s="1"/>
  <c r="H64" i="17"/>
  <c r="L64" i="17" s="1"/>
  <c r="M64" i="17" s="1"/>
  <c r="H63" i="17"/>
  <c r="L63" i="17" s="1"/>
  <c r="M63" i="17" s="1"/>
  <c r="H61" i="17"/>
  <c r="L61" i="17" s="1"/>
  <c r="M61" i="17" s="1"/>
  <c r="H60" i="17"/>
  <c r="L60" i="17" s="1"/>
  <c r="M60" i="17" s="1"/>
  <c r="H59" i="17"/>
  <c r="L59" i="17" s="1"/>
  <c r="M59" i="17" s="1"/>
  <c r="H58" i="17"/>
  <c r="L58" i="17" s="1"/>
  <c r="M58" i="17" s="1"/>
  <c r="H57" i="17"/>
  <c r="L57" i="17" s="1"/>
  <c r="M57" i="17" s="1"/>
  <c r="H56" i="17"/>
  <c r="L56" i="17" s="1"/>
  <c r="M56" i="17" s="1"/>
  <c r="H55" i="17"/>
  <c r="L55" i="17" s="1"/>
  <c r="M55" i="17" s="1"/>
  <c r="H54" i="17"/>
  <c r="L54" i="17" s="1"/>
  <c r="M54" i="17" s="1"/>
  <c r="H52" i="17"/>
  <c r="L52" i="17" s="1"/>
  <c r="M52" i="17" s="1"/>
  <c r="H51" i="17"/>
  <c r="L51" i="17" s="1"/>
  <c r="M51" i="17" s="1"/>
  <c r="H50" i="17"/>
  <c r="L50" i="17" s="1"/>
  <c r="M50" i="17" s="1"/>
  <c r="H48" i="17"/>
  <c r="L48" i="17" s="1"/>
  <c r="M48" i="17" s="1"/>
  <c r="H47" i="17"/>
  <c r="L47" i="17" s="1"/>
  <c r="M47" i="17" s="1"/>
  <c r="H46" i="17"/>
  <c r="L46" i="17" s="1"/>
  <c r="M46" i="17" s="1"/>
  <c r="H45" i="17"/>
  <c r="L45" i="17" s="1"/>
  <c r="M45" i="17" s="1"/>
  <c r="H44" i="17"/>
  <c r="L44" i="17" s="1"/>
  <c r="M44" i="17" s="1"/>
  <c r="H43" i="17"/>
  <c r="L43" i="17" s="1"/>
  <c r="M43" i="17" s="1"/>
  <c r="H42" i="17"/>
  <c r="L42" i="17" s="1"/>
  <c r="M42" i="17" s="1"/>
  <c r="H41" i="17"/>
  <c r="L41" i="17" s="1"/>
  <c r="M41" i="17" s="1"/>
  <c r="H40" i="17"/>
  <c r="L40" i="17" s="1"/>
  <c r="M40" i="17" s="1"/>
  <c r="H39" i="17"/>
  <c r="L39" i="17" s="1"/>
  <c r="M39" i="17" s="1"/>
  <c r="H38" i="17"/>
  <c r="L38" i="17" s="1"/>
  <c r="M38" i="17" s="1"/>
  <c r="H37" i="17"/>
  <c r="L37" i="17" s="1"/>
  <c r="M37" i="17" s="1"/>
  <c r="H35" i="17"/>
  <c r="L35" i="17" s="1"/>
  <c r="M35" i="17" s="1"/>
  <c r="H34" i="17"/>
  <c r="L34" i="17" s="1"/>
  <c r="M34" i="17" s="1"/>
  <c r="H33" i="17"/>
  <c r="L33" i="17" s="1"/>
  <c r="M33" i="17" s="1"/>
  <c r="H32" i="17"/>
  <c r="L32" i="17" s="1"/>
  <c r="M32" i="17" s="1"/>
  <c r="H31" i="17"/>
  <c r="L31" i="17" s="1"/>
  <c r="M31" i="17" s="1"/>
  <c r="H29" i="17"/>
  <c r="L29" i="17" s="1"/>
  <c r="M29" i="17" s="1"/>
  <c r="H28" i="17"/>
  <c r="L28" i="17" s="1"/>
  <c r="M28" i="17" s="1"/>
  <c r="H27" i="17"/>
  <c r="L27" i="17" s="1"/>
  <c r="M27" i="17" s="1"/>
  <c r="H26" i="17"/>
  <c r="L26" i="17" s="1"/>
  <c r="M26" i="17" s="1"/>
  <c r="H25" i="17"/>
  <c r="L25" i="17" s="1"/>
  <c r="M25" i="17" s="1"/>
  <c r="H24" i="17"/>
  <c r="L24" i="17" s="1"/>
  <c r="M24" i="17" s="1"/>
  <c r="H23" i="17"/>
  <c r="L23" i="17" s="1"/>
  <c r="M23" i="17" s="1"/>
  <c r="H22" i="17"/>
  <c r="L22" i="17" s="1"/>
  <c r="M22" i="17" s="1"/>
  <c r="H20" i="17"/>
  <c r="L20" i="17" s="1"/>
  <c r="M20" i="17" s="1"/>
  <c r="H19" i="17"/>
  <c r="L19" i="17" s="1"/>
  <c r="M19" i="17" s="1"/>
  <c r="H18" i="17"/>
  <c r="L18" i="17" s="1"/>
  <c r="M18" i="17" s="1"/>
  <c r="H16" i="17"/>
  <c r="L16" i="17" s="1"/>
  <c r="M16" i="17" s="1"/>
  <c r="H15" i="17"/>
  <c r="L15" i="17" s="1"/>
  <c r="M15" i="17" s="1"/>
  <c r="H14" i="17"/>
  <c r="L14" i="17" s="1"/>
  <c r="M14" i="17" s="1"/>
  <c r="H12" i="17"/>
  <c r="L12" i="17" s="1"/>
  <c r="M12" i="17" s="1"/>
  <c r="H11" i="17"/>
  <c r="L11" i="17" s="1"/>
  <c r="M11" i="17" s="1"/>
  <c r="H10" i="17"/>
  <c r="L10" i="17" s="1"/>
  <c r="M10" i="17" s="1"/>
  <c r="H9" i="17"/>
  <c r="L9" i="17" s="1"/>
  <c r="M9" i="17" s="1"/>
  <c r="I678" i="6"/>
  <c r="M678" i="6" s="1"/>
  <c r="N678" i="6" s="1"/>
  <c r="I677" i="6"/>
  <c r="M677" i="6" s="1"/>
  <c r="N677" i="6" s="1"/>
  <c r="I676" i="6"/>
  <c r="M676" i="6" s="1"/>
  <c r="N676" i="6" s="1"/>
  <c r="I675" i="6"/>
  <c r="M675" i="6" s="1"/>
  <c r="N675" i="6" s="1"/>
  <c r="I674" i="6"/>
  <c r="M674" i="6" s="1"/>
  <c r="N674" i="6" s="1"/>
  <c r="I673" i="6"/>
  <c r="M673" i="6" s="1"/>
  <c r="N673" i="6" s="1"/>
  <c r="I672" i="6"/>
  <c r="M672" i="6" s="1"/>
  <c r="N672" i="6" s="1"/>
  <c r="I671" i="6"/>
  <c r="M671" i="6" s="1"/>
  <c r="N671" i="6" s="1"/>
  <c r="I670" i="6"/>
  <c r="M670" i="6" s="1"/>
  <c r="N670" i="6" s="1"/>
  <c r="I669" i="6"/>
  <c r="M669" i="6" s="1"/>
  <c r="N669" i="6" s="1"/>
  <c r="I668" i="6"/>
  <c r="M668" i="6" s="1"/>
  <c r="N668" i="6" s="1"/>
  <c r="I667" i="6"/>
  <c r="M667" i="6" s="1"/>
  <c r="N667" i="6" s="1"/>
  <c r="I665" i="6"/>
  <c r="M665" i="6" s="1"/>
  <c r="N665" i="6" s="1"/>
  <c r="I663" i="6"/>
  <c r="M663" i="6" s="1"/>
  <c r="N663" i="6" s="1"/>
  <c r="I661" i="6"/>
  <c r="M661" i="6" s="1"/>
  <c r="N661" i="6" s="1"/>
  <c r="I660" i="6"/>
  <c r="M660" i="6" s="1"/>
  <c r="N660" i="6" s="1"/>
  <c r="I658" i="6"/>
  <c r="M658" i="6" s="1"/>
  <c r="N658" i="6" s="1"/>
  <c r="I657" i="6"/>
  <c r="M657" i="6" s="1"/>
  <c r="N657" i="6" s="1"/>
  <c r="I656" i="6"/>
  <c r="I655" i="6"/>
  <c r="M655" i="6" s="1"/>
  <c r="N655" i="6" s="1"/>
  <c r="I654" i="6"/>
  <c r="M654" i="6" s="1"/>
  <c r="N654" i="6" s="1"/>
  <c r="I653" i="6"/>
  <c r="M653" i="6" s="1"/>
  <c r="N653" i="6" s="1"/>
  <c r="I652" i="6"/>
  <c r="M652" i="6" s="1"/>
  <c r="N652" i="6" s="1"/>
  <c r="I651" i="6"/>
  <c r="M651" i="6" s="1"/>
  <c r="N651" i="6" s="1"/>
  <c r="I650" i="6"/>
  <c r="M650" i="6" s="1"/>
  <c r="N650" i="6" s="1"/>
  <c r="I649" i="6"/>
  <c r="M649" i="6" s="1"/>
  <c r="N649" i="6" s="1"/>
  <c r="I648" i="6"/>
  <c r="M648" i="6" s="1"/>
  <c r="N648" i="6" s="1"/>
  <c r="I647" i="6"/>
  <c r="M647" i="6" s="1"/>
  <c r="N647" i="6" s="1"/>
  <c r="I646" i="6"/>
  <c r="M646" i="6" s="1"/>
  <c r="N646" i="6" s="1"/>
  <c r="I645" i="6"/>
  <c r="M645" i="6" s="1"/>
  <c r="N645" i="6" s="1"/>
  <c r="I643" i="6"/>
  <c r="M643" i="6" s="1"/>
  <c r="N643" i="6" s="1"/>
  <c r="I642" i="6"/>
  <c r="M642" i="6" s="1"/>
  <c r="N642" i="6" s="1"/>
  <c r="I641" i="6"/>
  <c r="M641" i="6" s="1"/>
  <c r="N641" i="6" s="1"/>
  <c r="I640" i="6"/>
  <c r="M640" i="6" s="1"/>
  <c r="N640" i="6" s="1"/>
  <c r="I638" i="6"/>
  <c r="M638" i="6" s="1"/>
  <c r="N638" i="6" s="1"/>
  <c r="I637" i="6"/>
  <c r="M637" i="6" s="1"/>
  <c r="N637" i="6" s="1"/>
  <c r="I636" i="6"/>
  <c r="M636" i="6" s="1"/>
  <c r="N636" i="6" s="1"/>
  <c r="I635" i="6"/>
  <c r="M635" i="6" s="1"/>
  <c r="N635" i="6" s="1"/>
  <c r="I634" i="6"/>
  <c r="M634" i="6" s="1"/>
  <c r="N634" i="6" s="1"/>
  <c r="I633" i="6"/>
  <c r="M633" i="6" s="1"/>
  <c r="N633" i="6" s="1"/>
  <c r="I632" i="6"/>
  <c r="M632" i="6" s="1"/>
  <c r="N632" i="6" s="1"/>
  <c r="I631" i="6"/>
  <c r="M631" i="6" s="1"/>
  <c r="N631" i="6" s="1"/>
  <c r="I629" i="6"/>
  <c r="M629" i="6" s="1"/>
  <c r="N629" i="6" s="1"/>
  <c r="I628" i="6"/>
  <c r="M628" i="6" s="1"/>
  <c r="N628" i="6" s="1"/>
  <c r="I627" i="6"/>
  <c r="M627" i="6" s="1"/>
  <c r="N627" i="6" s="1"/>
  <c r="I626" i="6"/>
  <c r="M626" i="6" s="1"/>
  <c r="N626" i="6" s="1"/>
  <c r="I625" i="6"/>
  <c r="M625" i="6" s="1"/>
  <c r="N625" i="6" s="1"/>
  <c r="I624" i="6"/>
  <c r="M624" i="6" s="1"/>
  <c r="N624" i="6" s="1"/>
  <c r="I623" i="6"/>
  <c r="M623" i="6" s="1"/>
  <c r="N623" i="6" s="1"/>
  <c r="I622" i="6"/>
  <c r="M622" i="6" s="1"/>
  <c r="N622" i="6" s="1"/>
  <c r="I619" i="6"/>
  <c r="M619" i="6" s="1"/>
  <c r="N619" i="6" s="1"/>
  <c r="I618" i="6"/>
  <c r="M618" i="6" s="1"/>
  <c r="N618" i="6" s="1"/>
  <c r="I616" i="6"/>
  <c r="M616" i="6" s="1"/>
  <c r="N616" i="6" s="1"/>
  <c r="I615" i="6"/>
  <c r="M615" i="6" s="1"/>
  <c r="N615" i="6" s="1"/>
  <c r="I614" i="6"/>
  <c r="M614" i="6" s="1"/>
  <c r="N614" i="6" s="1"/>
  <c r="I612" i="6"/>
  <c r="M612" i="6" s="1"/>
  <c r="N612" i="6" s="1"/>
  <c r="I611" i="6"/>
  <c r="M611" i="6" s="1"/>
  <c r="N611" i="6" s="1"/>
  <c r="I610" i="6"/>
  <c r="M610" i="6" s="1"/>
  <c r="N610" i="6" s="1"/>
  <c r="I609" i="6"/>
  <c r="M609" i="6" s="1"/>
  <c r="N609" i="6" s="1"/>
  <c r="I608" i="6"/>
  <c r="M608" i="6" s="1"/>
  <c r="N608" i="6" s="1"/>
  <c r="I607" i="6"/>
  <c r="M607" i="6" s="1"/>
  <c r="N607" i="6" s="1"/>
  <c r="I606" i="6"/>
  <c r="M606" i="6" s="1"/>
  <c r="N606" i="6" s="1"/>
  <c r="I605" i="6"/>
  <c r="M605" i="6" s="1"/>
  <c r="N605" i="6" s="1"/>
  <c r="I604" i="6"/>
  <c r="M604" i="6" s="1"/>
  <c r="N604" i="6" s="1"/>
  <c r="I603" i="6"/>
  <c r="M603" i="6" s="1"/>
  <c r="N603" i="6" s="1"/>
  <c r="I602" i="6"/>
  <c r="M602" i="6" s="1"/>
  <c r="N602" i="6" s="1"/>
  <c r="I601" i="6"/>
  <c r="M601" i="6" s="1"/>
  <c r="N601" i="6" s="1"/>
  <c r="I600" i="6"/>
  <c r="M600" i="6" s="1"/>
  <c r="N600" i="6" s="1"/>
  <c r="I599" i="6"/>
  <c r="M599" i="6" s="1"/>
  <c r="N599" i="6" s="1"/>
  <c r="I598" i="6"/>
  <c r="M598" i="6" s="1"/>
  <c r="N598" i="6" s="1"/>
  <c r="I596" i="6"/>
  <c r="M596" i="6" s="1"/>
  <c r="N596" i="6" s="1"/>
  <c r="I595" i="6"/>
  <c r="M595" i="6" s="1"/>
  <c r="N595" i="6" s="1"/>
  <c r="I594" i="6"/>
  <c r="M594" i="6" s="1"/>
  <c r="N594" i="6" s="1"/>
  <c r="I592" i="6"/>
  <c r="M592" i="6" s="1"/>
  <c r="N592" i="6" s="1"/>
  <c r="I591" i="6"/>
  <c r="M591" i="6" s="1"/>
  <c r="N591" i="6" s="1"/>
  <c r="I589" i="6"/>
  <c r="M589" i="6" s="1"/>
  <c r="N589" i="6" s="1"/>
  <c r="I588" i="6"/>
  <c r="M588" i="6" s="1"/>
  <c r="N588" i="6" s="1"/>
  <c r="I587" i="6"/>
  <c r="M587" i="6" s="1"/>
  <c r="N587" i="6" s="1"/>
  <c r="I585" i="6"/>
  <c r="M585" i="6" s="1"/>
  <c r="N585" i="6" s="1"/>
  <c r="I584" i="6"/>
  <c r="M584" i="6" s="1"/>
  <c r="N584" i="6" s="1"/>
  <c r="I583" i="6"/>
  <c r="M583" i="6" s="1"/>
  <c r="N583" i="6" s="1"/>
  <c r="I582" i="6"/>
  <c r="M582" i="6" s="1"/>
  <c r="N582" i="6" s="1"/>
  <c r="I580" i="6"/>
  <c r="M580" i="6" s="1"/>
  <c r="N580" i="6" s="1"/>
  <c r="I579" i="6"/>
  <c r="M579" i="6" s="1"/>
  <c r="N579" i="6" s="1"/>
  <c r="I578" i="6"/>
  <c r="M578" i="6" s="1"/>
  <c r="N578" i="6" s="1"/>
  <c r="I577" i="6"/>
  <c r="M577" i="6" s="1"/>
  <c r="N577" i="6" s="1"/>
  <c r="I576" i="6"/>
  <c r="M576" i="6" s="1"/>
  <c r="N576" i="6" s="1"/>
  <c r="I575" i="6"/>
  <c r="M575" i="6" s="1"/>
  <c r="N575" i="6" s="1"/>
  <c r="I574" i="6"/>
  <c r="M574" i="6" s="1"/>
  <c r="N574" i="6" s="1"/>
  <c r="I573" i="6"/>
  <c r="M573" i="6" s="1"/>
  <c r="N573" i="6" s="1"/>
  <c r="I572" i="6"/>
  <c r="M572" i="6" s="1"/>
  <c r="N572" i="6" s="1"/>
  <c r="I571" i="6"/>
  <c r="M571" i="6" s="1"/>
  <c r="N571" i="6" s="1"/>
  <c r="I570" i="6"/>
  <c r="M570" i="6" s="1"/>
  <c r="N570" i="6" s="1"/>
  <c r="I568" i="6"/>
  <c r="M568" i="6" s="1"/>
  <c r="N568" i="6" s="1"/>
  <c r="I567" i="6"/>
  <c r="M567" i="6" s="1"/>
  <c r="N567" i="6" s="1"/>
  <c r="I566" i="6"/>
  <c r="M566" i="6" s="1"/>
  <c r="N566" i="6" s="1"/>
  <c r="I565" i="6"/>
  <c r="M565" i="6" s="1"/>
  <c r="N565" i="6" s="1"/>
  <c r="I564" i="6"/>
  <c r="M564" i="6" s="1"/>
  <c r="N564" i="6" s="1"/>
  <c r="I563" i="6"/>
  <c r="M563" i="6" s="1"/>
  <c r="N563" i="6" s="1"/>
  <c r="I562" i="6"/>
  <c r="M562" i="6" s="1"/>
  <c r="N562" i="6" s="1"/>
  <c r="I561" i="6"/>
  <c r="M561" i="6" s="1"/>
  <c r="N561" i="6" s="1"/>
  <c r="I560" i="6"/>
  <c r="M560" i="6" s="1"/>
  <c r="N560" i="6" s="1"/>
  <c r="I558" i="6"/>
  <c r="M558" i="6" s="1"/>
  <c r="N558" i="6" s="1"/>
  <c r="I557" i="6"/>
  <c r="M557" i="6" s="1"/>
  <c r="N557" i="6" s="1"/>
  <c r="I556" i="6"/>
  <c r="M556" i="6" s="1"/>
  <c r="N556" i="6" s="1"/>
  <c r="I554" i="6"/>
  <c r="M554" i="6" s="1"/>
  <c r="N554" i="6" s="1"/>
  <c r="I553" i="6"/>
  <c r="M553" i="6" s="1"/>
  <c r="N553" i="6" s="1"/>
  <c r="I552" i="6"/>
  <c r="M552" i="6" s="1"/>
  <c r="N552" i="6" s="1"/>
  <c r="I550" i="6"/>
  <c r="M550" i="6" s="1"/>
  <c r="N550" i="6" s="1"/>
  <c r="I549" i="6"/>
  <c r="M549" i="6" s="1"/>
  <c r="N549" i="6" s="1"/>
  <c r="I548" i="6"/>
  <c r="M548" i="6" s="1"/>
  <c r="N548" i="6" s="1"/>
  <c r="I547" i="6"/>
  <c r="M547" i="6" s="1"/>
  <c r="N547" i="6" s="1"/>
  <c r="I546" i="6"/>
  <c r="M546" i="6" s="1"/>
  <c r="N546" i="6" s="1"/>
  <c r="I543" i="6"/>
  <c r="M543" i="6" s="1"/>
  <c r="N543" i="6" s="1"/>
  <c r="I542" i="6"/>
  <c r="M542" i="6" s="1"/>
  <c r="N542" i="6" s="1"/>
  <c r="I540" i="6"/>
  <c r="M540" i="6" s="1"/>
  <c r="N540" i="6" s="1"/>
  <c r="I539" i="6"/>
  <c r="M539" i="6" s="1"/>
  <c r="N539" i="6" s="1"/>
  <c r="I538" i="6"/>
  <c r="M538" i="6" s="1"/>
  <c r="N538" i="6" s="1"/>
  <c r="I537" i="6"/>
  <c r="M537" i="6" s="1"/>
  <c r="N537" i="6" s="1"/>
  <c r="I536" i="6"/>
  <c r="M536" i="6" s="1"/>
  <c r="N536" i="6" s="1"/>
  <c r="I534" i="6"/>
  <c r="M534" i="6" s="1"/>
  <c r="N534" i="6" s="1"/>
  <c r="I533" i="6"/>
  <c r="M533" i="6" s="1"/>
  <c r="N533" i="6" s="1"/>
  <c r="I530" i="6"/>
  <c r="M530" i="6" s="1"/>
  <c r="N530" i="6" s="1"/>
  <c r="I528" i="6"/>
  <c r="M528" i="6" s="1"/>
  <c r="N528" i="6" s="1"/>
  <c r="I527" i="6"/>
  <c r="M527" i="6" s="1"/>
  <c r="N527" i="6" s="1"/>
  <c r="I526" i="6"/>
  <c r="M526" i="6" s="1"/>
  <c r="N526" i="6" s="1"/>
  <c r="I525" i="6"/>
  <c r="M525" i="6" s="1"/>
  <c r="N525" i="6" s="1"/>
  <c r="I524" i="6"/>
  <c r="M524" i="6" s="1"/>
  <c r="N524" i="6" s="1"/>
  <c r="I523" i="6"/>
  <c r="M523" i="6" s="1"/>
  <c r="N523" i="6" s="1"/>
  <c r="I521" i="6"/>
  <c r="M521" i="6" s="1"/>
  <c r="N521" i="6" s="1"/>
  <c r="I520" i="6"/>
  <c r="M520" i="6" s="1"/>
  <c r="N520" i="6" s="1"/>
  <c r="I519" i="6"/>
  <c r="M519" i="6" s="1"/>
  <c r="N519" i="6" s="1"/>
  <c r="I517" i="6"/>
  <c r="M517" i="6" s="1"/>
  <c r="N517" i="6" s="1"/>
  <c r="I516" i="6"/>
  <c r="M516" i="6" s="1"/>
  <c r="N516" i="6" s="1"/>
  <c r="I515" i="6"/>
  <c r="M515" i="6" s="1"/>
  <c r="N515" i="6" s="1"/>
  <c r="I514" i="6"/>
  <c r="M514" i="6" s="1"/>
  <c r="N514" i="6" s="1"/>
  <c r="I513" i="6"/>
  <c r="M513" i="6" s="1"/>
  <c r="N513" i="6" s="1"/>
  <c r="I512" i="6"/>
  <c r="M512" i="6" s="1"/>
  <c r="N512" i="6" s="1"/>
  <c r="I510" i="6"/>
  <c r="M510" i="6" s="1"/>
  <c r="N510" i="6" s="1"/>
  <c r="I509" i="6"/>
  <c r="M509" i="6" s="1"/>
  <c r="N509" i="6" s="1"/>
  <c r="I507" i="6"/>
  <c r="M507" i="6" s="1"/>
  <c r="N507" i="6" s="1"/>
  <c r="I506" i="6"/>
  <c r="M506" i="6" s="1"/>
  <c r="N506" i="6" s="1"/>
  <c r="I505" i="6"/>
  <c r="M505" i="6" s="1"/>
  <c r="N505" i="6" s="1"/>
  <c r="I504" i="6"/>
  <c r="M504" i="6" s="1"/>
  <c r="N504" i="6" s="1"/>
  <c r="I503" i="6"/>
  <c r="M503" i="6" s="1"/>
  <c r="N503" i="6" s="1"/>
  <c r="I502" i="6"/>
  <c r="M502" i="6" s="1"/>
  <c r="N502" i="6" s="1"/>
  <c r="I501" i="6"/>
  <c r="M501" i="6" s="1"/>
  <c r="N501" i="6" s="1"/>
  <c r="I500" i="6"/>
  <c r="M500" i="6" s="1"/>
  <c r="N500" i="6" s="1"/>
  <c r="I499" i="6"/>
  <c r="M499" i="6" s="1"/>
  <c r="N499" i="6" s="1"/>
  <c r="I497" i="6"/>
  <c r="M497" i="6" s="1"/>
  <c r="N497" i="6" s="1"/>
  <c r="I496" i="6"/>
  <c r="M496" i="6" s="1"/>
  <c r="N496" i="6" s="1"/>
  <c r="I495" i="6"/>
  <c r="M495" i="6" s="1"/>
  <c r="N495" i="6" s="1"/>
  <c r="I494" i="6"/>
  <c r="M494" i="6" s="1"/>
  <c r="N494" i="6" s="1"/>
  <c r="I493" i="6"/>
  <c r="M493" i="6" s="1"/>
  <c r="N493" i="6" s="1"/>
  <c r="I492" i="6"/>
  <c r="M492" i="6" s="1"/>
  <c r="N492" i="6" s="1"/>
  <c r="I491" i="6"/>
  <c r="M491" i="6" s="1"/>
  <c r="N491" i="6" s="1"/>
  <c r="I490" i="6"/>
  <c r="M490" i="6" s="1"/>
  <c r="N490" i="6" s="1"/>
  <c r="I489" i="6"/>
  <c r="M489" i="6" s="1"/>
  <c r="N489" i="6" s="1"/>
  <c r="I488" i="6"/>
  <c r="M488" i="6" s="1"/>
  <c r="N488" i="6" s="1"/>
  <c r="I487" i="6"/>
  <c r="M487" i="6" s="1"/>
  <c r="N487" i="6" s="1"/>
  <c r="I486" i="6"/>
  <c r="M486" i="6" s="1"/>
  <c r="N486" i="6" s="1"/>
  <c r="I485" i="6"/>
  <c r="M485" i="6" s="1"/>
  <c r="N485" i="6" s="1"/>
  <c r="I484" i="6"/>
  <c r="M484" i="6" s="1"/>
  <c r="N484" i="6" s="1"/>
  <c r="I483" i="6"/>
  <c r="M483" i="6" s="1"/>
  <c r="N483" i="6" s="1"/>
  <c r="I482" i="6"/>
  <c r="M482" i="6" s="1"/>
  <c r="N482" i="6" s="1"/>
  <c r="I481" i="6"/>
  <c r="M481" i="6" s="1"/>
  <c r="N481" i="6" s="1"/>
  <c r="I480" i="6"/>
  <c r="M480" i="6" s="1"/>
  <c r="N480" i="6" s="1"/>
  <c r="I479" i="6"/>
  <c r="M479" i="6" s="1"/>
  <c r="N479" i="6" s="1"/>
  <c r="I478" i="6"/>
  <c r="M478" i="6" s="1"/>
  <c r="N478" i="6" s="1"/>
  <c r="I477" i="6"/>
  <c r="M477" i="6" s="1"/>
  <c r="N477" i="6" s="1"/>
  <c r="I476" i="6"/>
  <c r="M476" i="6" s="1"/>
  <c r="N476" i="6" s="1"/>
  <c r="I474" i="6"/>
  <c r="M474" i="6" s="1"/>
  <c r="N474" i="6" s="1"/>
  <c r="I473" i="6"/>
  <c r="M473" i="6" s="1"/>
  <c r="N473" i="6" s="1"/>
  <c r="I472" i="6"/>
  <c r="M472" i="6" s="1"/>
  <c r="N472" i="6" s="1"/>
  <c r="I471" i="6"/>
  <c r="M471" i="6" s="1"/>
  <c r="N471" i="6" s="1"/>
  <c r="I470" i="6"/>
  <c r="M470" i="6" s="1"/>
  <c r="N470" i="6" s="1"/>
  <c r="I469" i="6"/>
  <c r="M469" i="6" s="1"/>
  <c r="N469" i="6" s="1"/>
  <c r="I468" i="6"/>
  <c r="M468" i="6" s="1"/>
  <c r="N468" i="6" s="1"/>
  <c r="I467" i="6"/>
  <c r="M467" i="6" s="1"/>
  <c r="N467" i="6" s="1"/>
  <c r="I465" i="6"/>
  <c r="M465" i="6" s="1"/>
  <c r="N465" i="6" s="1"/>
  <c r="I464" i="6"/>
  <c r="M464" i="6" s="1"/>
  <c r="N464" i="6" s="1"/>
  <c r="I463" i="6"/>
  <c r="M463" i="6" s="1"/>
  <c r="N463" i="6" s="1"/>
  <c r="I462" i="6"/>
  <c r="M462" i="6" s="1"/>
  <c r="N462" i="6" s="1"/>
  <c r="I461" i="6"/>
  <c r="M461" i="6" s="1"/>
  <c r="N461" i="6" s="1"/>
  <c r="I460" i="6"/>
  <c r="M460" i="6" s="1"/>
  <c r="N460" i="6" s="1"/>
  <c r="I459" i="6"/>
  <c r="M459" i="6" s="1"/>
  <c r="N459" i="6" s="1"/>
  <c r="I458" i="6"/>
  <c r="M458" i="6" s="1"/>
  <c r="N458" i="6" s="1"/>
  <c r="I457" i="6"/>
  <c r="M457" i="6" s="1"/>
  <c r="N457" i="6" s="1"/>
  <c r="I456" i="6"/>
  <c r="M456" i="6" s="1"/>
  <c r="N456" i="6" s="1"/>
  <c r="I453" i="6"/>
  <c r="M453" i="6" s="1"/>
  <c r="N453" i="6" s="1"/>
  <c r="I451" i="6"/>
  <c r="M451" i="6" s="1"/>
  <c r="N451" i="6" s="1"/>
  <c r="I450" i="6"/>
  <c r="M450" i="6" s="1"/>
  <c r="N450" i="6" s="1"/>
  <c r="I448" i="6"/>
  <c r="M448" i="6" s="1"/>
  <c r="N448" i="6" s="1"/>
  <c r="I446" i="6"/>
  <c r="M446" i="6" s="1"/>
  <c r="N446" i="6" s="1"/>
  <c r="I445" i="6"/>
  <c r="M445" i="6" s="1"/>
  <c r="N445" i="6" s="1"/>
  <c r="I443" i="6"/>
  <c r="M443" i="6" s="1"/>
  <c r="N443" i="6" s="1"/>
  <c r="I442" i="6"/>
  <c r="M442" i="6" s="1"/>
  <c r="N442" i="6" s="1"/>
  <c r="I441" i="6"/>
  <c r="M441" i="6" s="1"/>
  <c r="N441" i="6" s="1"/>
  <c r="I440" i="6"/>
  <c r="M440" i="6" s="1"/>
  <c r="N440" i="6" s="1"/>
  <c r="I439" i="6"/>
  <c r="M439" i="6" s="1"/>
  <c r="N439" i="6" s="1"/>
  <c r="I437" i="6"/>
  <c r="M437" i="6" s="1"/>
  <c r="N437" i="6" s="1"/>
  <c r="I436" i="6"/>
  <c r="M436" i="6" s="1"/>
  <c r="N436" i="6" s="1"/>
  <c r="I435" i="6"/>
  <c r="M435" i="6" s="1"/>
  <c r="N435" i="6" s="1"/>
  <c r="I434" i="6"/>
  <c r="M434" i="6" s="1"/>
  <c r="N434" i="6" s="1"/>
  <c r="I433" i="6"/>
  <c r="M433" i="6" s="1"/>
  <c r="N433" i="6" s="1"/>
  <c r="I431" i="6"/>
  <c r="M431" i="6" s="1"/>
  <c r="N431" i="6" s="1"/>
  <c r="I430" i="6"/>
  <c r="M430" i="6" s="1"/>
  <c r="N430" i="6" s="1"/>
  <c r="I429" i="6"/>
  <c r="M429" i="6" s="1"/>
  <c r="N429" i="6" s="1"/>
  <c r="I428" i="6"/>
  <c r="M428" i="6" s="1"/>
  <c r="N428" i="6" s="1"/>
  <c r="I426" i="6"/>
  <c r="M426" i="6" s="1"/>
  <c r="N426" i="6" s="1"/>
  <c r="I425" i="6"/>
  <c r="M425" i="6" s="1"/>
  <c r="N425" i="6" s="1"/>
  <c r="I424" i="6"/>
  <c r="M424" i="6" s="1"/>
  <c r="N424" i="6" s="1"/>
  <c r="I421" i="6"/>
  <c r="M421" i="6" s="1"/>
  <c r="N421" i="6" s="1"/>
  <c r="I420" i="6"/>
  <c r="M420" i="6" s="1"/>
  <c r="N420" i="6" s="1"/>
  <c r="I418" i="6"/>
  <c r="M418" i="6" s="1"/>
  <c r="N418" i="6" s="1"/>
  <c r="I416" i="6"/>
  <c r="M416" i="6" s="1"/>
  <c r="N416" i="6" s="1"/>
  <c r="I415" i="6"/>
  <c r="M415" i="6" s="1"/>
  <c r="N415" i="6" s="1"/>
  <c r="I414" i="6"/>
  <c r="M414" i="6" s="1"/>
  <c r="N414" i="6" s="1"/>
  <c r="I413" i="6"/>
  <c r="M413" i="6" s="1"/>
  <c r="N413" i="6" s="1"/>
  <c r="I411" i="6"/>
  <c r="M411" i="6" s="1"/>
  <c r="N411" i="6" s="1"/>
  <c r="I410" i="6"/>
  <c r="M410" i="6" s="1"/>
  <c r="N410" i="6" s="1"/>
  <c r="I408" i="6"/>
  <c r="M408" i="6" s="1"/>
  <c r="N408" i="6" s="1"/>
  <c r="I406" i="6"/>
  <c r="M406" i="6" s="1"/>
  <c r="N406" i="6" s="1"/>
  <c r="I404" i="6"/>
  <c r="M404" i="6" s="1"/>
  <c r="N404" i="6" s="1"/>
  <c r="I402" i="6"/>
  <c r="M402" i="6" s="1"/>
  <c r="N402" i="6" s="1"/>
  <c r="I401" i="6"/>
  <c r="M401" i="6" s="1"/>
  <c r="N401" i="6" s="1"/>
  <c r="I400" i="6"/>
  <c r="M400" i="6" s="1"/>
  <c r="N400" i="6" s="1"/>
  <c r="I399" i="6"/>
  <c r="M399" i="6" s="1"/>
  <c r="N399" i="6" s="1"/>
  <c r="I397" i="6"/>
  <c r="M397" i="6" s="1"/>
  <c r="N397" i="6" s="1"/>
  <c r="I396" i="6"/>
  <c r="M396" i="6" s="1"/>
  <c r="N396" i="6" s="1"/>
  <c r="I395" i="6"/>
  <c r="M395" i="6" s="1"/>
  <c r="N395" i="6" s="1"/>
  <c r="I394" i="6"/>
  <c r="M394" i="6" s="1"/>
  <c r="N394" i="6" s="1"/>
  <c r="I392" i="6"/>
  <c r="M392" i="6" s="1"/>
  <c r="N392" i="6" s="1"/>
  <c r="I391" i="6"/>
  <c r="M391" i="6" s="1"/>
  <c r="N391" i="6" s="1"/>
  <c r="I390" i="6"/>
  <c r="M390" i="6" s="1"/>
  <c r="N390" i="6" s="1"/>
  <c r="I389" i="6"/>
  <c r="M389" i="6" s="1"/>
  <c r="N389" i="6" s="1"/>
  <c r="I387" i="6"/>
  <c r="M387" i="6" s="1"/>
  <c r="N387" i="6" s="1"/>
  <c r="I386" i="6"/>
  <c r="M386" i="6" s="1"/>
  <c r="N386" i="6" s="1"/>
  <c r="I385" i="6"/>
  <c r="M385" i="6" s="1"/>
  <c r="N385" i="6" s="1"/>
  <c r="I384" i="6"/>
  <c r="M384" i="6" s="1"/>
  <c r="N384" i="6" s="1"/>
  <c r="I382" i="6"/>
  <c r="M382" i="6" s="1"/>
  <c r="N382" i="6" s="1"/>
  <c r="I381" i="6"/>
  <c r="M381" i="6" s="1"/>
  <c r="N381" i="6" s="1"/>
  <c r="I380" i="6"/>
  <c r="M380" i="6" s="1"/>
  <c r="N380" i="6" s="1"/>
  <c r="I379" i="6"/>
  <c r="M379" i="6" s="1"/>
  <c r="N379" i="6" s="1"/>
  <c r="I378" i="6"/>
  <c r="M378" i="6" s="1"/>
  <c r="N378" i="6" s="1"/>
  <c r="I375" i="6"/>
  <c r="M375" i="6" s="1"/>
  <c r="N375" i="6" s="1"/>
  <c r="I374" i="6"/>
  <c r="M374" i="6" s="1"/>
  <c r="N374" i="6" s="1"/>
  <c r="I373" i="6"/>
  <c r="M373" i="6" s="1"/>
  <c r="N373" i="6" s="1"/>
  <c r="I372" i="6"/>
  <c r="M372" i="6" s="1"/>
  <c r="N372" i="6" s="1"/>
  <c r="I370" i="6"/>
  <c r="M370" i="6" s="1"/>
  <c r="N370" i="6" s="1"/>
  <c r="I369" i="6"/>
  <c r="M369" i="6" s="1"/>
  <c r="N369" i="6" s="1"/>
  <c r="I368" i="6"/>
  <c r="M368" i="6" s="1"/>
  <c r="N368" i="6" s="1"/>
  <c r="I367" i="6"/>
  <c r="M367" i="6" s="1"/>
  <c r="N367" i="6" s="1"/>
  <c r="I366" i="6"/>
  <c r="M366" i="6" s="1"/>
  <c r="N366" i="6" s="1"/>
  <c r="I365" i="6"/>
  <c r="M365" i="6" s="1"/>
  <c r="N365" i="6" s="1"/>
  <c r="I364" i="6"/>
  <c r="M364" i="6" s="1"/>
  <c r="N364" i="6" s="1"/>
  <c r="I363" i="6"/>
  <c r="M363" i="6" s="1"/>
  <c r="N363" i="6" s="1"/>
  <c r="I362" i="6"/>
  <c r="M362" i="6" s="1"/>
  <c r="N362" i="6" s="1"/>
  <c r="I361" i="6"/>
  <c r="M361" i="6" s="1"/>
  <c r="N361" i="6" s="1"/>
  <c r="I360" i="6"/>
  <c r="M360" i="6" s="1"/>
  <c r="N360" i="6" s="1"/>
  <c r="I359" i="6"/>
  <c r="M359" i="6" s="1"/>
  <c r="N359" i="6" s="1"/>
  <c r="I358" i="6"/>
  <c r="M358" i="6" s="1"/>
  <c r="N358" i="6" s="1"/>
  <c r="I357" i="6"/>
  <c r="M357" i="6" s="1"/>
  <c r="N357" i="6" s="1"/>
  <c r="I356" i="6"/>
  <c r="M356" i="6" s="1"/>
  <c r="N356" i="6" s="1"/>
  <c r="I354" i="6"/>
  <c r="M354" i="6" s="1"/>
  <c r="N354" i="6" s="1"/>
  <c r="I353" i="6"/>
  <c r="M353" i="6" s="1"/>
  <c r="N353" i="6" s="1"/>
  <c r="I352" i="6"/>
  <c r="M352" i="6" s="1"/>
  <c r="N352" i="6" s="1"/>
  <c r="I350" i="6"/>
  <c r="M350" i="6" s="1"/>
  <c r="N350" i="6" s="1"/>
  <c r="I349" i="6"/>
  <c r="M349" i="6" s="1"/>
  <c r="N349" i="6" s="1"/>
  <c r="I347" i="6"/>
  <c r="M347" i="6" s="1"/>
  <c r="N347" i="6" s="1"/>
  <c r="I345" i="6"/>
  <c r="M345" i="6" s="1"/>
  <c r="N345" i="6" s="1"/>
  <c r="I344" i="6"/>
  <c r="M344" i="6" s="1"/>
  <c r="N344" i="6" s="1"/>
  <c r="I343" i="6"/>
  <c r="M343" i="6" s="1"/>
  <c r="N343" i="6" s="1"/>
  <c r="I342" i="6"/>
  <c r="M342" i="6" s="1"/>
  <c r="N342" i="6" s="1"/>
  <c r="I341" i="6"/>
  <c r="M341" i="6" s="1"/>
  <c r="N341" i="6" s="1"/>
  <c r="I339" i="6"/>
  <c r="M339" i="6" s="1"/>
  <c r="N339" i="6" s="1"/>
  <c r="I338" i="6"/>
  <c r="M338" i="6" s="1"/>
  <c r="N338" i="6" s="1"/>
  <c r="I337" i="6"/>
  <c r="M337" i="6" s="1"/>
  <c r="N337" i="6" s="1"/>
  <c r="I335" i="6"/>
  <c r="M335" i="6" s="1"/>
  <c r="N335" i="6" s="1"/>
  <c r="I334" i="6"/>
  <c r="M334" i="6" s="1"/>
  <c r="N334" i="6" s="1"/>
  <c r="I333" i="6"/>
  <c r="M333" i="6" s="1"/>
  <c r="N333" i="6" s="1"/>
  <c r="I331" i="6"/>
  <c r="M331" i="6" s="1"/>
  <c r="N331" i="6" s="1"/>
  <c r="I330" i="6"/>
  <c r="M330" i="6" s="1"/>
  <c r="N330" i="6" s="1"/>
  <c r="I329" i="6"/>
  <c r="M329" i="6" s="1"/>
  <c r="N329" i="6" s="1"/>
  <c r="I328" i="6"/>
  <c r="M328" i="6" s="1"/>
  <c r="N328" i="6" s="1"/>
  <c r="I325" i="6"/>
  <c r="M325" i="6" s="1"/>
  <c r="N325" i="6" s="1"/>
  <c r="I324" i="6"/>
  <c r="I323" i="6"/>
  <c r="M323" i="6" s="1"/>
  <c r="N323" i="6" s="1"/>
  <c r="I322" i="6"/>
  <c r="M322" i="6" s="1"/>
  <c r="N322" i="6" s="1"/>
  <c r="I321" i="6"/>
  <c r="M321" i="6" s="1"/>
  <c r="N321" i="6" s="1"/>
  <c r="I320" i="6"/>
  <c r="M320" i="6" s="1"/>
  <c r="N320" i="6" s="1"/>
  <c r="I319" i="6"/>
  <c r="M319" i="6" s="1"/>
  <c r="N319" i="6" s="1"/>
  <c r="I317" i="6"/>
  <c r="M317" i="6" s="1"/>
  <c r="N317" i="6" s="1"/>
  <c r="I316" i="6"/>
  <c r="M316" i="6" s="1"/>
  <c r="N316" i="6" s="1"/>
  <c r="I315" i="6"/>
  <c r="M315" i="6" s="1"/>
  <c r="N315" i="6" s="1"/>
  <c r="I314" i="6"/>
  <c r="M314" i="6" s="1"/>
  <c r="N314" i="6" s="1"/>
  <c r="I313" i="6"/>
  <c r="M313" i="6" s="1"/>
  <c r="N313" i="6" s="1"/>
  <c r="I311" i="6"/>
  <c r="M311" i="6" s="1"/>
  <c r="N311" i="6" s="1"/>
  <c r="I310" i="6"/>
  <c r="M310" i="6" s="1"/>
  <c r="N310" i="6" s="1"/>
  <c r="I309" i="6"/>
  <c r="M309" i="6" s="1"/>
  <c r="N309" i="6" s="1"/>
  <c r="I307" i="6"/>
  <c r="M307" i="6" s="1"/>
  <c r="N307" i="6" s="1"/>
  <c r="I306" i="6"/>
  <c r="M306" i="6" s="1"/>
  <c r="N306" i="6" s="1"/>
  <c r="I305" i="6"/>
  <c r="M305" i="6" s="1"/>
  <c r="N305" i="6" s="1"/>
  <c r="I303" i="6"/>
  <c r="M303" i="6" s="1"/>
  <c r="N303" i="6" s="1"/>
  <c r="I302" i="6"/>
  <c r="M302" i="6" s="1"/>
  <c r="N302" i="6" s="1"/>
  <c r="I301" i="6"/>
  <c r="M301" i="6" s="1"/>
  <c r="N301" i="6" s="1"/>
  <c r="I299" i="6"/>
  <c r="M299" i="6" s="1"/>
  <c r="N299" i="6" s="1"/>
  <c r="I298" i="6"/>
  <c r="M298" i="6" s="1"/>
  <c r="N298" i="6" s="1"/>
  <c r="I297" i="6"/>
  <c r="M297" i="6" s="1"/>
  <c r="N297" i="6" s="1"/>
  <c r="I296" i="6"/>
  <c r="M296" i="6" s="1"/>
  <c r="N296" i="6" s="1"/>
  <c r="I295" i="6"/>
  <c r="M295" i="6" s="1"/>
  <c r="N295" i="6" s="1"/>
  <c r="I293" i="6"/>
  <c r="M293" i="6" s="1"/>
  <c r="N293" i="6" s="1"/>
  <c r="I292" i="6"/>
  <c r="M292" i="6" s="1"/>
  <c r="N292" i="6" s="1"/>
  <c r="I291" i="6"/>
  <c r="M291" i="6" s="1"/>
  <c r="N291" i="6" s="1"/>
  <c r="I289" i="6"/>
  <c r="M289" i="6" s="1"/>
  <c r="N289" i="6" s="1"/>
  <c r="I288" i="6"/>
  <c r="M288" i="6" s="1"/>
  <c r="N288" i="6" s="1"/>
  <c r="I286" i="6"/>
  <c r="M286" i="6" s="1"/>
  <c r="N286" i="6" s="1"/>
  <c r="I285" i="6"/>
  <c r="M285" i="6" s="1"/>
  <c r="N285" i="6" s="1"/>
  <c r="I284" i="6"/>
  <c r="M284" i="6" s="1"/>
  <c r="N284" i="6" s="1"/>
  <c r="I283" i="6"/>
  <c r="M283" i="6" s="1"/>
  <c r="N283" i="6" s="1"/>
  <c r="I281" i="6"/>
  <c r="M281" i="6" s="1"/>
  <c r="N281" i="6" s="1"/>
  <c r="I280" i="6"/>
  <c r="M280" i="6" s="1"/>
  <c r="N280" i="6" s="1"/>
  <c r="I278" i="6"/>
  <c r="M278" i="6" s="1"/>
  <c r="N278" i="6" s="1"/>
  <c r="I277" i="6"/>
  <c r="M277" i="6" s="1"/>
  <c r="N277" i="6" s="1"/>
  <c r="I276" i="6"/>
  <c r="M276" i="6" s="1"/>
  <c r="N276" i="6" s="1"/>
  <c r="I275" i="6"/>
  <c r="M275" i="6" s="1"/>
  <c r="N275" i="6" s="1"/>
  <c r="I274" i="6"/>
  <c r="M274" i="6" s="1"/>
  <c r="N274" i="6" s="1"/>
  <c r="I272" i="6"/>
  <c r="M272" i="6" s="1"/>
  <c r="N272" i="6" s="1"/>
  <c r="I271" i="6"/>
  <c r="M271" i="6" s="1"/>
  <c r="N271" i="6" s="1"/>
  <c r="I270" i="6"/>
  <c r="M270" i="6" s="1"/>
  <c r="N270" i="6" s="1"/>
  <c r="I269" i="6"/>
  <c r="M269" i="6" s="1"/>
  <c r="N269" i="6" s="1"/>
  <c r="I267" i="6"/>
  <c r="M267" i="6" s="1"/>
  <c r="N267" i="6" s="1"/>
  <c r="I266" i="6"/>
  <c r="M266" i="6" s="1"/>
  <c r="N266" i="6" s="1"/>
  <c r="I265" i="6"/>
  <c r="M265" i="6" s="1"/>
  <c r="N265" i="6" s="1"/>
  <c r="I264" i="6"/>
  <c r="M264" i="6" s="1"/>
  <c r="N264" i="6" s="1"/>
  <c r="I263" i="6"/>
  <c r="M263" i="6" s="1"/>
  <c r="N263" i="6" s="1"/>
  <c r="I262" i="6"/>
  <c r="M262" i="6" s="1"/>
  <c r="N262" i="6" s="1"/>
  <c r="I261" i="6"/>
  <c r="M261" i="6" s="1"/>
  <c r="N261" i="6" s="1"/>
  <c r="I260" i="6"/>
  <c r="M260" i="6" s="1"/>
  <c r="N260" i="6" s="1"/>
  <c r="I258" i="6"/>
  <c r="M258" i="6" s="1"/>
  <c r="N258" i="6" s="1"/>
  <c r="I257" i="6"/>
  <c r="M257" i="6" s="1"/>
  <c r="N257" i="6" s="1"/>
  <c r="I256" i="6"/>
  <c r="M256" i="6" s="1"/>
  <c r="N256" i="6" s="1"/>
  <c r="I255" i="6"/>
  <c r="M255" i="6" s="1"/>
  <c r="N255" i="6" s="1"/>
  <c r="I254" i="6"/>
  <c r="M254" i="6" s="1"/>
  <c r="N254" i="6" s="1"/>
  <c r="I253" i="6"/>
  <c r="M253" i="6" s="1"/>
  <c r="N253" i="6" s="1"/>
  <c r="I252" i="6"/>
  <c r="M252" i="6" s="1"/>
  <c r="N252" i="6" s="1"/>
  <c r="I251" i="6"/>
  <c r="M251" i="6" s="1"/>
  <c r="N251" i="6" s="1"/>
  <c r="I249" i="6"/>
  <c r="M249" i="6" s="1"/>
  <c r="N249" i="6" s="1"/>
  <c r="I248" i="6"/>
  <c r="M248" i="6" s="1"/>
  <c r="N248" i="6" s="1"/>
  <c r="I247" i="6"/>
  <c r="M247" i="6" s="1"/>
  <c r="N247" i="6" s="1"/>
  <c r="I246" i="6"/>
  <c r="M246" i="6" s="1"/>
  <c r="N246" i="6" s="1"/>
  <c r="I244" i="6"/>
  <c r="M244" i="6" s="1"/>
  <c r="N244" i="6" s="1"/>
  <c r="I243" i="6"/>
  <c r="M243" i="6" s="1"/>
  <c r="N243" i="6" s="1"/>
  <c r="I242" i="6"/>
  <c r="M242" i="6" s="1"/>
  <c r="N242" i="6" s="1"/>
  <c r="I241" i="6"/>
  <c r="M241" i="6" s="1"/>
  <c r="N241" i="6" s="1"/>
  <c r="I239" i="6"/>
  <c r="M239" i="6" s="1"/>
  <c r="N239" i="6" s="1"/>
  <c r="I237" i="6"/>
  <c r="M237" i="6" s="1"/>
  <c r="N237" i="6" s="1"/>
  <c r="I236" i="6"/>
  <c r="M236" i="6" s="1"/>
  <c r="N236" i="6" s="1"/>
  <c r="I233" i="6"/>
  <c r="M233" i="6" s="1"/>
  <c r="N233" i="6" s="1"/>
  <c r="I232" i="6"/>
  <c r="M232" i="6" s="1"/>
  <c r="N232" i="6" s="1"/>
  <c r="I231" i="6"/>
  <c r="M231" i="6" s="1"/>
  <c r="N231" i="6" s="1"/>
  <c r="I230" i="6"/>
  <c r="M230" i="6" s="1"/>
  <c r="N230" i="6" s="1"/>
  <c r="I229" i="6"/>
  <c r="M229" i="6" s="1"/>
  <c r="N229" i="6" s="1"/>
  <c r="I228" i="6"/>
  <c r="M228" i="6" s="1"/>
  <c r="N228" i="6" s="1"/>
  <c r="I226" i="6"/>
  <c r="M226" i="6" s="1"/>
  <c r="N226" i="6" s="1"/>
  <c r="I225" i="6"/>
  <c r="M225" i="6" s="1"/>
  <c r="N225" i="6" s="1"/>
  <c r="I224" i="6"/>
  <c r="M224" i="6" s="1"/>
  <c r="N224" i="6" s="1"/>
  <c r="I223" i="6"/>
  <c r="M223" i="6" s="1"/>
  <c r="N223" i="6" s="1"/>
  <c r="I222" i="6"/>
  <c r="M222" i="6" s="1"/>
  <c r="N222" i="6" s="1"/>
  <c r="I221" i="6"/>
  <c r="M221" i="6" s="1"/>
  <c r="N221" i="6" s="1"/>
  <c r="I220" i="6"/>
  <c r="M220" i="6" s="1"/>
  <c r="N220" i="6" s="1"/>
  <c r="I219" i="6"/>
  <c r="M219" i="6" s="1"/>
  <c r="N219" i="6" s="1"/>
  <c r="I218" i="6"/>
  <c r="M218" i="6" s="1"/>
  <c r="N218" i="6" s="1"/>
  <c r="I217" i="6"/>
  <c r="M217" i="6" s="1"/>
  <c r="N217" i="6" s="1"/>
  <c r="I216" i="6"/>
  <c r="M216" i="6" s="1"/>
  <c r="N216" i="6" s="1"/>
  <c r="I215" i="6"/>
  <c r="M215" i="6" s="1"/>
  <c r="N215" i="6" s="1"/>
  <c r="I214" i="6"/>
  <c r="M214" i="6" s="1"/>
  <c r="N214" i="6" s="1"/>
  <c r="I213" i="6"/>
  <c r="M213" i="6" s="1"/>
  <c r="N213" i="6" s="1"/>
  <c r="I211" i="6"/>
  <c r="M211" i="6" s="1"/>
  <c r="N211" i="6" s="1"/>
  <c r="I210" i="6"/>
  <c r="M210" i="6" s="1"/>
  <c r="N210" i="6" s="1"/>
  <c r="I208" i="6"/>
  <c r="M208" i="6" s="1"/>
  <c r="N208" i="6" s="1"/>
  <c r="I205" i="6"/>
  <c r="M205" i="6" s="1"/>
  <c r="N205" i="6" s="1"/>
  <c r="I204" i="6"/>
  <c r="M204" i="6" s="1"/>
  <c r="N204" i="6" s="1"/>
  <c r="I203" i="6"/>
  <c r="M203" i="6" s="1"/>
  <c r="N203" i="6" s="1"/>
  <c r="I202" i="6"/>
  <c r="M202" i="6" s="1"/>
  <c r="N202" i="6" s="1"/>
  <c r="I201" i="6"/>
  <c r="M201" i="6" s="1"/>
  <c r="N201" i="6" s="1"/>
  <c r="I200" i="6"/>
  <c r="M200" i="6" s="1"/>
  <c r="N200" i="6" s="1"/>
  <c r="I198" i="6"/>
  <c r="M198" i="6" s="1"/>
  <c r="N198" i="6" s="1"/>
  <c r="I197" i="6"/>
  <c r="M197" i="6" s="1"/>
  <c r="N197" i="6" s="1"/>
  <c r="I196" i="6"/>
  <c r="M196" i="6" s="1"/>
  <c r="N196" i="6" s="1"/>
  <c r="I195" i="6"/>
  <c r="M195" i="6" s="1"/>
  <c r="N195" i="6" s="1"/>
  <c r="I194" i="6"/>
  <c r="M194" i="6" s="1"/>
  <c r="N194" i="6" s="1"/>
  <c r="I192" i="6"/>
  <c r="M192" i="6" s="1"/>
  <c r="N192" i="6" s="1"/>
  <c r="I191" i="6"/>
  <c r="M191" i="6" s="1"/>
  <c r="N191" i="6" s="1"/>
  <c r="I190" i="6"/>
  <c r="M190" i="6" s="1"/>
  <c r="N190" i="6" s="1"/>
  <c r="I189" i="6"/>
  <c r="M189" i="6" s="1"/>
  <c r="N189" i="6" s="1"/>
  <c r="I188" i="6"/>
  <c r="M188" i="6" s="1"/>
  <c r="N188" i="6" s="1"/>
  <c r="I187" i="6"/>
  <c r="M187" i="6" s="1"/>
  <c r="N187" i="6" s="1"/>
  <c r="I186" i="6"/>
  <c r="M186" i="6" s="1"/>
  <c r="N186" i="6" s="1"/>
  <c r="I185" i="6"/>
  <c r="M185" i="6" s="1"/>
  <c r="N185" i="6" s="1"/>
  <c r="I184" i="6"/>
  <c r="M184" i="6" s="1"/>
  <c r="N184" i="6" s="1"/>
  <c r="I183" i="6"/>
  <c r="M183" i="6" s="1"/>
  <c r="N183" i="6" s="1"/>
  <c r="I182" i="6"/>
  <c r="M182" i="6" s="1"/>
  <c r="N182" i="6" s="1"/>
  <c r="I181" i="6"/>
  <c r="M181" i="6" s="1"/>
  <c r="N181" i="6" s="1"/>
  <c r="I180" i="6"/>
  <c r="M180" i="6" s="1"/>
  <c r="N180" i="6" s="1"/>
  <c r="I179" i="6"/>
  <c r="M179" i="6" s="1"/>
  <c r="N179" i="6" s="1"/>
  <c r="I178" i="6"/>
  <c r="M178" i="6" s="1"/>
  <c r="N178" i="6" s="1"/>
  <c r="I177" i="6"/>
  <c r="M177" i="6" s="1"/>
  <c r="N177" i="6" s="1"/>
  <c r="I176" i="6"/>
  <c r="M176" i="6" s="1"/>
  <c r="N176" i="6" s="1"/>
  <c r="I174" i="6"/>
  <c r="M174" i="6" s="1"/>
  <c r="N174" i="6" s="1"/>
  <c r="I173" i="6"/>
  <c r="M173" i="6" s="1"/>
  <c r="N173" i="6" s="1"/>
  <c r="I172" i="6"/>
  <c r="M172" i="6" s="1"/>
  <c r="N172" i="6" s="1"/>
  <c r="I171" i="6"/>
  <c r="M171" i="6" s="1"/>
  <c r="N171" i="6" s="1"/>
  <c r="I170" i="6"/>
  <c r="M170" i="6" s="1"/>
  <c r="N170" i="6" s="1"/>
  <c r="I169" i="6"/>
  <c r="M169" i="6" s="1"/>
  <c r="N169" i="6" s="1"/>
  <c r="I168" i="6"/>
  <c r="M168" i="6" s="1"/>
  <c r="N168" i="6" s="1"/>
  <c r="I167" i="6"/>
  <c r="M167" i="6" s="1"/>
  <c r="N167" i="6" s="1"/>
  <c r="I166" i="6"/>
  <c r="M166" i="6" s="1"/>
  <c r="N166" i="6" s="1"/>
  <c r="I165" i="6"/>
  <c r="M165" i="6" s="1"/>
  <c r="N165" i="6" s="1"/>
  <c r="I164" i="6"/>
  <c r="M164" i="6" s="1"/>
  <c r="N164" i="6" s="1"/>
  <c r="I161" i="6"/>
  <c r="M161" i="6" s="1"/>
  <c r="N161" i="6" s="1"/>
  <c r="I160" i="6"/>
  <c r="M160" i="6" s="1"/>
  <c r="N160" i="6" s="1"/>
  <c r="I159" i="6"/>
  <c r="M159" i="6" s="1"/>
  <c r="N159" i="6" s="1"/>
  <c r="I158" i="6"/>
  <c r="M158" i="6" s="1"/>
  <c r="N158" i="6" s="1"/>
  <c r="I157" i="6"/>
  <c r="M157" i="6" s="1"/>
  <c r="N157" i="6" s="1"/>
  <c r="I156" i="6"/>
  <c r="M156" i="6" s="1"/>
  <c r="N156" i="6" s="1"/>
  <c r="I155" i="6"/>
  <c r="M155" i="6" s="1"/>
  <c r="N155" i="6" s="1"/>
  <c r="I154" i="6"/>
  <c r="M154" i="6" s="1"/>
  <c r="N154" i="6" s="1"/>
  <c r="I153" i="6"/>
  <c r="M153" i="6" s="1"/>
  <c r="N153" i="6" s="1"/>
  <c r="I152" i="6"/>
  <c r="M152" i="6" s="1"/>
  <c r="N152" i="6" s="1"/>
  <c r="I151" i="6"/>
  <c r="M151" i="6" s="1"/>
  <c r="N151" i="6" s="1"/>
  <c r="I150" i="6"/>
  <c r="M150" i="6" s="1"/>
  <c r="N150" i="6" s="1"/>
  <c r="I149" i="6"/>
  <c r="M149" i="6" s="1"/>
  <c r="N149" i="6" s="1"/>
  <c r="I147" i="6"/>
  <c r="M147" i="6" s="1"/>
  <c r="N147" i="6" s="1"/>
  <c r="I146" i="6"/>
  <c r="M146" i="6" s="1"/>
  <c r="N146" i="6" s="1"/>
  <c r="I145" i="6"/>
  <c r="M145" i="6" s="1"/>
  <c r="N145" i="6" s="1"/>
  <c r="I144" i="6"/>
  <c r="M144" i="6" s="1"/>
  <c r="N144" i="6" s="1"/>
  <c r="I143" i="6"/>
  <c r="M143" i="6" s="1"/>
  <c r="N143" i="6" s="1"/>
  <c r="I141" i="6"/>
  <c r="M141" i="6" s="1"/>
  <c r="N141" i="6" s="1"/>
  <c r="I140" i="6"/>
  <c r="M140" i="6" s="1"/>
  <c r="N140" i="6" s="1"/>
  <c r="I138" i="6"/>
  <c r="M138" i="6" s="1"/>
  <c r="N138" i="6" s="1"/>
  <c r="I137" i="6"/>
  <c r="M137" i="6" s="1"/>
  <c r="N137" i="6" s="1"/>
  <c r="I136" i="6"/>
  <c r="M136" i="6" s="1"/>
  <c r="N136" i="6" s="1"/>
  <c r="I135" i="6"/>
  <c r="M135" i="6" s="1"/>
  <c r="N135" i="6" s="1"/>
  <c r="I134" i="6"/>
  <c r="M134" i="6" s="1"/>
  <c r="N134" i="6" s="1"/>
  <c r="I132" i="6"/>
  <c r="M132" i="6" s="1"/>
  <c r="N132" i="6" s="1"/>
  <c r="I131" i="6"/>
  <c r="M131" i="6" s="1"/>
  <c r="N131" i="6" s="1"/>
  <c r="I130" i="6"/>
  <c r="M130" i="6" s="1"/>
  <c r="N130" i="6" s="1"/>
  <c r="I129" i="6"/>
  <c r="M129" i="6" s="1"/>
  <c r="N129" i="6" s="1"/>
  <c r="I128" i="6"/>
  <c r="M128" i="6" s="1"/>
  <c r="N128" i="6" s="1"/>
  <c r="I127" i="6"/>
  <c r="M127" i="6" s="1"/>
  <c r="N127" i="6" s="1"/>
  <c r="I126" i="6"/>
  <c r="M126" i="6" s="1"/>
  <c r="N126" i="6" s="1"/>
  <c r="I125" i="6"/>
  <c r="M125" i="6" s="1"/>
  <c r="N125" i="6" s="1"/>
  <c r="I123" i="6"/>
  <c r="M123" i="6" s="1"/>
  <c r="N123" i="6" s="1"/>
  <c r="I122" i="6"/>
  <c r="M122" i="6" s="1"/>
  <c r="N122" i="6" s="1"/>
  <c r="I121" i="6"/>
  <c r="M121" i="6" s="1"/>
  <c r="N121" i="6" s="1"/>
  <c r="I120" i="6"/>
  <c r="M120" i="6" s="1"/>
  <c r="N120" i="6" s="1"/>
  <c r="I119" i="6"/>
  <c r="M119" i="6" s="1"/>
  <c r="N119" i="6" s="1"/>
  <c r="I117" i="6"/>
  <c r="M117" i="6" s="1"/>
  <c r="N117" i="6" s="1"/>
  <c r="I116" i="6"/>
  <c r="M116" i="6" s="1"/>
  <c r="N116" i="6" s="1"/>
  <c r="I115" i="6"/>
  <c r="M115" i="6" s="1"/>
  <c r="N115" i="6" s="1"/>
  <c r="I113" i="6"/>
  <c r="M113" i="6" s="1"/>
  <c r="N113" i="6" s="1"/>
  <c r="I112" i="6"/>
  <c r="M112" i="6" s="1"/>
  <c r="N112" i="6" s="1"/>
  <c r="I111" i="6"/>
  <c r="M111" i="6" s="1"/>
  <c r="N111" i="6" s="1"/>
  <c r="I110" i="6"/>
  <c r="M110" i="6" s="1"/>
  <c r="N110" i="6" s="1"/>
  <c r="I109" i="6"/>
  <c r="M109" i="6" s="1"/>
  <c r="N109" i="6" s="1"/>
  <c r="I108" i="6"/>
  <c r="M108" i="6" s="1"/>
  <c r="N108" i="6" s="1"/>
  <c r="I107" i="6"/>
  <c r="M107" i="6" s="1"/>
  <c r="N107" i="6" s="1"/>
  <c r="I105" i="6"/>
  <c r="M105" i="6" s="1"/>
  <c r="N105" i="6" s="1"/>
  <c r="I104" i="6"/>
  <c r="M104" i="6" s="1"/>
  <c r="N104" i="6" s="1"/>
  <c r="I103" i="6"/>
  <c r="M103" i="6" s="1"/>
  <c r="N103" i="6" s="1"/>
  <c r="I102" i="6"/>
  <c r="M102" i="6" s="1"/>
  <c r="N102" i="6" s="1"/>
  <c r="I101" i="6"/>
  <c r="M101" i="6" s="1"/>
  <c r="N101" i="6" s="1"/>
  <c r="I100" i="6"/>
  <c r="M100" i="6" s="1"/>
  <c r="N100" i="6" s="1"/>
  <c r="I99" i="6"/>
  <c r="M99" i="6" s="1"/>
  <c r="N99" i="6" s="1"/>
  <c r="I97" i="6"/>
  <c r="M97" i="6" s="1"/>
  <c r="N97" i="6" s="1"/>
  <c r="I96" i="6"/>
  <c r="M96" i="6" s="1"/>
  <c r="N96" i="6" s="1"/>
  <c r="I95" i="6"/>
  <c r="M95" i="6" s="1"/>
  <c r="N95" i="6" s="1"/>
  <c r="I93" i="6"/>
  <c r="M93" i="6" s="1"/>
  <c r="N93" i="6" s="1"/>
  <c r="I92" i="6"/>
  <c r="M92" i="6" s="1"/>
  <c r="N92" i="6" s="1"/>
  <c r="I91" i="6"/>
  <c r="M91" i="6" s="1"/>
  <c r="N91" i="6" s="1"/>
  <c r="I90" i="6"/>
  <c r="M90" i="6" s="1"/>
  <c r="N90" i="6" s="1"/>
  <c r="I89" i="6"/>
  <c r="M89" i="6" s="1"/>
  <c r="N89" i="6" s="1"/>
  <c r="I88" i="6"/>
  <c r="M88" i="6" s="1"/>
  <c r="N88" i="6" s="1"/>
  <c r="I86" i="6"/>
  <c r="M86" i="6" s="1"/>
  <c r="N86" i="6" s="1"/>
  <c r="I85" i="6"/>
  <c r="M85" i="6" s="1"/>
  <c r="N85" i="6" s="1"/>
  <c r="I84" i="6"/>
  <c r="M84" i="6" s="1"/>
  <c r="N84" i="6" s="1"/>
  <c r="I83" i="6"/>
  <c r="M83" i="6" s="1"/>
  <c r="N83" i="6" s="1"/>
  <c r="I82" i="6"/>
  <c r="M82" i="6" s="1"/>
  <c r="N82" i="6" s="1"/>
  <c r="I81" i="6"/>
  <c r="M81" i="6" s="1"/>
  <c r="N81" i="6" s="1"/>
  <c r="I80" i="6"/>
  <c r="M80" i="6" s="1"/>
  <c r="N80" i="6" s="1"/>
  <c r="I77" i="6"/>
  <c r="M77" i="6" s="1"/>
  <c r="N77" i="6" s="1"/>
  <c r="I76" i="6"/>
  <c r="M76" i="6" s="1"/>
  <c r="N76" i="6" s="1"/>
  <c r="I75" i="6"/>
  <c r="M75" i="6" s="1"/>
  <c r="N75" i="6" s="1"/>
  <c r="I74" i="6"/>
  <c r="M74" i="6" s="1"/>
  <c r="N74" i="6" s="1"/>
  <c r="I73" i="6"/>
  <c r="M73" i="6" s="1"/>
  <c r="N73" i="6" s="1"/>
  <c r="I72" i="6"/>
  <c r="M72" i="6" s="1"/>
  <c r="N72" i="6" s="1"/>
  <c r="I70" i="6"/>
  <c r="M70" i="6" s="1"/>
  <c r="N70" i="6" s="1"/>
  <c r="I69" i="6"/>
  <c r="M69" i="6" s="1"/>
  <c r="N69" i="6" s="1"/>
  <c r="I67" i="6"/>
  <c r="M67" i="6" s="1"/>
  <c r="N67" i="6" s="1"/>
  <c r="I66" i="6"/>
  <c r="M66" i="6" s="1"/>
  <c r="N66" i="6" s="1"/>
  <c r="I65" i="6"/>
  <c r="M65" i="6" s="1"/>
  <c r="N65" i="6" s="1"/>
  <c r="I64" i="6"/>
  <c r="M64" i="6" s="1"/>
  <c r="N64" i="6" s="1"/>
  <c r="I62" i="6"/>
  <c r="M62" i="6" s="1"/>
  <c r="N62" i="6" s="1"/>
  <c r="I61" i="6"/>
  <c r="M61" i="6" s="1"/>
  <c r="N61" i="6" s="1"/>
  <c r="I60" i="6"/>
  <c r="M60" i="6" s="1"/>
  <c r="N60" i="6" s="1"/>
  <c r="I59" i="6"/>
  <c r="M59" i="6" s="1"/>
  <c r="N59" i="6" s="1"/>
  <c r="I58" i="6"/>
  <c r="M58" i="6" s="1"/>
  <c r="N58" i="6" s="1"/>
  <c r="I56" i="6"/>
  <c r="M56" i="6" s="1"/>
  <c r="N56" i="6" s="1"/>
  <c r="I55" i="6"/>
  <c r="M55" i="6" s="1"/>
  <c r="N55" i="6" s="1"/>
  <c r="I54" i="6"/>
  <c r="M54" i="6" s="1"/>
  <c r="N54" i="6" s="1"/>
  <c r="I53" i="6"/>
  <c r="M53" i="6" s="1"/>
  <c r="N53" i="6" s="1"/>
  <c r="I52" i="6"/>
  <c r="M52" i="6" s="1"/>
  <c r="N52" i="6" s="1"/>
  <c r="I51" i="6"/>
  <c r="M51" i="6" s="1"/>
  <c r="N51" i="6" s="1"/>
  <c r="I50" i="6"/>
  <c r="M50" i="6" s="1"/>
  <c r="N50" i="6" s="1"/>
  <c r="I49" i="6"/>
  <c r="M49" i="6" s="1"/>
  <c r="N49" i="6" s="1"/>
  <c r="I48" i="6"/>
  <c r="M48" i="6" s="1"/>
  <c r="N48" i="6" s="1"/>
  <c r="I47" i="6"/>
  <c r="M47" i="6" s="1"/>
  <c r="N47" i="6" s="1"/>
  <c r="I46" i="6"/>
  <c r="M46" i="6" s="1"/>
  <c r="N46" i="6" s="1"/>
  <c r="I44" i="6"/>
  <c r="M44" i="6" s="1"/>
  <c r="N44" i="6" s="1"/>
  <c r="I43" i="6"/>
  <c r="M43" i="6" s="1"/>
  <c r="N43" i="6" s="1"/>
  <c r="I42" i="6"/>
  <c r="M42" i="6" s="1"/>
  <c r="N42" i="6" s="1"/>
  <c r="I40" i="6"/>
  <c r="M40" i="6" s="1"/>
  <c r="N40" i="6" s="1"/>
  <c r="I39" i="6"/>
  <c r="M39" i="6" s="1"/>
  <c r="N39" i="6" s="1"/>
  <c r="I38" i="6"/>
  <c r="M38" i="6" s="1"/>
  <c r="N38" i="6" s="1"/>
  <c r="I36" i="6"/>
  <c r="M36" i="6" s="1"/>
  <c r="N36" i="6" s="1"/>
  <c r="I35" i="6"/>
  <c r="M35" i="6" s="1"/>
  <c r="N35" i="6" s="1"/>
  <c r="I33" i="6"/>
  <c r="M33" i="6" s="1"/>
  <c r="N33" i="6" s="1"/>
  <c r="I32" i="6"/>
  <c r="M32" i="6" s="1"/>
  <c r="N32" i="6" s="1"/>
  <c r="I31" i="6"/>
  <c r="M31" i="6" s="1"/>
  <c r="N31" i="6" s="1"/>
  <c r="I30" i="6"/>
  <c r="M30" i="6" s="1"/>
  <c r="N30" i="6" s="1"/>
  <c r="I28" i="6"/>
  <c r="M28" i="6" s="1"/>
  <c r="N28" i="6" s="1"/>
  <c r="I27" i="6"/>
  <c r="M27" i="6" s="1"/>
  <c r="N27" i="6" s="1"/>
  <c r="I26" i="6"/>
  <c r="M26" i="6" s="1"/>
  <c r="N26" i="6" s="1"/>
  <c r="I25" i="6"/>
  <c r="M25" i="6" s="1"/>
  <c r="N25" i="6" s="1"/>
  <c r="I24" i="6"/>
  <c r="M24" i="6" s="1"/>
  <c r="N24" i="6" s="1"/>
  <c r="I23" i="6"/>
  <c r="M23" i="6" s="1"/>
  <c r="N23" i="6" s="1"/>
  <c r="I22" i="6"/>
  <c r="M22" i="6" s="1"/>
  <c r="N22" i="6" s="1"/>
  <c r="I21" i="6"/>
  <c r="M21" i="6" s="1"/>
  <c r="N21" i="6" s="1"/>
  <c r="I20" i="6"/>
  <c r="M20" i="6" s="1"/>
  <c r="N20" i="6" s="1"/>
  <c r="I18" i="6"/>
  <c r="M18" i="6" s="1"/>
  <c r="N18" i="6" s="1"/>
  <c r="I17" i="6"/>
  <c r="M17" i="6" s="1"/>
  <c r="N17" i="6" s="1"/>
  <c r="I16" i="6"/>
  <c r="M16" i="6" s="1"/>
  <c r="N16" i="6" s="1"/>
  <c r="I15" i="6"/>
  <c r="M15" i="6" s="1"/>
  <c r="N15" i="6" s="1"/>
  <c r="I14" i="6"/>
  <c r="M14" i="6" s="1"/>
  <c r="N14" i="6" s="1"/>
  <c r="I13" i="6"/>
  <c r="M13" i="6" s="1"/>
  <c r="N13" i="6" s="1"/>
  <c r="I12" i="6"/>
  <c r="M12" i="6" s="1"/>
  <c r="N12" i="6" s="1"/>
  <c r="I11" i="6"/>
  <c r="M11" i="6" s="1"/>
  <c r="N11" i="6" s="1"/>
  <c r="I9" i="6"/>
  <c r="M9" i="6" s="1"/>
  <c r="N9" i="6" s="1"/>
  <c r="I8" i="6"/>
  <c r="M8" i="6" s="1"/>
  <c r="N8" i="6" s="1"/>
  <c r="G276" i="22"/>
  <c r="K276" i="22" s="1"/>
  <c r="L276" i="22" s="1"/>
  <c r="G274" i="22"/>
  <c r="K274" i="22" s="1"/>
  <c r="L274" i="22" s="1"/>
  <c r="G273" i="22"/>
  <c r="K273" i="22" s="1"/>
  <c r="L273" i="22" s="1"/>
  <c r="G272" i="22"/>
  <c r="K272" i="22" s="1"/>
  <c r="L272" i="22" s="1"/>
  <c r="G271" i="22"/>
  <c r="K271" i="22" s="1"/>
  <c r="L271" i="22" s="1"/>
  <c r="G252" i="22"/>
  <c r="K252" i="22" s="1"/>
  <c r="L252" i="22" s="1"/>
  <c r="G250" i="22"/>
  <c r="K250" i="22" s="1"/>
  <c r="L250" i="22" s="1"/>
  <c r="G249" i="22"/>
  <c r="K249" i="22" s="1"/>
  <c r="L249" i="22" s="1"/>
  <c r="G235" i="22"/>
  <c r="K235" i="22" s="1"/>
  <c r="L235" i="22" s="1"/>
  <c r="G234" i="22"/>
  <c r="K234" i="22" s="1"/>
  <c r="L234" i="22" s="1"/>
  <c r="G233" i="22"/>
  <c r="K233" i="22" s="1"/>
  <c r="L233" i="22" s="1"/>
  <c r="G232" i="22"/>
  <c r="K232" i="22" s="1"/>
  <c r="L232" i="22" s="1"/>
  <c r="G230" i="22"/>
  <c r="K230" i="22" s="1"/>
  <c r="L230" i="22" s="1"/>
  <c r="G229" i="22"/>
  <c r="K229" i="22" s="1"/>
  <c r="L229" i="22" s="1"/>
  <c r="G228" i="22"/>
  <c r="K228" i="22" s="1"/>
  <c r="L228" i="22" s="1"/>
  <c r="G227" i="22"/>
  <c r="K227" i="22" s="1"/>
  <c r="L227" i="22" s="1"/>
  <c r="G225" i="22"/>
  <c r="K225" i="22" s="1"/>
  <c r="L225" i="22" s="1"/>
  <c r="G224" i="22"/>
  <c r="K224" i="22" s="1"/>
  <c r="L224" i="22" s="1"/>
  <c r="G223" i="22"/>
  <c r="K223" i="22" s="1"/>
  <c r="L223" i="22" s="1"/>
  <c r="G222" i="22"/>
  <c r="K222" i="22" s="1"/>
  <c r="L222" i="22" s="1"/>
  <c r="G217" i="22"/>
  <c r="K217" i="22" s="1"/>
  <c r="L217" i="22" s="1"/>
  <c r="G162" i="22"/>
  <c r="K162" i="22" s="1"/>
  <c r="L162" i="22" s="1"/>
  <c r="G161" i="22"/>
  <c r="K161" i="22" s="1"/>
  <c r="L161" i="22" s="1"/>
  <c r="G160" i="22"/>
  <c r="K160" i="22" s="1"/>
  <c r="L160" i="22" s="1"/>
  <c r="G159" i="22"/>
  <c r="K159" i="22" s="1"/>
  <c r="L159" i="22" s="1"/>
  <c r="G158" i="22"/>
  <c r="K158" i="22" s="1"/>
  <c r="L158" i="22" s="1"/>
  <c r="G157" i="22"/>
  <c r="K157" i="22" s="1"/>
  <c r="L157" i="22" s="1"/>
  <c r="G82" i="22"/>
  <c r="K82" i="22" s="1"/>
  <c r="L82" i="22" s="1"/>
  <c r="G81" i="22"/>
  <c r="K81" i="22" s="1"/>
  <c r="L81" i="22" s="1"/>
  <c r="G80" i="22"/>
  <c r="K80" i="22" s="1"/>
  <c r="L80" i="22" s="1"/>
  <c r="G79" i="22"/>
  <c r="K79" i="22" s="1"/>
  <c r="L79" i="22" s="1"/>
  <c r="G65" i="22"/>
  <c r="K65" i="22" s="1"/>
  <c r="L65" i="22" s="1"/>
  <c r="G64" i="22"/>
  <c r="K64" i="22" s="1"/>
  <c r="L64" i="22" s="1"/>
  <c r="G63" i="22"/>
  <c r="K63" i="22" s="1"/>
  <c r="L63" i="22" s="1"/>
  <c r="G62" i="22"/>
  <c r="K62" i="22" s="1"/>
  <c r="L62" i="22" s="1"/>
  <c r="G56" i="22"/>
  <c r="K56" i="22" s="1"/>
  <c r="L56" i="22" s="1"/>
  <c r="G55" i="22"/>
  <c r="K55" i="22" s="1"/>
  <c r="L55" i="22" s="1"/>
  <c r="G54" i="22"/>
  <c r="K54" i="22" s="1"/>
  <c r="L54" i="22" s="1"/>
  <c r="G53" i="22"/>
  <c r="K53" i="22" s="1"/>
  <c r="L53" i="22" s="1"/>
  <c r="G38" i="22"/>
  <c r="K38" i="22" s="1"/>
  <c r="L38" i="22" s="1"/>
  <c r="G37" i="22"/>
  <c r="K37" i="22" s="1"/>
  <c r="L37" i="22" s="1"/>
  <c r="G36" i="22"/>
  <c r="K36" i="22" s="1"/>
  <c r="L36" i="22" s="1"/>
  <c r="G33" i="22"/>
  <c r="K33" i="22" s="1"/>
  <c r="L33" i="22" s="1"/>
  <c r="G32" i="22"/>
  <c r="K32" i="22" s="1"/>
  <c r="L32" i="22" s="1"/>
  <c r="G12" i="22"/>
  <c r="K12" i="22" s="1"/>
  <c r="L12" i="22" s="1"/>
  <c r="G11" i="22"/>
  <c r="K11" i="22" s="1"/>
  <c r="L11" i="22" s="1"/>
  <c r="G10" i="22"/>
  <c r="K10" i="22" s="1"/>
  <c r="L10" i="22" s="1"/>
  <c r="G47" i="23"/>
  <c r="K47" i="23" s="1"/>
  <c r="L47" i="23" s="1"/>
  <c r="G46" i="23"/>
  <c r="K46" i="23" s="1"/>
  <c r="L46" i="23" s="1"/>
  <c r="G45" i="23"/>
  <c r="K45" i="23" s="1"/>
  <c r="L45" i="23" s="1"/>
  <c r="G44" i="23"/>
  <c r="K44" i="23" s="1"/>
  <c r="L44" i="23" s="1"/>
  <c r="G43" i="23"/>
  <c r="K43" i="23" s="1"/>
  <c r="L43" i="23" s="1"/>
  <c r="G42" i="23"/>
  <c r="K42" i="23" s="1"/>
  <c r="L42" i="23" s="1"/>
  <c r="G41" i="23"/>
  <c r="K41" i="23" s="1"/>
  <c r="L41" i="23" s="1"/>
  <c r="G40" i="23"/>
  <c r="K40" i="23" s="1"/>
  <c r="L40" i="23" s="1"/>
  <c r="G16" i="23"/>
  <c r="K16" i="23" s="1"/>
  <c r="L16" i="23" s="1"/>
  <c r="G17" i="23"/>
  <c r="K17" i="23" s="1"/>
  <c r="L17" i="23" s="1"/>
  <c r="G18" i="23"/>
  <c r="K18" i="23" s="1"/>
  <c r="L18" i="23" s="1"/>
  <c r="G19" i="23"/>
  <c r="K19" i="23" s="1"/>
  <c r="L19" i="23" s="1"/>
  <c r="G20" i="23"/>
  <c r="K20" i="23" s="1"/>
  <c r="L20" i="23" s="1"/>
  <c r="G21" i="23"/>
  <c r="K21" i="23" s="1"/>
  <c r="L21" i="23" s="1"/>
  <c r="G22" i="23"/>
  <c r="K22" i="23" s="1"/>
  <c r="L22" i="23" s="1"/>
  <c r="G23" i="23"/>
  <c r="K23" i="23" s="1"/>
  <c r="L23" i="23" s="1"/>
  <c r="G24" i="23"/>
  <c r="K24" i="23" s="1"/>
  <c r="L24" i="23" s="1"/>
  <c r="G15" i="23"/>
  <c r="K15" i="23" s="1"/>
  <c r="L15" i="23" s="1"/>
  <c r="G854" i="2"/>
  <c r="K854" i="2" s="1"/>
  <c r="L854" i="2" s="1"/>
  <c r="G853" i="2"/>
  <c r="K853" i="2" s="1"/>
  <c r="L853" i="2" s="1"/>
  <c r="G852" i="2"/>
  <c r="K852" i="2" s="1"/>
  <c r="L852" i="2" s="1"/>
  <c r="G851" i="2"/>
  <c r="K851" i="2" s="1"/>
  <c r="L851" i="2" s="1"/>
  <c r="G850" i="2"/>
  <c r="K850" i="2" s="1"/>
  <c r="L850" i="2" s="1"/>
  <c r="G849" i="2"/>
  <c r="K849" i="2" s="1"/>
  <c r="L849" i="2" s="1"/>
  <c r="G848" i="2"/>
  <c r="K848" i="2" s="1"/>
  <c r="L848" i="2" s="1"/>
  <c r="G847" i="2"/>
  <c r="K847" i="2" s="1"/>
  <c r="L847" i="2" s="1"/>
  <c r="G846" i="2"/>
  <c r="K846" i="2" s="1"/>
  <c r="L846" i="2" s="1"/>
  <c r="G844" i="2"/>
  <c r="K844" i="2" s="1"/>
  <c r="L844" i="2" s="1"/>
  <c r="G843" i="2"/>
  <c r="K843" i="2" s="1"/>
  <c r="L843" i="2" s="1"/>
  <c r="G842" i="2"/>
  <c r="K842" i="2" s="1"/>
  <c r="L842" i="2" s="1"/>
  <c r="G841" i="2"/>
  <c r="K841" i="2" s="1"/>
  <c r="L841" i="2" s="1"/>
  <c r="G840" i="2"/>
  <c r="K840" i="2" s="1"/>
  <c r="L840" i="2" s="1"/>
  <c r="G839" i="2"/>
  <c r="K839" i="2" s="1"/>
  <c r="L839" i="2" s="1"/>
  <c r="G838" i="2"/>
  <c r="K838" i="2" s="1"/>
  <c r="L838" i="2" s="1"/>
  <c r="G837" i="2"/>
  <c r="K837" i="2" s="1"/>
  <c r="L837" i="2" s="1"/>
  <c r="G836" i="2"/>
  <c r="K836" i="2" s="1"/>
  <c r="L836" i="2" s="1"/>
  <c r="G832" i="2"/>
  <c r="K832" i="2" s="1"/>
  <c r="L832" i="2" s="1"/>
  <c r="G831" i="2"/>
  <c r="K831" i="2" s="1"/>
  <c r="L831" i="2" s="1"/>
  <c r="G830" i="2"/>
  <c r="K830" i="2" s="1"/>
  <c r="L830" i="2" s="1"/>
  <c r="G829" i="2"/>
  <c r="K829" i="2" s="1"/>
  <c r="L829" i="2" s="1"/>
  <c r="G828" i="2"/>
  <c r="K828" i="2" s="1"/>
  <c r="L828" i="2" s="1"/>
  <c r="G827" i="2"/>
  <c r="K827" i="2" s="1"/>
  <c r="L827" i="2" s="1"/>
  <c r="G826" i="2"/>
  <c r="K826" i="2" s="1"/>
  <c r="L826" i="2" s="1"/>
  <c r="G825" i="2"/>
  <c r="K825" i="2" s="1"/>
  <c r="L825" i="2" s="1"/>
  <c r="G823" i="2"/>
  <c r="K823" i="2" s="1"/>
  <c r="L823" i="2" s="1"/>
  <c r="G822" i="2"/>
  <c r="K822" i="2" s="1"/>
  <c r="L822" i="2" s="1"/>
  <c r="G821" i="2"/>
  <c r="K821" i="2" s="1"/>
  <c r="L821" i="2" s="1"/>
  <c r="G820" i="2"/>
  <c r="K820" i="2" s="1"/>
  <c r="L820" i="2" s="1"/>
  <c r="G819" i="2"/>
  <c r="K819" i="2" s="1"/>
  <c r="L819" i="2" s="1"/>
  <c r="G818" i="2"/>
  <c r="K818" i="2" s="1"/>
  <c r="L818" i="2" s="1"/>
  <c r="G817" i="2"/>
  <c r="K817" i="2" s="1"/>
  <c r="L817" i="2" s="1"/>
  <c r="G816" i="2"/>
  <c r="K816" i="2" s="1"/>
  <c r="L816" i="2" s="1"/>
  <c r="G814" i="2"/>
  <c r="K814" i="2" s="1"/>
  <c r="L814" i="2" s="1"/>
  <c r="G813" i="2"/>
  <c r="K813" i="2" s="1"/>
  <c r="L813" i="2" s="1"/>
  <c r="G812" i="2"/>
  <c r="K812" i="2" s="1"/>
  <c r="L812" i="2" s="1"/>
  <c r="G811" i="2"/>
  <c r="K811" i="2" s="1"/>
  <c r="L811" i="2" s="1"/>
  <c r="G810" i="2"/>
  <c r="K810" i="2" s="1"/>
  <c r="L810" i="2" s="1"/>
  <c r="G809" i="2"/>
  <c r="K809" i="2" s="1"/>
  <c r="L809" i="2" s="1"/>
  <c r="G808" i="2"/>
  <c r="K808" i="2" s="1"/>
  <c r="L808" i="2" s="1"/>
  <c r="G807" i="2"/>
  <c r="K807" i="2" s="1"/>
  <c r="L807" i="2" s="1"/>
  <c r="G803" i="2"/>
  <c r="K803" i="2" s="1"/>
  <c r="L803" i="2" s="1"/>
  <c r="G802" i="2"/>
  <c r="K802" i="2" s="1"/>
  <c r="L802" i="2" s="1"/>
  <c r="G801" i="2"/>
  <c r="K801" i="2" s="1"/>
  <c r="L801" i="2" s="1"/>
  <c r="G800" i="2"/>
  <c r="K800" i="2" s="1"/>
  <c r="L800" i="2" s="1"/>
  <c r="G799" i="2"/>
  <c r="K799" i="2" s="1"/>
  <c r="L799" i="2" s="1"/>
  <c r="G798" i="2"/>
  <c r="K798" i="2" s="1"/>
  <c r="L798" i="2" s="1"/>
  <c r="G797" i="2"/>
  <c r="K797" i="2" s="1"/>
  <c r="L797" i="2" s="1"/>
  <c r="G796" i="2"/>
  <c r="K796" i="2" s="1"/>
  <c r="L796" i="2" s="1"/>
  <c r="G794" i="2"/>
  <c r="K794" i="2" s="1"/>
  <c r="L794" i="2" s="1"/>
  <c r="G793" i="2"/>
  <c r="K793" i="2" s="1"/>
  <c r="L793" i="2" s="1"/>
  <c r="G792" i="2"/>
  <c r="K792" i="2" s="1"/>
  <c r="L792" i="2" s="1"/>
  <c r="G791" i="2"/>
  <c r="K791" i="2" s="1"/>
  <c r="L791" i="2" s="1"/>
  <c r="G790" i="2"/>
  <c r="K790" i="2" s="1"/>
  <c r="L790" i="2" s="1"/>
  <c r="G789" i="2"/>
  <c r="K789" i="2" s="1"/>
  <c r="L789" i="2" s="1"/>
  <c r="G788" i="2"/>
  <c r="K788" i="2" s="1"/>
  <c r="L788" i="2" s="1"/>
  <c r="G787" i="2"/>
  <c r="K787" i="2" s="1"/>
  <c r="L787" i="2" s="1"/>
  <c r="G785" i="2"/>
  <c r="K785" i="2" s="1"/>
  <c r="L785" i="2" s="1"/>
  <c r="G784" i="2"/>
  <c r="K784" i="2" s="1"/>
  <c r="L784" i="2" s="1"/>
  <c r="G783" i="2"/>
  <c r="K783" i="2" s="1"/>
  <c r="L783" i="2" s="1"/>
  <c r="G782" i="2"/>
  <c r="K782" i="2" s="1"/>
  <c r="L782" i="2" s="1"/>
  <c r="G781" i="2"/>
  <c r="K781" i="2" s="1"/>
  <c r="L781" i="2" s="1"/>
  <c r="G780" i="2"/>
  <c r="K780" i="2" s="1"/>
  <c r="L780" i="2" s="1"/>
  <c r="G779" i="2"/>
  <c r="K779" i="2" s="1"/>
  <c r="L779" i="2" s="1"/>
  <c r="G778" i="2"/>
  <c r="K778" i="2" s="1"/>
  <c r="L778" i="2" s="1"/>
  <c r="G774" i="2"/>
  <c r="K774" i="2" s="1"/>
  <c r="L774" i="2" s="1"/>
  <c r="G773" i="2"/>
  <c r="K773" i="2" s="1"/>
  <c r="L773" i="2" s="1"/>
  <c r="G772" i="2"/>
  <c r="K772" i="2" s="1"/>
  <c r="L772" i="2" s="1"/>
  <c r="G771" i="2"/>
  <c r="K771" i="2" s="1"/>
  <c r="L771" i="2" s="1"/>
  <c r="G770" i="2"/>
  <c r="K770" i="2" s="1"/>
  <c r="L770" i="2" s="1"/>
  <c r="G769" i="2"/>
  <c r="K769" i="2" s="1"/>
  <c r="L769" i="2" s="1"/>
  <c r="G768" i="2"/>
  <c r="K768" i="2" s="1"/>
  <c r="L768" i="2" s="1"/>
  <c r="G767" i="2"/>
  <c r="K767" i="2" s="1"/>
  <c r="L767" i="2" s="1"/>
  <c r="G766" i="2"/>
  <c r="K766" i="2" s="1"/>
  <c r="L766" i="2" s="1"/>
  <c r="G764" i="2"/>
  <c r="K764" i="2" s="1"/>
  <c r="L764" i="2" s="1"/>
  <c r="G763" i="2"/>
  <c r="K763" i="2" s="1"/>
  <c r="L763" i="2" s="1"/>
  <c r="G761" i="2"/>
  <c r="K761" i="2" s="1"/>
  <c r="L761" i="2" s="1"/>
  <c r="G760" i="2"/>
  <c r="K760" i="2" s="1"/>
  <c r="L760" i="2" s="1"/>
  <c r="G758" i="2"/>
  <c r="K758" i="2" s="1"/>
  <c r="L758" i="2" s="1"/>
  <c r="G757" i="2"/>
  <c r="K757" i="2" s="1"/>
  <c r="L757" i="2" s="1"/>
  <c r="G756" i="2"/>
  <c r="K756" i="2" s="1"/>
  <c r="L756" i="2" s="1"/>
  <c r="G755" i="2"/>
  <c r="K755" i="2" s="1"/>
  <c r="L755" i="2" s="1"/>
  <c r="G754" i="2"/>
  <c r="K754" i="2" s="1"/>
  <c r="L754" i="2" s="1"/>
  <c r="G753" i="2"/>
  <c r="K753" i="2" s="1"/>
  <c r="L753" i="2" s="1"/>
  <c r="G752" i="2"/>
  <c r="K752" i="2" s="1"/>
  <c r="L752" i="2" s="1"/>
  <c r="G751" i="2"/>
  <c r="K751" i="2" s="1"/>
  <c r="L751" i="2" s="1"/>
  <c r="G750" i="2"/>
  <c r="K750" i="2" s="1"/>
  <c r="L750" i="2" s="1"/>
  <c r="G746" i="2"/>
  <c r="K746" i="2" s="1"/>
  <c r="L746" i="2" s="1"/>
  <c r="G745" i="2"/>
  <c r="K745" i="2" s="1"/>
  <c r="L745" i="2" s="1"/>
  <c r="G744" i="2"/>
  <c r="K744" i="2" s="1"/>
  <c r="L744" i="2" s="1"/>
  <c r="G743" i="2"/>
  <c r="K743" i="2" s="1"/>
  <c r="L743" i="2" s="1"/>
  <c r="G741" i="2"/>
  <c r="K741" i="2" s="1"/>
  <c r="L741" i="2" s="1"/>
  <c r="G740" i="2"/>
  <c r="K740" i="2" s="1"/>
  <c r="L740" i="2" s="1"/>
  <c r="G739" i="2"/>
  <c r="K739" i="2" s="1"/>
  <c r="L739" i="2" s="1"/>
  <c r="G738" i="2"/>
  <c r="K738" i="2" s="1"/>
  <c r="L738" i="2" s="1"/>
  <c r="G734" i="2"/>
  <c r="K734" i="2" s="1"/>
  <c r="L734" i="2" s="1"/>
  <c r="G733" i="2"/>
  <c r="K733" i="2" s="1"/>
  <c r="L733" i="2" s="1"/>
  <c r="G732" i="2"/>
  <c r="K732" i="2" s="1"/>
  <c r="L732" i="2" s="1"/>
  <c r="G731" i="2"/>
  <c r="K731" i="2" s="1"/>
  <c r="L731" i="2" s="1"/>
  <c r="G730" i="2"/>
  <c r="K730" i="2" s="1"/>
  <c r="L730" i="2" s="1"/>
  <c r="G729" i="2"/>
  <c r="K729" i="2" s="1"/>
  <c r="L729" i="2" s="1"/>
  <c r="G728" i="2"/>
  <c r="K728" i="2" s="1"/>
  <c r="L728" i="2" s="1"/>
  <c r="G726" i="2"/>
  <c r="K726" i="2" s="1"/>
  <c r="L726" i="2" s="1"/>
  <c r="G725" i="2"/>
  <c r="K725" i="2" s="1"/>
  <c r="L725" i="2" s="1"/>
  <c r="G724" i="2"/>
  <c r="K724" i="2" s="1"/>
  <c r="L724" i="2" s="1"/>
  <c r="G723" i="2"/>
  <c r="K723" i="2" s="1"/>
  <c r="L723" i="2" s="1"/>
  <c r="G722" i="2"/>
  <c r="K722" i="2" s="1"/>
  <c r="L722" i="2" s="1"/>
  <c r="G721" i="2"/>
  <c r="K721" i="2" s="1"/>
  <c r="L721" i="2" s="1"/>
  <c r="G720" i="2"/>
  <c r="K720" i="2" s="1"/>
  <c r="L720" i="2" s="1"/>
  <c r="G716" i="2"/>
  <c r="K716" i="2" s="1"/>
  <c r="L716" i="2" s="1"/>
  <c r="G715" i="2"/>
  <c r="K715" i="2" s="1"/>
  <c r="L715" i="2" s="1"/>
  <c r="G714" i="2"/>
  <c r="K714" i="2" s="1"/>
  <c r="L714" i="2" s="1"/>
  <c r="G713" i="2"/>
  <c r="K713" i="2" s="1"/>
  <c r="L713" i="2" s="1"/>
  <c r="G711" i="2"/>
  <c r="K711" i="2" s="1"/>
  <c r="L711" i="2" s="1"/>
  <c r="G710" i="2"/>
  <c r="K710" i="2" s="1"/>
  <c r="L710" i="2" s="1"/>
  <c r="G709" i="2"/>
  <c r="K709" i="2" s="1"/>
  <c r="L709" i="2" s="1"/>
  <c r="G708" i="2"/>
  <c r="K708" i="2" s="1"/>
  <c r="L708" i="2" s="1"/>
  <c r="G707" i="2"/>
  <c r="K707" i="2" s="1"/>
  <c r="L707" i="2" s="1"/>
  <c r="G706" i="2"/>
  <c r="K706" i="2" s="1"/>
  <c r="L706" i="2" s="1"/>
  <c r="G705" i="2"/>
  <c r="K705" i="2" s="1"/>
  <c r="L705" i="2" s="1"/>
  <c r="G704" i="2"/>
  <c r="K704" i="2" s="1"/>
  <c r="L704" i="2" s="1"/>
  <c r="G703" i="2"/>
  <c r="K703" i="2" s="1"/>
  <c r="L703" i="2" s="1"/>
  <c r="G702" i="2"/>
  <c r="K702" i="2" s="1"/>
  <c r="L702" i="2" s="1"/>
  <c r="G701" i="2"/>
  <c r="K701" i="2" s="1"/>
  <c r="L701" i="2" s="1"/>
  <c r="G700" i="2"/>
  <c r="K700" i="2" s="1"/>
  <c r="L700" i="2" s="1"/>
  <c r="G699" i="2"/>
  <c r="K699" i="2" s="1"/>
  <c r="L699" i="2" s="1"/>
  <c r="G698" i="2"/>
  <c r="K698" i="2" s="1"/>
  <c r="L698" i="2" s="1"/>
  <c r="G697" i="2"/>
  <c r="K697" i="2" s="1"/>
  <c r="L697" i="2" s="1"/>
  <c r="G696" i="2"/>
  <c r="K696" i="2" s="1"/>
  <c r="L696" i="2" s="1"/>
  <c r="G695" i="2"/>
  <c r="K695" i="2" s="1"/>
  <c r="L695" i="2" s="1"/>
  <c r="G694" i="2"/>
  <c r="K694" i="2" s="1"/>
  <c r="L694" i="2" s="1"/>
  <c r="G693" i="2"/>
  <c r="K693" i="2" s="1"/>
  <c r="L693" i="2" s="1"/>
  <c r="G692" i="2"/>
  <c r="K692" i="2" s="1"/>
  <c r="L692" i="2" s="1"/>
  <c r="G691" i="2"/>
  <c r="K691" i="2" s="1"/>
  <c r="L691" i="2" s="1"/>
  <c r="G685" i="2"/>
  <c r="K685" i="2" s="1"/>
  <c r="L685" i="2" s="1"/>
  <c r="G683" i="2"/>
  <c r="K683" i="2" s="1"/>
  <c r="L683" i="2" s="1"/>
  <c r="G682" i="2"/>
  <c r="K682" i="2" s="1"/>
  <c r="L682" i="2" s="1"/>
  <c r="G681" i="2"/>
  <c r="K681" i="2" s="1"/>
  <c r="L681" i="2" s="1"/>
  <c r="G680" i="2"/>
  <c r="K680" i="2" s="1"/>
  <c r="L680" i="2" s="1"/>
  <c r="G679" i="2"/>
  <c r="K679" i="2" s="1"/>
  <c r="L679" i="2" s="1"/>
  <c r="G678" i="2"/>
  <c r="K678" i="2" s="1"/>
  <c r="L678" i="2" s="1"/>
  <c r="G677" i="2"/>
  <c r="K677" i="2" s="1"/>
  <c r="L677" i="2" s="1"/>
  <c r="G676" i="2"/>
  <c r="K676" i="2" s="1"/>
  <c r="L676" i="2" s="1"/>
  <c r="G674" i="2"/>
  <c r="K674" i="2" s="1"/>
  <c r="L674" i="2" s="1"/>
  <c r="G673" i="2"/>
  <c r="K673" i="2" s="1"/>
  <c r="L673" i="2" s="1"/>
  <c r="G669" i="2"/>
  <c r="K669" i="2" s="1"/>
  <c r="L669" i="2" s="1"/>
  <c r="G668" i="2"/>
  <c r="K668" i="2" s="1"/>
  <c r="L668" i="2" s="1"/>
  <c r="G667" i="2"/>
  <c r="K667" i="2" s="1"/>
  <c r="L667" i="2" s="1"/>
  <c r="G666" i="2"/>
  <c r="K666" i="2" s="1"/>
  <c r="L666" i="2" s="1"/>
  <c r="G665" i="2"/>
  <c r="K665" i="2" s="1"/>
  <c r="L665" i="2" s="1"/>
  <c r="G661" i="2"/>
  <c r="K661" i="2" s="1"/>
  <c r="L661" i="2" s="1"/>
  <c r="G660" i="2"/>
  <c r="K660" i="2" s="1"/>
  <c r="L660" i="2" s="1"/>
  <c r="G659" i="2"/>
  <c r="K659" i="2" s="1"/>
  <c r="L659" i="2" s="1"/>
  <c r="G657" i="2"/>
  <c r="K657" i="2" s="1"/>
  <c r="L657" i="2" s="1"/>
  <c r="G656" i="2"/>
  <c r="K656" i="2" s="1"/>
  <c r="L656" i="2" s="1"/>
  <c r="G655" i="2"/>
  <c r="K655" i="2" s="1"/>
  <c r="L655" i="2" s="1"/>
  <c r="G651" i="2"/>
  <c r="K651" i="2" s="1"/>
  <c r="L651" i="2" s="1"/>
  <c r="G650" i="2"/>
  <c r="K650" i="2" s="1"/>
  <c r="L650" i="2" s="1"/>
  <c r="G649" i="2"/>
  <c r="K649" i="2" s="1"/>
  <c r="L649" i="2" s="1"/>
  <c r="G648" i="2"/>
  <c r="K648" i="2" s="1"/>
  <c r="L648" i="2" s="1"/>
  <c r="G647" i="2"/>
  <c r="K647" i="2" s="1"/>
  <c r="L647" i="2" s="1"/>
  <c r="G646" i="2"/>
  <c r="K646" i="2" s="1"/>
  <c r="L646" i="2" s="1"/>
  <c r="G645" i="2"/>
  <c r="K645" i="2" s="1"/>
  <c r="L645" i="2" s="1"/>
  <c r="G639" i="2"/>
  <c r="K639" i="2" s="1"/>
  <c r="L639" i="2" s="1"/>
  <c r="G638" i="2"/>
  <c r="K638" i="2" s="1"/>
  <c r="L638" i="2" s="1"/>
  <c r="G637" i="2"/>
  <c r="K637" i="2" s="1"/>
  <c r="L637" i="2" s="1"/>
  <c r="G636" i="2"/>
  <c r="K636" i="2" s="1"/>
  <c r="L636" i="2" s="1"/>
  <c r="G635" i="2"/>
  <c r="K635" i="2" s="1"/>
  <c r="L635" i="2" s="1"/>
  <c r="G634" i="2"/>
  <c r="K634" i="2" s="1"/>
  <c r="L634" i="2" s="1"/>
  <c r="G630" i="2"/>
  <c r="K630" i="2" s="1"/>
  <c r="L630" i="2" s="1"/>
  <c r="G629" i="2"/>
  <c r="K629" i="2" s="1"/>
  <c r="L629" i="2" s="1"/>
  <c r="G628" i="2"/>
  <c r="K628" i="2" s="1"/>
  <c r="L628" i="2" s="1"/>
  <c r="G627" i="2"/>
  <c r="K627" i="2" s="1"/>
  <c r="L627" i="2" s="1"/>
  <c r="G625" i="2"/>
  <c r="K625" i="2" s="1"/>
  <c r="L625" i="2" s="1"/>
  <c r="G624" i="2"/>
  <c r="K624" i="2" s="1"/>
  <c r="L624" i="2" s="1"/>
  <c r="G623" i="2"/>
  <c r="K623" i="2" s="1"/>
  <c r="L623" i="2" s="1"/>
  <c r="G622" i="2"/>
  <c r="K622" i="2" s="1"/>
  <c r="L622" i="2" s="1"/>
  <c r="G621" i="2"/>
  <c r="K621" i="2" s="1"/>
  <c r="L621" i="2" s="1"/>
  <c r="G620" i="2"/>
  <c r="K620" i="2" s="1"/>
  <c r="L620" i="2" s="1"/>
  <c r="G610" i="2"/>
  <c r="K610" i="2" s="1"/>
  <c r="L610" i="2" s="1"/>
  <c r="G609" i="2"/>
  <c r="K609" i="2" s="1"/>
  <c r="L609" i="2" s="1"/>
  <c r="G608" i="2"/>
  <c r="K608" i="2" s="1"/>
  <c r="L608" i="2" s="1"/>
  <c r="G607" i="2"/>
  <c r="K607" i="2" s="1"/>
  <c r="L607" i="2" s="1"/>
  <c r="G606" i="2"/>
  <c r="K606" i="2" s="1"/>
  <c r="L606" i="2" s="1"/>
  <c r="G605" i="2"/>
  <c r="K605" i="2" s="1"/>
  <c r="L605" i="2" s="1"/>
  <c r="G604" i="2"/>
  <c r="K604" i="2" s="1"/>
  <c r="L604" i="2" s="1"/>
  <c r="G603" i="2"/>
  <c r="K603" i="2" s="1"/>
  <c r="L603" i="2" s="1"/>
  <c r="G602" i="2"/>
  <c r="K602" i="2" s="1"/>
  <c r="L602" i="2" s="1"/>
  <c r="G601" i="2"/>
  <c r="K601" i="2" s="1"/>
  <c r="L601" i="2" s="1"/>
  <c r="G600" i="2"/>
  <c r="K600" i="2" s="1"/>
  <c r="L600" i="2" s="1"/>
  <c r="G599" i="2"/>
  <c r="K599" i="2" s="1"/>
  <c r="L599" i="2" s="1"/>
  <c r="G598" i="2"/>
  <c r="K598" i="2" s="1"/>
  <c r="L598" i="2" s="1"/>
  <c r="G597" i="2"/>
  <c r="K597" i="2" s="1"/>
  <c r="L597" i="2" s="1"/>
  <c r="G595" i="2"/>
  <c r="K595" i="2" s="1"/>
  <c r="L595" i="2" s="1"/>
  <c r="G594" i="2"/>
  <c r="K594" i="2" s="1"/>
  <c r="L594" i="2" s="1"/>
  <c r="G593" i="2"/>
  <c r="K593" i="2" s="1"/>
  <c r="L593" i="2" s="1"/>
  <c r="G592" i="2"/>
  <c r="K592" i="2" s="1"/>
  <c r="L592" i="2" s="1"/>
  <c r="G591" i="2"/>
  <c r="K591" i="2" s="1"/>
  <c r="L591" i="2" s="1"/>
  <c r="G590" i="2"/>
  <c r="K590" i="2" s="1"/>
  <c r="L590" i="2" s="1"/>
  <c r="G589" i="2"/>
  <c r="K589" i="2" s="1"/>
  <c r="L589" i="2" s="1"/>
  <c r="G588" i="2"/>
  <c r="K588" i="2" s="1"/>
  <c r="L588" i="2" s="1"/>
  <c r="G587" i="2"/>
  <c r="K587" i="2" s="1"/>
  <c r="L587" i="2" s="1"/>
  <c r="G585" i="2"/>
  <c r="K585" i="2" s="1"/>
  <c r="L585" i="2" s="1"/>
  <c r="G584" i="2"/>
  <c r="K584" i="2" s="1"/>
  <c r="L584" i="2" s="1"/>
  <c r="G583" i="2"/>
  <c r="K583" i="2" s="1"/>
  <c r="L583" i="2" s="1"/>
  <c r="G582" i="2"/>
  <c r="K582" i="2" s="1"/>
  <c r="L582" i="2" s="1"/>
  <c r="G581" i="2"/>
  <c r="K581" i="2" s="1"/>
  <c r="L581" i="2" s="1"/>
  <c r="G580" i="2"/>
  <c r="K580" i="2" s="1"/>
  <c r="L580" i="2" s="1"/>
  <c r="G579" i="2"/>
  <c r="K579" i="2" s="1"/>
  <c r="L579" i="2" s="1"/>
  <c r="G578" i="2"/>
  <c r="K578" i="2" s="1"/>
  <c r="L578" i="2" s="1"/>
  <c r="G577" i="2"/>
  <c r="K577" i="2" s="1"/>
  <c r="L577" i="2" s="1"/>
  <c r="G576" i="2"/>
  <c r="K576" i="2" s="1"/>
  <c r="L576" i="2" s="1"/>
  <c r="G575" i="2"/>
  <c r="K575" i="2" s="1"/>
  <c r="L575" i="2" s="1"/>
  <c r="G574" i="2"/>
  <c r="K574" i="2" s="1"/>
  <c r="L574" i="2" s="1"/>
  <c r="G573" i="2"/>
  <c r="K573" i="2" s="1"/>
  <c r="L573" i="2" s="1"/>
  <c r="G571" i="2"/>
  <c r="K571" i="2" s="1"/>
  <c r="L571" i="2" s="1"/>
  <c r="G570" i="2"/>
  <c r="K570" i="2" s="1"/>
  <c r="L570" i="2" s="1"/>
  <c r="G569" i="2"/>
  <c r="K569" i="2" s="1"/>
  <c r="L569" i="2" s="1"/>
  <c r="G568" i="2"/>
  <c r="K568" i="2" s="1"/>
  <c r="L568" i="2" s="1"/>
  <c r="G567" i="2"/>
  <c r="K567" i="2" s="1"/>
  <c r="L567" i="2" s="1"/>
  <c r="G566" i="2"/>
  <c r="K566" i="2" s="1"/>
  <c r="L566" i="2" s="1"/>
  <c r="G565" i="2"/>
  <c r="K565" i="2" s="1"/>
  <c r="L565" i="2" s="1"/>
  <c r="G564" i="2"/>
  <c r="K564" i="2" s="1"/>
  <c r="L564" i="2" s="1"/>
  <c r="G563" i="2"/>
  <c r="K563" i="2" s="1"/>
  <c r="L563" i="2" s="1"/>
  <c r="G562" i="2"/>
  <c r="K562" i="2" s="1"/>
  <c r="L562" i="2" s="1"/>
  <c r="G561" i="2"/>
  <c r="K561" i="2" s="1"/>
  <c r="L561" i="2" s="1"/>
  <c r="G560" i="2"/>
  <c r="K560" i="2" s="1"/>
  <c r="L560" i="2" s="1"/>
  <c r="G559" i="2"/>
  <c r="K559" i="2" s="1"/>
  <c r="L559" i="2" s="1"/>
  <c r="G557" i="2"/>
  <c r="K557" i="2" s="1"/>
  <c r="L557" i="2" s="1"/>
  <c r="G556" i="2"/>
  <c r="K556" i="2" s="1"/>
  <c r="L556" i="2" s="1"/>
  <c r="G555" i="2"/>
  <c r="K555" i="2" s="1"/>
  <c r="L555" i="2" s="1"/>
  <c r="G554" i="2"/>
  <c r="K554" i="2" s="1"/>
  <c r="L554" i="2" s="1"/>
  <c r="G553" i="2"/>
  <c r="K553" i="2" s="1"/>
  <c r="L553" i="2" s="1"/>
  <c r="G552" i="2"/>
  <c r="K552" i="2" s="1"/>
  <c r="L552" i="2" s="1"/>
  <c r="G551" i="2"/>
  <c r="K551" i="2" s="1"/>
  <c r="L551" i="2" s="1"/>
  <c r="G550" i="2"/>
  <c r="K550" i="2" s="1"/>
  <c r="L550" i="2" s="1"/>
  <c r="G549" i="2"/>
  <c r="K549" i="2" s="1"/>
  <c r="L549" i="2" s="1"/>
  <c r="G548" i="2"/>
  <c r="K548" i="2" s="1"/>
  <c r="L548" i="2" s="1"/>
  <c r="G546" i="2"/>
  <c r="K546" i="2" s="1"/>
  <c r="L546" i="2" s="1"/>
  <c r="G545" i="2"/>
  <c r="K545" i="2" s="1"/>
  <c r="L545" i="2" s="1"/>
  <c r="G544" i="2"/>
  <c r="K544" i="2" s="1"/>
  <c r="L544" i="2" s="1"/>
  <c r="G543" i="2"/>
  <c r="K543" i="2" s="1"/>
  <c r="L543" i="2" s="1"/>
  <c r="G542" i="2"/>
  <c r="K542" i="2" s="1"/>
  <c r="L542" i="2" s="1"/>
  <c r="G541" i="2"/>
  <c r="K541" i="2" s="1"/>
  <c r="L541" i="2" s="1"/>
  <c r="G540" i="2"/>
  <c r="K540" i="2" s="1"/>
  <c r="L540" i="2" s="1"/>
  <c r="G539" i="2"/>
  <c r="K539" i="2" s="1"/>
  <c r="L539" i="2" s="1"/>
  <c r="G538" i="2"/>
  <c r="K538" i="2" s="1"/>
  <c r="L538" i="2" s="1"/>
  <c r="G537" i="2"/>
  <c r="K537" i="2" s="1"/>
  <c r="L537" i="2" s="1"/>
  <c r="G536" i="2"/>
  <c r="K536" i="2" s="1"/>
  <c r="L536" i="2" s="1"/>
  <c r="G534" i="2"/>
  <c r="K534" i="2" s="1"/>
  <c r="L534" i="2" s="1"/>
  <c r="G533" i="2"/>
  <c r="K533" i="2" s="1"/>
  <c r="L533" i="2" s="1"/>
  <c r="G532" i="2"/>
  <c r="K532" i="2" s="1"/>
  <c r="L532" i="2" s="1"/>
  <c r="G531" i="2"/>
  <c r="K531" i="2" s="1"/>
  <c r="L531" i="2" s="1"/>
  <c r="G530" i="2"/>
  <c r="K530" i="2" s="1"/>
  <c r="L530" i="2" s="1"/>
  <c r="G529" i="2"/>
  <c r="K529" i="2" s="1"/>
  <c r="L529" i="2" s="1"/>
  <c r="G528" i="2"/>
  <c r="K528" i="2" s="1"/>
  <c r="L528" i="2" s="1"/>
  <c r="G527" i="2"/>
  <c r="K527" i="2" s="1"/>
  <c r="L527" i="2" s="1"/>
  <c r="G526" i="2"/>
  <c r="K526" i="2" s="1"/>
  <c r="L526" i="2" s="1"/>
  <c r="G525" i="2"/>
  <c r="K525" i="2" s="1"/>
  <c r="L525" i="2" s="1"/>
  <c r="G524" i="2"/>
  <c r="K524" i="2" s="1"/>
  <c r="L524" i="2" s="1"/>
  <c r="G522" i="2"/>
  <c r="K522" i="2" s="1"/>
  <c r="L522" i="2" s="1"/>
  <c r="G521" i="2"/>
  <c r="K521" i="2" s="1"/>
  <c r="L521" i="2" s="1"/>
  <c r="G520" i="2"/>
  <c r="K520" i="2" s="1"/>
  <c r="L520" i="2" s="1"/>
  <c r="G519" i="2"/>
  <c r="K519" i="2" s="1"/>
  <c r="L519" i="2" s="1"/>
  <c r="G518" i="2"/>
  <c r="K518" i="2" s="1"/>
  <c r="L518" i="2" s="1"/>
  <c r="G517" i="2"/>
  <c r="K517" i="2" s="1"/>
  <c r="L517" i="2" s="1"/>
  <c r="G516" i="2"/>
  <c r="K516" i="2" s="1"/>
  <c r="L516" i="2" s="1"/>
  <c r="G515" i="2"/>
  <c r="K515" i="2" s="1"/>
  <c r="L515" i="2" s="1"/>
  <c r="G514" i="2"/>
  <c r="K514" i="2" s="1"/>
  <c r="L514" i="2" s="1"/>
  <c r="G513" i="2"/>
  <c r="K513" i="2" s="1"/>
  <c r="L513" i="2" s="1"/>
  <c r="G512" i="2"/>
  <c r="K512" i="2" s="1"/>
  <c r="L512" i="2" s="1"/>
  <c r="G511" i="2"/>
  <c r="K511" i="2" s="1"/>
  <c r="L511" i="2" s="1"/>
  <c r="G510" i="2"/>
  <c r="K510" i="2" s="1"/>
  <c r="L510" i="2" s="1"/>
  <c r="G509" i="2"/>
  <c r="K509" i="2" s="1"/>
  <c r="L509" i="2" s="1"/>
  <c r="G508" i="2"/>
  <c r="K508" i="2" s="1"/>
  <c r="L508" i="2" s="1"/>
  <c r="G507" i="2"/>
  <c r="K507" i="2" s="1"/>
  <c r="L507" i="2" s="1"/>
  <c r="G506" i="2"/>
  <c r="K506" i="2" s="1"/>
  <c r="L506" i="2" s="1"/>
  <c r="G505" i="2"/>
  <c r="K505" i="2" s="1"/>
  <c r="L505" i="2" s="1"/>
  <c r="G503" i="2"/>
  <c r="K503" i="2" s="1"/>
  <c r="L503" i="2" s="1"/>
  <c r="G502" i="2"/>
  <c r="K502" i="2" s="1"/>
  <c r="L502" i="2" s="1"/>
  <c r="G501" i="2"/>
  <c r="K501" i="2" s="1"/>
  <c r="L501" i="2" s="1"/>
  <c r="G500" i="2"/>
  <c r="K500" i="2" s="1"/>
  <c r="L500" i="2" s="1"/>
  <c r="G499" i="2"/>
  <c r="K499" i="2" s="1"/>
  <c r="L499" i="2" s="1"/>
  <c r="G498" i="2"/>
  <c r="K498" i="2" s="1"/>
  <c r="L498" i="2" s="1"/>
  <c r="G497" i="2"/>
  <c r="K497" i="2" s="1"/>
  <c r="L497" i="2" s="1"/>
  <c r="G496" i="2"/>
  <c r="K496" i="2" s="1"/>
  <c r="L496" i="2" s="1"/>
  <c r="G495" i="2"/>
  <c r="K495" i="2" s="1"/>
  <c r="L495" i="2" s="1"/>
  <c r="G494" i="2"/>
  <c r="K494" i="2" s="1"/>
  <c r="L494" i="2" s="1"/>
  <c r="G493" i="2"/>
  <c r="K493" i="2" s="1"/>
  <c r="L493" i="2" s="1"/>
  <c r="G492" i="2"/>
  <c r="K492" i="2" s="1"/>
  <c r="L492" i="2" s="1"/>
  <c r="G491" i="2"/>
  <c r="K491" i="2" s="1"/>
  <c r="L491" i="2" s="1"/>
  <c r="G490" i="2"/>
  <c r="K490" i="2" s="1"/>
  <c r="L490" i="2" s="1"/>
  <c r="G489" i="2"/>
  <c r="K489" i="2" s="1"/>
  <c r="L489" i="2" s="1"/>
  <c r="G488" i="2"/>
  <c r="K488" i="2" s="1"/>
  <c r="L488" i="2" s="1"/>
  <c r="G487" i="2"/>
  <c r="K487" i="2" s="1"/>
  <c r="L487" i="2" s="1"/>
  <c r="G486" i="2"/>
  <c r="K486" i="2" s="1"/>
  <c r="L486" i="2" s="1"/>
  <c r="G484" i="2"/>
  <c r="K484" i="2" s="1"/>
  <c r="L484" i="2" s="1"/>
  <c r="G483" i="2"/>
  <c r="K483" i="2" s="1"/>
  <c r="L483" i="2" s="1"/>
  <c r="G482" i="2"/>
  <c r="K482" i="2" s="1"/>
  <c r="L482" i="2" s="1"/>
  <c r="G481" i="2"/>
  <c r="K481" i="2" s="1"/>
  <c r="L481" i="2" s="1"/>
  <c r="G480" i="2"/>
  <c r="K480" i="2" s="1"/>
  <c r="L480" i="2" s="1"/>
  <c r="G479" i="2"/>
  <c r="K479" i="2" s="1"/>
  <c r="L479" i="2" s="1"/>
  <c r="G478" i="2"/>
  <c r="K478" i="2" s="1"/>
  <c r="L478" i="2" s="1"/>
  <c r="G477" i="2"/>
  <c r="K477" i="2" s="1"/>
  <c r="L477" i="2" s="1"/>
  <c r="G476" i="2"/>
  <c r="K476" i="2" s="1"/>
  <c r="L476" i="2" s="1"/>
  <c r="G475" i="2"/>
  <c r="K475" i="2" s="1"/>
  <c r="L475" i="2" s="1"/>
  <c r="G474" i="2"/>
  <c r="K474" i="2" s="1"/>
  <c r="L474" i="2" s="1"/>
  <c r="G473" i="2"/>
  <c r="K473" i="2" s="1"/>
  <c r="L473" i="2" s="1"/>
  <c r="G472" i="2"/>
  <c r="K472" i="2" s="1"/>
  <c r="L472" i="2" s="1"/>
  <c r="G471" i="2"/>
  <c r="K471" i="2" s="1"/>
  <c r="L471" i="2" s="1"/>
  <c r="G470" i="2"/>
  <c r="K470" i="2" s="1"/>
  <c r="L470" i="2" s="1"/>
  <c r="G469" i="2"/>
  <c r="K469" i="2" s="1"/>
  <c r="L469" i="2" s="1"/>
  <c r="G468" i="2"/>
  <c r="K468" i="2" s="1"/>
  <c r="L468" i="2" s="1"/>
  <c r="G467" i="2"/>
  <c r="K467" i="2" s="1"/>
  <c r="L467" i="2" s="1"/>
  <c r="G465" i="2"/>
  <c r="K465" i="2" s="1"/>
  <c r="L465" i="2" s="1"/>
  <c r="G464" i="2"/>
  <c r="K464" i="2" s="1"/>
  <c r="L464" i="2" s="1"/>
  <c r="G463" i="2"/>
  <c r="K463" i="2" s="1"/>
  <c r="L463" i="2" s="1"/>
  <c r="G462" i="2"/>
  <c r="K462" i="2" s="1"/>
  <c r="L462" i="2" s="1"/>
  <c r="G461" i="2"/>
  <c r="K461" i="2" s="1"/>
  <c r="L461" i="2" s="1"/>
  <c r="G460" i="2"/>
  <c r="K460" i="2" s="1"/>
  <c r="L460" i="2" s="1"/>
  <c r="G459" i="2"/>
  <c r="K459" i="2" s="1"/>
  <c r="L459" i="2" s="1"/>
  <c r="G458" i="2"/>
  <c r="K458" i="2" s="1"/>
  <c r="L458" i="2" s="1"/>
  <c r="G457" i="2"/>
  <c r="K457" i="2" s="1"/>
  <c r="L457" i="2" s="1"/>
  <c r="G456" i="2"/>
  <c r="K456" i="2" s="1"/>
  <c r="L456" i="2" s="1"/>
  <c r="G455" i="2"/>
  <c r="K455" i="2" s="1"/>
  <c r="L455" i="2" s="1"/>
  <c r="G454" i="2"/>
  <c r="K454" i="2" s="1"/>
  <c r="L454" i="2" s="1"/>
  <c r="G453" i="2"/>
  <c r="K453" i="2" s="1"/>
  <c r="L453" i="2" s="1"/>
  <c r="G452" i="2"/>
  <c r="K452" i="2" s="1"/>
  <c r="L452" i="2" s="1"/>
  <c r="G451" i="2"/>
  <c r="K451" i="2" s="1"/>
  <c r="L451" i="2" s="1"/>
  <c r="G450" i="2"/>
  <c r="K450" i="2" s="1"/>
  <c r="L450" i="2" s="1"/>
  <c r="G409" i="2"/>
  <c r="K409" i="2" s="1"/>
  <c r="L409" i="2" s="1"/>
  <c r="G408" i="2"/>
  <c r="K408" i="2" s="1"/>
  <c r="L408" i="2" s="1"/>
  <c r="G407" i="2"/>
  <c r="K407" i="2" s="1"/>
  <c r="L407" i="2" s="1"/>
  <c r="G406" i="2"/>
  <c r="K406" i="2" s="1"/>
  <c r="L406" i="2" s="1"/>
  <c r="G405" i="2"/>
  <c r="K405" i="2" s="1"/>
  <c r="L405" i="2" s="1"/>
  <c r="G404" i="2"/>
  <c r="K404" i="2" s="1"/>
  <c r="L404" i="2" s="1"/>
  <c r="G403" i="2"/>
  <c r="K403" i="2" s="1"/>
  <c r="L403" i="2" s="1"/>
  <c r="G402" i="2"/>
  <c r="K402" i="2" s="1"/>
  <c r="L402" i="2" s="1"/>
  <c r="G401" i="2"/>
  <c r="K401" i="2" s="1"/>
  <c r="L401" i="2" s="1"/>
  <c r="G400" i="2"/>
  <c r="K400" i="2" s="1"/>
  <c r="L400" i="2" s="1"/>
  <c r="G399" i="2"/>
  <c r="K399" i="2" s="1"/>
  <c r="L399" i="2" s="1"/>
  <c r="G398" i="2"/>
  <c r="K398" i="2" s="1"/>
  <c r="L398" i="2" s="1"/>
  <c r="G397" i="2"/>
  <c r="K397" i="2" s="1"/>
  <c r="L397" i="2" s="1"/>
  <c r="G396" i="2"/>
  <c r="K396" i="2" s="1"/>
  <c r="L396" i="2" s="1"/>
  <c r="G395" i="2"/>
  <c r="K395" i="2" s="1"/>
  <c r="L395" i="2" s="1"/>
  <c r="G394" i="2"/>
  <c r="K394" i="2" s="1"/>
  <c r="L394" i="2" s="1"/>
  <c r="G392" i="2"/>
  <c r="K392" i="2" s="1"/>
  <c r="L392" i="2" s="1"/>
  <c r="G391" i="2"/>
  <c r="K391" i="2" s="1"/>
  <c r="L391" i="2" s="1"/>
  <c r="G390" i="2"/>
  <c r="K390" i="2" s="1"/>
  <c r="L390" i="2" s="1"/>
  <c r="G389" i="2"/>
  <c r="K389" i="2" s="1"/>
  <c r="L389" i="2" s="1"/>
  <c r="G388" i="2"/>
  <c r="K388" i="2" s="1"/>
  <c r="L388" i="2" s="1"/>
  <c r="G387" i="2"/>
  <c r="K387" i="2" s="1"/>
  <c r="L387" i="2" s="1"/>
  <c r="G386" i="2"/>
  <c r="K386" i="2" s="1"/>
  <c r="L386" i="2" s="1"/>
  <c r="G385" i="2"/>
  <c r="K385" i="2" s="1"/>
  <c r="L385" i="2" s="1"/>
  <c r="G384" i="2"/>
  <c r="K384" i="2" s="1"/>
  <c r="L384" i="2" s="1"/>
  <c r="G383" i="2"/>
  <c r="K383" i="2" s="1"/>
  <c r="L383" i="2" s="1"/>
  <c r="G382" i="2"/>
  <c r="K382" i="2" s="1"/>
  <c r="L382" i="2" s="1"/>
  <c r="G381" i="2"/>
  <c r="K381" i="2" s="1"/>
  <c r="L381" i="2" s="1"/>
  <c r="G380" i="2"/>
  <c r="K380" i="2" s="1"/>
  <c r="L380" i="2" s="1"/>
  <c r="G378" i="2"/>
  <c r="K378" i="2" s="1"/>
  <c r="L378" i="2" s="1"/>
  <c r="G377" i="2"/>
  <c r="K377" i="2" s="1"/>
  <c r="L377" i="2" s="1"/>
  <c r="G376" i="2"/>
  <c r="K376" i="2" s="1"/>
  <c r="L376" i="2" s="1"/>
  <c r="G375" i="2"/>
  <c r="K375" i="2" s="1"/>
  <c r="L375" i="2" s="1"/>
  <c r="G374" i="2"/>
  <c r="K374" i="2" s="1"/>
  <c r="L374" i="2" s="1"/>
  <c r="G373" i="2"/>
  <c r="K373" i="2" s="1"/>
  <c r="L373" i="2" s="1"/>
  <c r="G372" i="2"/>
  <c r="K372" i="2" s="1"/>
  <c r="L372" i="2" s="1"/>
  <c r="G371" i="2"/>
  <c r="K371" i="2" s="1"/>
  <c r="L371" i="2" s="1"/>
  <c r="G370" i="2"/>
  <c r="K370" i="2" s="1"/>
  <c r="L370" i="2" s="1"/>
  <c r="G369" i="2"/>
  <c r="K369" i="2" s="1"/>
  <c r="L369" i="2" s="1"/>
  <c r="G368" i="2"/>
  <c r="K368" i="2" s="1"/>
  <c r="L368" i="2" s="1"/>
  <c r="G367" i="2"/>
  <c r="K367" i="2" s="1"/>
  <c r="L367" i="2" s="1"/>
  <c r="G366" i="2"/>
  <c r="K366" i="2" s="1"/>
  <c r="L366" i="2" s="1"/>
  <c r="G364" i="2"/>
  <c r="K364" i="2" s="1"/>
  <c r="L364" i="2" s="1"/>
  <c r="G363" i="2"/>
  <c r="K363" i="2" s="1"/>
  <c r="L363" i="2" s="1"/>
  <c r="G362" i="2"/>
  <c r="K362" i="2" s="1"/>
  <c r="L362" i="2" s="1"/>
  <c r="G361" i="2"/>
  <c r="K361" i="2" s="1"/>
  <c r="L361" i="2" s="1"/>
  <c r="G360" i="2"/>
  <c r="K360" i="2" s="1"/>
  <c r="L360" i="2" s="1"/>
  <c r="G359" i="2"/>
  <c r="K359" i="2" s="1"/>
  <c r="L359" i="2" s="1"/>
  <c r="G358" i="2"/>
  <c r="K358" i="2" s="1"/>
  <c r="L358" i="2" s="1"/>
  <c r="G357" i="2"/>
  <c r="K357" i="2" s="1"/>
  <c r="L357" i="2" s="1"/>
  <c r="G356" i="2"/>
  <c r="K356" i="2" s="1"/>
  <c r="L356" i="2" s="1"/>
  <c r="G355" i="2"/>
  <c r="K355" i="2" s="1"/>
  <c r="L355" i="2" s="1"/>
  <c r="G354" i="2"/>
  <c r="K354" i="2" s="1"/>
  <c r="L354" i="2" s="1"/>
  <c r="G353" i="2"/>
  <c r="K353" i="2" s="1"/>
  <c r="L353" i="2" s="1"/>
  <c r="G352" i="2"/>
  <c r="K352" i="2" s="1"/>
  <c r="L352" i="2" s="1"/>
  <c r="G351" i="2"/>
  <c r="K351" i="2" s="1"/>
  <c r="L351" i="2" s="1"/>
  <c r="G349" i="2"/>
  <c r="K349" i="2" s="1"/>
  <c r="L349" i="2" s="1"/>
  <c r="G348" i="2"/>
  <c r="K348" i="2" s="1"/>
  <c r="L348" i="2" s="1"/>
  <c r="G347" i="2"/>
  <c r="K347" i="2" s="1"/>
  <c r="L347" i="2" s="1"/>
  <c r="G346" i="2"/>
  <c r="K346" i="2" s="1"/>
  <c r="L346" i="2" s="1"/>
  <c r="G345" i="2"/>
  <c r="K345" i="2" s="1"/>
  <c r="L345" i="2" s="1"/>
  <c r="G344" i="2"/>
  <c r="K344" i="2" s="1"/>
  <c r="L344" i="2" s="1"/>
  <c r="G343" i="2"/>
  <c r="K343" i="2" s="1"/>
  <c r="L343" i="2" s="1"/>
  <c r="G342" i="2"/>
  <c r="K342" i="2" s="1"/>
  <c r="L342" i="2" s="1"/>
  <c r="G341" i="2"/>
  <c r="K341" i="2" s="1"/>
  <c r="L341" i="2" s="1"/>
  <c r="G340" i="2"/>
  <c r="K340" i="2" s="1"/>
  <c r="L340" i="2" s="1"/>
  <c r="G339" i="2"/>
  <c r="K339" i="2" s="1"/>
  <c r="L339" i="2" s="1"/>
  <c r="G338" i="2"/>
  <c r="K338" i="2" s="1"/>
  <c r="L338" i="2" s="1"/>
  <c r="G337" i="2"/>
  <c r="K337" i="2" s="1"/>
  <c r="L337" i="2" s="1"/>
  <c r="G336" i="2"/>
  <c r="K336" i="2" s="1"/>
  <c r="L336" i="2" s="1"/>
  <c r="G334" i="2"/>
  <c r="K334" i="2" s="1"/>
  <c r="L334" i="2" s="1"/>
  <c r="G333" i="2"/>
  <c r="K333" i="2" s="1"/>
  <c r="L333" i="2" s="1"/>
  <c r="G332" i="2"/>
  <c r="K332" i="2" s="1"/>
  <c r="L332" i="2" s="1"/>
  <c r="G331" i="2"/>
  <c r="K331" i="2" s="1"/>
  <c r="L331" i="2" s="1"/>
  <c r="G330" i="2"/>
  <c r="K330" i="2" s="1"/>
  <c r="L330" i="2" s="1"/>
  <c r="G329" i="2"/>
  <c r="K329" i="2" s="1"/>
  <c r="L329" i="2" s="1"/>
  <c r="G328" i="2"/>
  <c r="K328" i="2" s="1"/>
  <c r="L328" i="2" s="1"/>
  <c r="G327" i="2"/>
  <c r="K327" i="2" s="1"/>
  <c r="L327" i="2" s="1"/>
  <c r="G326" i="2"/>
  <c r="K326" i="2" s="1"/>
  <c r="L326" i="2" s="1"/>
  <c r="G325" i="2"/>
  <c r="K325" i="2" s="1"/>
  <c r="L325" i="2" s="1"/>
  <c r="G324" i="2"/>
  <c r="K324" i="2" s="1"/>
  <c r="L324" i="2" s="1"/>
  <c r="G323" i="2"/>
  <c r="K323" i="2" s="1"/>
  <c r="L323" i="2" s="1"/>
  <c r="G321" i="2"/>
  <c r="K321" i="2" s="1"/>
  <c r="L321" i="2" s="1"/>
  <c r="G320" i="2"/>
  <c r="K320" i="2" s="1"/>
  <c r="L320" i="2" s="1"/>
  <c r="G319" i="2"/>
  <c r="K319" i="2" s="1"/>
  <c r="L319" i="2" s="1"/>
  <c r="G318" i="2"/>
  <c r="K318" i="2" s="1"/>
  <c r="L318" i="2" s="1"/>
  <c r="G317" i="2"/>
  <c r="K317" i="2" s="1"/>
  <c r="L317" i="2" s="1"/>
  <c r="G316" i="2"/>
  <c r="K316" i="2" s="1"/>
  <c r="L316" i="2" s="1"/>
  <c r="G315" i="2"/>
  <c r="K315" i="2" s="1"/>
  <c r="L315" i="2" s="1"/>
  <c r="G314" i="2"/>
  <c r="K314" i="2" s="1"/>
  <c r="L314" i="2" s="1"/>
  <c r="G313" i="2"/>
  <c r="K313" i="2" s="1"/>
  <c r="L313" i="2" s="1"/>
  <c r="G312" i="2"/>
  <c r="K312" i="2" s="1"/>
  <c r="L312" i="2" s="1"/>
  <c r="G311" i="2"/>
  <c r="K311" i="2" s="1"/>
  <c r="L311" i="2" s="1"/>
  <c r="G309" i="2"/>
  <c r="K309" i="2" s="1"/>
  <c r="L309" i="2" s="1"/>
  <c r="G308" i="2"/>
  <c r="K308" i="2" s="1"/>
  <c r="L308" i="2" s="1"/>
  <c r="G307" i="2"/>
  <c r="K307" i="2" s="1"/>
  <c r="L307" i="2" s="1"/>
  <c r="G306" i="2"/>
  <c r="K306" i="2" s="1"/>
  <c r="L306" i="2" s="1"/>
  <c r="G305" i="2"/>
  <c r="K305" i="2" s="1"/>
  <c r="L305" i="2" s="1"/>
  <c r="G304" i="2"/>
  <c r="K304" i="2" s="1"/>
  <c r="L304" i="2" s="1"/>
  <c r="G303" i="2"/>
  <c r="K303" i="2" s="1"/>
  <c r="L303" i="2" s="1"/>
  <c r="G302" i="2"/>
  <c r="K302" i="2" s="1"/>
  <c r="L302" i="2" s="1"/>
  <c r="G301" i="2"/>
  <c r="K301" i="2" s="1"/>
  <c r="L301" i="2" s="1"/>
  <c r="G300" i="2"/>
  <c r="K300" i="2" s="1"/>
  <c r="L300" i="2" s="1"/>
  <c r="G299" i="2"/>
  <c r="K299" i="2" s="1"/>
  <c r="L299" i="2" s="1"/>
  <c r="G298" i="2"/>
  <c r="K298" i="2" s="1"/>
  <c r="L298" i="2" s="1"/>
  <c r="G296" i="2"/>
  <c r="K296" i="2" s="1"/>
  <c r="L296" i="2" s="1"/>
  <c r="G295" i="2"/>
  <c r="K295" i="2" s="1"/>
  <c r="L295" i="2" s="1"/>
  <c r="G294" i="2"/>
  <c r="K294" i="2" s="1"/>
  <c r="L294" i="2" s="1"/>
  <c r="G293" i="2"/>
  <c r="K293" i="2" s="1"/>
  <c r="L293" i="2" s="1"/>
  <c r="G292" i="2"/>
  <c r="K292" i="2" s="1"/>
  <c r="L292" i="2" s="1"/>
  <c r="G291" i="2"/>
  <c r="K291" i="2" s="1"/>
  <c r="L291" i="2" s="1"/>
  <c r="G290" i="2"/>
  <c r="K290" i="2" s="1"/>
  <c r="L290" i="2" s="1"/>
  <c r="G289" i="2"/>
  <c r="K289" i="2" s="1"/>
  <c r="L289" i="2" s="1"/>
  <c r="G288" i="2"/>
  <c r="K288" i="2" s="1"/>
  <c r="L288" i="2" s="1"/>
  <c r="G287" i="2"/>
  <c r="K287" i="2" s="1"/>
  <c r="L287" i="2" s="1"/>
  <c r="G286" i="2"/>
  <c r="K286" i="2" s="1"/>
  <c r="L286" i="2" s="1"/>
  <c r="G284" i="2"/>
  <c r="K284" i="2" s="1"/>
  <c r="L284" i="2" s="1"/>
  <c r="G283" i="2"/>
  <c r="K283" i="2" s="1"/>
  <c r="L283" i="2" s="1"/>
  <c r="G282" i="2"/>
  <c r="K282" i="2" s="1"/>
  <c r="L282" i="2" s="1"/>
  <c r="G281" i="2"/>
  <c r="K281" i="2" s="1"/>
  <c r="L281" i="2" s="1"/>
  <c r="G280" i="2"/>
  <c r="K280" i="2" s="1"/>
  <c r="L280" i="2" s="1"/>
  <c r="G279" i="2"/>
  <c r="K279" i="2" s="1"/>
  <c r="L279" i="2" s="1"/>
  <c r="G278" i="2"/>
  <c r="K278" i="2" s="1"/>
  <c r="L278" i="2" s="1"/>
  <c r="G277" i="2"/>
  <c r="K277" i="2" s="1"/>
  <c r="L277" i="2" s="1"/>
  <c r="G276" i="2"/>
  <c r="K276" i="2" s="1"/>
  <c r="L276" i="2" s="1"/>
  <c r="G275" i="2"/>
  <c r="K275" i="2" s="1"/>
  <c r="L275" i="2" s="1"/>
  <c r="G274" i="2"/>
  <c r="K274" i="2" s="1"/>
  <c r="L274" i="2" s="1"/>
  <c r="G272" i="2"/>
  <c r="K272" i="2" s="1"/>
  <c r="L272" i="2" s="1"/>
  <c r="G271" i="2"/>
  <c r="K271" i="2" s="1"/>
  <c r="L271" i="2" s="1"/>
  <c r="G270" i="2"/>
  <c r="K270" i="2" s="1"/>
  <c r="L270" i="2" s="1"/>
  <c r="G269" i="2"/>
  <c r="K269" i="2" s="1"/>
  <c r="L269" i="2" s="1"/>
  <c r="G268" i="2"/>
  <c r="K268" i="2" s="1"/>
  <c r="L268" i="2" s="1"/>
  <c r="G267" i="2"/>
  <c r="K267" i="2" s="1"/>
  <c r="L267" i="2" s="1"/>
  <c r="G266" i="2"/>
  <c r="K266" i="2" s="1"/>
  <c r="L266" i="2" s="1"/>
  <c r="G265" i="2"/>
  <c r="K265" i="2" s="1"/>
  <c r="L265" i="2" s="1"/>
  <c r="G264" i="2"/>
  <c r="K264" i="2" s="1"/>
  <c r="L264" i="2" s="1"/>
  <c r="G263" i="2"/>
  <c r="K263" i="2" s="1"/>
  <c r="L263" i="2" s="1"/>
  <c r="G262" i="2"/>
  <c r="K262" i="2" s="1"/>
  <c r="L262" i="2" s="1"/>
  <c r="G261" i="2"/>
  <c r="K261" i="2" s="1"/>
  <c r="L261" i="2" s="1"/>
  <c r="G260" i="2"/>
  <c r="K260" i="2" s="1"/>
  <c r="L260" i="2" s="1"/>
  <c r="G259" i="2"/>
  <c r="K259" i="2" s="1"/>
  <c r="L259" i="2" s="1"/>
  <c r="G258" i="2"/>
  <c r="K258" i="2" s="1"/>
  <c r="L258" i="2" s="1"/>
  <c r="G257" i="2"/>
  <c r="K257" i="2" s="1"/>
  <c r="L257" i="2" s="1"/>
  <c r="G256" i="2"/>
  <c r="K256" i="2" s="1"/>
  <c r="L256" i="2" s="1"/>
  <c r="G255" i="2"/>
  <c r="K255" i="2" s="1"/>
  <c r="L255" i="2" s="1"/>
  <c r="G254" i="2"/>
  <c r="K254" i="2" s="1"/>
  <c r="L254" i="2" s="1"/>
  <c r="G253" i="2"/>
  <c r="K253" i="2" s="1"/>
  <c r="L253" i="2" s="1"/>
  <c r="G252" i="2"/>
  <c r="K252" i="2" s="1"/>
  <c r="L252" i="2" s="1"/>
  <c r="G250" i="2"/>
  <c r="K250" i="2" s="1"/>
  <c r="L250" i="2" s="1"/>
  <c r="G249" i="2"/>
  <c r="K249" i="2" s="1"/>
  <c r="L249" i="2" s="1"/>
  <c r="G248" i="2"/>
  <c r="K248" i="2" s="1"/>
  <c r="L248" i="2" s="1"/>
  <c r="G247" i="2"/>
  <c r="K247" i="2" s="1"/>
  <c r="L247" i="2" s="1"/>
  <c r="G246" i="2"/>
  <c r="K246" i="2" s="1"/>
  <c r="L246" i="2" s="1"/>
  <c r="G245" i="2"/>
  <c r="K245" i="2" s="1"/>
  <c r="L245" i="2" s="1"/>
  <c r="G244" i="2"/>
  <c r="K244" i="2" s="1"/>
  <c r="L244" i="2" s="1"/>
  <c r="G243" i="2"/>
  <c r="K243" i="2" s="1"/>
  <c r="L243" i="2" s="1"/>
  <c r="G242" i="2"/>
  <c r="K242" i="2" s="1"/>
  <c r="L242" i="2" s="1"/>
  <c r="G241" i="2"/>
  <c r="K241" i="2" s="1"/>
  <c r="L241" i="2" s="1"/>
  <c r="G240" i="2"/>
  <c r="K240" i="2" s="1"/>
  <c r="L240" i="2" s="1"/>
  <c r="G239" i="2"/>
  <c r="K239" i="2" s="1"/>
  <c r="L239" i="2" s="1"/>
  <c r="G238" i="2"/>
  <c r="K238" i="2" s="1"/>
  <c r="L238" i="2" s="1"/>
  <c r="G237" i="2"/>
  <c r="K237" i="2" s="1"/>
  <c r="L237" i="2" s="1"/>
  <c r="G236" i="2"/>
  <c r="K236" i="2" s="1"/>
  <c r="L236" i="2" s="1"/>
  <c r="G235" i="2"/>
  <c r="K235" i="2" s="1"/>
  <c r="L235" i="2" s="1"/>
  <c r="G234" i="2"/>
  <c r="K234" i="2" s="1"/>
  <c r="L234" i="2" s="1"/>
  <c r="G233" i="2"/>
  <c r="K233" i="2" s="1"/>
  <c r="L233" i="2" s="1"/>
  <c r="G232" i="2"/>
  <c r="K232" i="2" s="1"/>
  <c r="L232" i="2" s="1"/>
  <c r="G231" i="2"/>
  <c r="K231" i="2" s="1"/>
  <c r="L231" i="2" s="1"/>
  <c r="G230" i="2"/>
  <c r="K230" i="2" s="1"/>
  <c r="L230" i="2" s="1"/>
  <c r="G228" i="2"/>
  <c r="K228" i="2" s="1"/>
  <c r="L228" i="2" s="1"/>
  <c r="G227" i="2"/>
  <c r="K227" i="2" s="1"/>
  <c r="L227" i="2" s="1"/>
  <c r="G226" i="2"/>
  <c r="K226" i="2" s="1"/>
  <c r="L226" i="2" s="1"/>
  <c r="G225" i="2"/>
  <c r="K225" i="2" s="1"/>
  <c r="L225" i="2" s="1"/>
  <c r="G224" i="2"/>
  <c r="K224" i="2" s="1"/>
  <c r="L224" i="2" s="1"/>
  <c r="G223" i="2"/>
  <c r="K223" i="2" s="1"/>
  <c r="L223" i="2" s="1"/>
  <c r="G222" i="2"/>
  <c r="K222" i="2" s="1"/>
  <c r="L222" i="2" s="1"/>
  <c r="G221" i="2"/>
  <c r="K221" i="2" s="1"/>
  <c r="L221" i="2" s="1"/>
  <c r="G220" i="2"/>
  <c r="K220" i="2" s="1"/>
  <c r="L220" i="2" s="1"/>
  <c r="G219" i="2"/>
  <c r="K219" i="2" s="1"/>
  <c r="L219" i="2" s="1"/>
  <c r="G218" i="2"/>
  <c r="K218" i="2" s="1"/>
  <c r="L218" i="2" s="1"/>
  <c r="G217" i="2"/>
  <c r="K217" i="2" s="1"/>
  <c r="L217" i="2" s="1"/>
  <c r="G216" i="2"/>
  <c r="K216" i="2" s="1"/>
  <c r="L216" i="2" s="1"/>
  <c r="G215" i="2"/>
  <c r="K215" i="2" s="1"/>
  <c r="L215" i="2" s="1"/>
  <c r="G214" i="2"/>
  <c r="K214" i="2" s="1"/>
  <c r="L214" i="2" s="1"/>
  <c r="G213" i="2"/>
  <c r="K213" i="2" s="1"/>
  <c r="L213" i="2" s="1"/>
  <c r="G212" i="2"/>
  <c r="K212" i="2" s="1"/>
  <c r="L212" i="2" s="1"/>
  <c r="G211" i="2"/>
  <c r="K211" i="2" s="1"/>
  <c r="L211" i="2" s="1"/>
  <c r="G210" i="2"/>
  <c r="K210" i="2" s="1"/>
  <c r="L210" i="2" s="1"/>
  <c r="G209" i="2"/>
  <c r="K209" i="2" s="1"/>
  <c r="L209" i="2" s="1"/>
  <c r="G208" i="2"/>
  <c r="K208" i="2" s="1"/>
  <c r="L208" i="2" s="1"/>
  <c r="G206" i="2"/>
  <c r="K206" i="2" s="1"/>
  <c r="L206" i="2" s="1"/>
  <c r="G205" i="2"/>
  <c r="K205" i="2" s="1"/>
  <c r="L205" i="2" s="1"/>
  <c r="G204" i="2"/>
  <c r="K204" i="2" s="1"/>
  <c r="L204" i="2" s="1"/>
  <c r="G203" i="2"/>
  <c r="K203" i="2" s="1"/>
  <c r="L203" i="2" s="1"/>
  <c r="G202" i="2"/>
  <c r="K202" i="2" s="1"/>
  <c r="L202" i="2" s="1"/>
  <c r="G201" i="2"/>
  <c r="K201" i="2" s="1"/>
  <c r="L201" i="2" s="1"/>
  <c r="G200" i="2"/>
  <c r="K200" i="2" s="1"/>
  <c r="L200" i="2" s="1"/>
  <c r="G199" i="2"/>
  <c r="K199" i="2" s="1"/>
  <c r="L199" i="2" s="1"/>
  <c r="G197" i="2"/>
  <c r="K197" i="2" s="1"/>
  <c r="L197" i="2" s="1"/>
  <c r="G196" i="2"/>
  <c r="K196" i="2" s="1"/>
  <c r="L196" i="2" s="1"/>
  <c r="G195" i="2"/>
  <c r="K195" i="2" s="1"/>
  <c r="L195" i="2" s="1"/>
  <c r="G194" i="2"/>
  <c r="K194" i="2" s="1"/>
  <c r="L194" i="2" s="1"/>
  <c r="G193" i="2"/>
  <c r="K193" i="2" s="1"/>
  <c r="L193" i="2" s="1"/>
  <c r="G192" i="2"/>
  <c r="K192" i="2" s="1"/>
  <c r="L192" i="2" s="1"/>
  <c r="G191" i="2"/>
  <c r="K191" i="2" s="1"/>
  <c r="L191" i="2" s="1"/>
  <c r="G190" i="2"/>
  <c r="K190" i="2" s="1"/>
  <c r="L190" i="2" s="1"/>
  <c r="G189" i="2"/>
  <c r="K189" i="2" s="1"/>
  <c r="L189" i="2" s="1"/>
  <c r="G188" i="2"/>
  <c r="K188" i="2" s="1"/>
  <c r="L188" i="2" s="1"/>
  <c r="G187" i="2"/>
  <c r="K187" i="2" s="1"/>
  <c r="L187" i="2" s="1"/>
  <c r="G186" i="2"/>
  <c r="K186" i="2" s="1"/>
  <c r="L186" i="2" s="1"/>
  <c r="G185" i="2"/>
  <c r="K185" i="2" s="1"/>
  <c r="L185" i="2" s="1"/>
  <c r="G184" i="2"/>
  <c r="K184" i="2" s="1"/>
  <c r="L184" i="2" s="1"/>
  <c r="G183" i="2"/>
  <c r="K183" i="2" s="1"/>
  <c r="L183" i="2" s="1"/>
  <c r="G182" i="2"/>
  <c r="K182" i="2" s="1"/>
  <c r="L182" i="2" s="1"/>
  <c r="G181" i="2"/>
  <c r="K181" i="2" s="1"/>
  <c r="L181" i="2" s="1"/>
  <c r="G180" i="2"/>
  <c r="K180" i="2" s="1"/>
  <c r="L180" i="2" s="1"/>
  <c r="G179" i="2"/>
  <c r="K179" i="2" s="1"/>
  <c r="L179" i="2" s="1"/>
  <c r="G178" i="2"/>
  <c r="K178" i="2" s="1"/>
  <c r="L178" i="2" s="1"/>
  <c r="G177" i="2"/>
  <c r="K177" i="2" s="1"/>
  <c r="L177" i="2" s="1"/>
  <c r="G175" i="2"/>
  <c r="K175" i="2" s="1"/>
  <c r="L175" i="2" s="1"/>
  <c r="G174" i="2"/>
  <c r="K174" i="2" s="1"/>
  <c r="L174" i="2" s="1"/>
  <c r="G173" i="2"/>
  <c r="K173" i="2" s="1"/>
  <c r="L173" i="2" s="1"/>
  <c r="G172" i="2"/>
  <c r="K172" i="2" s="1"/>
  <c r="L172" i="2" s="1"/>
  <c r="G171" i="2"/>
  <c r="K171" i="2" s="1"/>
  <c r="L171" i="2" s="1"/>
  <c r="G170" i="2"/>
  <c r="K170" i="2" s="1"/>
  <c r="L170" i="2" s="1"/>
  <c r="G169" i="2"/>
  <c r="K169" i="2" s="1"/>
  <c r="L169" i="2" s="1"/>
  <c r="G168" i="2"/>
  <c r="K168" i="2" s="1"/>
  <c r="L168" i="2" s="1"/>
  <c r="G164" i="2"/>
  <c r="K164" i="2" s="1"/>
  <c r="L164" i="2" s="1"/>
  <c r="G163" i="2"/>
  <c r="K163" i="2" s="1"/>
  <c r="L163" i="2" s="1"/>
  <c r="G162" i="2"/>
  <c r="K162" i="2" s="1"/>
  <c r="L162" i="2" s="1"/>
  <c r="G161" i="2"/>
  <c r="K161" i="2" s="1"/>
  <c r="L161" i="2" s="1"/>
  <c r="G160" i="2"/>
  <c r="K160" i="2" s="1"/>
  <c r="L160" i="2" s="1"/>
  <c r="G159" i="2"/>
  <c r="K159" i="2" s="1"/>
  <c r="L159" i="2" s="1"/>
  <c r="G158" i="2"/>
  <c r="K158" i="2" s="1"/>
  <c r="L158" i="2" s="1"/>
  <c r="G157" i="2"/>
  <c r="K157" i="2" s="1"/>
  <c r="L157" i="2" s="1"/>
  <c r="G137" i="2"/>
  <c r="K137" i="2" s="1"/>
  <c r="L137" i="2" s="1"/>
  <c r="G136" i="2"/>
  <c r="K136" i="2" s="1"/>
  <c r="L136" i="2" s="1"/>
  <c r="G135" i="2"/>
  <c r="K135" i="2" s="1"/>
  <c r="L135" i="2" s="1"/>
  <c r="G134" i="2"/>
  <c r="K134" i="2" s="1"/>
  <c r="L134" i="2" s="1"/>
  <c r="G133" i="2"/>
  <c r="K133" i="2" s="1"/>
  <c r="L133" i="2" s="1"/>
  <c r="G132" i="2"/>
  <c r="K132" i="2" s="1"/>
  <c r="L132" i="2" s="1"/>
  <c r="G131" i="2"/>
  <c r="K131" i="2" s="1"/>
  <c r="L131" i="2" s="1"/>
  <c r="G130" i="2"/>
  <c r="K130" i="2" s="1"/>
  <c r="L130" i="2" s="1"/>
  <c r="G127" i="2"/>
  <c r="K127" i="2" s="1"/>
  <c r="L127" i="2" s="1"/>
  <c r="G126" i="2"/>
  <c r="K126" i="2" s="1"/>
  <c r="L126" i="2" s="1"/>
  <c r="G125" i="2"/>
  <c r="K125" i="2" s="1"/>
  <c r="L125" i="2" s="1"/>
  <c r="G124" i="2"/>
  <c r="K124" i="2" s="1"/>
  <c r="L124" i="2" s="1"/>
  <c r="G123" i="2"/>
  <c r="K123" i="2" s="1"/>
  <c r="L123" i="2" s="1"/>
  <c r="G122" i="2"/>
  <c r="K122" i="2" s="1"/>
  <c r="L122" i="2" s="1"/>
  <c r="G121" i="2"/>
  <c r="K121" i="2" s="1"/>
  <c r="L121" i="2" s="1"/>
  <c r="G120" i="2"/>
  <c r="K120" i="2" s="1"/>
  <c r="L120" i="2" s="1"/>
  <c r="G119" i="2"/>
  <c r="K119" i="2" s="1"/>
  <c r="L119" i="2" s="1"/>
  <c r="G118" i="2"/>
  <c r="K118" i="2" s="1"/>
  <c r="L118" i="2" s="1"/>
  <c r="G116" i="2"/>
  <c r="K116" i="2" s="1"/>
  <c r="L116" i="2" s="1"/>
  <c r="G115" i="2"/>
  <c r="K115" i="2" s="1"/>
  <c r="L115" i="2" s="1"/>
  <c r="G114" i="2"/>
  <c r="K114" i="2" s="1"/>
  <c r="L114" i="2" s="1"/>
  <c r="G113" i="2"/>
  <c r="K113" i="2" s="1"/>
  <c r="L113" i="2" s="1"/>
  <c r="G112" i="2"/>
  <c r="K112" i="2" s="1"/>
  <c r="L112" i="2" s="1"/>
  <c r="G111" i="2"/>
  <c r="K111" i="2" s="1"/>
  <c r="L111" i="2" s="1"/>
  <c r="G110" i="2"/>
  <c r="K110" i="2" s="1"/>
  <c r="L110" i="2" s="1"/>
  <c r="G109" i="2"/>
  <c r="K109" i="2" s="1"/>
  <c r="L109" i="2" s="1"/>
  <c r="G108" i="2"/>
  <c r="K108" i="2" s="1"/>
  <c r="L108" i="2" s="1"/>
  <c r="G107" i="2"/>
  <c r="K107" i="2" s="1"/>
  <c r="L107" i="2" s="1"/>
  <c r="G54" i="2"/>
  <c r="K54" i="2" s="1"/>
  <c r="L54" i="2" s="1"/>
  <c r="G53" i="2"/>
  <c r="K53" i="2" s="1"/>
  <c r="L53" i="2" s="1"/>
  <c r="G52" i="2"/>
  <c r="K52" i="2" s="1"/>
  <c r="L52" i="2" s="1"/>
  <c r="G51" i="2"/>
  <c r="K51" i="2" s="1"/>
  <c r="L51" i="2" s="1"/>
  <c r="G50" i="2"/>
  <c r="K50" i="2" s="1"/>
  <c r="L50" i="2" s="1"/>
  <c r="G49" i="2"/>
  <c r="K49" i="2" s="1"/>
  <c r="L49" i="2" s="1"/>
  <c r="G48" i="2"/>
  <c r="K48" i="2" s="1"/>
  <c r="L48" i="2" s="1"/>
  <c r="G47" i="2"/>
  <c r="K47" i="2" s="1"/>
  <c r="L47" i="2" s="1"/>
  <c r="G46" i="2"/>
  <c r="K46" i="2" s="1"/>
  <c r="L46" i="2" s="1"/>
  <c r="G38" i="2"/>
  <c r="K38" i="2" s="1"/>
  <c r="L38" i="2" s="1"/>
  <c r="G37" i="2"/>
  <c r="K37" i="2" s="1"/>
  <c r="L37" i="2" s="1"/>
  <c r="G36" i="2"/>
  <c r="K36" i="2" s="1"/>
  <c r="L36" i="2" s="1"/>
  <c r="G35" i="2"/>
  <c r="K35" i="2" s="1"/>
  <c r="L35" i="2" s="1"/>
  <c r="G34" i="2"/>
  <c r="K34" i="2" s="1"/>
  <c r="L34" i="2" s="1"/>
  <c r="G33" i="2"/>
  <c r="K33" i="2" s="1"/>
  <c r="L33" i="2" s="1"/>
  <c r="G32" i="2"/>
  <c r="K32" i="2" s="1"/>
  <c r="L32" i="2" s="1"/>
  <c r="G31" i="2"/>
  <c r="K31" i="2" s="1"/>
  <c r="L31" i="2" s="1"/>
  <c r="G30" i="2"/>
  <c r="K30" i="2" s="1"/>
  <c r="L30" i="2" s="1"/>
  <c r="G29" i="2"/>
  <c r="K29" i="2" s="1"/>
  <c r="L29" i="2" s="1"/>
  <c r="G28" i="2"/>
  <c r="K28" i="2" s="1"/>
  <c r="L28" i="2" s="1"/>
  <c r="G27" i="2"/>
  <c r="K27" i="2" s="1"/>
  <c r="L27" i="2" s="1"/>
  <c r="G23" i="2"/>
  <c r="K23" i="2" s="1"/>
  <c r="L23" i="2" s="1"/>
  <c r="G22" i="2"/>
  <c r="K22" i="2" s="1"/>
  <c r="L22" i="2" s="1"/>
  <c r="G21" i="2"/>
  <c r="K21" i="2" s="1"/>
  <c r="L21" i="2" s="1"/>
  <c r="G20" i="2"/>
  <c r="K20" i="2" s="1"/>
  <c r="L20" i="2" s="1"/>
  <c r="G19" i="2"/>
  <c r="K19" i="2" s="1"/>
  <c r="L19" i="2" s="1"/>
  <c r="G18" i="2"/>
  <c r="K18" i="2" s="1"/>
  <c r="L18" i="2" s="1"/>
  <c r="G17" i="2"/>
  <c r="K17" i="2" s="1"/>
  <c r="L17" i="2" s="1"/>
  <c r="G16" i="2"/>
  <c r="K16" i="2" s="1"/>
  <c r="L16" i="2" s="1"/>
  <c r="G15" i="2"/>
  <c r="K15" i="2" s="1"/>
  <c r="L15" i="2" s="1"/>
  <c r="G10" i="2"/>
  <c r="K10" i="2" s="1"/>
  <c r="L10" i="2" s="1"/>
  <c r="G11" i="2"/>
  <c r="K11" i="2" s="1"/>
  <c r="L11" i="2" s="1"/>
  <c r="K9" i="2"/>
  <c r="L9" i="2" s="1"/>
  <c r="L5" i="23" l="1"/>
  <c r="L5" i="10"/>
  <c r="K6" i="11"/>
  <c r="H6" i="16"/>
  <c r="M6" i="17"/>
  <c r="N5" i="6"/>
  <c r="L6" i="22"/>
  <c r="P5" i="21"/>
  <c r="L5" i="2"/>
  <c r="I47" i="23"/>
  <c r="J47" i="23" s="1"/>
  <c r="I46" i="23"/>
  <c r="J46" i="23" s="1"/>
  <c r="I45" i="23"/>
  <c r="J45" i="23" s="1"/>
  <c r="I44" i="23"/>
  <c r="J44" i="23" s="1"/>
  <c r="I43" i="23"/>
  <c r="J43" i="23" s="1"/>
  <c r="I42" i="23"/>
  <c r="J42" i="23" s="1"/>
  <c r="I41" i="23"/>
  <c r="J41" i="23" s="1"/>
  <c r="I40" i="23"/>
  <c r="J40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15" i="23"/>
  <c r="J15" i="23" s="1"/>
  <c r="I29" i="10"/>
  <c r="J29" i="10" s="1"/>
  <c r="I30" i="10"/>
  <c r="J30" i="10" s="1"/>
  <c r="I20" i="10"/>
  <c r="J20" i="10" s="1"/>
  <c r="I21" i="10"/>
  <c r="J21" i="10" s="1"/>
  <c r="I22" i="10"/>
  <c r="J22" i="10" s="1"/>
  <c r="I23" i="10"/>
  <c r="J23" i="10" s="1"/>
  <c r="I24" i="10"/>
  <c r="J24" i="10" s="1"/>
  <c r="I25" i="10"/>
  <c r="J25" i="10" s="1"/>
  <c r="G78" i="16"/>
  <c r="J5" i="23" l="1"/>
  <c r="B8" i="1" s="1"/>
  <c r="C8" i="1" s="1"/>
  <c r="I276" i="22" l="1"/>
  <c r="J276" i="22" s="1"/>
  <c r="I274" i="22"/>
  <c r="J274" i="22" s="1"/>
  <c r="I273" i="22"/>
  <c r="J273" i="22" s="1"/>
  <c r="I272" i="22"/>
  <c r="J272" i="22" s="1"/>
  <c r="I271" i="22"/>
  <c r="J271" i="22" s="1"/>
  <c r="I252" i="22"/>
  <c r="J252" i="22" s="1"/>
  <c r="I250" i="22"/>
  <c r="J250" i="22" s="1"/>
  <c r="I249" i="22"/>
  <c r="J249" i="22" s="1"/>
  <c r="I235" i="22"/>
  <c r="J235" i="22" s="1"/>
  <c r="I234" i="22"/>
  <c r="J234" i="22" s="1"/>
  <c r="I233" i="22"/>
  <c r="J233" i="22" s="1"/>
  <c r="I232" i="22"/>
  <c r="J232" i="22" s="1"/>
  <c r="I230" i="22"/>
  <c r="J230" i="22" s="1"/>
  <c r="I229" i="22"/>
  <c r="J229" i="22" s="1"/>
  <c r="I228" i="22"/>
  <c r="J228" i="22" s="1"/>
  <c r="I227" i="22"/>
  <c r="J227" i="22" s="1"/>
  <c r="I225" i="22"/>
  <c r="J225" i="22" s="1"/>
  <c r="I224" i="22"/>
  <c r="J224" i="22" s="1"/>
  <c r="I223" i="22"/>
  <c r="J223" i="22" s="1"/>
  <c r="I222" i="22"/>
  <c r="J222" i="22" s="1"/>
  <c r="I217" i="22"/>
  <c r="J217" i="22" s="1"/>
  <c r="I215" i="22"/>
  <c r="J215" i="22" s="1"/>
  <c r="I162" i="22"/>
  <c r="J162" i="22" s="1"/>
  <c r="I161" i="22"/>
  <c r="J161" i="22" s="1"/>
  <c r="I160" i="22"/>
  <c r="J160" i="22" s="1"/>
  <c r="I159" i="22"/>
  <c r="J159" i="22" s="1"/>
  <c r="I158" i="22"/>
  <c r="J158" i="22" s="1"/>
  <c r="I157" i="22"/>
  <c r="J157" i="22" s="1"/>
  <c r="I82" i="22"/>
  <c r="J82" i="22" s="1"/>
  <c r="I81" i="22"/>
  <c r="J81" i="22" s="1"/>
  <c r="I80" i="22"/>
  <c r="J80" i="22" s="1"/>
  <c r="I79" i="22"/>
  <c r="J79" i="22" s="1"/>
  <c r="I65" i="22"/>
  <c r="J65" i="22" s="1"/>
  <c r="I64" i="22"/>
  <c r="J64" i="22" s="1"/>
  <c r="I63" i="22"/>
  <c r="J63" i="22" s="1"/>
  <c r="I62" i="22"/>
  <c r="J62" i="22" s="1"/>
  <c r="I56" i="22"/>
  <c r="J56" i="22" s="1"/>
  <c r="I55" i="22"/>
  <c r="J55" i="22" s="1"/>
  <c r="I54" i="22"/>
  <c r="J54" i="22" s="1"/>
  <c r="I53" i="22"/>
  <c r="J53" i="22" s="1"/>
  <c r="I12" i="22"/>
  <c r="J12" i="22" s="1"/>
  <c r="I11" i="22"/>
  <c r="J11" i="22" s="1"/>
  <c r="I10" i="22"/>
  <c r="J10" i="22" s="1"/>
  <c r="J6" i="22" l="1"/>
  <c r="B12" i="1" l="1"/>
  <c r="C12" i="1" s="1"/>
  <c r="I9" i="2"/>
  <c r="J9" i="2" s="1"/>
  <c r="I10" i="2"/>
  <c r="J10" i="2" s="1"/>
  <c r="I11" i="2"/>
  <c r="J11" i="2" s="1"/>
  <c r="I854" i="2" l="1"/>
  <c r="J854" i="2" s="1"/>
  <c r="I853" i="2"/>
  <c r="J853" i="2" s="1"/>
  <c r="I852" i="2"/>
  <c r="J852" i="2" s="1"/>
  <c r="I851" i="2"/>
  <c r="J851" i="2" s="1"/>
  <c r="I850" i="2"/>
  <c r="J850" i="2" s="1"/>
  <c r="I849" i="2"/>
  <c r="J849" i="2" s="1"/>
  <c r="I848" i="2"/>
  <c r="J848" i="2" s="1"/>
  <c r="I847" i="2"/>
  <c r="J847" i="2" s="1"/>
  <c r="I846" i="2"/>
  <c r="J846" i="2" s="1"/>
  <c r="I844" i="2"/>
  <c r="J844" i="2" s="1"/>
  <c r="I843" i="2"/>
  <c r="J843" i="2" s="1"/>
  <c r="I842" i="2"/>
  <c r="J842" i="2" s="1"/>
  <c r="I841" i="2"/>
  <c r="J841" i="2" s="1"/>
  <c r="I840" i="2"/>
  <c r="J840" i="2" s="1"/>
  <c r="I839" i="2"/>
  <c r="J839" i="2" s="1"/>
  <c r="I838" i="2"/>
  <c r="J838" i="2" s="1"/>
  <c r="I837" i="2"/>
  <c r="J837" i="2" s="1"/>
  <c r="I836" i="2"/>
  <c r="J836" i="2" s="1"/>
  <c r="I832" i="2"/>
  <c r="J832" i="2" s="1"/>
  <c r="I831" i="2"/>
  <c r="J831" i="2" s="1"/>
  <c r="I830" i="2"/>
  <c r="J830" i="2" s="1"/>
  <c r="I829" i="2"/>
  <c r="J829" i="2" s="1"/>
  <c r="I828" i="2"/>
  <c r="J828" i="2" s="1"/>
  <c r="I827" i="2"/>
  <c r="J827" i="2" s="1"/>
  <c r="I826" i="2"/>
  <c r="J826" i="2" s="1"/>
  <c r="I825" i="2"/>
  <c r="J825" i="2" s="1"/>
  <c r="I823" i="2"/>
  <c r="J823" i="2" s="1"/>
  <c r="I822" i="2"/>
  <c r="J822" i="2" s="1"/>
  <c r="I821" i="2"/>
  <c r="J821" i="2" s="1"/>
  <c r="I820" i="2"/>
  <c r="J820" i="2" s="1"/>
  <c r="I819" i="2"/>
  <c r="J819" i="2" s="1"/>
  <c r="I818" i="2"/>
  <c r="J818" i="2" s="1"/>
  <c r="I817" i="2"/>
  <c r="J817" i="2" s="1"/>
  <c r="I816" i="2"/>
  <c r="J816" i="2" s="1"/>
  <c r="I814" i="2"/>
  <c r="J814" i="2" s="1"/>
  <c r="I813" i="2"/>
  <c r="J813" i="2" s="1"/>
  <c r="I812" i="2"/>
  <c r="J812" i="2" s="1"/>
  <c r="I811" i="2"/>
  <c r="J811" i="2" s="1"/>
  <c r="I810" i="2"/>
  <c r="J810" i="2" s="1"/>
  <c r="I809" i="2"/>
  <c r="J809" i="2" s="1"/>
  <c r="I808" i="2"/>
  <c r="J808" i="2" s="1"/>
  <c r="I807" i="2"/>
  <c r="J807" i="2" s="1"/>
  <c r="I803" i="2"/>
  <c r="J803" i="2" s="1"/>
  <c r="I802" i="2"/>
  <c r="J802" i="2" s="1"/>
  <c r="I801" i="2"/>
  <c r="J801" i="2" s="1"/>
  <c r="I800" i="2"/>
  <c r="J800" i="2" s="1"/>
  <c r="I799" i="2"/>
  <c r="J799" i="2" s="1"/>
  <c r="I798" i="2"/>
  <c r="J798" i="2" s="1"/>
  <c r="I797" i="2"/>
  <c r="J797" i="2" s="1"/>
  <c r="I796" i="2"/>
  <c r="J796" i="2" s="1"/>
  <c r="I794" i="2"/>
  <c r="J794" i="2" s="1"/>
  <c r="I793" i="2"/>
  <c r="J793" i="2" s="1"/>
  <c r="I792" i="2"/>
  <c r="J792" i="2" s="1"/>
  <c r="I791" i="2"/>
  <c r="J791" i="2" s="1"/>
  <c r="I790" i="2"/>
  <c r="J790" i="2" s="1"/>
  <c r="I789" i="2"/>
  <c r="J789" i="2" s="1"/>
  <c r="I788" i="2"/>
  <c r="J788" i="2" s="1"/>
  <c r="I787" i="2"/>
  <c r="J787" i="2" s="1"/>
  <c r="I785" i="2"/>
  <c r="J785" i="2" s="1"/>
  <c r="I784" i="2"/>
  <c r="J784" i="2" s="1"/>
  <c r="I783" i="2"/>
  <c r="J783" i="2" s="1"/>
  <c r="I782" i="2"/>
  <c r="J782" i="2" s="1"/>
  <c r="I781" i="2"/>
  <c r="J781" i="2" s="1"/>
  <c r="I780" i="2"/>
  <c r="J780" i="2" s="1"/>
  <c r="I779" i="2"/>
  <c r="J779" i="2" s="1"/>
  <c r="I778" i="2"/>
  <c r="J778" i="2" s="1"/>
  <c r="I774" i="2"/>
  <c r="J774" i="2" s="1"/>
  <c r="I773" i="2"/>
  <c r="J773" i="2" s="1"/>
  <c r="I772" i="2"/>
  <c r="J772" i="2" s="1"/>
  <c r="I771" i="2"/>
  <c r="J771" i="2" s="1"/>
  <c r="I770" i="2"/>
  <c r="J770" i="2" s="1"/>
  <c r="I769" i="2"/>
  <c r="J769" i="2" s="1"/>
  <c r="I768" i="2"/>
  <c r="J768" i="2" s="1"/>
  <c r="I767" i="2"/>
  <c r="J767" i="2" s="1"/>
  <c r="I766" i="2"/>
  <c r="J766" i="2" s="1"/>
  <c r="I764" i="2"/>
  <c r="J764" i="2" s="1"/>
  <c r="I763" i="2"/>
  <c r="J763" i="2" s="1"/>
  <c r="I761" i="2"/>
  <c r="J761" i="2" s="1"/>
  <c r="I760" i="2"/>
  <c r="J760" i="2" s="1"/>
  <c r="I758" i="2"/>
  <c r="J758" i="2" s="1"/>
  <c r="I757" i="2"/>
  <c r="J757" i="2" s="1"/>
  <c r="I756" i="2"/>
  <c r="J756" i="2" s="1"/>
  <c r="I755" i="2"/>
  <c r="J755" i="2" s="1"/>
  <c r="I754" i="2"/>
  <c r="J754" i="2" s="1"/>
  <c r="I753" i="2"/>
  <c r="J753" i="2" s="1"/>
  <c r="I752" i="2"/>
  <c r="J752" i="2" s="1"/>
  <c r="I751" i="2"/>
  <c r="J751" i="2" s="1"/>
  <c r="I750" i="2"/>
  <c r="J750" i="2" s="1"/>
  <c r="I746" i="2"/>
  <c r="J746" i="2" s="1"/>
  <c r="I745" i="2"/>
  <c r="J745" i="2" s="1"/>
  <c r="I744" i="2"/>
  <c r="J744" i="2" s="1"/>
  <c r="I743" i="2"/>
  <c r="J743" i="2" s="1"/>
  <c r="I741" i="2"/>
  <c r="J741" i="2" s="1"/>
  <c r="I740" i="2"/>
  <c r="J740" i="2" s="1"/>
  <c r="I739" i="2"/>
  <c r="J739" i="2" s="1"/>
  <c r="I738" i="2"/>
  <c r="J738" i="2" s="1"/>
  <c r="I734" i="2"/>
  <c r="J734" i="2" s="1"/>
  <c r="I733" i="2"/>
  <c r="J733" i="2" s="1"/>
  <c r="I732" i="2"/>
  <c r="J732" i="2" s="1"/>
  <c r="I731" i="2"/>
  <c r="J731" i="2" s="1"/>
  <c r="I730" i="2"/>
  <c r="J730" i="2" s="1"/>
  <c r="I729" i="2"/>
  <c r="J729" i="2" s="1"/>
  <c r="I728" i="2"/>
  <c r="J728" i="2" s="1"/>
  <c r="I726" i="2"/>
  <c r="J726" i="2" s="1"/>
  <c r="I725" i="2"/>
  <c r="J725" i="2" s="1"/>
  <c r="I724" i="2"/>
  <c r="J724" i="2" s="1"/>
  <c r="I723" i="2"/>
  <c r="J723" i="2" s="1"/>
  <c r="I722" i="2"/>
  <c r="J722" i="2" s="1"/>
  <c r="I721" i="2"/>
  <c r="J721" i="2" s="1"/>
  <c r="I720" i="2"/>
  <c r="J720" i="2" s="1"/>
  <c r="I685" i="2"/>
  <c r="J685" i="2" s="1"/>
  <c r="I683" i="2"/>
  <c r="J683" i="2" s="1"/>
  <c r="I682" i="2"/>
  <c r="J682" i="2" s="1"/>
  <c r="I681" i="2"/>
  <c r="J681" i="2" s="1"/>
  <c r="I680" i="2"/>
  <c r="J680" i="2" s="1"/>
  <c r="I679" i="2"/>
  <c r="J679" i="2" s="1"/>
  <c r="I678" i="2"/>
  <c r="J678" i="2" s="1"/>
  <c r="I677" i="2"/>
  <c r="J677" i="2" s="1"/>
  <c r="I676" i="2"/>
  <c r="J676" i="2" s="1"/>
  <c r="I674" i="2"/>
  <c r="J674" i="2" s="1"/>
  <c r="I673" i="2"/>
  <c r="J673" i="2" s="1"/>
  <c r="I669" i="2"/>
  <c r="J669" i="2" s="1"/>
  <c r="I668" i="2"/>
  <c r="J668" i="2" s="1"/>
  <c r="I667" i="2"/>
  <c r="J667" i="2" s="1"/>
  <c r="I666" i="2"/>
  <c r="J666" i="2" s="1"/>
  <c r="I665" i="2"/>
  <c r="J665" i="2" s="1"/>
  <c r="I661" i="2"/>
  <c r="J661" i="2" s="1"/>
  <c r="I660" i="2"/>
  <c r="J660" i="2" s="1"/>
  <c r="I659" i="2"/>
  <c r="J659" i="2" s="1"/>
  <c r="I657" i="2"/>
  <c r="J657" i="2" s="1"/>
  <c r="I656" i="2"/>
  <c r="J656" i="2" s="1"/>
  <c r="I655" i="2"/>
  <c r="J655" i="2" s="1"/>
  <c r="I716" i="2"/>
  <c r="J716" i="2" s="1"/>
  <c r="I715" i="2"/>
  <c r="J715" i="2" s="1"/>
  <c r="I714" i="2"/>
  <c r="J714" i="2" s="1"/>
  <c r="I713" i="2"/>
  <c r="J713" i="2" s="1"/>
  <c r="I711" i="2"/>
  <c r="J711" i="2" s="1"/>
  <c r="I710" i="2"/>
  <c r="J710" i="2" s="1"/>
  <c r="I709" i="2"/>
  <c r="J709" i="2" s="1"/>
  <c r="I708" i="2"/>
  <c r="J708" i="2" s="1"/>
  <c r="I707" i="2"/>
  <c r="J707" i="2" s="1"/>
  <c r="I706" i="2"/>
  <c r="J706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6" i="2"/>
  <c r="J696" i="2" s="1"/>
  <c r="I695" i="2"/>
  <c r="J695" i="2" s="1"/>
  <c r="I694" i="2"/>
  <c r="J694" i="2" s="1"/>
  <c r="I693" i="2"/>
  <c r="J693" i="2" s="1"/>
  <c r="I692" i="2"/>
  <c r="J692" i="2" s="1"/>
  <c r="I691" i="2"/>
  <c r="J691" i="2" s="1"/>
  <c r="I651" i="2"/>
  <c r="J651" i="2" s="1"/>
  <c r="I650" i="2"/>
  <c r="J650" i="2" s="1"/>
  <c r="I649" i="2"/>
  <c r="J649" i="2" s="1"/>
  <c r="I648" i="2"/>
  <c r="J648" i="2" s="1"/>
  <c r="I647" i="2"/>
  <c r="J647" i="2" s="1"/>
  <c r="I646" i="2"/>
  <c r="J646" i="2" s="1"/>
  <c r="I645" i="2"/>
  <c r="J645" i="2" s="1"/>
  <c r="I639" i="2"/>
  <c r="J639" i="2" s="1"/>
  <c r="I638" i="2"/>
  <c r="J638" i="2" s="1"/>
  <c r="I637" i="2"/>
  <c r="J637" i="2" s="1"/>
  <c r="I636" i="2"/>
  <c r="J636" i="2" s="1"/>
  <c r="I635" i="2"/>
  <c r="J635" i="2" s="1"/>
  <c r="I634" i="2"/>
  <c r="J634" i="2" s="1"/>
  <c r="I630" i="2"/>
  <c r="J630" i="2" s="1"/>
  <c r="I629" i="2"/>
  <c r="J629" i="2" s="1"/>
  <c r="I628" i="2"/>
  <c r="J628" i="2" s="1"/>
  <c r="I627" i="2"/>
  <c r="J627" i="2" s="1"/>
  <c r="I625" i="2"/>
  <c r="J625" i="2" s="1"/>
  <c r="I624" i="2"/>
  <c r="J624" i="2" s="1"/>
  <c r="I623" i="2"/>
  <c r="J623" i="2" s="1"/>
  <c r="I622" i="2"/>
  <c r="J622" i="2" s="1"/>
  <c r="I621" i="2"/>
  <c r="J621" i="2" s="1"/>
  <c r="I620" i="2"/>
  <c r="J620" i="2" s="1"/>
  <c r="I610" i="2"/>
  <c r="J610" i="2" s="1"/>
  <c r="I609" i="2"/>
  <c r="J609" i="2" s="1"/>
  <c r="I608" i="2"/>
  <c r="J608" i="2" s="1"/>
  <c r="I607" i="2"/>
  <c r="J607" i="2" s="1"/>
  <c r="I606" i="2"/>
  <c r="J606" i="2" s="1"/>
  <c r="I605" i="2"/>
  <c r="J605" i="2" s="1"/>
  <c r="I604" i="2"/>
  <c r="J604" i="2" s="1"/>
  <c r="I603" i="2"/>
  <c r="J603" i="2" s="1"/>
  <c r="I602" i="2"/>
  <c r="J602" i="2" s="1"/>
  <c r="I601" i="2"/>
  <c r="J601" i="2" s="1"/>
  <c r="I600" i="2"/>
  <c r="J600" i="2" s="1"/>
  <c r="I599" i="2"/>
  <c r="J599" i="2" s="1"/>
  <c r="I598" i="2"/>
  <c r="J598" i="2" s="1"/>
  <c r="I597" i="2"/>
  <c r="J597" i="2" s="1"/>
  <c r="I595" i="2"/>
  <c r="J595" i="2" s="1"/>
  <c r="I594" i="2"/>
  <c r="J594" i="2" s="1"/>
  <c r="I593" i="2"/>
  <c r="J593" i="2" s="1"/>
  <c r="I592" i="2"/>
  <c r="J592" i="2" s="1"/>
  <c r="I591" i="2"/>
  <c r="J591" i="2" s="1"/>
  <c r="I590" i="2"/>
  <c r="J590" i="2" s="1"/>
  <c r="I589" i="2"/>
  <c r="J589" i="2" s="1"/>
  <c r="I588" i="2"/>
  <c r="J588" i="2" s="1"/>
  <c r="I587" i="2"/>
  <c r="J587" i="2" s="1"/>
  <c r="I585" i="2"/>
  <c r="J585" i="2" s="1"/>
  <c r="I584" i="2"/>
  <c r="J584" i="2" s="1"/>
  <c r="I583" i="2"/>
  <c r="J583" i="2" s="1"/>
  <c r="I582" i="2"/>
  <c r="J582" i="2" s="1"/>
  <c r="I581" i="2"/>
  <c r="J581" i="2" s="1"/>
  <c r="I580" i="2"/>
  <c r="J580" i="2" s="1"/>
  <c r="I579" i="2"/>
  <c r="J579" i="2" s="1"/>
  <c r="I578" i="2"/>
  <c r="J578" i="2" s="1"/>
  <c r="I577" i="2"/>
  <c r="J577" i="2" s="1"/>
  <c r="I576" i="2"/>
  <c r="J576" i="2" s="1"/>
  <c r="I575" i="2"/>
  <c r="J575" i="2" s="1"/>
  <c r="I574" i="2"/>
  <c r="J574" i="2" s="1"/>
  <c r="I573" i="2"/>
  <c r="J573" i="2" s="1"/>
  <c r="I571" i="2"/>
  <c r="J571" i="2" s="1"/>
  <c r="I570" i="2"/>
  <c r="J570" i="2" s="1"/>
  <c r="I569" i="2"/>
  <c r="J569" i="2" s="1"/>
  <c r="I568" i="2"/>
  <c r="J568" i="2" s="1"/>
  <c r="I567" i="2"/>
  <c r="J567" i="2" s="1"/>
  <c r="I566" i="2"/>
  <c r="J566" i="2" s="1"/>
  <c r="I565" i="2"/>
  <c r="J565" i="2" s="1"/>
  <c r="I564" i="2"/>
  <c r="J564" i="2" s="1"/>
  <c r="I563" i="2"/>
  <c r="J563" i="2" s="1"/>
  <c r="I562" i="2"/>
  <c r="J562" i="2" s="1"/>
  <c r="I561" i="2"/>
  <c r="J561" i="2" s="1"/>
  <c r="I560" i="2"/>
  <c r="J560" i="2" s="1"/>
  <c r="I559" i="2"/>
  <c r="J559" i="2" s="1"/>
  <c r="I557" i="2"/>
  <c r="J557" i="2" s="1"/>
  <c r="I556" i="2"/>
  <c r="J556" i="2" s="1"/>
  <c r="I555" i="2"/>
  <c r="J555" i="2" s="1"/>
  <c r="I554" i="2"/>
  <c r="J554" i="2" s="1"/>
  <c r="I553" i="2"/>
  <c r="J553" i="2" s="1"/>
  <c r="I552" i="2"/>
  <c r="J552" i="2" s="1"/>
  <c r="I551" i="2"/>
  <c r="J551" i="2" s="1"/>
  <c r="I550" i="2"/>
  <c r="J550" i="2" s="1"/>
  <c r="I549" i="2"/>
  <c r="J549" i="2" s="1"/>
  <c r="I548" i="2"/>
  <c r="J548" i="2" s="1"/>
  <c r="I546" i="2"/>
  <c r="J546" i="2" s="1"/>
  <c r="I545" i="2"/>
  <c r="J545" i="2" s="1"/>
  <c r="I544" i="2"/>
  <c r="J544" i="2" s="1"/>
  <c r="I543" i="2"/>
  <c r="J543" i="2" s="1"/>
  <c r="I542" i="2"/>
  <c r="J542" i="2" s="1"/>
  <c r="I541" i="2"/>
  <c r="J541" i="2" s="1"/>
  <c r="I540" i="2"/>
  <c r="J540" i="2" s="1"/>
  <c r="I539" i="2"/>
  <c r="J539" i="2" s="1"/>
  <c r="I538" i="2"/>
  <c r="J538" i="2" s="1"/>
  <c r="I537" i="2"/>
  <c r="J537" i="2" s="1"/>
  <c r="I536" i="2"/>
  <c r="J536" i="2" s="1"/>
  <c r="I534" i="2"/>
  <c r="J534" i="2" s="1"/>
  <c r="I533" i="2"/>
  <c r="J533" i="2" s="1"/>
  <c r="I532" i="2"/>
  <c r="J532" i="2" s="1"/>
  <c r="I531" i="2"/>
  <c r="J531" i="2" s="1"/>
  <c r="I530" i="2"/>
  <c r="J530" i="2" s="1"/>
  <c r="I529" i="2"/>
  <c r="J529" i="2" s="1"/>
  <c r="I528" i="2"/>
  <c r="J528" i="2" s="1"/>
  <c r="I527" i="2"/>
  <c r="J527" i="2" s="1"/>
  <c r="I526" i="2"/>
  <c r="J526" i="2" s="1"/>
  <c r="I525" i="2"/>
  <c r="J525" i="2" s="1"/>
  <c r="I524" i="2"/>
  <c r="J524" i="2" s="1"/>
  <c r="I522" i="2"/>
  <c r="J522" i="2" s="1"/>
  <c r="I521" i="2"/>
  <c r="J521" i="2" s="1"/>
  <c r="I520" i="2"/>
  <c r="J520" i="2" s="1"/>
  <c r="I519" i="2"/>
  <c r="J519" i="2" s="1"/>
  <c r="I518" i="2"/>
  <c r="J518" i="2" s="1"/>
  <c r="I517" i="2"/>
  <c r="J517" i="2" s="1"/>
  <c r="I516" i="2"/>
  <c r="J516" i="2" s="1"/>
  <c r="I515" i="2"/>
  <c r="J515" i="2" s="1"/>
  <c r="I514" i="2"/>
  <c r="J514" i="2" s="1"/>
  <c r="I513" i="2"/>
  <c r="J513" i="2" s="1"/>
  <c r="I512" i="2"/>
  <c r="J512" i="2" s="1"/>
  <c r="I511" i="2"/>
  <c r="J511" i="2" s="1"/>
  <c r="I510" i="2"/>
  <c r="J510" i="2" s="1"/>
  <c r="I509" i="2"/>
  <c r="J509" i="2" s="1"/>
  <c r="I508" i="2"/>
  <c r="J508" i="2" s="1"/>
  <c r="I507" i="2"/>
  <c r="J507" i="2" s="1"/>
  <c r="I506" i="2"/>
  <c r="J506" i="2" s="1"/>
  <c r="I505" i="2"/>
  <c r="J505" i="2" s="1"/>
  <c r="I503" i="2"/>
  <c r="J503" i="2" s="1"/>
  <c r="I502" i="2"/>
  <c r="J502" i="2" s="1"/>
  <c r="I501" i="2"/>
  <c r="J501" i="2" s="1"/>
  <c r="I500" i="2"/>
  <c r="J500" i="2" s="1"/>
  <c r="I499" i="2"/>
  <c r="J499" i="2" s="1"/>
  <c r="I498" i="2"/>
  <c r="J498" i="2" s="1"/>
  <c r="I497" i="2"/>
  <c r="J497" i="2" s="1"/>
  <c r="I496" i="2"/>
  <c r="J496" i="2" s="1"/>
  <c r="I495" i="2"/>
  <c r="J495" i="2" s="1"/>
  <c r="I494" i="2"/>
  <c r="J494" i="2" s="1"/>
  <c r="I493" i="2"/>
  <c r="J493" i="2" s="1"/>
  <c r="I492" i="2"/>
  <c r="J492" i="2" s="1"/>
  <c r="I491" i="2"/>
  <c r="J491" i="2" s="1"/>
  <c r="I490" i="2"/>
  <c r="J490" i="2" s="1"/>
  <c r="I489" i="2"/>
  <c r="J489" i="2" s="1"/>
  <c r="I488" i="2"/>
  <c r="J488" i="2" s="1"/>
  <c r="I487" i="2"/>
  <c r="J487" i="2" s="1"/>
  <c r="I486" i="2"/>
  <c r="J486" i="2" s="1"/>
  <c r="I484" i="2"/>
  <c r="J484" i="2" s="1"/>
  <c r="I483" i="2"/>
  <c r="J483" i="2" s="1"/>
  <c r="I482" i="2"/>
  <c r="J482" i="2" s="1"/>
  <c r="I481" i="2"/>
  <c r="J481" i="2" s="1"/>
  <c r="I480" i="2"/>
  <c r="J480" i="2" s="1"/>
  <c r="I479" i="2"/>
  <c r="J479" i="2" s="1"/>
  <c r="I478" i="2"/>
  <c r="J478" i="2" s="1"/>
  <c r="I477" i="2"/>
  <c r="J477" i="2" s="1"/>
  <c r="I476" i="2"/>
  <c r="J476" i="2" s="1"/>
  <c r="I475" i="2"/>
  <c r="J475" i="2" s="1"/>
  <c r="I474" i="2"/>
  <c r="J474" i="2" s="1"/>
  <c r="I473" i="2"/>
  <c r="J473" i="2" s="1"/>
  <c r="I472" i="2"/>
  <c r="J472" i="2" s="1"/>
  <c r="I471" i="2"/>
  <c r="J471" i="2" s="1"/>
  <c r="I470" i="2"/>
  <c r="J470" i="2" s="1"/>
  <c r="I469" i="2"/>
  <c r="J469" i="2" s="1"/>
  <c r="I468" i="2"/>
  <c r="J468" i="2" s="1"/>
  <c r="I467" i="2"/>
  <c r="J467" i="2" s="1"/>
  <c r="I465" i="2"/>
  <c r="J465" i="2" s="1"/>
  <c r="I464" i="2"/>
  <c r="J464" i="2" s="1"/>
  <c r="I463" i="2"/>
  <c r="J463" i="2" s="1"/>
  <c r="I462" i="2"/>
  <c r="J462" i="2" s="1"/>
  <c r="I461" i="2"/>
  <c r="J461" i="2" s="1"/>
  <c r="I460" i="2"/>
  <c r="J460" i="2" s="1"/>
  <c r="I459" i="2"/>
  <c r="J459" i="2" s="1"/>
  <c r="I458" i="2"/>
  <c r="J458" i="2" s="1"/>
  <c r="I457" i="2"/>
  <c r="J457" i="2" s="1"/>
  <c r="I456" i="2"/>
  <c r="J456" i="2" s="1"/>
  <c r="I455" i="2"/>
  <c r="J455" i="2" s="1"/>
  <c r="I454" i="2"/>
  <c r="J454" i="2" s="1"/>
  <c r="I453" i="2"/>
  <c r="J453" i="2" s="1"/>
  <c r="I452" i="2"/>
  <c r="J452" i="2" s="1"/>
  <c r="I451" i="2"/>
  <c r="J451" i="2" s="1"/>
  <c r="I450" i="2"/>
  <c r="J450" i="2" s="1"/>
  <c r="I409" i="2"/>
  <c r="J409" i="2" s="1"/>
  <c r="I408" i="2"/>
  <c r="J408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7" i="2"/>
  <c r="J397" i="2" s="1"/>
  <c r="I396" i="2"/>
  <c r="J396" i="2" s="1"/>
  <c r="I395" i="2"/>
  <c r="J395" i="2" s="1"/>
  <c r="I394" i="2"/>
  <c r="J394" i="2" s="1"/>
  <c r="I392" i="2"/>
  <c r="J392" i="2" s="1"/>
  <c r="I391" i="2"/>
  <c r="J391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I384" i="2"/>
  <c r="J384" i="2" s="1"/>
  <c r="I383" i="2"/>
  <c r="J383" i="2" s="1"/>
  <c r="I382" i="2"/>
  <c r="J382" i="2" s="1"/>
  <c r="I381" i="2"/>
  <c r="J381" i="2" s="1"/>
  <c r="I380" i="2"/>
  <c r="J380" i="2" s="1"/>
  <c r="I378" i="2"/>
  <c r="J378" i="2" s="1"/>
  <c r="I377" i="2"/>
  <c r="J377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70" i="2"/>
  <c r="J370" i="2" s="1"/>
  <c r="I369" i="2"/>
  <c r="J369" i="2" s="1"/>
  <c r="I368" i="2"/>
  <c r="J368" i="2" s="1"/>
  <c r="I367" i="2"/>
  <c r="J367" i="2" s="1"/>
  <c r="I366" i="2"/>
  <c r="J366" i="2" s="1"/>
  <c r="I364" i="2"/>
  <c r="J364" i="2" s="1"/>
  <c r="I363" i="2"/>
  <c r="J363" i="2" s="1"/>
  <c r="I362" i="2"/>
  <c r="J362" i="2" s="1"/>
  <c r="I361" i="2"/>
  <c r="J361" i="2" s="1"/>
  <c r="I360" i="2"/>
  <c r="J360" i="2" s="1"/>
  <c r="I359" i="2"/>
  <c r="J359" i="2" s="1"/>
  <c r="I358" i="2"/>
  <c r="J358" i="2" s="1"/>
  <c r="I357" i="2"/>
  <c r="J357" i="2" s="1"/>
  <c r="I356" i="2"/>
  <c r="J356" i="2" s="1"/>
  <c r="I355" i="2"/>
  <c r="J355" i="2" s="1"/>
  <c r="I354" i="2"/>
  <c r="J354" i="2" s="1"/>
  <c r="I353" i="2"/>
  <c r="J353" i="2" s="1"/>
  <c r="I352" i="2"/>
  <c r="J352" i="2" s="1"/>
  <c r="I351" i="2"/>
  <c r="J351" i="2" s="1"/>
  <c r="I349" i="2"/>
  <c r="J349" i="2" s="1"/>
  <c r="I348" i="2"/>
  <c r="J348" i="2" s="1"/>
  <c r="I347" i="2"/>
  <c r="J347" i="2" s="1"/>
  <c r="I346" i="2"/>
  <c r="J346" i="2" s="1"/>
  <c r="I345" i="2"/>
  <c r="J345" i="2" s="1"/>
  <c r="I344" i="2"/>
  <c r="J344" i="2" s="1"/>
  <c r="I343" i="2"/>
  <c r="J343" i="2" s="1"/>
  <c r="I342" i="2"/>
  <c r="J342" i="2" s="1"/>
  <c r="I341" i="2"/>
  <c r="J341" i="2" s="1"/>
  <c r="I340" i="2"/>
  <c r="J340" i="2" s="1"/>
  <c r="I339" i="2"/>
  <c r="J339" i="2" s="1"/>
  <c r="I338" i="2"/>
  <c r="J338" i="2" s="1"/>
  <c r="I337" i="2"/>
  <c r="J337" i="2" s="1"/>
  <c r="I336" i="2"/>
  <c r="J336" i="2" s="1"/>
  <c r="I334" i="2"/>
  <c r="J334" i="2" s="1"/>
  <c r="I333" i="2"/>
  <c r="J333" i="2" s="1"/>
  <c r="I332" i="2"/>
  <c r="J332" i="2" s="1"/>
  <c r="I331" i="2"/>
  <c r="J331" i="2" s="1"/>
  <c r="I330" i="2"/>
  <c r="J330" i="2" s="1"/>
  <c r="I329" i="2"/>
  <c r="J329" i="2" s="1"/>
  <c r="I328" i="2"/>
  <c r="J328" i="2" s="1"/>
  <c r="I327" i="2"/>
  <c r="J327" i="2" s="1"/>
  <c r="I326" i="2"/>
  <c r="J326" i="2" s="1"/>
  <c r="I325" i="2"/>
  <c r="J325" i="2" s="1"/>
  <c r="I324" i="2"/>
  <c r="J324" i="2" s="1"/>
  <c r="I323" i="2"/>
  <c r="J323" i="2" s="1"/>
  <c r="I321" i="2"/>
  <c r="J321" i="2" s="1"/>
  <c r="I320" i="2"/>
  <c r="J320" i="2" s="1"/>
  <c r="I319" i="2"/>
  <c r="J319" i="2" s="1"/>
  <c r="I318" i="2"/>
  <c r="J318" i="2" s="1"/>
  <c r="I317" i="2"/>
  <c r="J317" i="2" s="1"/>
  <c r="I316" i="2"/>
  <c r="J316" i="2" s="1"/>
  <c r="I315" i="2"/>
  <c r="J315" i="2" s="1"/>
  <c r="I314" i="2"/>
  <c r="J314" i="2" s="1"/>
  <c r="I313" i="2"/>
  <c r="J313" i="2" s="1"/>
  <c r="I312" i="2"/>
  <c r="J312" i="2" s="1"/>
  <c r="I311" i="2"/>
  <c r="J311" i="2" s="1"/>
  <c r="I309" i="2"/>
  <c r="J309" i="2" s="1"/>
  <c r="I308" i="2"/>
  <c r="J308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1" i="2"/>
  <c r="J301" i="2" s="1"/>
  <c r="I300" i="2"/>
  <c r="J300" i="2" s="1"/>
  <c r="I299" i="2"/>
  <c r="J299" i="2" s="1"/>
  <c r="I298" i="2"/>
  <c r="J298" i="2" s="1"/>
  <c r="I296" i="2"/>
  <c r="J296" i="2" s="1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6" i="2"/>
  <c r="J206" i="2" s="1"/>
  <c r="I205" i="2"/>
  <c r="J205" i="2" s="1"/>
  <c r="I204" i="2"/>
  <c r="J204" i="2" s="1"/>
  <c r="I203" i="2"/>
  <c r="J203" i="2" s="1"/>
  <c r="I202" i="2"/>
  <c r="J202" i="2" s="1"/>
  <c r="I201" i="2"/>
  <c r="J201" i="2" s="1"/>
  <c r="I200" i="2"/>
  <c r="J200" i="2" s="1"/>
  <c r="I199" i="2"/>
  <c r="J199" i="2" s="1"/>
  <c r="I197" i="2"/>
  <c r="J197" i="2" s="1"/>
  <c r="I196" i="2"/>
  <c r="J196" i="2" s="1"/>
  <c r="I195" i="2"/>
  <c r="J195" i="2" s="1"/>
  <c r="I194" i="2"/>
  <c r="J194" i="2" s="1"/>
  <c r="I193" i="2"/>
  <c r="J193" i="2" s="1"/>
  <c r="I192" i="2"/>
  <c r="J192" i="2" s="1"/>
  <c r="I191" i="2"/>
  <c r="J191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I181" i="2"/>
  <c r="J181" i="2" s="1"/>
  <c r="I180" i="2"/>
  <c r="J180" i="2" s="1"/>
  <c r="I179" i="2"/>
  <c r="J179" i="2" s="1"/>
  <c r="I178" i="2"/>
  <c r="J178" i="2" s="1"/>
  <c r="I177" i="2"/>
  <c r="J177" i="2" s="1"/>
  <c r="I175" i="2"/>
  <c r="J175" i="2" s="1"/>
  <c r="I174" i="2"/>
  <c r="J174" i="2" s="1"/>
  <c r="I173" i="2"/>
  <c r="J173" i="2" s="1"/>
  <c r="I172" i="2"/>
  <c r="J172" i="2" s="1"/>
  <c r="I171" i="2"/>
  <c r="J171" i="2" s="1"/>
  <c r="I170" i="2"/>
  <c r="J170" i="2" s="1"/>
  <c r="I169" i="2"/>
  <c r="J169" i="2" s="1"/>
  <c r="I168" i="2"/>
  <c r="J168" i="2" s="1"/>
  <c r="I164" i="2"/>
  <c r="J164" i="2" s="1"/>
  <c r="I163" i="2"/>
  <c r="J163" i="2" s="1"/>
  <c r="I162" i="2"/>
  <c r="J162" i="2" s="1"/>
  <c r="I161" i="2"/>
  <c r="J161" i="2" s="1"/>
  <c r="I160" i="2"/>
  <c r="J160" i="2" s="1"/>
  <c r="I159" i="2"/>
  <c r="J159" i="2" s="1"/>
  <c r="I158" i="2"/>
  <c r="J158" i="2" s="1"/>
  <c r="I157" i="2"/>
  <c r="J157" i="2" s="1"/>
  <c r="I137" i="2"/>
  <c r="J137" i="2" s="1"/>
  <c r="I136" i="2"/>
  <c r="J136" i="2" s="1"/>
  <c r="I135" i="2"/>
  <c r="J135" i="2" s="1"/>
  <c r="I134" i="2"/>
  <c r="J134" i="2" s="1"/>
  <c r="I133" i="2"/>
  <c r="J133" i="2" s="1"/>
  <c r="I132" i="2"/>
  <c r="J132" i="2" s="1"/>
  <c r="I131" i="2"/>
  <c r="J131" i="2" s="1"/>
  <c r="I130" i="2"/>
  <c r="J130" i="2" s="1"/>
  <c r="I127" i="2"/>
  <c r="J127" i="2" s="1"/>
  <c r="I126" i="2"/>
  <c r="J126" i="2" s="1"/>
  <c r="I125" i="2"/>
  <c r="J125" i="2" s="1"/>
  <c r="I124" i="2"/>
  <c r="J124" i="2" s="1"/>
  <c r="I123" i="2"/>
  <c r="J123" i="2" s="1"/>
  <c r="I122" i="2"/>
  <c r="J122" i="2" s="1"/>
  <c r="I121" i="2"/>
  <c r="J121" i="2" s="1"/>
  <c r="I120" i="2"/>
  <c r="J120" i="2" s="1"/>
  <c r="I119" i="2"/>
  <c r="J119" i="2" s="1"/>
  <c r="I118" i="2"/>
  <c r="J118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J5" i="2" l="1"/>
  <c r="M109" i="21" l="1"/>
  <c r="N109" i="21" s="1"/>
  <c r="M108" i="21"/>
  <c r="N108" i="21" s="1"/>
  <c r="M107" i="21"/>
  <c r="N107" i="21" s="1"/>
  <c r="M102" i="21"/>
  <c r="N102" i="21" s="1"/>
  <c r="M101" i="21"/>
  <c r="N101" i="21" s="1"/>
  <c r="M100" i="21"/>
  <c r="N100" i="21" s="1"/>
  <c r="M96" i="21"/>
  <c r="N96" i="21" s="1"/>
  <c r="M95" i="21"/>
  <c r="N95" i="21" s="1"/>
  <c r="M94" i="21"/>
  <c r="N94" i="21" s="1"/>
  <c r="M93" i="21"/>
  <c r="N93" i="21" s="1"/>
  <c r="M92" i="21"/>
  <c r="N92" i="21" s="1"/>
  <c r="M91" i="21"/>
  <c r="N91" i="21" s="1"/>
  <c r="M84" i="21"/>
  <c r="N84" i="21" s="1"/>
  <c r="M83" i="21"/>
  <c r="N83" i="21" s="1"/>
  <c r="M77" i="21"/>
  <c r="N77" i="21" s="1"/>
  <c r="M76" i="21"/>
  <c r="N76" i="21" s="1"/>
  <c r="M75" i="21"/>
  <c r="N75" i="21" s="1"/>
  <c r="M72" i="21"/>
  <c r="N72" i="21" s="1"/>
  <c r="M71" i="21"/>
  <c r="N71" i="21" s="1"/>
  <c r="M70" i="21"/>
  <c r="N70" i="21" s="1"/>
  <c r="M69" i="21"/>
  <c r="N69" i="21" s="1"/>
  <c r="M68" i="21"/>
  <c r="N68" i="21" s="1"/>
  <c r="M67" i="21"/>
  <c r="N67" i="21" s="1"/>
  <c r="M64" i="21"/>
  <c r="N64" i="21" s="1"/>
  <c r="M63" i="21"/>
  <c r="N63" i="21" s="1"/>
  <c r="M62" i="21"/>
  <c r="N62" i="21" s="1"/>
  <c r="M61" i="21"/>
  <c r="N61" i="21" s="1"/>
  <c r="M60" i="21"/>
  <c r="N60" i="21" s="1"/>
  <c r="M59" i="21"/>
  <c r="N59" i="21" s="1"/>
  <c r="M58" i="21"/>
  <c r="N58" i="21" s="1"/>
  <c r="M51" i="21"/>
  <c r="N51" i="21" s="1"/>
  <c r="M50" i="21"/>
  <c r="N50" i="21" s="1"/>
  <c r="M49" i="21"/>
  <c r="N49" i="21" s="1"/>
  <c r="M42" i="21"/>
  <c r="N42" i="21" s="1"/>
  <c r="M41" i="21"/>
  <c r="N41" i="21" s="1"/>
  <c r="M39" i="21"/>
  <c r="N39" i="21" s="1"/>
  <c r="M38" i="21"/>
  <c r="N38" i="21" s="1"/>
  <c r="M37" i="21"/>
  <c r="N37" i="21" s="1"/>
  <c r="M36" i="21"/>
  <c r="N36" i="21" s="1"/>
  <c r="M33" i="21"/>
  <c r="N33" i="21" s="1"/>
  <c r="M32" i="21"/>
  <c r="N32" i="21" s="1"/>
  <c r="M31" i="21"/>
  <c r="N31" i="21" s="1"/>
  <c r="M30" i="21"/>
  <c r="N30" i="21" s="1"/>
  <c r="M29" i="21"/>
  <c r="N29" i="21" s="1"/>
  <c r="M28" i="21"/>
  <c r="N28" i="21" s="1"/>
  <c r="M27" i="21"/>
  <c r="N27" i="21" s="1"/>
  <c r="M22" i="21"/>
  <c r="N22" i="21" s="1"/>
  <c r="M21" i="21"/>
  <c r="N21" i="21" s="1"/>
  <c r="M20" i="21"/>
  <c r="N20" i="21" s="1"/>
  <c r="M18" i="21"/>
  <c r="N18" i="21" s="1"/>
  <c r="M12" i="21"/>
  <c r="N12" i="21" s="1"/>
  <c r="M11" i="21"/>
  <c r="N11" i="21" s="1"/>
  <c r="M10" i="21"/>
  <c r="N10" i="21" s="1"/>
  <c r="N5" i="21" l="1"/>
  <c r="B11" i="1" s="1"/>
  <c r="K103" i="5" l="1"/>
  <c r="L103" i="5" s="1"/>
  <c r="K102" i="5"/>
  <c r="L102" i="5" s="1"/>
  <c r="K101" i="5"/>
  <c r="L101" i="5" s="1"/>
  <c r="K99" i="5"/>
  <c r="L99" i="5" s="1"/>
  <c r="K98" i="5"/>
  <c r="L98" i="5" s="1"/>
  <c r="K97" i="5"/>
  <c r="L97" i="5" s="1"/>
  <c r="K96" i="5"/>
  <c r="L96" i="5" s="1"/>
  <c r="K95" i="5"/>
  <c r="L95" i="5" s="1"/>
  <c r="K94" i="5"/>
  <c r="L94" i="5" s="1"/>
  <c r="K93" i="5"/>
  <c r="L93" i="5" s="1"/>
  <c r="K91" i="5"/>
  <c r="L91" i="5" s="1"/>
  <c r="K90" i="5"/>
  <c r="L90" i="5" s="1"/>
  <c r="K88" i="5"/>
  <c r="L88" i="5" s="1"/>
  <c r="K87" i="5"/>
  <c r="L87" i="5" s="1"/>
  <c r="K86" i="5"/>
  <c r="L86" i="5" s="1"/>
  <c r="K85" i="5"/>
  <c r="L85" i="5" s="1"/>
  <c r="K84" i="5"/>
  <c r="L84" i="5" s="1"/>
  <c r="K83" i="5"/>
  <c r="L83" i="5" s="1"/>
  <c r="K82" i="5"/>
  <c r="L82" i="5" s="1"/>
  <c r="K79" i="5"/>
  <c r="L79" i="5" s="1"/>
  <c r="K78" i="5"/>
  <c r="L78" i="5" s="1"/>
  <c r="K77" i="5"/>
  <c r="L77" i="5" s="1"/>
  <c r="K76" i="5"/>
  <c r="L76" i="5" s="1"/>
  <c r="K74" i="5"/>
  <c r="L74" i="5" s="1"/>
  <c r="K73" i="5"/>
  <c r="L73" i="5" s="1"/>
  <c r="K72" i="5"/>
  <c r="L72" i="5" s="1"/>
  <c r="K71" i="5"/>
  <c r="L71" i="5" s="1"/>
  <c r="K70" i="5"/>
  <c r="L70" i="5" s="1"/>
  <c r="K69" i="5"/>
  <c r="L69" i="5" s="1"/>
  <c r="K68" i="5"/>
  <c r="L68" i="5" s="1"/>
  <c r="K65" i="5"/>
  <c r="L65" i="5" s="1"/>
  <c r="K64" i="5"/>
  <c r="L64" i="5" s="1"/>
  <c r="K62" i="5"/>
  <c r="L62" i="5" s="1"/>
  <c r="K61" i="5"/>
  <c r="L61" i="5" s="1"/>
  <c r="K60" i="5"/>
  <c r="L60" i="5" s="1"/>
  <c r="K59" i="5"/>
  <c r="L59" i="5" s="1"/>
  <c r="K57" i="5"/>
  <c r="L57" i="5" s="1"/>
  <c r="K56" i="5"/>
  <c r="L56" i="5" s="1"/>
  <c r="K55" i="5"/>
  <c r="L55" i="5" s="1"/>
  <c r="K54" i="5"/>
  <c r="L54" i="5" s="1"/>
  <c r="K53" i="5"/>
  <c r="L53" i="5" s="1"/>
  <c r="K52" i="5"/>
  <c r="L52" i="5" s="1"/>
  <c r="K51" i="5"/>
  <c r="L51" i="5" s="1"/>
  <c r="K50" i="5"/>
  <c r="L50" i="5" s="1"/>
  <c r="K48" i="5"/>
  <c r="L48" i="5" s="1"/>
  <c r="K47" i="5"/>
  <c r="L47" i="5" s="1"/>
  <c r="K46" i="5"/>
  <c r="L46" i="5" s="1"/>
  <c r="K45" i="5"/>
  <c r="L45" i="5" s="1"/>
  <c r="K43" i="5"/>
  <c r="L43" i="5" s="1"/>
  <c r="K42" i="5"/>
  <c r="L42" i="5" s="1"/>
  <c r="K41" i="5"/>
  <c r="L41" i="5" s="1"/>
  <c r="K39" i="5"/>
  <c r="L39" i="5" s="1"/>
  <c r="K38" i="5"/>
  <c r="L38" i="5" s="1"/>
  <c r="K37" i="5"/>
  <c r="L37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6" i="5"/>
  <c r="L26" i="5" s="1"/>
  <c r="K25" i="5"/>
  <c r="L25" i="5" s="1"/>
  <c r="K24" i="5"/>
  <c r="L24" i="5" s="1"/>
  <c r="K23" i="5"/>
  <c r="L23" i="5" s="1"/>
  <c r="K22" i="5"/>
  <c r="L22" i="5" s="1"/>
  <c r="K21" i="5"/>
  <c r="L21" i="5" s="1"/>
  <c r="K20" i="5"/>
  <c r="L20" i="5" s="1"/>
  <c r="K16" i="5"/>
  <c r="L16" i="5" s="1"/>
  <c r="K15" i="5"/>
  <c r="L15" i="5" s="1"/>
  <c r="K14" i="5"/>
  <c r="L14" i="5" s="1"/>
  <c r="K13" i="5"/>
  <c r="L13" i="5" s="1"/>
  <c r="K12" i="5"/>
  <c r="L12" i="5" s="1"/>
  <c r="K11" i="5"/>
  <c r="L11" i="5" s="1"/>
  <c r="K10" i="5"/>
  <c r="L10" i="5" s="1"/>
  <c r="K9" i="5"/>
  <c r="L9" i="5" s="1"/>
  <c r="K8" i="5"/>
  <c r="L8" i="5" s="1"/>
  <c r="K356" i="6"/>
  <c r="L356" i="6" s="1"/>
  <c r="K357" i="6"/>
  <c r="L357" i="6" s="1"/>
  <c r="K358" i="6"/>
  <c r="L358" i="6" s="1"/>
  <c r="K359" i="6"/>
  <c r="L359" i="6" s="1"/>
  <c r="K360" i="6"/>
  <c r="L360" i="6" s="1"/>
  <c r="K361" i="6"/>
  <c r="L361" i="6" s="1"/>
  <c r="K362" i="6"/>
  <c r="L362" i="6" s="1"/>
  <c r="K363" i="6"/>
  <c r="L363" i="6" s="1"/>
  <c r="K328" i="6"/>
  <c r="L328" i="6" s="1"/>
  <c r="K329" i="6"/>
  <c r="L329" i="6" s="1"/>
  <c r="K330" i="6"/>
  <c r="L330" i="6" s="1"/>
  <c r="K331" i="6"/>
  <c r="L331" i="6" s="1"/>
  <c r="L5" i="5" l="1"/>
  <c r="B17" i="1" s="1"/>
  <c r="C17" i="1" s="1"/>
  <c r="J194" i="17"/>
  <c r="K194" i="17" s="1"/>
  <c r="J193" i="17"/>
  <c r="K193" i="17" s="1"/>
  <c r="J191" i="17"/>
  <c r="K191" i="17" s="1"/>
  <c r="J190" i="17"/>
  <c r="K190" i="17" s="1"/>
  <c r="J188" i="17"/>
  <c r="K188" i="17" s="1"/>
  <c r="J187" i="17"/>
  <c r="K187" i="17" s="1"/>
  <c r="J186" i="17"/>
  <c r="K186" i="17" s="1"/>
  <c r="J185" i="17"/>
  <c r="K185" i="17" s="1"/>
  <c r="J184" i="17"/>
  <c r="K184" i="17" s="1"/>
  <c r="J183" i="17"/>
  <c r="K183" i="17" s="1"/>
  <c r="J181" i="17"/>
  <c r="K181" i="17" s="1"/>
  <c r="J180" i="17"/>
  <c r="K180" i="17" s="1"/>
  <c r="J179" i="17"/>
  <c r="K179" i="17" s="1"/>
  <c r="J178" i="17"/>
  <c r="K178" i="17" s="1"/>
  <c r="J177" i="17"/>
  <c r="K177" i="17" s="1"/>
  <c r="J176" i="17"/>
  <c r="K176" i="17" s="1"/>
  <c r="J175" i="17"/>
  <c r="K175" i="17" s="1"/>
  <c r="J174" i="17"/>
  <c r="K174" i="17" s="1"/>
  <c r="J173" i="17"/>
  <c r="K173" i="17" s="1"/>
  <c r="J172" i="17"/>
  <c r="K172" i="17" s="1"/>
  <c r="J171" i="17"/>
  <c r="K171" i="17" s="1"/>
  <c r="J170" i="17"/>
  <c r="K170" i="17" s="1"/>
  <c r="J169" i="17"/>
  <c r="K169" i="17" s="1"/>
  <c r="J168" i="17"/>
  <c r="K168" i="17" s="1"/>
  <c r="J167" i="17"/>
  <c r="K167" i="17" s="1"/>
  <c r="J166" i="17"/>
  <c r="K166" i="17" s="1"/>
  <c r="J165" i="17"/>
  <c r="K165" i="17" s="1"/>
  <c r="J164" i="17"/>
  <c r="K164" i="17" s="1"/>
  <c r="J163" i="17"/>
  <c r="K163" i="17" s="1"/>
  <c r="J162" i="17"/>
  <c r="K162" i="17" s="1"/>
  <c r="J161" i="17"/>
  <c r="K161" i="17" s="1"/>
  <c r="J160" i="17"/>
  <c r="K160" i="17" s="1"/>
  <c r="J159" i="17"/>
  <c r="K159" i="17" s="1"/>
  <c r="J158" i="17"/>
  <c r="K158" i="17" s="1"/>
  <c r="J157" i="17"/>
  <c r="K157" i="17" s="1"/>
  <c r="J156" i="17"/>
  <c r="K156" i="17" s="1"/>
  <c r="J155" i="17"/>
  <c r="K155" i="17" s="1"/>
  <c r="J154" i="17"/>
  <c r="K154" i="17" s="1"/>
  <c r="J153" i="17"/>
  <c r="K153" i="17" s="1"/>
  <c r="J152" i="17"/>
  <c r="K152" i="17" s="1"/>
  <c r="J151" i="17"/>
  <c r="K151" i="17" s="1"/>
  <c r="J150" i="17"/>
  <c r="K150" i="17" s="1"/>
  <c r="J149" i="17"/>
  <c r="K149" i="17" s="1"/>
  <c r="J148" i="17"/>
  <c r="K148" i="17" s="1"/>
  <c r="J147" i="17"/>
  <c r="K147" i="17" s="1"/>
  <c r="J146" i="17"/>
  <c r="K146" i="17" s="1"/>
  <c r="J145" i="17"/>
  <c r="K145" i="17" s="1"/>
  <c r="J144" i="17"/>
  <c r="K144" i="17" s="1"/>
  <c r="J143" i="17"/>
  <c r="K143" i="17" s="1"/>
  <c r="J142" i="17"/>
  <c r="K142" i="17" s="1"/>
  <c r="J141" i="17"/>
  <c r="K141" i="17" s="1"/>
  <c r="J140" i="17"/>
  <c r="K140" i="17" s="1"/>
  <c r="J139" i="17"/>
  <c r="K139" i="17" s="1"/>
  <c r="J138" i="17"/>
  <c r="K138" i="17" s="1"/>
  <c r="J137" i="17"/>
  <c r="K137" i="17" s="1"/>
  <c r="J136" i="17"/>
  <c r="K136" i="17" s="1"/>
  <c r="J135" i="17"/>
  <c r="K135" i="17" s="1"/>
  <c r="J134" i="17"/>
  <c r="K134" i="17" s="1"/>
  <c r="J133" i="17"/>
  <c r="K133" i="17" s="1"/>
  <c r="J131" i="17"/>
  <c r="K131" i="17" s="1"/>
  <c r="J129" i="17"/>
  <c r="K129" i="17" s="1"/>
  <c r="J127" i="17"/>
  <c r="K127" i="17" s="1"/>
  <c r="J126" i="17"/>
  <c r="K126" i="17" s="1"/>
  <c r="J125" i="17"/>
  <c r="K125" i="17" s="1"/>
  <c r="J124" i="17"/>
  <c r="K124" i="17" s="1"/>
  <c r="J123" i="17"/>
  <c r="K123" i="17" s="1"/>
  <c r="J121" i="17"/>
  <c r="K121" i="17" s="1"/>
  <c r="J119" i="17"/>
  <c r="K119" i="17" s="1"/>
  <c r="J117" i="17"/>
  <c r="K117" i="17" s="1"/>
  <c r="J115" i="17"/>
  <c r="K115" i="17" s="1"/>
  <c r="J114" i="17"/>
  <c r="K114" i="17" s="1"/>
  <c r="J112" i="17"/>
  <c r="K112" i="17" s="1"/>
  <c r="J110" i="17"/>
  <c r="K110" i="17" s="1"/>
  <c r="J109" i="17"/>
  <c r="K109" i="17" s="1"/>
  <c r="J107" i="17"/>
  <c r="K107" i="17" s="1"/>
  <c r="J105" i="17"/>
  <c r="K105" i="17" s="1"/>
  <c r="J104" i="17"/>
  <c r="K104" i="17" s="1"/>
  <c r="J103" i="17"/>
  <c r="K103" i="17" s="1"/>
  <c r="J101" i="17"/>
  <c r="K101" i="17" s="1"/>
  <c r="J100" i="17"/>
  <c r="K100" i="17" s="1"/>
  <c r="J98" i="17"/>
  <c r="K98" i="17" s="1"/>
  <c r="J97" i="17"/>
  <c r="K97" i="17" s="1"/>
  <c r="J96" i="17"/>
  <c r="K96" i="17" s="1"/>
  <c r="J95" i="17"/>
  <c r="K95" i="17" s="1"/>
  <c r="J93" i="17"/>
  <c r="K93" i="17" s="1"/>
  <c r="J92" i="17"/>
  <c r="K92" i="17" s="1"/>
  <c r="J90" i="17"/>
  <c r="K90" i="17" s="1"/>
  <c r="J89" i="17"/>
  <c r="K89" i="17" s="1"/>
  <c r="J88" i="17"/>
  <c r="K88" i="17" s="1"/>
  <c r="J86" i="17"/>
  <c r="K86" i="17" s="1"/>
  <c r="J85" i="17"/>
  <c r="K85" i="17" s="1"/>
  <c r="J84" i="17"/>
  <c r="K84" i="17" s="1"/>
  <c r="J83" i="17"/>
  <c r="K83" i="17" s="1"/>
  <c r="J82" i="17"/>
  <c r="K82" i="17" s="1"/>
  <c r="J81" i="17"/>
  <c r="K81" i="17" s="1"/>
  <c r="J78" i="17"/>
  <c r="K78" i="17" s="1"/>
  <c r="J76" i="17"/>
  <c r="K76" i="17" s="1"/>
  <c r="J75" i="17"/>
  <c r="K75" i="17" s="1"/>
  <c r="J74" i="17"/>
  <c r="K74" i="17" s="1"/>
  <c r="J73" i="17"/>
  <c r="K73" i="17" s="1"/>
  <c r="J72" i="17"/>
  <c r="K72" i="17" s="1"/>
  <c r="J71" i="17"/>
  <c r="K71" i="17" s="1"/>
  <c r="J70" i="17"/>
  <c r="K70" i="17" s="1"/>
  <c r="J69" i="17"/>
  <c r="K69" i="17" s="1"/>
  <c r="J67" i="17"/>
  <c r="K67" i="17" s="1"/>
  <c r="J66" i="17"/>
  <c r="K66" i="17" s="1"/>
  <c r="J65" i="17"/>
  <c r="K65" i="17" s="1"/>
  <c r="J64" i="17"/>
  <c r="K64" i="17" s="1"/>
  <c r="J63" i="17"/>
  <c r="K63" i="17" s="1"/>
  <c r="J61" i="17"/>
  <c r="K61" i="17" s="1"/>
  <c r="J60" i="17"/>
  <c r="K60" i="17" s="1"/>
  <c r="J59" i="17"/>
  <c r="K59" i="17" s="1"/>
  <c r="J58" i="17"/>
  <c r="K58" i="17" s="1"/>
  <c r="J57" i="17"/>
  <c r="K57" i="17" s="1"/>
  <c r="J56" i="17"/>
  <c r="K56" i="17" s="1"/>
  <c r="J55" i="17"/>
  <c r="K55" i="17" s="1"/>
  <c r="J54" i="17"/>
  <c r="K54" i="17" s="1"/>
  <c r="J52" i="17"/>
  <c r="K52" i="17" s="1"/>
  <c r="J51" i="17"/>
  <c r="K51" i="17" s="1"/>
  <c r="J50" i="17"/>
  <c r="K50" i="17" s="1"/>
  <c r="J48" i="17"/>
  <c r="K48" i="17" s="1"/>
  <c r="J47" i="17"/>
  <c r="K47" i="17" s="1"/>
  <c r="J46" i="17"/>
  <c r="K46" i="17" s="1"/>
  <c r="J45" i="17"/>
  <c r="K45" i="17" s="1"/>
  <c r="J44" i="17"/>
  <c r="K44" i="17" s="1"/>
  <c r="J43" i="17"/>
  <c r="K43" i="17" s="1"/>
  <c r="J42" i="17"/>
  <c r="K42" i="17" s="1"/>
  <c r="J41" i="17"/>
  <c r="K41" i="17" s="1"/>
  <c r="J40" i="17"/>
  <c r="K40" i="17" s="1"/>
  <c r="J39" i="17"/>
  <c r="K39" i="17" s="1"/>
  <c r="J38" i="17"/>
  <c r="K38" i="17" s="1"/>
  <c r="J37" i="17"/>
  <c r="K37" i="17" s="1"/>
  <c r="J35" i="17"/>
  <c r="K35" i="17" s="1"/>
  <c r="J34" i="17"/>
  <c r="K34" i="17" s="1"/>
  <c r="J33" i="17"/>
  <c r="K33" i="17" s="1"/>
  <c r="J32" i="17"/>
  <c r="K32" i="17" s="1"/>
  <c r="J31" i="17"/>
  <c r="K31" i="17" s="1"/>
  <c r="J29" i="17"/>
  <c r="K29" i="17" s="1"/>
  <c r="J28" i="17"/>
  <c r="K28" i="17" s="1"/>
  <c r="J27" i="17"/>
  <c r="K27" i="17" s="1"/>
  <c r="J26" i="17"/>
  <c r="K26" i="17" s="1"/>
  <c r="J25" i="17"/>
  <c r="K25" i="17" s="1"/>
  <c r="J24" i="17"/>
  <c r="K24" i="17" s="1"/>
  <c r="J23" i="17"/>
  <c r="K23" i="17" s="1"/>
  <c r="J22" i="17"/>
  <c r="K22" i="17" s="1"/>
  <c r="J20" i="17"/>
  <c r="K20" i="17" s="1"/>
  <c r="J19" i="17"/>
  <c r="K19" i="17" s="1"/>
  <c r="J18" i="17"/>
  <c r="K18" i="17" s="1"/>
  <c r="J16" i="17"/>
  <c r="K16" i="17" s="1"/>
  <c r="J15" i="17"/>
  <c r="K15" i="17" s="1"/>
  <c r="J14" i="17"/>
  <c r="K14" i="17" s="1"/>
  <c r="J12" i="17"/>
  <c r="K12" i="17" s="1"/>
  <c r="J11" i="17"/>
  <c r="K11" i="17" s="1"/>
  <c r="J10" i="17"/>
  <c r="K10" i="17" s="1"/>
  <c r="J9" i="17"/>
  <c r="K9" i="17" s="1"/>
  <c r="K678" i="6"/>
  <c r="L678" i="6" s="1"/>
  <c r="K677" i="6"/>
  <c r="L677" i="6" s="1"/>
  <c r="K676" i="6"/>
  <c r="L676" i="6" s="1"/>
  <c r="K675" i="6"/>
  <c r="L675" i="6" s="1"/>
  <c r="K674" i="6"/>
  <c r="L674" i="6" s="1"/>
  <c r="K673" i="6"/>
  <c r="L673" i="6" s="1"/>
  <c r="K672" i="6"/>
  <c r="L672" i="6" s="1"/>
  <c r="K671" i="6"/>
  <c r="L671" i="6" s="1"/>
  <c r="K670" i="6"/>
  <c r="L670" i="6" s="1"/>
  <c r="K669" i="6"/>
  <c r="L669" i="6" s="1"/>
  <c r="K668" i="6"/>
  <c r="L668" i="6" s="1"/>
  <c r="K667" i="6"/>
  <c r="L667" i="6" s="1"/>
  <c r="K665" i="6"/>
  <c r="L665" i="6" s="1"/>
  <c r="K663" i="6"/>
  <c r="L663" i="6" s="1"/>
  <c r="K661" i="6"/>
  <c r="L661" i="6" s="1"/>
  <c r="K660" i="6"/>
  <c r="L660" i="6" s="1"/>
  <c r="K658" i="6"/>
  <c r="L658" i="6" s="1"/>
  <c r="K657" i="6"/>
  <c r="L657" i="6" s="1"/>
  <c r="K655" i="6"/>
  <c r="L655" i="6" s="1"/>
  <c r="K654" i="6"/>
  <c r="L654" i="6" s="1"/>
  <c r="K653" i="6"/>
  <c r="L653" i="6" s="1"/>
  <c r="K652" i="6"/>
  <c r="L652" i="6" s="1"/>
  <c r="K651" i="6"/>
  <c r="L651" i="6" s="1"/>
  <c r="K650" i="6"/>
  <c r="L650" i="6" s="1"/>
  <c r="K649" i="6"/>
  <c r="L649" i="6" s="1"/>
  <c r="K648" i="6"/>
  <c r="L648" i="6" s="1"/>
  <c r="K647" i="6"/>
  <c r="L647" i="6" s="1"/>
  <c r="K646" i="6"/>
  <c r="L646" i="6" s="1"/>
  <c r="K645" i="6"/>
  <c r="L645" i="6" s="1"/>
  <c r="K643" i="6"/>
  <c r="L643" i="6" s="1"/>
  <c r="K642" i="6"/>
  <c r="L642" i="6" s="1"/>
  <c r="K641" i="6"/>
  <c r="L641" i="6" s="1"/>
  <c r="K640" i="6"/>
  <c r="L640" i="6" s="1"/>
  <c r="K638" i="6"/>
  <c r="L638" i="6" s="1"/>
  <c r="K637" i="6"/>
  <c r="L637" i="6" s="1"/>
  <c r="K636" i="6"/>
  <c r="L636" i="6" s="1"/>
  <c r="K635" i="6"/>
  <c r="L635" i="6" s="1"/>
  <c r="K634" i="6"/>
  <c r="L634" i="6" s="1"/>
  <c r="K633" i="6"/>
  <c r="L633" i="6" s="1"/>
  <c r="K632" i="6"/>
  <c r="L632" i="6" s="1"/>
  <c r="K631" i="6"/>
  <c r="L631" i="6" s="1"/>
  <c r="K629" i="6"/>
  <c r="L629" i="6" s="1"/>
  <c r="K628" i="6"/>
  <c r="L628" i="6" s="1"/>
  <c r="K627" i="6"/>
  <c r="L627" i="6" s="1"/>
  <c r="K626" i="6"/>
  <c r="L626" i="6" s="1"/>
  <c r="K625" i="6"/>
  <c r="L625" i="6" s="1"/>
  <c r="K624" i="6"/>
  <c r="L624" i="6" s="1"/>
  <c r="K623" i="6"/>
  <c r="L623" i="6" s="1"/>
  <c r="K622" i="6"/>
  <c r="L622" i="6" s="1"/>
  <c r="K619" i="6"/>
  <c r="L619" i="6" s="1"/>
  <c r="K618" i="6"/>
  <c r="L618" i="6" s="1"/>
  <c r="K616" i="6"/>
  <c r="L616" i="6" s="1"/>
  <c r="K615" i="6"/>
  <c r="L615" i="6" s="1"/>
  <c r="K614" i="6"/>
  <c r="L614" i="6" s="1"/>
  <c r="K612" i="6"/>
  <c r="L612" i="6" s="1"/>
  <c r="K611" i="6"/>
  <c r="L611" i="6" s="1"/>
  <c r="K610" i="6"/>
  <c r="L610" i="6" s="1"/>
  <c r="K609" i="6"/>
  <c r="L609" i="6" s="1"/>
  <c r="K608" i="6"/>
  <c r="L608" i="6" s="1"/>
  <c r="K607" i="6"/>
  <c r="L607" i="6" s="1"/>
  <c r="K606" i="6"/>
  <c r="L606" i="6" s="1"/>
  <c r="K605" i="6"/>
  <c r="L605" i="6" s="1"/>
  <c r="K604" i="6"/>
  <c r="L604" i="6" s="1"/>
  <c r="K603" i="6"/>
  <c r="L603" i="6" s="1"/>
  <c r="K602" i="6"/>
  <c r="L602" i="6" s="1"/>
  <c r="K601" i="6"/>
  <c r="L601" i="6" s="1"/>
  <c r="K600" i="6"/>
  <c r="L600" i="6" s="1"/>
  <c r="K599" i="6"/>
  <c r="L599" i="6" s="1"/>
  <c r="K598" i="6"/>
  <c r="L598" i="6" s="1"/>
  <c r="K596" i="6"/>
  <c r="L596" i="6" s="1"/>
  <c r="K595" i="6"/>
  <c r="L595" i="6" s="1"/>
  <c r="K594" i="6"/>
  <c r="L594" i="6" s="1"/>
  <c r="K592" i="6"/>
  <c r="L592" i="6" s="1"/>
  <c r="K591" i="6"/>
  <c r="L591" i="6" s="1"/>
  <c r="K589" i="6"/>
  <c r="L589" i="6" s="1"/>
  <c r="K588" i="6"/>
  <c r="L588" i="6" s="1"/>
  <c r="K587" i="6"/>
  <c r="L587" i="6" s="1"/>
  <c r="K585" i="6"/>
  <c r="L585" i="6" s="1"/>
  <c r="K584" i="6"/>
  <c r="L584" i="6" s="1"/>
  <c r="K583" i="6"/>
  <c r="L583" i="6" s="1"/>
  <c r="K582" i="6"/>
  <c r="L582" i="6" s="1"/>
  <c r="K580" i="6"/>
  <c r="L580" i="6" s="1"/>
  <c r="K579" i="6"/>
  <c r="L579" i="6" s="1"/>
  <c r="K578" i="6"/>
  <c r="L578" i="6" s="1"/>
  <c r="K577" i="6"/>
  <c r="L577" i="6" s="1"/>
  <c r="K576" i="6"/>
  <c r="L576" i="6" s="1"/>
  <c r="K575" i="6"/>
  <c r="L575" i="6" s="1"/>
  <c r="K574" i="6"/>
  <c r="L574" i="6" s="1"/>
  <c r="K573" i="6"/>
  <c r="L573" i="6" s="1"/>
  <c r="K572" i="6"/>
  <c r="L572" i="6" s="1"/>
  <c r="K571" i="6"/>
  <c r="L571" i="6" s="1"/>
  <c r="K570" i="6"/>
  <c r="L570" i="6" s="1"/>
  <c r="K568" i="6"/>
  <c r="L568" i="6" s="1"/>
  <c r="K567" i="6"/>
  <c r="L567" i="6" s="1"/>
  <c r="K566" i="6"/>
  <c r="L566" i="6" s="1"/>
  <c r="K565" i="6"/>
  <c r="L565" i="6" s="1"/>
  <c r="K564" i="6"/>
  <c r="L564" i="6" s="1"/>
  <c r="K563" i="6"/>
  <c r="L563" i="6" s="1"/>
  <c r="K562" i="6"/>
  <c r="L562" i="6" s="1"/>
  <c r="K561" i="6"/>
  <c r="L561" i="6" s="1"/>
  <c r="K560" i="6"/>
  <c r="L560" i="6" s="1"/>
  <c r="K558" i="6"/>
  <c r="L558" i="6" s="1"/>
  <c r="K557" i="6"/>
  <c r="L557" i="6" s="1"/>
  <c r="K556" i="6"/>
  <c r="L556" i="6" s="1"/>
  <c r="K554" i="6"/>
  <c r="L554" i="6" s="1"/>
  <c r="K553" i="6"/>
  <c r="L553" i="6" s="1"/>
  <c r="K552" i="6"/>
  <c r="L552" i="6" s="1"/>
  <c r="K550" i="6"/>
  <c r="L550" i="6" s="1"/>
  <c r="K549" i="6"/>
  <c r="L549" i="6" s="1"/>
  <c r="K548" i="6"/>
  <c r="L548" i="6" s="1"/>
  <c r="K547" i="6"/>
  <c r="L547" i="6" s="1"/>
  <c r="K546" i="6"/>
  <c r="L546" i="6" s="1"/>
  <c r="K543" i="6"/>
  <c r="L543" i="6" s="1"/>
  <c r="K542" i="6"/>
  <c r="L542" i="6" s="1"/>
  <c r="K540" i="6"/>
  <c r="L540" i="6" s="1"/>
  <c r="K539" i="6"/>
  <c r="L539" i="6" s="1"/>
  <c r="K538" i="6"/>
  <c r="L538" i="6" s="1"/>
  <c r="K537" i="6"/>
  <c r="L537" i="6" s="1"/>
  <c r="K536" i="6"/>
  <c r="L536" i="6" s="1"/>
  <c r="K534" i="6"/>
  <c r="L534" i="6" s="1"/>
  <c r="K533" i="6"/>
  <c r="L533" i="6" s="1"/>
  <c r="K530" i="6"/>
  <c r="L530" i="6" s="1"/>
  <c r="K528" i="6"/>
  <c r="L528" i="6" s="1"/>
  <c r="K527" i="6"/>
  <c r="L527" i="6" s="1"/>
  <c r="K526" i="6"/>
  <c r="L526" i="6" s="1"/>
  <c r="K525" i="6"/>
  <c r="L525" i="6" s="1"/>
  <c r="K524" i="6"/>
  <c r="L524" i="6" s="1"/>
  <c r="K523" i="6"/>
  <c r="L523" i="6" s="1"/>
  <c r="K521" i="6"/>
  <c r="L521" i="6" s="1"/>
  <c r="K520" i="6"/>
  <c r="L520" i="6" s="1"/>
  <c r="K519" i="6"/>
  <c r="L519" i="6" s="1"/>
  <c r="K517" i="6"/>
  <c r="L517" i="6" s="1"/>
  <c r="K516" i="6"/>
  <c r="L516" i="6" s="1"/>
  <c r="K515" i="6"/>
  <c r="L515" i="6" s="1"/>
  <c r="K514" i="6"/>
  <c r="L514" i="6" s="1"/>
  <c r="K513" i="6"/>
  <c r="L513" i="6" s="1"/>
  <c r="K512" i="6"/>
  <c r="L512" i="6" s="1"/>
  <c r="K510" i="6"/>
  <c r="L510" i="6" s="1"/>
  <c r="K509" i="6"/>
  <c r="L509" i="6" s="1"/>
  <c r="K507" i="6"/>
  <c r="L507" i="6" s="1"/>
  <c r="K506" i="6"/>
  <c r="L506" i="6" s="1"/>
  <c r="K505" i="6"/>
  <c r="L505" i="6" s="1"/>
  <c r="K504" i="6"/>
  <c r="L504" i="6" s="1"/>
  <c r="K503" i="6"/>
  <c r="L503" i="6" s="1"/>
  <c r="K502" i="6"/>
  <c r="L502" i="6" s="1"/>
  <c r="K501" i="6"/>
  <c r="L501" i="6" s="1"/>
  <c r="K500" i="6"/>
  <c r="L500" i="6" s="1"/>
  <c r="K499" i="6"/>
  <c r="L499" i="6" s="1"/>
  <c r="K497" i="6"/>
  <c r="L497" i="6" s="1"/>
  <c r="K496" i="6"/>
  <c r="L496" i="6" s="1"/>
  <c r="K495" i="6"/>
  <c r="L495" i="6" s="1"/>
  <c r="K494" i="6"/>
  <c r="L494" i="6" s="1"/>
  <c r="K493" i="6"/>
  <c r="L493" i="6" s="1"/>
  <c r="K492" i="6"/>
  <c r="L492" i="6" s="1"/>
  <c r="K491" i="6"/>
  <c r="L491" i="6" s="1"/>
  <c r="K490" i="6"/>
  <c r="L490" i="6" s="1"/>
  <c r="K489" i="6"/>
  <c r="L489" i="6" s="1"/>
  <c r="K488" i="6"/>
  <c r="L488" i="6" s="1"/>
  <c r="K487" i="6"/>
  <c r="L487" i="6" s="1"/>
  <c r="K486" i="6"/>
  <c r="L486" i="6" s="1"/>
  <c r="K485" i="6"/>
  <c r="L485" i="6" s="1"/>
  <c r="K484" i="6"/>
  <c r="L484" i="6" s="1"/>
  <c r="K483" i="6"/>
  <c r="L483" i="6" s="1"/>
  <c r="K482" i="6"/>
  <c r="L482" i="6" s="1"/>
  <c r="K481" i="6"/>
  <c r="L481" i="6" s="1"/>
  <c r="K480" i="6"/>
  <c r="L480" i="6" s="1"/>
  <c r="K479" i="6"/>
  <c r="L479" i="6" s="1"/>
  <c r="K478" i="6"/>
  <c r="L478" i="6" s="1"/>
  <c r="K477" i="6"/>
  <c r="L477" i="6" s="1"/>
  <c r="K476" i="6"/>
  <c r="L476" i="6" s="1"/>
  <c r="K474" i="6"/>
  <c r="L474" i="6" s="1"/>
  <c r="K473" i="6"/>
  <c r="L473" i="6" s="1"/>
  <c r="K472" i="6"/>
  <c r="L472" i="6" s="1"/>
  <c r="K471" i="6"/>
  <c r="L471" i="6" s="1"/>
  <c r="K470" i="6"/>
  <c r="L470" i="6" s="1"/>
  <c r="K469" i="6"/>
  <c r="L469" i="6" s="1"/>
  <c r="K468" i="6"/>
  <c r="L468" i="6" s="1"/>
  <c r="K467" i="6"/>
  <c r="L467" i="6" s="1"/>
  <c r="K465" i="6"/>
  <c r="L465" i="6" s="1"/>
  <c r="K464" i="6"/>
  <c r="L464" i="6" s="1"/>
  <c r="K463" i="6"/>
  <c r="L463" i="6" s="1"/>
  <c r="K462" i="6"/>
  <c r="L462" i="6" s="1"/>
  <c r="K461" i="6"/>
  <c r="L461" i="6" s="1"/>
  <c r="K460" i="6"/>
  <c r="L460" i="6" s="1"/>
  <c r="K459" i="6"/>
  <c r="L459" i="6" s="1"/>
  <c r="K458" i="6"/>
  <c r="L458" i="6" s="1"/>
  <c r="K457" i="6"/>
  <c r="L457" i="6" s="1"/>
  <c r="K456" i="6"/>
  <c r="L456" i="6" s="1"/>
  <c r="K453" i="6"/>
  <c r="L453" i="6" s="1"/>
  <c r="K451" i="6"/>
  <c r="L451" i="6" s="1"/>
  <c r="K450" i="6"/>
  <c r="L450" i="6" s="1"/>
  <c r="K448" i="6"/>
  <c r="L448" i="6" s="1"/>
  <c r="K446" i="6"/>
  <c r="L446" i="6" s="1"/>
  <c r="K445" i="6"/>
  <c r="L445" i="6" s="1"/>
  <c r="K443" i="6"/>
  <c r="L443" i="6" s="1"/>
  <c r="K442" i="6"/>
  <c r="L442" i="6" s="1"/>
  <c r="K441" i="6"/>
  <c r="L441" i="6" s="1"/>
  <c r="K440" i="6"/>
  <c r="L440" i="6" s="1"/>
  <c r="K439" i="6"/>
  <c r="L439" i="6" s="1"/>
  <c r="K437" i="6"/>
  <c r="L437" i="6" s="1"/>
  <c r="K436" i="6"/>
  <c r="L436" i="6" s="1"/>
  <c r="K435" i="6"/>
  <c r="L435" i="6" s="1"/>
  <c r="K434" i="6"/>
  <c r="L434" i="6" s="1"/>
  <c r="K433" i="6"/>
  <c r="L433" i="6" s="1"/>
  <c r="K431" i="6"/>
  <c r="L431" i="6" s="1"/>
  <c r="K430" i="6"/>
  <c r="L430" i="6" s="1"/>
  <c r="K429" i="6"/>
  <c r="L429" i="6" s="1"/>
  <c r="K428" i="6"/>
  <c r="L428" i="6" s="1"/>
  <c r="K426" i="6"/>
  <c r="L426" i="6" s="1"/>
  <c r="K425" i="6"/>
  <c r="L425" i="6" s="1"/>
  <c r="K424" i="6"/>
  <c r="L424" i="6" s="1"/>
  <c r="K421" i="6"/>
  <c r="L421" i="6" s="1"/>
  <c r="K420" i="6"/>
  <c r="L420" i="6" s="1"/>
  <c r="K418" i="6"/>
  <c r="L418" i="6" s="1"/>
  <c r="K416" i="6"/>
  <c r="L416" i="6" s="1"/>
  <c r="K415" i="6"/>
  <c r="L415" i="6" s="1"/>
  <c r="K414" i="6"/>
  <c r="L414" i="6" s="1"/>
  <c r="K413" i="6"/>
  <c r="L413" i="6" s="1"/>
  <c r="K411" i="6"/>
  <c r="L411" i="6" s="1"/>
  <c r="K410" i="6"/>
  <c r="L410" i="6" s="1"/>
  <c r="K408" i="6"/>
  <c r="L408" i="6" s="1"/>
  <c r="K406" i="6"/>
  <c r="L406" i="6" s="1"/>
  <c r="K404" i="6"/>
  <c r="L404" i="6" s="1"/>
  <c r="K402" i="6"/>
  <c r="L402" i="6" s="1"/>
  <c r="K401" i="6"/>
  <c r="L401" i="6" s="1"/>
  <c r="K400" i="6"/>
  <c r="L400" i="6" s="1"/>
  <c r="K399" i="6"/>
  <c r="L399" i="6" s="1"/>
  <c r="K397" i="6"/>
  <c r="L397" i="6" s="1"/>
  <c r="K396" i="6"/>
  <c r="L396" i="6" s="1"/>
  <c r="K395" i="6"/>
  <c r="L395" i="6" s="1"/>
  <c r="K394" i="6"/>
  <c r="L394" i="6" s="1"/>
  <c r="K392" i="6"/>
  <c r="L392" i="6" s="1"/>
  <c r="K391" i="6"/>
  <c r="L391" i="6" s="1"/>
  <c r="K390" i="6"/>
  <c r="L390" i="6" s="1"/>
  <c r="K389" i="6"/>
  <c r="L389" i="6" s="1"/>
  <c r="K387" i="6"/>
  <c r="L387" i="6" s="1"/>
  <c r="K386" i="6"/>
  <c r="L386" i="6" s="1"/>
  <c r="K385" i="6"/>
  <c r="L385" i="6" s="1"/>
  <c r="K384" i="6"/>
  <c r="L384" i="6" s="1"/>
  <c r="K382" i="6"/>
  <c r="L382" i="6" s="1"/>
  <c r="K381" i="6"/>
  <c r="L381" i="6" s="1"/>
  <c r="K380" i="6"/>
  <c r="L380" i="6" s="1"/>
  <c r="K379" i="6"/>
  <c r="L379" i="6" s="1"/>
  <c r="K378" i="6"/>
  <c r="L378" i="6" s="1"/>
  <c r="K375" i="6"/>
  <c r="L375" i="6" s="1"/>
  <c r="K374" i="6"/>
  <c r="L374" i="6" s="1"/>
  <c r="K373" i="6"/>
  <c r="L373" i="6" s="1"/>
  <c r="K372" i="6"/>
  <c r="L372" i="6" s="1"/>
  <c r="K370" i="6"/>
  <c r="L370" i="6" s="1"/>
  <c r="K369" i="6"/>
  <c r="L369" i="6" s="1"/>
  <c r="K368" i="6"/>
  <c r="L368" i="6" s="1"/>
  <c r="K367" i="6"/>
  <c r="L367" i="6" s="1"/>
  <c r="K366" i="6"/>
  <c r="L366" i="6" s="1"/>
  <c r="K365" i="6"/>
  <c r="L365" i="6" s="1"/>
  <c r="K364" i="6"/>
  <c r="L364" i="6" s="1"/>
  <c r="K354" i="6"/>
  <c r="L354" i="6" s="1"/>
  <c r="K353" i="6"/>
  <c r="L353" i="6" s="1"/>
  <c r="K352" i="6"/>
  <c r="L352" i="6" s="1"/>
  <c r="K350" i="6"/>
  <c r="L350" i="6" s="1"/>
  <c r="K349" i="6"/>
  <c r="L349" i="6" s="1"/>
  <c r="K347" i="6"/>
  <c r="L347" i="6" s="1"/>
  <c r="K345" i="6"/>
  <c r="L345" i="6" s="1"/>
  <c r="K344" i="6"/>
  <c r="L344" i="6" s="1"/>
  <c r="K343" i="6"/>
  <c r="L343" i="6" s="1"/>
  <c r="K342" i="6"/>
  <c r="L342" i="6" s="1"/>
  <c r="K341" i="6"/>
  <c r="L341" i="6" s="1"/>
  <c r="K339" i="6"/>
  <c r="L339" i="6" s="1"/>
  <c r="K338" i="6"/>
  <c r="L338" i="6" s="1"/>
  <c r="K337" i="6"/>
  <c r="L337" i="6" s="1"/>
  <c r="K335" i="6"/>
  <c r="L335" i="6" s="1"/>
  <c r="K334" i="6"/>
  <c r="L334" i="6" s="1"/>
  <c r="K333" i="6"/>
  <c r="L333" i="6" s="1"/>
  <c r="K325" i="6"/>
  <c r="L325" i="6" s="1"/>
  <c r="K323" i="6"/>
  <c r="L323" i="6" s="1"/>
  <c r="K322" i="6"/>
  <c r="L322" i="6" s="1"/>
  <c r="K321" i="6"/>
  <c r="L321" i="6" s="1"/>
  <c r="K320" i="6"/>
  <c r="L320" i="6" s="1"/>
  <c r="K319" i="6"/>
  <c r="L319" i="6" s="1"/>
  <c r="K317" i="6"/>
  <c r="L317" i="6" s="1"/>
  <c r="K316" i="6"/>
  <c r="L316" i="6" s="1"/>
  <c r="K315" i="6"/>
  <c r="L315" i="6" s="1"/>
  <c r="K314" i="6"/>
  <c r="L314" i="6" s="1"/>
  <c r="K313" i="6"/>
  <c r="L313" i="6" s="1"/>
  <c r="K311" i="6"/>
  <c r="L311" i="6" s="1"/>
  <c r="K310" i="6"/>
  <c r="L310" i="6" s="1"/>
  <c r="K309" i="6"/>
  <c r="L309" i="6" s="1"/>
  <c r="K307" i="6"/>
  <c r="L307" i="6" s="1"/>
  <c r="K306" i="6"/>
  <c r="L306" i="6" s="1"/>
  <c r="K305" i="6"/>
  <c r="L305" i="6" s="1"/>
  <c r="K303" i="6"/>
  <c r="L303" i="6" s="1"/>
  <c r="K302" i="6"/>
  <c r="L302" i="6" s="1"/>
  <c r="K301" i="6"/>
  <c r="L301" i="6" s="1"/>
  <c r="K299" i="6"/>
  <c r="L299" i="6" s="1"/>
  <c r="K298" i="6"/>
  <c r="L298" i="6" s="1"/>
  <c r="K297" i="6"/>
  <c r="L297" i="6" s="1"/>
  <c r="K296" i="6"/>
  <c r="L296" i="6" s="1"/>
  <c r="K295" i="6"/>
  <c r="L295" i="6" s="1"/>
  <c r="K293" i="6"/>
  <c r="L293" i="6" s="1"/>
  <c r="K292" i="6"/>
  <c r="L292" i="6" s="1"/>
  <c r="K291" i="6"/>
  <c r="L291" i="6" s="1"/>
  <c r="K289" i="6"/>
  <c r="L289" i="6" s="1"/>
  <c r="K288" i="6"/>
  <c r="L288" i="6" s="1"/>
  <c r="K286" i="6"/>
  <c r="L286" i="6" s="1"/>
  <c r="K285" i="6"/>
  <c r="L285" i="6" s="1"/>
  <c r="K284" i="6"/>
  <c r="L284" i="6" s="1"/>
  <c r="K283" i="6"/>
  <c r="L283" i="6" s="1"/>
  <c r="K281" i="6"/>
  <c r="L281" i="6" s="1"/>
  <c r="K280" i="6"/>
  <c r="L280" i="6" s="1"/>
  <c r="K278" i="6"/>
  <c r="L278" i="6" s="1"/>
  <c r="K277" i="6"/>
  <c r="L277" i="6" s="1"/>
  <c r="K276" i="6"/>
  <c r="L276" i="6" s="1"/>
  <c r="K275" i="6"/>
  <c r="L275" i="6" s="1"/>
  <c r="K274" i="6"/>
  <c r="L274" i="6" s="1"/>
  <c r="K272" i="6"/>
  <c r="L272" i="6" s="1"/>
  <c r="K271" i="6"/>
  <c r="L271" i="6" s="1"/>
  <c r="K270" i="6"/>
  <c r="L270" i="6" s="1"/>
  <c r="K269" i="6"/>
  <c r="L269" i="6" s="1"/>
  <c r="K267" i="6"/>
  <c r="L267" i="6" s="1"/>
  <c r="K266" i="6"/>
  <c r="L266" i="6" s="1"/>
  <c r="K265" i="6"/>
  <c r="L265" i="6" s="1"/>
  <c r="K264" i="6"/>
  <c r="L264" i="6" s="1"/>
  <c r="K263" i="6"/>
  <c r="L263" i="6" s="1"/>
  <c r="K262" i="6"/>
  <c r="L262" i="6" s="1"/>
  <c r="K261" i="6"/>
  <c r="L261" i="6" s="1"/>
  <c r="K260" i="6"/>
  <c r="L260" i="6" s="1"/>
  <c r="K258" i="6"/>
  <c r="L258" i="6" s="1"/>
  <c r="K257" i="6"/>
  <c r="L257" i="6" s="1"/>
  <c r="K256" i="6"/>
  <c r="L256" i="6" s="1"/>
  <c r="K255" i="6"/>
  <c r="L255" i="6" s="1"/>
  <c r="K254" i="6"/>
  <c r="L254" i="6" s="1"/>
  <c r="K253" i="6"/>
  <c r="L253" i="6" s="1"/>
  <c r="K252" i="6"/>
  <c r="L252" i="6" s="1"/>
  <c r="K251" i="6"/>
  <c r="L251" i="6" s="1"/>
  <c r="K249" i="6"/>
  <c r="L249" i="6" s="1"/>
  <c r="K248" i="6"/>
  <c r="L248" i="6" s="1"/>
  <c r="K247" i="6"/>
  <c r="L247" i="6" s="1"/>
  <c r="K246" i="6"/>
  <c r="L246" i="6" s="1"/>
  <c r="K244" i="6"/>
  <c r="L244" i="6" s="1"/>
  <c r="K243" i="6"/>
  <c r="L243" i="6" s="1"/>
  <c r="K242" i="6"/>
  <c r="L242" i="6" s="1"/>
  <c r="K241" i="6"/>
  <c r="L241" i="6" s="1"/>
  <c r="K239" i="6"/>
  <c r="L239" i="6" s="1"/>
  <c r="K237" i="6"/>
  <c r="L237" i="6" s="1"/>
  <c r="K236" i="6"/>
  <c r="L236" i="6" s="1"/>
  <c r="K233" i="6"/>
  <c r="L233" i="6" s="1"/>
  <c r="K232" i="6"/>
  <c r="L232" i="6" s="1"/>
  <c r="K231" i="6"/>
  <c r="L231" i="6" s="1"/>
  <c r="K230" i="6"/>
  <c r="L230" i="6" s="1"/>
  <c r="K229" i="6"/>
  <c r="L229" i="6" s="1"/>
  <c r="K228" i="6"/>
  <c r="L228" i="6" s="1"/>
  <c r="K226" i="6"/>
  <c r="L226" i="6" s="1"/>
  <c r="K225" i="6"/>
  <c r="L225" i="6" s="1"/>
  <c r="K224" i="6"/>
  <c r="L224" i="6" s="1"/>
  <c r="K223" i="6"/>
  <c r="L223" i="6" s="1"/>
  <c r="K222" i="6"/>
  <c r="L222" i="6" s="1"/>
  <c r="K221" i="6"/>
  <c r="L221" i="6" s="1"/>
  <c r="K220" i="6"/>
  <c r="L220" i="6" s="1"/>
  <c r="K219" i="6"/>
  <c r="L219" i="6" s="1"/>
  <c r="K218" i="6"/>
  <c r="L218" i="6" s="1"/>
  <c r="K217" i="6"/>
  <c r="L217" i="6" s="1"/>
  <c r="K216" i="6"/>
  <c r="L216" i="6" s="1"/>
  <c r="K215" i="6"/>
  <c r="L215" i="6" s="1"/>
  <c r="K214" i="6"/>
  <c r="L214" i="6" s="1"/>
  <c r="K213" i="6"/>
  <c r="L213" i="6" s="1"/>
  <c r="K211" i="6"/>
  <c r="L211" i="6" s="1"/>
  <c r="K210" i="6"/>
  <c r="L210" i="6" s="1"/>
  <c r="K208" i="6"/>
  <c r="L208" i="6" s="1"/>
  <c r="K205" i="6"/>
  <c r="L205" i="6" s="1"/>
  <c r="K204" i="6"/>
  <c r="L204" i="6" s="1"/>
  <c r="K203" i="6"/>
  <c r="L203" i="6" s="1"/>
  <c r="K202" i="6"/>
  <c r="L202" i="6" s="1"/>
  <c r="K201" i="6"/>
  <c r="L201" i="6" s="1"/>
  <c r="K200" i="6"/>
  <c r="L200" i="6" s="1"/>
  <c r="K198" i="6"/>
  <c r="L198" i="6" s="1"/>
  <c r="K197" i="6"/>
  <c r="L197" i="6" s="1"/>
  <c r="K196" i="6"/>
  <c r="L196" i="6" s="1"/>
  <c r="K195" i="6"/>
  <c r="L195" i="6" s="1"/>
  <c r="K194" i="6"/>
  <c r="L194" i="6" s="1"/>
  <c r="K192" i="6"/>
  <c r="L192" i="6" s="1"/>
  <c r="K191" i="6"/>
  <c r="L191" i="6" s="1"/>
  <c r="K190" i="6"/>
  <c r="L190" i="6" s="1"/>
  <c r="K189" i="6"/>
  <c r="L189" i="6" s="1"/>
  <c r="K188" i="6"/>
  <c r="L188" i="6" s="1"/>
  <c r="K187" i="6"/>
  <c r="L187" i="6" s="1"/>
  <c r="K186" i="6"/>
  <c r="L186" i="6" s="1"/>
  <c r="K185" i="6"/>
  <c r="L185" i="6" s="1"/>
  <c r="K184" i="6"/>
  <c r="L184" i="6" s="1"/>
  <c r="K183" i="6"/>
  <c r="L183" i="6" s="1"/>
  <c r="K182" i="6"/>
  <c r="L182" i="6" s="1"/>
  <c r="K181" i="6"/>
  <c r="L181" i="6" s="1"/>
  <c r="K180" i="6"/>
  <c r="L180" i="6" s="1"/>
  <c r="K179" i="6"/>
  <c r="L179" i="6" s="1"/>
  <c r="K178" i="6"/>
  <c r="L178" i="6" s="1"/>
  <c r="K177" i="6"/>
  <c r="L177" i="6" s="1"/>
  <c r="K176" i="6"/>
  <c r="L176" i="6" s="1"/>
  <c r="K174" i="6"/>
  <c r="L174" i="6" s="1"/>
  <c r="K173" i="6"/>
  <c r="L173" i="6" s="1"/>
  <c r="K172" i="6"/>
  <c r="L172" i="6" s="1"/>
  <c r="K171" i="6"/>
  <c r="L171" i="6" s="1"/>
  <c r="K170" i="6"/>
  <c r="L170" i="6" s="1"/>
  <c r="K169" i="6"/>
  <c r="L169" i="6" s="1"/>
  <c r="K168" i="6"/>
  <c r="L168" i="6" s="1"/>
  <c r="K167" i="6"/>
  <c r="L167" i="6" s="1"/>
  <c r="K166" i="6"/>
  <c r="L166" i="6" s="1"/>
  <c r="K165" i="6"/>
  <c r="L165" i="6" s="1"/>
  <c r="K164" i="6"/>
  <c r="L164" i="6" s="1"/>
  <c r="K161" i="6"/>
  <c r="L161" i="6" s="1"/>
  <c r="K160" i="6"/>
  <c r="L160" i="6" s="1"/>
  <c r="K159" i="6"/>
  <c r="L159" i="6" s="1"/>
  <c r="K158" i="6"/>
  <c r="L158" i="6" s="1"/>
  <c r="K157" i="6"/>
  <c r="L157" i="6" s="1"/>
  <c r="K156" i="6"/>
  <c r="L156" i="6" s="1"/>
  <c r="K155" i="6"/>
  <c r="L155" i="6" s="1"/>
  <c r="K154" i="6"/>
  <c r="L154" i="6" s="1"/>
  <c r="K153" i="6"/>
  <c r="L153" i="6" s="1"/>
  <c r="K152" i="6"/>
  <c r="L152" i="6" s="1"/>
  <c r="K151" i="6"/>
  <c r="L151" i="6" s="1"/>
  <c r="K150" i="6"/>
  <c r="L150" i="6" s="1"/>
  <c r="K149" i="6"/>
  <c r="L149" i="6" s="1"/>
  <c r="K147" i="6"/>
  <c r="L147" i="6" s="1"/>
  <c r="K146" i="6"/>
  <c r="L146" i="6" s="1"/>
  <c r="K145" i="6"/>
  <c r="L145" i="6" s="1"/>
  <c r="K144" i="6"/>
  <c r="L144" i="6" s="1"/>
  <c r="K143" i="6"/>
  <c r="L143" i="6" s="1"/>
  <c r="K141" i="6"/>
  <c r="L141" i="6" s="1"/>
  <c r="K140" i="6"/>
  <c r="L140" i="6" s="1"/>
  <c r="K138" i="6"/>
  <c r="L138" i="6" s="1"/>
  <c r="K137" i="6"/>
  <c r="L137" i="6" s="1"/>
  <c r="K136" i="6"/>
  <c r="L136" i="6" s="1"/>
  <c r="K135" i="6"/>
  <c r="L135" i="6" s="1"/>
  <c r="K134" i="6"/>
  <c r="L134" i="6" s="1"/>
  <c r="K132" i="6"/>
  <c r="L132" i="6" s="1"/>
  <c r="K131" i="6"/>
  <c r="L131" i="6" s="1"/>
  <c r="K130" i="6"/>
  <c r="L130" i="6" s="1"/>
  <c r="K129" i="6"/>
  <c r="L129" i="6" s="1"/>
  <c r="K128" i="6"/>
  <c r="L128" i="6" s="1"/>
  <c r="K127" i="6"/>
  <c r="L127" i="6" s="1"/>
  <c r="K126" i="6"/>
  <c r="L126" i="6" s="1"/>
  <c r="K125" i="6"/>
  <c r="L125" i="6" s="1"/>
  <c r="K123" i="6"/>
  <c r="L123" i="6" s="1"/>
  <c r="K122" i="6"/>
  <c r="L122" i="6" s="1"/>
  <c r="K121" i="6"/>
  <c r="L121" i="6" s="1"/>
  <c r="K120" i="6"/>
  <c r="L120" i="6" s="1"/>
  <c r="K119" i="6"/>
  <c r="L119" i="6" s="1"/>
  <c r="K117" i="6"/>
  <c r="L117" i="6" s="1"/>
  <c r="K116" i="6"/>
  <c r="L116" i="6" s="1"/>
  <c r="K115" i="6"/>
  <c r="L115" i="6" s="1"/>
  <c r="K113" i="6"/>
  <c r="L113" i="6" s="1"/>
  <c r="K112" i="6"/>
  <c r="L112" i="6" s="1"/>
  <c r="K111" i="6"/>
  <c r="L111" i="6" s="1"/>
  <c r="K110" i="6"/>
  <c r="L110" i="6" s="1"/>
  <c r="K109" i="6"/>
  <c r="L109" i="6" s="1"/>
  <c r="K108" i="6"/>
  <c r="L108" i="6" s="1"/>
  <c r="K107" i="6"/>
  <c r="L107" i="6" s="1"/>
  <c r="K105" i="6"/>
  <c r="L105" i="6" s="1"/>
  <c r="K104" i="6"/>
  <c r="L104" i="6" s="1"/>
  <c r="K103" i="6"/>
  <c r="L103" i="6" s="1"/>
  <c r="K102" i="6"/>
  <c r="L102" i="6" s="1"/>
  <c r="K101" i="6"/>
  <c r="L101" i="6" s="1"/>
  <c r="K100" i="6"/>
  <c r="L100" i="6" s="1"/>
  <c r="K99" i="6"/>
  <c r="L99" i="6" s="1"/>
  <c r="K97" i="6"/>
  <c r="L97" i="6" s="1"/>
  <c r="K96" i="6"/>
  <c r="L96" i="6" s="1"/>
  <c r="K95" i="6"/>
  <c r="L95" i="6" s="1"/>
  <c r="K93" i="6"/>
  <c r="L93" i="6" s="1"/>
  <c r="K92" i="6"/>
  <c r="L92" i="6" s="1"/>
  <c r="K91" i="6"/>
  <c r="L91" i="6" s="1"/>
  <c r="K90" i="6"/>
  <c r="L90" i="6" s="1"/>
  <c r="K89" i="6"/>
  <c r="L89" i="6" s="1"/>
  <c r="K88" i="6"/>
  <c r="L88" i="6" s="1"/>
  <c r="K86" i="6"/>
  <c r="L86" i="6" s="1"/>
  <c r="K85" i="6"/>
  <c r="L85" i="6" s="1"/>
  <c r="K84" i="6"/>
  <c r="L84" i="6" s="1"/>
  <c r="K83" i="6"/>
  <c r="L83" i="6" s="1"/>
  <c r="K82" i="6"/>
  <c r="L82" i="6" s="1"/>
  <c r="K81" i="6"/>
  <c r="L81" i="6" s="1"/>
  <c r="K80" i="6"/>
  <c r="L80" i="6" s="1"/>
  <c r="K77" i="6"/>
  <c r="L77" i="6" s="1"/>
  <c r="K76" i="6"/>
  <c r="L76" i="6" s="1"/>
  <c r="K75" i="6"/>
  <c r="L75" i="6" s="1"/>
  <c r="K74" i="6"/>
  <c r="L74" i="6" s="1"/>
  <c r="K73" i="6"/>
  <c r="L73" i="6" s="1"/>
  <c r="K72" i="6"/>
  <c r="L72" i="6" s="1"/>
  <c r="K70" i="6"/>
  <c r="L70" i="6" s="1"/>
  <c r="K69" i="6"/>
  <c r="L69" i="6" s="1"/>
  <c r="K67" i="6"/>
  <c r="L67" i="6" s="1"/>
  <c r="K66" i="6"/>
  <c r="L66" i="6" s="1"/>
  <c r="K65" i="6"/>
  <c r="L65" i="6" s="1"/>
  <c r="K64" i="6"/>
  <c r="L64" i="6" s="1"/>
  <c r="K62" i="6"/>
  <c r="L62" i="6" s="1"/>
  <c r="K61" i="6"/>
  <c r="L61" i="6" s="1"/>
  <c r="K60" i="6"/>
  <c r="L60" i="6" s="1"/>
  <c r="K59" i="6"/>
  <c r="L59" i="6" s="1"/>
  <c r="K58" i="6"/>
  <c r="L58" i="6" s="1"/>
  <c r="K56" i="6"/>
  <c r="L56" i="6" s="1"/>
  <c r="K55" i="6"/>
  <c r="L55" i="6" s="1"/>
  <c r="K54" i="6"/>
  <c r="L54" i="6" s="1"/>
  <c r="K53" i="6"/>
  <c r="L53" i="6" s="1"/>
  <c r="K52" i="6"/>
  <c r="L52" i="6" s="1"/>
  <c r="K51" i="6"/>
  <c r="L51" i="6" s="1"/>
  <c r="K50" i="6"/>
  <c r="L50" i="6" s="1"/>
  <c r="K49" i="6"/>
  <c r="L49" i="6" s="1"/>
  <c r="K48" i="6"/>
  <c r="L48" i="6" s="1"/>
  <c r="K47" i="6"/>
  <c r="L47" i="6" s="1"/>
  <c r="K46" i="6"/>
  <c r="L46" i="6" s="1"/>
  <c r="K44" i="6"/>
  <c r="L44" i="6" s="1"/>
  <c r="K43" i="6"/>
  <c r="L43" i="6" s="1"/>
  <c r="K42" i="6"/>
  <c r="L42" i="6" s="1"/>
  <c r="K40" i="6"/>
  <c r="L40" i="6" s="1"/>
  <c r="K39" i="6"/>
  <c r="L39" i="6" s="1"/>
  <c r="K38" i="6"/>
  <c r="L38" i="6" s="1"/>
  <c r="K36" i="6"/>
  <c r="L36" i="6" s="1"/>
  <c r="K35" i="6"/>
  <c r="L35" i="6" s="1"/>
  <c r="K33" i="6"/>
  <c r="L33" i="6" s="1"/>
  <c r="K32" i="6"/>
  <c r="L32" i="6" s="1"/>
  <c r="K31" i="6"/>
  <c r="L31" i="6" s="1"/>
  <c r="K30" i="6"/>
  <c r="L30" i="6" s="1"/>
  <c r="K28" i="6"/>
  <c r="L28" i="6" s="1"/>
  <c r="K27" i="6"/>
  <c r="L27" i="6" s="1"/>
  <c r="K26" i="6"/>
  <c r="L26" i="6" s="1"/>
  <c r="K25" i="6"/>
  <c r="L25" i="6" s="1"/>
  <c r="K24" i="6"/>
  <c r="L24" i="6" s="1"/>
  <c r="K23" i="6"/>
  <c r="L23" i="6" s="1"/>
  <c r="K22" i="6"/>
  <c r="L22" i="6" s="1"/>
  <c r="K21" i="6"/>
  <c r="L21" i="6" s="1"/>
  <c r="K20" i="6"/>
  <c r="L20" i="6" s="1"/>
  <c r="K18" i="6"/>
  <c r="L18" i="6" s="1"/>
  <c r="K17" i="6"/>
  <c r="L17" i="6" s="1"/>
  <c r="K16" i="6"/>
  <c r="L16" i="6" s="1"/>
  <c r="K15" i="6"/>
  <c r="L15" i="6" s="1"/>
  <c r="K14" i="6"/>
  <c r="L14" i="6" s="1"/>
  <c r="K13" i="6"/>
  <c r="L13" i="6" s="1"/>
  <c r="K12" i="6"/>
  <c r="L12" i="6" s="1"/>
  <c r="K11" i="6"/>
  <c r="L11" i="6" s="1"/>
  <c r="K9" i="6"/>
  <c r="L9" i="6" s="1"/>
  <c r="K8" i="6"/>
  <c r="L8" i="6" s="1"/>
  <c r="I37" i="10"/>
  <c r="J37" i="10" s="1"/>
  <c r="K6" i="17" l="1"/>
  <c r="L5" i="6"/>
  <c r="G189" i="16" l="1"/>
  <c r="G190" i="16"/>
  <c r="G191" i="16"/>
  <c r="G188" i="16"/>
  <c r="G172" i="16"/>
  <c r="G171" i="16" l="1"/>
  <c r="G170" i="16"/>
  <c r="G277" i="16" l="1"/>
  <c r="G273" i="16"/>
  <c r="G274" i="16"/>
  <c r="G275" i="16"/>
  <c r="G276" i="16"/>
  <c r="G272" i="16"/>
  <c r="G271" i="16"/>
  <c r="G10" i="16"/>
  <c r="G11" i="16"/>
  <c r="G75" i="16"/>
  <c r="G76" i="16"/>
  <c r="G77" i="16"/>
  <c r="G79" i="16"/>
  <c r="G9" i="16"/>
  <c r="G12" i="16"/>
  <c r="G13" i="16"/>
  <c r="G14" i="16"/>
  <c r="G16" i="16"/>
  <c r="G17" i="16"/>
  <c r="G18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5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9" i="16"/>
  <c r="G70" i="16"/>
  <c r="G71" i="16"/>
  <c r="G72" i="16"/>
  <c r="G73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9" i="16"/>
  <c r="G100" i="16"/>
  <c r="G101" i="16"/>
  <c r="G102" i="16"/>
  <c r="G103" i="16"/>
  <c r="G104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6" i="16"/>
  <c r="G157" i="16"/>
  <c r="G158" i="16"/>
  <c r="G159" i="16"/>
  <c r="G160" i="16"/>
  <c r="G161" i="16"/>
  <c r="G162" i="16"/>
  <c r="G163" i="16"/>
  <c r="G165" i="16"/>
  <c r="G166" i="16"/>
  <c r="G167" i="16"/>
  <c r="G169" i="16"/>
  <c r="G174" i="16"/>
  <c r="G175" i="16"/>
  <c r="G176" i="16"/>
  <c r="G177" i="16"/>
  <c r="G178" i="16"/>
  <c r="G179" i="16"/>
  <c r="G180" i="16"/>
  <c r="G181" i="16"/>
  <c r="G183" i="16"/>
  <c r="G184" i="16"/>
  <c r="G185" i="16"/>
  <c r="G186" i="16"/>
  <c r="G187" i="16"/>
  <c r="G192" i="16"/>
  <c r="G193" i="16"/>
  <c r="G194" i="16"/>
  <c r="G195" i="16"/>
  <c r="G196" i="16"/>
  <c r="G197" i="16"/>
  <c r="G198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9" i="16"/>
  <c r="G280" i="16"/>
  <c r="G282" i="16"/>
  <c r="G283" i="16"/>
  <c r="G285" i="16"/>
  <c r="G286" i="16"/>
  <c r="G288" i="16"/>
  <c r="G290" i="16"/>
  <c r="G292" i="16"/>
  <c r="G293" i="16"/>
  <c r="G294" i="16"/>
  <c r="G295" i="16"/>
  <c r="G296" i="16"/>
  <c r="G19" i="16"/>
  <c r="H24" i="11"/>
  <c r="I24" i="11" s="1"/>
  <c r="H23" i="11"/>
  <c r="I23" i="11" s="1"/>
  <c r="H22" i="11"/>
  <c r="I22" i="11" s="1"/>
  <c r="H21" i="11"/>
  <c r="I21" i="11" s="1"/>
  <c r="H20" i="11"/>
  <c r="I20" i="11" s="1"/>
  <c r="H19" i="11"/>
  <c r="I19" i="11" s="1"/>
  <c r="H18" i="11"/>
  <c r="I18" i="11" s="1"/>
  <c r="H17" i="11"/>
  <c r="I17" i="11" s="1"/>
  <c r="H15" i="11"/>
  <c r="I15" i="11" s="1"/>
  <c r="H14" i="11"/>
  <c r="I14" i="11" s="1"/>
  <c r="H13" i="11"/>
  <c r="I13" i="11" s="1"/>
  <c r="H12" i="11"/>
  <c r="I12" i="11" s="1"/>
  <c r="H11" i="11"/>
  <c r="I11" i="11" s="1"/>
  <c r="H10" i="11"/>
  <c r="I10" i="11" s="1"/>
  <c r="H9" i="11"/>
  <c r="I9" i="11" s="1"/>
  <c r="B10" i="1" l="1"/>
  <c r="C10" i="1" s="1"/>
  <c r="C11" i="1"/>
  <c r="G6" i="16"/>
  <c r="B20" i="1" s="1"/>
  <c r="C20" i="1" s="1"/>
  <c r="I6" i="11"/>
  <c r="B18" i="1" s="1"/>
  <c r="C18" i="1" s="1"/>
  <c r="B7" i="1"/>
  <c r="C7" i="1" s="1"/>
  <c r="B16" i="1"/>
  <c r="C16" i="1" s="1"/>
  <c r="B15" i="1"/>
  <c r="C15" i="1" s="1"/>
  <c r="C9" i="1" l="1"/>
  <c r="I8" i="10" l="1"/>
  <c r="J8" i="10" s="1"/>
  <c r="I26" i="10"/>
  <c r="J26" i="10" s="1"/>
  <c r="I14" i="10"/>
  <c r="J14" i="10" s="1"/>
  <c r="I15" i="10"/>
  <c r="J15" i="10" s="1"/>
  <c r="I9" i="10"/>
  <c r="J9" i="10" s="1"/>
  <c r="I11" i="10"/>
  <c r="J11" i="10" s="1"/>
  <c r="I10" i="10"/>
  <c r="J10" i="10" s="1"/>
  <c r="I16" i="10"/>
  <c r="J16" i="10" s="1"/>
  <c r="I12" i="10"/>
  <c r="J12" i="10" s="1"/>
  <c r="I28" i="10"/>
  <c r="J28" i="10" s="1"/>
  <c r="J5" i="10" l="1"/>
  <c r="B19" i="1" s="1"/>
  <c r="C19" i="1" l="1"/>
  <c r="B21" i="1" l="1"/>
  <c r="C21" i="1"/>
</calcChain>
</file>

<file path=xl/sharedStrings.xml><?xml version="1.0" encoding="utf-8"?>
<sst xmlns="http://schemas.openxmlformats.org/spreadsheetml/2006/main" count="12210" uniqueCount="5234">
  <si>
    <t>Прайс - лист</t>
  </si>
  <si>
    <t>т./ф. + 7 (812) 640 4240    e-mail: info@lion-group.ru       www.lion-group.ru</t>
  </si>
  <si>
    <t>Артикул</t>
  </si>
  <si>
    <t>Наименование продукта</t>
  </si>
  <si>
    <t>Упаковка</t>
  </si>
  <si>
    <t>Ед.изм.</t>
  </si>
  <si>
    <t>Абразивные материалы</t>
  </si>
  <si>
    <t>шт.</t>
  </si>
  <si>
    <t>рулон</t>
  </si>
  <si>
    <t>RoxelPro Сухое проявочное покрытие ROXTOP с аппликатором, белое, 100г.</t>
  </si>
  <si>
    <t>Полировальные материалы</t>
  </si>
  <si>
    <t>Маскирующие материалы</t>
  </si>
  <si>
    <t>RoxelPro Маск. плёнка ROXTOP с клеящей лентой 110° со стат.эффектом, 550мм х 33м</t>
  </si>
  <si>
    <t>RoxelPro Маск. плёнка ROXTOP с клеящей лентой 110° со стат.эффектом, 650мм х 33м</t>
  </si>
  <si>
    <t>RoxelPro Маск. плёнка ROXTOP с клеящей лентой 110° со стат.эффектом, 900мм х 33м</t>
  </si>
  <si>
    <t>RoxelPro Маск. плёнка ROXTOP с клеящей лентой 110° со стат.эффектом, 1100мм х 33м</t>
  </si>
  <si>
    <t>RoxelPro Маск. плёнка ROXTOP с клеящей лентой 110° со стат.эффектом, 1800мм х 33м</t>
  </si>
  <si>
    <t>RoxelPro Маск. плёнка ROXTOP с клеящей лентой 110° со стат.эффектом, 2700мм х 20м</t>
  </si>
  <si>
    <t>RoxelPro Контурная лента ROXTOP 6мм х 55м, зелёная</t>
  </si>
  <si>
    <t>RoxelPro Контурная лента 6мм х 55м, оранжевая</t>
  </si>
  <si>
    <t>Покрытия и инструмент для нанесения</t>
  </si>
  <si>
    <t>Клеи и герметики</t>
  </si>
  <si>
    <t>набор</t>
  </si>
  <si>
    <t>Салфетки</t>
  </si>
  <si>
    <t>RoxelPro Обезжиривающая салфетка ULTRACLEAN, перфорированный рулон 400шт., 30х32см., голубая</t>
  </si>
  <si>
    <t>упак: 2 рул.</t>
  </si>
  <si>
    <t>RoxelPro Пылесборная салфетка SUPER WAVE, липкая, 80х80см</t>
  </si>
  <si>
    <t>RoxelPro Пылесборная салфетка ULTRA, липкая, 80х50см</t>
  </si>
  <si>
    <t>Средства индивидуальной защиты</t>
  </si>
  <si>
    <t>RoxelPro Защитный комбинезон для малярных работ ROXTOP, тип 5/6, размер M</t>
  </si>
  <si>
    <t>RoxelPro Защитный комбинезон для малярных работ ROXTOP, тип 5/6, размер L</t>
  </si>
  <si>
    <t>RoxelPro Защитный комбинезон для малярных работ ROXTOP, тип 5/6, размер XL</t>
  </si>
  <si>
    <t>RoxelPro Защитный комбинезон для малярных работ ROXTOP, тип 5/6, размер XXL</t>
  </si>
  <si>
    <t>RoxelPro Многоразовый защитный комбинезон ROXPRO с вентиляцией, повышенной комфортности, размер M</t>
  </si>
  <si>
    <t>RoxelPro Многоразовый защитный комбинезон ROXPRO с вентиляцией, повышенной комфортности, размер L</t>
  </si>
  <si>
    <t>RoxelPro Многоразовый защитный комбинезон ROXPRO с вентиляцией, повышенной комфортности, размер XL</t>
  </si>
  <si>
    <t>RoxelPro Многоразовый защитный комбинезон ROXPRO с вентиляцией, повышенной комфортности, размер XXL</t>
  </si>
  <si>
    <t>RoxelPro Многоразовый защитный комбинезон ROXTOP, размер M</t>
  </si>
  <si>
    <t>RoxelPro Многоразовый защитный комбинезон ROXTOP, размер L</t>
  </si>
  <si>
    <t>RoxelPro Многоразовый защитный комбинезон ROXTOP, размер XL</t>
  </si>
  <si>
    <t>RoxelPro Многоразовый защитный комбинезон ROXTOP, размер XXL</t>
  </si>
  <si>
    <t>RoxelPro Нитриловые перчатки ROXONE, чёрные, размер M, упаковка 100 шт.</t>
  </si>
  <si>
    <t>RoxelPro Нитриловые перчатки ROXONE, чёрные, размер L, упаковка 100 шт.</t>
  </si>
  <si>
    <t>RoxelPro Нитриловые перчатки ROXONE, чёрные, размер XL, упаковка 100 шт.</t>
  </si>
  <si>
    <t>Вспомогательные материалы</t>
  </si>
  <si>
    <t>Существует гибкая система скидок для оптовых покупателей</t>
  </si>
  <si>
    <t>Код</t>
  </si>
  <si>
    <t>Наименование товара</t>
  </si>
  <si>
    <t>Зерно</t>
  </si>
  <si>
    <t>Кол-во в упаковке</t>
  </si>
  <si>
    <t>53202</t>
  </si>
  <si>
    <t>P 36</t>
  </si>
  <si>
    <t>50 / 400</t>
  </si>
  <si>
    <t>53203</t>
  </si>
  <si>
    <t>P 40</t>
  </si>
  <si>
    <t>53205</t>
  </si>
  <si>
    <t>P 60</t>
  </si>
  <si>
    <t>53206</t>
  </si>
  <si>
    <t>P 80</t>
  </si>
  <si>
    <t>100 / 800</t>
  </si>
  <si>
    <t>53207</t>
  </si>
  <si>
    <t>P 100</t>
  </si>
  <si>
    <t>53208</t>
  </si>
  <si>
    <t>P 120</t>
  </si>
  <si>
    <t>53209</t>
  </si>
  <si>
    <t>P 150</t>
  </si>
  <si>
    <t>53210</t>
  </si>
  <si>
    <t>P 180</t>
  </si>
  <si>
    <t>53211</t>
  </si>
  <si>
    <t>P 220</t>
  </si>
  <si>
    <t>53212</t>
  </si>
  <si>
    <t>P 240</t>
  </si>
  <si>
    <t>53213</t>
  </si>
  <si>
    <t>P 280</t>
  </si>
  <si>
    <t>53214</t>
  </si>
  <si>
    <t>P 320</t>
  </si>
  <si>
    <t>53215</t>
  </si>
  <si>
    <t>P 360</t>
  </si>
  <si>
    <t>53216</t>
  </si>
  <si>
    <t>P 400</t>
  </si>
  <si>
    <t>53217</t>
  </si>
  <si>
    <t>P 500</t>
  </si>
  <si>
    <t>53218</t>
  </si>
  <si>
    <t>P 600</t>
  </si>
  <si>
    <t>P 800</t>
  </si>
  <si>
    <t>P 1000</t>
  </si>
  <si>
    <t>P 1200</t>
  </si>
  <si>
    <t>P 1500</t>
  </si>
  <si>
    <t>P 2000</t>
  </si>
  <si>
    <t>52002</t>
  </si>
  <si>
    <t>52003</t>
  </si>
  <si>
    <t>52005</t>
  </si>
  <si>
    <t>52006</t>
  </si>
  <si>
    <t>52007</t>
  </si>
  <si>
    <t>52008</t>
  </si>
  <si>
    <t>52009</t>
  </si>
  <si>
    <t>52010</t>
  </si>
  <si>
    <t>52011</t>
  </si>
  <si>
    <t>52012</t>
  </si>
  <si>
    <t>52013</t>
  </si>
  <si>
    <t>52014</t>
  </si>
  <si>
    <t>52015</t>
  </si>
  <si>
    <t>52016</t>
  </si>
  <si>
    <t>52017</t>
  </si>
  <si>
    <t>52018</t>
  </si>
  <si>
    <t>51302</t>
  </si>
  <si>
    <t>51303</t>
  </si>
  <si>
    <t>51305</t>
  </si>
  <si>
    <t>51306</t>
  </si>
  <si>
    <t>51307</t>
  </si>
  <si>
    <t>51308</t>
  </si>
  <si>
    <t>51309</t>
  </si>
  <si>
    <t>51310</t>
  </si>
  <si>
    <t>51311</t>
  </si>
  <si>
    <t>51312</t>
  </si>
  <si>
    <t>51313</t>
  </si>
  <si>
    <t>51314</t>
  </si>
  <si>
    <t>51315</t>
  </si>
  <si>
    <t>51316</t>
  </si>
  <si>
    <t>51317</t>
  </si>
  <si>
    <t>51318</t>
  </si>
  <si>
    <t>53002</t>
  </si>
  <si>
    <t>53003</t>
  </si>
  <si>
    <t>53005</t>
  </si>
  <si>
    <t>53006</t>
  </si>
  <si>
    <t>53007</t>
  </si>
  <si>
    <t>53008</t>
  </si>
  <si>
    <t>53009</t>
  </si>
  <si>
    <t>53010</t>
  </si>
  <si>
    <t>53011</t>
  </si>
  <si>
    <t>53012</t>
  </si>
  <si>
    <t>53013</t>
  </si>
  <si>
    <t>53014</t>
  </si>
  <si>
    <t>53015</t>
  </si>
  <si>
    <t>53016</t>
  </si>
  <si>
    <t>53017</t>
  </si>
  <si>
    <t>53018</t>
  </si>
  <si>
    <t>56203</t>
  </si>
  <si>
    <t>56205</t>
  </si>
  <si>
    <t>56206</t>
  </si>
  <si>
    <t>56212</t>
  </si>
  <si>
    <t>56214</t>
  </si>
  <si>
    <t>56217</t>
  </si>
  <si>
    <t>56303</t>
  </si>
  <si>
    <t>56305</t>
  </si>
  <si>
    <t>56306</t>
  </si>
  <si>
    <t>56307</t>
  </si>
  <si>
    <t>56310</t>
  </si>
  <si>
    <t>56312</t>
  </si>
  <si>
    <t>56314</t>
  </si>
  <si>
    <t>56317</t>
  </si>
  <si>
    <t>56318</t>
  </si>
  <si>
    <t>56603</t>
  </si>
  <si>
    <t>56605</t>
  </si>
  <si>
    <t>56607</t>
  </si>
  <si>
    <t>56609</t>
  </si>
  <si>
    <t>56614</t>
  </si>
  <si>
    <t>56616</t>
  </si>
  <si>
    <t>56618</t>
  </si>
  <si>
    <t>56405</t>
  </si>
  <si>
    <t>56418</t>
  </si>
  <si>
    <t>04403</t>
  </si>
  <si>
    <t>04405</t>
  </si>
  <si>
    <t>04406</t>
  </si>
  <si>
    <t>04407</t>
  </si>
  <si>
    <t>04408</t>
  </si>
  <si>
    <t>04409</t>
  </si>
  <si>
    <t>04410</t>
  </si>
  <si>
    <t>04411</t>
  </si>
  <si>
    <t>04412</t>
  </si>
  <si>
    <t>04414</t>
  </si>
  <si>
    <t>04416</t>
  </si>
  <si>
    <t>16603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</si>
  <si>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</si>
  <si>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</si>
  <si>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</si>
  <si>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</si>
  <si>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</si>
  <si>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</si>
  <si>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</si>
  <si>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</si>
  <si>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16614</t>
  </si>
  <si>
    <t>16616</t>
  </si>
  <si>
    <t>04903</t>
  </si>
  <si>
    <t>04906</t>
  </si>
  <si>
    <t>04907</t>
  </si>
  <si>
    <t>04908</t>
  </si>
  <si>
    <t>04909</t>
  </si>
  <si>
    <t>04910</t>
  </si>
  <si>
    <t>04911</t>
  </si>
  <si>
    <t>04912</t>
  </si>
  <si>
    <t>04914</t>
  </si>
  <si>
    <t>04916</t>
  </si>
  <si>
    <t>04917</t>
  </si>
  <si>
    <t>04918</t>
  </si>
  <si>
    <t>14903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</si>
  <si>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</si>
  <si>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</si>
  <si>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</si>
  <si>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</si>
  <si>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</si>
  <si>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</si>
  <si>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</si>
  <si>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</si>
  <si>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14914</t>
  </si>
  <si>
    <t>14916</t>
  </si>
  <si>
    <t>12103</t>
  </si>
  <si>
    <t>25 / 125 / 500</t>
  </si>
  <si>
    <t>12105</t>
  </si>
  <si>
    <t>12106</t>
  </si>
  <si>
    <t>12107</t>
  </si>
  <si>
    <t>50 / 250 / 1000</t>
  </si>
  <si>
    <t>12108</t>
  </si>
  <si>
    <t>12109</t>
  </si>
  <si>
    <t>12110</t>
  </si>
  <si>
    <t>12111</t>
  </si>
  <si>
    <t>12112</t>
  </si>
  <si>
    <t>12113</t>
  </si>
  <si>
    <t>12114</t>
  </si>
  <si>
    <t>12116</t>
  </si>
  <si>
    <t>10302</t>
  </si>
  <si>
    <t>1 / 4</t>
  </si>
  <si>
    <t>10303</t>
  </si>
  <si>
    <t>10305</t>
  </si>
  <si>
    <t>10306</t>
  </si>
  <si>
    <t>1 / 8</t>
  </si>
  <si>
    <t>10307</t>
  </si>
  <si>
    <t>10308</t>
  </si>
  <si>
    <t>10309</t>
  </si>
  <si>
    <t>10310</t>
  </si>
  <si>
    <t>10311</t>
  </si>
  <si>
    <t>10312</t>
  </si>
  <si>
    <t>10313</t>
  </si>
  <si>
    <t>10314</t>
  </si>
  <si>
    <t>10315</t>
  </si>
  <si>
    <t>10316</t>
  </si>
  <si>
    <t>10402</t>
  </si>
  <si>
    <t>10403</t>
  </si>
  <si>
    <t>10405</t>
  </si>
  <si>
    <t>10406</t>
  </si>
  <si>
    <t>10407</t>
  </si>
  <si>
    <t>10408</t>
  </si>
  <si>
    <t>10409</t>
  </si>
  <si>
    <t>10410</t>
  </si>
  <si>
    <t>10411</t>
  </si>
  <si>
    <t>10412</t>
  </si>
  <si>
    <t>10413</t>
  </si>
  <si>
    <t>10414</t>
  </si>
  <si>
    <t>10415</t>
  </si>
  <si>
    <t>10416</t>
  </si>
  <si>
    <t>11302</t>
  </si>
  <si>
    <t>11303</t>
  </si>
  <si>
    <t>11305</t>
  </si>
  <si>
    <t>11306</t>
  </si>
  <si>
    <t>11307</t>
  </si>
  <si>
    <t>11308</t>
  </si>
  <si>
    <t>11309</t>
  </si>
  <si>
    <t>11310</t>
  </si>
  <si>
    <t>11312</t>
  </si>
  <si>
    <t>11314</t>
  </si>
  <si>
    <t>11316</t>
  </si>
  <si>
    <t>11317</t>
  </si>
  <si>
    <t>11318</t>
  </si>
  <si>
    <t>11402</t>
  </si>
  <si>
    <t>11403</t>
  </si>
  <si>
    <t>11405</t>
  </si>
  <si>
    <t>11406</t>
  </si>
  <si>
    <t>11407</t>
  </si>
  <si>
    <t>11408</t>
  </si>
  <si>
    <t>11409</t>
  </si>
  <si>
    <t>11410</t>
  </si>
  <si>
    <t>11412</t>
  </si>
  <si>
    <t>11414</t>
  </si>
  <si>
    <t>11416</t>
  </si>
  <si>
    <t>11417</t>
  </si>
  <si>
    <t>11418</t>
  </si>
  <si>
    <t>31105</t>
  </si>
  <si>
    <t>31106</t>
  </si>
  <si>
    <t>31107</t>
  </si>
  <si>
    <t>31108</t>
  </si>
  <si>
    <t>31109</t>
  </si>
  <si>
    <t>31110</t>
  </si>
  <si>
    <t>31112</t>
  </si>
  <si>
    <t>31114</t>
  </si>
  <si>
    <t>31116</t>
  </si>
  <si>
    <t>31117</t>
  </si>
  <si>
    <t>31118</t>
  </si>
  <si>
    <t>58103</t>
  </si>
  <si>
    <t>58105</t>
  </si>
  <si>
    <t>58106</t>
  </si>
  <si>
    <t>58107</t>
  </si>
  <si>
    <t>58108</t>
  </si>
  <si>
    <t>58109</t>
  </si>
  <si>
    <t>58110</t>
  </si>
  <si>
    <t>58112</t>
  </si>
  <si>
    <t>58114</t>
  </si>
  <si>
    <t>58116</t>
  </si>
  <si>
    <t>58117</t>
  </si>
  <si>
    <t>58118</t>
  </si>
  <si>
    <t>52603</t>
  </si>
  <si>
    <t>52605</t>
  </si>
  <si>
    <t>52606</t>
  </si>
  <si>
    <t>52607</t>
  </si>
  <si>
    <t>52608</t>
  </si>
  <si>
    <t>52609</t>
  </si>
  <si>
    <t>52610</t>
  </si>
  <si>
    <t>52611</t>
  </si>
  <si>
    <t>52612</t>
  </si>
  <si>
    <t>52613</t>
  </si>
  <si>
    <t>52614</t>
  </si>
  <si>
    <t>52615</t>
  </si>
  <si>
    <t>52616</t>
  </si>
  <si>
    <t>52617</t>
  </si>
  <si>
    <t>52618</t>
  </si>
  <si>
    <t>52303</t>
  </si>
  <si>
    <t>52305</t>
  </si>
  <si>
    <t>52306</t>
  </si>
  <si>
    <t>52307</t>
  </si>
  <si>
    <t>52308</t>
  </si>
  <si>
    <t>52309</t>
  </si>
  <si>
    <t>52310</t>
  </si>
  <si>
    <t>52311</t>
  </si>
  <si>
    <t>52312</t>
  </si>
  <si>
    <t>52313</t>
  </si>
  <si>
    <t>52314</t>
  </si>
  <si>
    <t>52315</t>
  </si>
  <si>
    <t>52316</t>
  </si>
  <si>
    <t>52317</t>
  </si>
  <si>
    <t>52318</t>
  </si>
  <si>
    <t>52319</t>
  </si>
  <si>
    <t>52321</t>
  </si>
  <si>
    <t>44303</t>
  </si>
  <si>
    <t>44305</t>
  </si>
  <si>
    <t>44306</t>
  </si>
  <si>
    <t>44307</t>
  </si>
  <si>
    <t>44308</t>
  </si>
  <si>
    <t>44309</t>
  </si>
  <si>
    <t>44310</t>
  </si>
  <si>
    <t>44311</t>
  </si>
  <si>
    <t>44312</t>
  </si>
  <si>
    <t>44313</t>
  </si>
  <si>
    <t>44314</t>
  </si>
  <si>
    <t>44315</t>
  </si>
  <si>
    <t>44316</t>
  </si>
  <si>
    <t>44317</t>
  </si>
  <si>
    <t>44318</t>
  </si>
  <si>
    <t>64605</t>
  </si>
  <si>
    <t>64606</t>
  </si>
  <si>
    <t>64607</t>
  </si>
  <si>
    <t>64608</t>
  </si>
  <si>
    <t>64609</t>
  </si>
  <si>
    <t>64610</t>
  </si>
  <si>
    <t>64612</t>
  </si>
  <si>
    <t>64614</t>
  </si>
  <si>
    <t>64617</t>
  </si>
  <si>
    <t>64618</t>
  </si>
  <si>
    <t>64705</t>
  </si>
  <si>
    <t>64706</t>
  </si>
  <si>
    <t>64707</t>
  </si>
  <si>
    <t>64708</t>
  </si>
  <si>
    <t>64710</t>
  </si>
  <si>
    <t>64712</t>
  </si>
  <si>
    <t>64714</t>
  </si>
  <si>
    <t>64716</t>
  </si>
  <si>
    <t>64717</t>
  </si>
  <si>
    <t>64718</t>
  </si>
  <si>
    <t/>
  </si>
  <si>
    <t>65207</t>
  </si>
  <si>
    <t>65209</t>
  </si>
  <si>
    <t>65214</t>
  </si>
  <si>
    <t>65216</t>
  </si>
  <si>
    <t>65217</t>
  </si>
  <si>
    <t>65218</t>
  </si>
  <si>
    <t>64907</t>
  </si>
  <si>
    <t>64916</t>
  </si>
  <si>
    <t>05403</t>
  </si>
  <si>
    <t>05405</t>
  </si>
  <si>
    <t>05406</t>
  </si>
  <si>
    <t>05407</t>
  </si>
  <si>
    <t>05408</t>
  </si>
  <si>
    <t>05409</t>
  </si>
  <si>
    <t>05410</t>
  </si>
  <si>
    <t>05411</t>
  </si>
  <si>
    <t>05412</t>
  </si>
  <si>
    <t>05414</t>
  </si>
  <si>
    <t>05416</t>
  </si>
  <si>
    <t>17603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</si>
  <si>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</si>
  <si>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</si>
  <si>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</si>
  <si>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</si>
  <si>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</si>
  <si>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</si>
  <si>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</si>
  <si>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</si>
  <si>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17614</t>
  </si>
  <si>
    <t>17616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</si>
  <si>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</si>
  <si>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</si>
  <si>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</si>
  <si>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</si>
  <si>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</si>
  <si>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</si>
  <si>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</si>
  <si>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</si>
  <si>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05914</t>
  </si>
  <si>
    <t>05916</t>
  </si>
  <si>
    <t>09103</t>
  </si>
  <si>
    <t>09105</t>
  </si>
  <si>
    <t>09106</t>
  </si>
  <si>
    <t>25 / 250 / 1000</t>
  </si>
  <si>
    <t>09107</t>
  </si>
  <si>
    <t>09108</t>
  </si>
  <si>
    <t>09109</t>
  </si>
  <si>
    <t>09110</t>
  </si>
  <si>
    <t>09111</t>
  </si>
  <si>
    <t>09112</t>
  </si>
  <si>
    <t>09114</t>
  </si>
  <si>
    <t>09116</t>
  </si>
  <si>
    <t>09117</t>
  </si>
  <si>
    <t>09118</t>
  </si>
  <si>
    <t>30303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</si>
  <si>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</si>
  <si>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</si>
  <si>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</si>
  <si>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</si>
  <si>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</si>
  <si>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</si>
  <si>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</si>
  <si>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</si>
  <si>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</si>
  <si>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30314</t>
  </si>
  <si>
    <t>30315</t>
  </si>
  <si>
    <t>30316</t>
  </si>
  <si>
    <t>27303</t>
  </si>
  <si>
    <t>27305</t>
  </si>
  <si>
    <t>27306</t>
  </si>
  <si>
    <t>27307</t>
  </si>
  <si>
    <t>27308</t>
  </si>
  <si>
    <t>27310</t>
  </si>
  <si>
    <t>27312</t>
  </si>
  <si>
    <t>27314</t>
  </si>
  <si>
    <t>27316</t>
  </si>
  <si>
    <t>32105</t>
  </si>
  <si>
    <t>32106</t>
  </si>
  <si>
    <t>32107</t>
  </si>
  <si>
    <t>32108</t>
  </si>
  <si>
    <t>32109</t>
  </si>
  <si>
    <t>32110</t>
  </si>
  <si>
    <t>32112</t>
  </si>
  <si>
    <t>32114</t>
  </si>
  <si>
    <t>32116</t>
  </si>
  <si>
    <t>32117</t>
  </si>
  <si>
    <t>32118</t>
  </si>
  <si>
    <t>08105</t>
  </si>
  <si>
    <t>Водостойкая шлиф. бумага WATERPROOF D332 в листах 230х280мм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</si>
  <si>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</si>
  <si>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</si>
  <si>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</si>
  <si>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</si>
  <si>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</si>
  <si>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</si>
  <si>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</si>
  <si>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</si>
  <si>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</si>
  <si>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</si>
  <si>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</si>
  <si>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</si>
  <si>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</si>
  <si>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</si>
  <si>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Водостойкая шлиф. бумага WATERPROOF D532 в листах 230х280мм</t>
  </si>
  <si>
    <t>08120</t>
  </si>
  <si>
    <t>08121</t>
  </si>
  <si>
    <t>08122</t>
  </si>
  <si>
    <t>08123</t>
  </si>
  <si>
    <t>07222</t>
  </si>
  <si>
    <t>Водостойкая шлиф. бумага WATERPROOF D532 в листах 140х230мм</t>
  </si>
  <si>
    <t>50 / 250 / 1500</t>
  </si>
  <si>
    <t>07223</t>
  </si>
  <si>
    <t>для матирования и удаления дефектов на лакокрасочных поверхностях</t>
  </si>
  <si>
    <t>60618</t>
  </si>
  <si>
    <t>P600</t>
  </si>
  <si>
    <t>25 / 250</t>
  </si>
  <si>
    <t>60619</t>
  </si>
  <si>
    <t>P800</t>
  </si>
  <si>
    <t>60622</t>
  </si>
  <si>
    <t>P1500</t>
  </si>
  <si>
    <t>60118</t>
  </si>
  <si>
    <t>60119</t>
  </si>
  <si>
    <t>60122</t>
  </si>
  <si>
    <t>P240</t>
  </si>
  <si>
    <t>10 / 80</t>
  </si>
  <si>
    <t>P500</t>
  </si>
  <si>
    <t>P1000</t>
  </si>
  <si>
    <t>P2000</t>
  </si>
  <si>
    <t>P3000</t>
  </si>
  <si>
    <t>96312</t>
  </si>
  <si>
    <t>96317</t>
  </si>
  <si>
    <t>96318</t>
  </si>
  <si>
    <t>96319</t>
  </si>
  <si>
    <t>96320</t>
  </si>
  <si>
    <t>96323</t>
  </si>
  <si>
    <t>96325</t>
  </si>
  <si>
    <t>96212</t>
  </si>
  <si>
    <t>96217</t>
  </si>
  <si>
    <t>96218</t>
  </si>
  <si>
    <t>96219</t>
  </si>
  <si>
    <t>96220</t>
  </si>
  <si>
    <t>96223</t>
  </si>
  <si>
    <t>96225</t>
  </si>
  <si>
    <t>115041</t>
  </si>
  <si>
    <t>Отрезной круг SUNTEK ZIRCONIA 115 х 1,0 х 22мм прямой, тип 41</t>
  </si>
  <si>
    <t>00101</t>
  </si>
  <si>
    <t>Быстросъёмный шлифовальный круг QCD R205 75мм</t>
  </si>
  <si>
    <t>P24</t>
  </si>
  <si>
    <t>25 / 200</t>
  </si>
  <si>
    <t>00102</t>
  </si>
  <si>
    <t>P36</t>
  </si>
  <si>
    <t>00104</t>
  </si>
  <si>
    <t>P50</t>
  </si>
  <si>
    <t>00105</t>
  </si>
  <si>
    <t>P60</t>
  </si>
  <si>
    <t>00106</t>
  </si>
  <si>
    <t>P80</t>
  </si>
  <si>
    <t>00107</t>
  </si>
  <si>
    <t>P100</t>
  </si>
  <si>
    <t>00108</t>
  </si>
  <si>
    <t>P120</t>
  </si>
  <si>
    <t>00201</t>
  </si>
  <si>
    <t>Быстросъёмный шлифовальный круг QCD R205 50мм</t>
  </si>
  <si>
    <t>00202</t>
  </si>
  <si>
    <t>00204</t>
  </si>
  <si>
    <t>00205</t>
  </si>
  <si>
    <t>00206</t>
  </si>
  <si>
    <t>00207</t>
  </si>
  <si>
    <t>00208</t>
  </si>
  <si>
    <t>74405</t>
  </si>
  <si>
    <t>74406</t>
  </si>
  <si>
    <t>74407</t>
  </si>
  <si>
    <t>74408</t>
  </si>
  <si>
    <t>KF36104</t>
  </si>
  <si>
    <t>Тарельчатый лепестковый круг С656 115 х 22мм, зелёный</t>
  </si>
  <si>
    <t>10 / 100</t>
  </si>
  <si>
    <t>KF36106</t>
  </si>
  <si>
    <t>KF36108</t>
  </si>
  <si>
    <t>KF36112</t>
  </si>
  <si>
    <t>KF37104</t>
  </si>
  <si>
    <t>Тарельчатый лепестковый круг С656 125 х 22мм, зелёный</t>
  </si>
  <si>
    <t>KF37106</t>
  </si>
  <si>
    <t>KF37108</t>
  </si>
  <si>
    <t>KF37112</t>
  </si>
  <si>
    <t>P150</t>
  </si>
  <si>
    <t>P180</t>
  </si>
  <si>
    <t>P220</t>
  </si>
  <si>
    <t>Наименование</t>
  </si>
  <si>
    <t>SATAjet 5000 B HVLP с RPS сменными стаканами 0.3л /0.6л / 0.9л и шарнирным соединением</t>
  </si>
  <si>
    <t>SATAjet 4000 B HVLP с быстросменным верхним бачком 0.6л QCC</t>
  </si>
  <si>
    <t>SATAjet 4000 B HVLP с быстросменным верхним бачком 0.6л QCC и шарнирным соединением</t>
  </si>
  <si>
    <t>SATAjet 4000 B HVLP с RPS сменными стаканами 0.3л /0.6л / 0.9л и шарнирным соединением</t>
  </si>
  <si>
    <t>SATAjet 3000 K HVLP с нижней подачей материала</t>
  </si>
  <si>
    <t>SATAjet 1000 B HVLP с пластиковым верхним бачком 0.6л</t>
  </si>
  <si>
    <t>SATAjet 1000 B HVLP с алюминиевым верхним бачком 0.75л</t>
  </si>
  <si>
    <t>SATAjet 1000 K HVLP с нижней подачей</t>
  </si>
  <si>
    <t>SATAjet 1000 K HVLP с нижней подачей с износостойкой поверхностью</t>
  </si>
  <si>
    <t>SATAjet 100 B F HVLP с пластиковым верхним бачком 0.6L</t>
  </si>
  <si>
    <t>SATAjet 100 B F HVLP с алюминиевым верхним бачком 0.75л.</t>
  </si>
  <si>
    <t>SATA minijet 4400 B HVLP с пластиковым верхним бачком 0.125л</t>
  </si>
  <si>
    <t>SATA minijet 4400 B HVLP с RPS сменными стаканами 0,3л</t>
  </si>
  <si>
    <t>SATA minijet 3000 B HVLP с пластиковым верхним бачком 0.125L</t>
  </si>
  <si>
    <t>SATAjet 5000 B RP с RPS сменными стаканами 0.3л /0.6л / 0.9л и шарнирным соединением</t>
  </si>
  <si>
    <t>SATAjet 4000 B RP с быстросменным верхним бачком 0.6л QCC</t>
  </si>
  <si>
    <t>SATAjet 4000 B RP с быстросменным верхним бачком 0.6л QCC и шарнирным соединением</t>
  </si>
  <si>
    <t>SATAjet 4000 B RP с RPS сменными стаканами 0.3л /0.6л / 0.9л и шарнирным соединением</t>
  </si>
  <si>
    <t>SATAjet 3000 K RP с нижней подачей материала</t>
  </si>
  <si>
    <t>SATAjet 1000 B RP с пластиковым верхним бачком 0.6л.</t>
  </si>
  <si>
    <t>SATAjet 1000 B RP с алюминиевым верхним бачком 0.75л.</t>
  </si>
  <si>
    <t>SATAjet 1000 B D RP с пластиковым верхним бачком 0.6л. для нанесения клея</t>
  </si>
  <si>
    <t>SATAjet 1000 H RP с алюминиевым сифонным бачком 1л.</t>
  </si>
  <si>
    <t>SATAjet 1000 K RP с нижней подачей</t>
  </si>
  <si>
    <t>SATAjet 1000 K RP с нижней подачей с износостойкой поверхностью</t>
  </si>
  <si>
    <t>SATAjet 1000 K RP с щелевой дюзой с нижней подачей</t>
  </si>
  <si>
    <t>SATAjet 1000 K D RP с нижней подачей для нанесения клея</t>
  </si>
  <si>
    <t>SATAjet 100 B F RP с пластиковым верхним бачком 0.6L</t>
  </si>
  <si>
    <t>SATAjet 100 B F RP с алюминиевым верхним бачком 0.75L</t>
  </si>
  <si>
    <t>SATA minijet 4400 B RP с пластиковым верхним бачком 0.125л</t>
  </si>
  <si>
    <t>SATA minijet 4400 B RP с RPS сменными стаканами 0,3л</t>
  </si>
  <si>
    <t>SATAminijet 1000 K RP с нижней подачей</t>
  </si>
  <si>
    <t>SATAminijet 1000 H RP с нижней подачей</t>
  </si>
  <si>
    <t>SATA spray master RP с алюминиевым верхним бачком 0,7л нагнетательного типа</t>
  </si>
  <si>
    <t>SATAjet 20 B с пластиковым верхним бачком 0.065L и набором стеклянных бачков</t>
  </si>
  <si>
    <t>SATAjet 20 B с пластиковым верхним бачком 0.065L</t>
  </si>
  <si>
    <t>SATA Аэрограф SATAgraph 1 с верхним бачком 2,5мл без шланга</t>
  </si>
  <si>
    <t>SATA Аэрограф SATAgraph 1 с нижним бачком 5мл без шланга</t>
  </si>
  <si>
    <t>SATA Аэрограф SATAgraph 1 с верхним бачком 5мл без шланга</t>
  </si>
  <si>
    <t>SATA Аэрограф SATAgraph 3 с верхним бачком 2,5мл без шланга</t>
  </si>
  <si>
    <t>SATA Аэрограф SATAgraph 3 с сифонным бачком 5мл без шланга</t>
  </si>
  <si>
    <t>SATA Аэрограф SATAgraph 3 с верхним бачком 2,5мл, 3м. шлангом и быстрым соединением</t>
  </si>
  <si>
    <t>SATA Аэрограф SATAgraph 3 с сифонным бачком 2,5мл, 3м. шлангом и быстрым соединением</t>
  </si>
  <si>
    <t>Econoline 1.0 by SATA, с  верхним пластиковым бачком 0.6л.</t>
  </si>
  <si>
    <t>SATA Сменный комплект дюз (головка, сопло, игла) для jet 5000 B HVLP</t>
  </si>
  <si>
    <t>SATA Сменный комплект дюз (головка, сопло, игла) для jet 4000 B HVLP</t>
  </si>
  <si>
    <t>SATA Сменный комплект дюз (головка, сопло, игла) для jet 3000 B HVLP</t>
  </si>
  <si>
    <t>SATA Сменный комплект дюз (головка, сопло, игла) для jet 3000 K HVLP</t>
  </si>
  <si>
    <t>SATA Сменный комплект дюз (головка, сопло, игла) для jet 1000 B HVLP</t>
  </si>
  <si>
    <t>SATA Сменный комплект дюз (головка, сопло, игла) для jet 1000 K HVLP</t>
  </si>
  <si>
    <t>SATA Сменный комплект дюз (головка, сопло, игла) для jet 1000 K HVLP с износостойкой поверхностью</t>
  </si>
  <si>
    <t>SATA Сменный комплект дюз (головка, сопло, игла) для jet 100 B F HVLP</t>
  </si>
  <si>
    <t xml:space="preserve">SATA Сменный комплект дюз (головка, сопло, игла) для minijet 4400 B HVLP </t>
  </si>
  <si>
    <t xml:space="preserve">SATA Сменный комплект дюз (головка, сопло, игла) для minijet 3000 B HVLP </t>
  </si>
  <si>
    <t xml:space="preserve">SATA Сменный комплект дюз (головка, сопло, игла) SR для minijet 3000 B HVLP </t>
  </si>
  <si>
    <t>SATA Сменный комплект дюз (головка, сопло, игла) для jet 5000 B RP</t>
  </si>
  <si>
    <t>SATA Сменный комплект дюз (головка, сопло, игла) для jet 4000 B RP</t>
  </si>
  <si>
    <t>SATA Сменный комплект дюз (головка, сопло, игла) для jet 3000 B RP</t>
  </si>
  <si>
    <t>SATA Сменный комплект дюз (головка, сопло, игла) для jet 3000 K RP</t>
  </si>
  <si>
    <t>SATA Сменный комплект дюз (головка, сопло, игла) для jet 1000 B RP</t>
  </si>
  <si>
    <t>SATA Сменный комплект дюз (головка, сопло, игла) для jet 1000 H RP</t>
  </si>
  <si>
    <t>SATA Сменный комплект дюз (головка, сопло, игла) для jet 1000 K RP</t>
  </si>
  <si>
    <t>SATA Сменный комплект дюз (головка, сопло, игла) 0,8мм для jet 1000 K RP с износостойкой поверхностью</t>
  </si>
  <si>
    <t>SATA Сменный комплект с щелевой дюзой (головка, сопло, игла) для jet 1000 K RP</t>
  </si>
  <si>
    <t>SATA Сменный комплект дюз (головка, сопло, игла) для jet 100 B F RP</t>
  </si>
  <si>
    <t>SATA Сменный комплект дюз (головка, сопло, игла) для minijet 4400 B RP</t>
  </si>
  <si>
    <t>SATA Сменный комплект дюз (головка, сопло, игла) для minijet 1000 K RP</t>
  </si>
  <si>
    <t>SATA Сменный комплект дюз (головка, сопло, игла) для minijet 1000 H RP</t>
  </si>
  <si>
    <t>SATA Сменный комплект дюз (головка, сопло, игла) для jet B</t>
  </si>
  <si>
    <t>SATA Сменный комплект дюз (головка, сопло, игла) для jet GR</t>
  </si>
  <si>
    <t>SATA Сменный комплект дюз (головка, сопло, игла) для jet H</t>
  </si>
  <si>
    <t>SATA Сменный комплект дюз (головка, сопло, игла) для spray master RP</t>
  </si>
  <si>
    <t xml:space="preserve">SATA Сменный комплект дюз (головка, сопло, игла) для jet 20 B </t>
  </si>
  <si>
    <t>SATA Сменный комплект дюз (головка, сопло, игла) для Satagraph 1</t>
  </si>
  <si>
    <t>SATA Сменный комплект дюз (головка, сопло, игла) для Satagraph 2</t>
  </si>
  <si>
    <t>SATA Сменный комплект дюз (головка, сопло, игла) для Satagraph 3</t>
  </si>
  <si>
    <t>Сменный комплект дюз (головка, сопло, игла) для SATA Econoline1.0</t>
  </si>
  <si>
    <t>SATA Сменный комплект дюз (головка, сопло, игла) для SATA spray mix пистолетов</t>
  </si>
  <si>
    <t>SATA Vario Top Spray S двойной мембранный насос 1:1 на подставке, с регулятором давления</t>
  </si>
  <si>
    <t>SATA Модуль-дисплей электронного манометра SATA Adam 2</t>
  </si>
  <si>
    <t>для окрасочных пистолетов</t>
  </si>
  <si>
    <t>для масок и респираторов</t>
  </si>
  <si>
    <t>для систем фильтрации воздуха</t>
  </si>
  <si>
    <t>для покрасочного оборудования</t>
  </si>
  <si>
    <t>SATA Универсальный кронштейн для пистолетов, нерж.сталь</t>
  </si>
  <si>
    <t>Номер Изделия</t>
  </si>
  <si>
    <t>Единица товара</t>
  </si>
  <si>
    <t>Мин партия</t>
  </si>
  <si>
    <t>Рекоменд. Цена EUR</t>
  </si>
  <si>
    <t>Товарная группа</t>
  </si>
  <si>
    <t>Расходные материалы для авторемонта</t>
  </si>
  <si>
    <t>Аксессуары для авторемонта</t>
  </si>
  <si>
    <t>Абразивные круги 245 зеленая серия  на липучке диам. 150 мм, 7 отверстий, 245 зеленая серия</t>
  </si>
  <si>
    <t>Абразивные круги 245 зеленая серия  на липучке диам. 150 мм, 9 отверстий, 245 Зеленая серия</t>
  </si>
  <si>
    <t>Абразивы ASD для авторемонта</t>
  </si>
  <si>
    <t>Универсальные оправки диам. 150 мм для абразивных кругов на липучке, 15 отверстий</t>
  </si>
  <si>
    <t>Подложки для абразивных кругов на липучке, 15 отверстий</t>
  </si>
  <si>
    <t>Принадлежности ASD</t>
  </si>
  <si>
    <t>Листы Scotch-Brite™ Durable Flex</t>
  </si>
  <si>
    <t>Scotch-Brite™</t>
  </si>
  <si>
    <t>Зачистка поверхности</t>
  </si>
  <si>
    <t xml:space="preserve">Фибровые круги </t>
  </si>
  <si>
    <t xml:space="preserve">Лепестковые круги </t>
  </si>
  <si>
    <t>Зачистные круги Пурпурные (Purple)</t>
  </si>
  <si>
    <t>Абразивы для промышленности</t>
  </si>
  <si>
    <t>Зачистные круги Синие (Blue)</t>
  </si>
  <si>
    <t>Фибровые круги Roloc™</t>
  </si>
  <si>
    <t>Зачистные круги Roloc™ Bristle</t>
  </si>
  <si>
    <t>Прессованные круги Scotch-Brite™ для деталей сложной формы</t>
  </si>
  <si>
    <t>Диски для подготовки поверхности с креплением Roloc™</t>
  </si>
  <si>
    <t>Зачистные шлифовальные круги Грин Корпс</t>
  </si>
  <si>
    <t>Принадлежности для зачистных кругов</t>
  </si>
  <si>
    <t>Отрезные круги</t>
  </si>
  <si>
    <t>Абразивы ASD</t>
  </si>
  <si>
    <t>Система ремонта силикатного стекла</t>
  </si>
  <si>
    <t xml:space="preserve">Оборудование 3М™ </t>
  </si>
  <si>
    <t>Орбитальные шлифовальные машинки Elite Series 76мм</t>
  </si>
  <si>
    <t>Инструмент и оборудование ASD</t>
  </si>
  <si>
    <t xml:space="preserve">Орбитальные шлифовальные машинки Elite Series 127мм </t>
  </si>
  <si>
    <t>Орбитальные шлифовальные машинки Elite Series 150мм</t>
  </si>
  <si>
    <t xml:space="preserve">3М™ Электрические орбитальные шлифовальные машинки 150мм </t>
  </si>
  <si>
    <t>3М™ Дисковые шлифовальные машинки</t>
  </si>
  <si>
    <t>3М™ Прямые шлифовальные машинки</t>
  </si>
  <si>
    <t>Аксессуары для отрезных и шлифовальных машинок 3М™</t>
  </si>
  <si>
    <t>Промышленные ленты и клеи</t>
  </si>
  <si>
    <t>Маскирующая бумага</t>
  </si>
  <si>
    <t>Двусторонние клейкие ленты</t>
  </si>
  <si>
    <t>Материалы для автопромышленности</t>
  </si>
  <si>
    <t>Полировальные салфетки</t>
  </si>
  <si>
    <t>Система ремонта и полировки небольших участков ЛКП Finesse-it™</t>
  </si>
  <si>
    <t>3М™ Орбитальные шлифовальные машинки с прямоугольной подошвой</t>
  </si>
  <si>
    <t>Герметики для вклейки стекол</t>
  </si>
  <si>
    <t>Пистолеты и пульверы для антикоррозийных-антигравийных покрытий</t>
  </si>
  <si>
    <t>Профессиональная автохимия</t>
  </si>
  <si>
    <t>Смесительные емкости</t>
  </si>
  <si>
    <t>Защитные перчатки</t>
  </si>
  <si>
    <t>Абразивные круги Hookit Purple+ на липучке с мультипылеотводом диам. 150 мм</t>
  </si>
  <si>
    <t>50534</t>
  </si>
  <si>
    <t xml:space="preserve"> 334U серия LD177A P500</t>
  </si>
  <si>
    <t>круг</t>
  </si>
  <si>
    <t>50531</t>
  </si>
  <si>
    <t xml:space="preserve"> 334U серия LD177A P320</t>
  </si>
  <si>
    <t xml:space="preserve">Оправки и подложки для абразивных кругов Hookit Purple+ с мультипылеотводом диам.150мм </t>
  </si>
  <si>
    <t>50540</t>
  </si>
  <si>
    <t>Жесткая 5/16</t>
  </si>
  <si>
    <t>штука</t>
  </si>
  <si>
    <t>50541</t>
  </si>
  <si>
    <t>Мягкая 5/16</t>
  </si>
  <si>
    <t>50542</t>
  </si>
  <si>
    <t>Жесткая М8</t>
  </si>
  <si>
    <t>50543</t>
  </si>
  <si>
    <t>Мягкая М8</t>
  </si>
  <si>
    <t>50544</t>
  </si>
  <si>
    <t>Мягкая подложка 10мм</t>
  </si>
  <si>
    <t>50545</t>
  </si>
  <si>
    <t>Мягкая подложка 5мм</t>
  </si>
  <si>
    <t>80352</t>
  </si>
  <si>
    <t>3М 245 Зеленая LD 601A P80</t>
  </si>
  <si>
    <t>80351</t>
  </si>
  <si>
    <t>3М 245 Зеленая LD 601A P60</t>
  </si>
  <si>
    <t>80350</t>
  </si>
  <si>
    <t>3М 245 Зеленая LD 601A P40</t>
  </si>
  <si>
    <t>00315</t>
  </si>
  <si>
    <t>3М 245 Зеленая LD 801A P80</t>
  </si>
  <si>
    <t>00316</t>
  </si>
  <si>
    <t>3М 245 Зеленая LD 801A P60</t>
  </si>
  <si>
    <t>00317</t>
  </si>
  <si>
    <t>3М 245 Зеленая LD 801A P40</t>
  </si>
  <si>
    <t>Абразивные круги 255P Золотая серия на липучке диам. 150 мм, 15 отверстий, 255P+ Золотистая серия</t>
  </si>
  <si>
    <t>50455</t>
  </si>
  <si>
    <t>3M 255Р+ Золотистая LD861A P600</t>
  </si>
  <si>
    <t>50454</t>
  </si>
  <si>
    <t>3M 255Р+ Золотистая LD861A P500</t>
  </si>
  <si>
    <t>50453</t>
  </si>
  <si>
    <t>3M 255Р+ Золотистая LD861A P400</t>
  </si>
  <si>
    <t>50452</t>
  </si>
  <si>
    <t>3M 255Р+ Золотистая LD861A P360</t>
  </si>
  <si>
    <t>50451</t>
  </si>
  <si>
    <t>3M 255Р+ Золотистая LD861A P320</t>
  </si>
  <si>
    <t>50450</t>
  </si>
  <si>
    <t>3M 255Р+ Золотистая LD861A P280</t>
  </si>
  <si>
    <t>50449</t>
  </si>
  <si>
    <t>3M 255Р+ Золотистая LD861A P240</t>
  </si>
  <si>
    <t>50448</t>
  </si>
  <si>
    <t>3M 255Р+ Золотистая LD861A P220</t>
  </si>
  <si>
    <t>50447</t>
  </si>
  <si>
    <t>3M 255Р+ Золотистая LD861A P180</t>
  </si>
  <si>
    <t>50445</t>
  </si>
  <si>
    <t>3M 255Р+ Золотистая LD861A P120</t>
  </si>
  <si>
    <t>50443</t>
  </si>
  <si>
    <t>3M 255Р+ Золотистая LD861A P80</t>
  </si>
  <si>
    <t>50391</t>
  </si>
  <si>
    <t>50392</t>
  </si>
  <si>
    <t>50396</t>
  </si>
  <si>
    <t>Мягкая подложка толщина 10мм, 150мм</t>
  </si>
  <si>
    <t>50397</t>
  </si>
  <si>
    <t>Мягкая подложка толщина 5мм, 150мм</t>
  </si>
  <si>
    <t>Абразивные полоски 3M™</t>
  </si>
  <si>
    <t>Абразивные полоски Hookit™ Purple+ с мультипылеотводом</t>
  </si>
  <si>
    <t>Абразивные полоски Hookit Purple+ 3M334U, 70x127мм, Р500</t>
  </si>
  <si>
    <t>лист</t>
  </si>
  <si>
    <t>Абразивные полоски Hookit Purple+ 3M334U, 70x127мм, Р400</t>
  </si>
  <si>
    <t>Абразивные полоски Hookit Purple+ 3M334U, 70x127мм, Р320</t>
  </si>
  <si>
    <t>Абразивные полоски Hookit Purple+ 3M334U, 70x127мм, Р240</t>
  </si>
  <si>
    <t>Абразивные полоски Hookit Purple+ 3M734U, 70x127мм, Р180</t>
  </si>
  <si>
    <t>Абразивные полоски Hookit Purple+ 3M734U, 70x127мм, Р120</t>
  </si>
  <si>
    <t>Абразивные полоски Hookit Purple+ 3M734U, 70x127мм, Р80</t>
  </si>
  <si>
    <t>Абразивные полоски Hookit Purple+ 3M334U, 115x225мм, Р400</t>
  </si>
  <si>
    <t>Абразивные полоски Hookit Purple+ 3M334U, 115x225мм, Р320</t>
  </si>
  <si>
    <t>Абразивные полоски Hookit Purple+ 3M334U, 115x225мм, Р240</t>
  </si>
  <si>
    <t>Абразивные полоски Hookit Purple+ 3М734U, 115x225мм, Р180</t>
  </si>
  <si>
    <t>Абразивные полоски Hookit Purple+ 3M734U, 115x225мм, Р120</t>
  </si>
  <si>
    <t>Абразивные полоски Hookit Purple+ 3M734U, 115x225мм, Р80</t>
  </si>
  <si>
    <t>Абразивные полоски Hookit Purple+ 3M334U, 70x396мм, Р400</t>
  </si>
  <si>
    <t>Абразивные полоски Hookit Purple+ 3M334U, 70x396мм, Р320</t>
  </si>
  <si>
    <t>Абразивные полоски Hookit Purple+ 3M334U, 70x396мм, Р240</t>
  </si>
  <si>
    <t>Шлифки и принадлежности к абразивным полоскам Hookit™ Purple+ с мультипылеотводом</t>
  </si>
  <si>
    <t>05170</t>
  </si>
  <si>
    <t>Малый шлифок Hookit Purple+ 70x127мм</t>
  </si>
  <si>
    <t>05171</t>
  </si>
  <si>
    <t>Средний шлифок Hookit Purple+ 70x198мм</t>
  </si>
  <si>
    <t>05173</t>
  </si>
  <si>
    <t>Широкий шлифок Hookit Purple+ 115x225мм</t>
  </si>
  <si>
    <t>05172</t>
  </si>
  <si>
    <t>Длинный шлифок Hookit Purple+ 70x396мм</t>
  </si>
  <si>
    <t>05174</t>
  </si>
  <si>
    <t>Отводной шланг, 6M</t>
  </si>
  <si>
    <t>05175</t>
  </si>
  <si>
    <t>Мягкая подложка для среднего шлифка 05171, 70x198мм</t>
  </si>
  <si>
    <t>50729</t>
  </si>
  <si>
    <t>Набор для обработки рельефных поверхностей :шлифок +2 насадки</t>
  </si>
  <si>
    <t>Абразивные полоски 245 зеленая серия для 05744 Длинных шлифков HOOKIT™ без пылеотвода, 70 x 425 мм</t>
  </si>
  <si>
    <t>03416</t>
  </si>
  <si>
    <t>3М 245 Зеленая, полоски, P80</t>
  </si>
  <si>
    <t>03417</t>
  </si>
  <si>
    <t>3М 245 Зеленая, полоски, P60</t>
  </si>
  <si>
    <t>03418</t>
  </si>
  <si>
    <t>3М 245 Зеленая, полоски, P40</t>
  </si>
  <si>
    <t>Абразивные полоски 255P Золотая серия для 05744 Длинных шлифков HOOKIT™ без пылеотвода, 70 x 425 мм</t>
  </si>
  <si>
    <t>03583</t>
  </si>
  <si>
    <t>3М 255Р Золотистая, полоски, P320</t>
  </si>
  <si>
    <t>03585</t>
  </si>
  <si>
    <t>3М 255Р Золотистая, полоски, P240</t>
  </si>
  <si>
    <t>03587</t>
  </si>
  <si>
    <t>3М 255Р Золотистая, полоски, P180</t>
  </si>
  <si>
    <t>03589</t>
  </si>
  <si>
    <t>3М 255Р Золотистая, полоски, P120</t>
  </si>
  <si>
    <t>03591</t>
  </si>
  <si>
    <t>3М 255Р Золотистая, полоски, P80</t>
  </si>
  <si>
    <t>Шлифки HOOKIT без пылеотвода</t>
  </si>
  <si>
    <t>05742</t>
  </si>
  <si>
    <t>Малый мягкий шлифок Hookit 70 x 127</t>
  </si>
  <si>
    <t>50112</t>
  </si>
  <si>
    <t xml:space="preserve">Малый шлифок Hookit 71 x 127 </t>
  </si>
  <si>
    <t>Абразивные губки SOFTBACK 115 x 140 мм</t>
  </si>
  <si>
    <t>02600</t>
  </si>
  <si>
    <t>Microfine/Микротонкое зерно</t>
  </si>
  <si>
    <t>02601</t>
  </si>
  <si>
    <t>Ultrafine/Ультратонкое зерно</t>
  </si>
  <si>
    <t>03810</t>
  </si>
  <si>
    <t>Superfine/Сверхтонкое зерно (Р400)</t>
  </si>
  <si>
    <t>03809</t>
  </si>
  <si>
    <t>Fine/Тонкое зерно (Р280)</t>
  </si>
  <si>
    <t>03808</t>
  </si>
  <si>
    <t>Medium/Среднее зерно (Р180)</t>
  </si>
  <si>
    <t>Листы для"сухой"шлифовки 230x280 мм</t>
  </si>
  <si>
    <t>3М 255P Золотистая, лист P500</t>
  </si>
  <si>
    <t>3М 255P Золотистая, лист P400</t>
  </si>
  <si>
    <t>3М 255P Золотистая, лист P320</t>
  </si>
  <si>
    <t>3М 255P Золотистая, лист P280</t>
  </si>
  <si>
    <t>3М 255P Золотистая, лист Р240</t>
  </si>
  <si>
    <t>3М 255P Золотистая, лист Р220</t>
  </si>
  <si>
    <t>3М 255P Золотистая, лист Р180</t>
  </si>
  <si>
    <t>3М 255P Золотистая, лист Р150</t>
  </si>
  <si>
    <t>3М 255P Золотистая, лист Р120</t>
  </si>
  <si>
    <t>3М 255P Золотистая, лист Р100</t>
  </si>
  <si>
    <t>3М 255P Золотистая, лист Р80</t>
  </si>
  <si>
    <t>3М 255P Золотистая, лист Р60</t>
  </si>
  <si>
    <t>3М 255P Золотистая, лист Р40</t>
  </si>
  <si>
    <t>Водостойкая наждачная бумага</t>
  </si>
  <si>
    <t>Водостойкая наждачная бумага 230 x 280 мм</t>
  </si>
  <si>
    <t>01970</t>
  </si>
  <si>
    <t>3М 734 Tri-M-Ite Лист Карбид Кремния P1200</t>
  </si>
  <si>
    <t>01971</t>
  </si>
  <si>
    <t>3М 734 Tri-M-Ite Лист Карбид Кремния P1000</t>
  </si>
  <si>
    <t>01972</t>
  </si>
  <si>
    <t>3М 734 Tri-M-Ite Лист Карбид Кремния P800</t>
  </si>
  <si>
    <t>01973</t>
  </si>
  <si>
    <t>3М 734 Tri-M-Ite Лист Карбид Кремния P600</t>
  </si>
  <si>
    <t>01975</t>
  </si>
  <si>
    <t>3М 734 Tri-M-Ite Лист Карбид Кремния P400</t>
  </si>
  <si>
    <t>01976</t>
  </si>
  <si>
    <t>3М 734 Tri-M-Ite Лист Карбид Кремния P360</t>
  </si>
  <si>
    <t>01977</t>
  </si>
  <si>
    <t>3М 734 Tri-M-Ite Лист Карбид Кремния P320</t>
  </si>
  <si>
    <t>01978</t>
  </si>
  <si>
    <t>3М 734 Tri-M-Ite Лист Карбид Кремния P280</t>
  </si>
  <si>
    <t>01979</t>
  </si>
  <si>
    <t>3М 734 Tri-M-Ite Лист Карбид Кремния P240</t>
  </si>
  <si>
    <t>01981</t>
  </si>
  <si>
    <t>3М 734 Tri-M-Ite Лист Карбид Кремния P180</t>
  </si>
  <si>
    <t>01988</t>
  </si>
  <si>
    <t>3М 734 Tri-M-Ite Лист Карбид Кремния P80</t>
  </si>
  <si>
    <t>3М™ Шлифки для водостойкой наждачной бумаги</t>
  </si>
  <si>
    <t>05520</t>
  </si>
  <si>
    <t>RUBBER, Резиновый шлифок 70х200</t>
  </si>
  <si>
    <t>05519</t>
  </si>
  <si>
    <t>RUBBER, Резиновый шлифок 70х125</t>
  </si>
  <si>
    <t>05442</t>
  </si>
  <si>
    <t>Мягкий шлифок, желтый 70х125</t>
  </si>
  <si>
    <t>05517</t>
  </si>
  <si>
    <t>Резиновый ракель 70х108 (50 штук/коробка)</t>
  </si>
  <si>
    <t>05530</t>
  </si>
  <si>
    <t>Губка-шлифок для полировки 70х140</t>
  </si>
  <si>
    <t>Матирующие материалы</t>
  </si>
  <si>
    <t>Круг для матирования транспортировочного грунта 150 мм, 15 отверстий</t>
  </si>
  <si>
    <t>50535</t>
  </si>
  <si>
    <t xml:space="preserve"> Круг Hookit для матирования транспортировочного грунта</t>
  </si>
  <si>
    <t>64659</t>
  </si>
  <si>
    <t>Лист скотч-брайт ультратонкий (бордовый), 115мм х 230мм</t>
  </si>
  <si>
    <t>64660</t>
  </si>
  <si>
    <t>Лист скотч-брайт сверхтонкий (серый), 115мм х 230мм</t>
  </si>
  <si>
    <t>07448</t>
  </si>
  <si>
    <t>Скотч-брайт ультратонкий (серый),  158 x 224</t>
  </si>
  <si>
    <t>Лист</t>
  </si>
  <si>
    <t>07447</t>
  </si>
  <si>
    <t>Скотч-брайт сверх тонкий (красный),  158 x 224</t>
  </si>
  <si>
    <t>07613</t>
  </si>
  <si>
    <t>Скотч-брайт ультратонкий (серый),  Диам. 150 мм</t>
  </si>
  <si>
    <t>Круг</t>
  </si>
  <si>
    <t>07614</t>
  </si>
  <si>
    <t>Скотч-брайт сверх тонкий (красный),  Диам. 150 мм</t>
  </si>
  <si>
    <t>07616</t>
  </si>
  <si>
    <t>Скотч-брайт ультратонкий (серый),  108 х 128</t>
  </si>
  <si>
    <t>Штука</t>
  </si>
  <si>
    <t>07615</t>
  </si>
  <si>
    <t>Скотч-брайт сверх тонкий (красный),  108 х 128</t>
  </si>
  <si>
    <t>07903</t>
  </si>
  <si>
    <t>Скотч-брайт Pre-Cut (пурпурный), 115мм х 150мм, 35 листов/рулон</t>
  </si>
  <si>
    <t>Рулон</t>
  </si>
  <si>
    <t>07904</t>
  </si>
  <si>
    <t>Скотч-брайт Pre-Cut (серый), 115мм х 150мм, 35 листов/рулон</t>
  </si>
  <si>
    <t>07905</t>
  </si>
  <si>
    <t>Скотч-брайт Pre-Cut (медный), 115мм х 150мм, 35 листов/рулон</t>
  </si>
  <si>
    <t>07522</t>
  </si>
  <si>
    <t>Скотч-брайт Multi-Flex ультратонк.(серый) , 100 x 200, 60 листов/рулон</t>
  </si>
  <si>
    <t>07521</t>
  </si>
  <si>
    <t>Скотч-брайт Multi-Flex сверхтонкий (красный), 100 x 200 , 60 листов/рулон</t>
  </si>
  <si>
    <t>07906</t>
  </si>
  <si>
    <t>Скотч-брайт Multi-Flex (медный) , 100 x 200 , 60 листов/рулон</t>
  </si>
  <si>
    <t>09308</t>
  </si>
  <si>
    <t>Матирующая паста Prep and Blend,  500 г</t>
  </si>
  <si>
    <t>Бутыль</t>
  </si>
  <si>
    <t>50018</t>
  </si>
  <si>
    <t>Матирующий гель Scuff-it,  700 г</t>
  </si>
  <si>
    <t>Матирующие круги Trizact™</t>
  </si>
  <si>
    <t>50341</t>
  </si>
  <si>
    <t xml:space="preserve">Матирующий круг Р1000, Диам. 150 мм, 15 кругов/коробка </t>
  </si>
  <si>
    <t>50413</t>
  </si>
  <si>
    <t xml:space="preserve">Матирующий круг Р1000, Диам. 75 мм, 15 кругов/коробка </t>
  </si>
  <si>
    <t>05771</t>
  </si>
  <si>
    <t>Мягкая подложка, Диам. 75 мм</t>
  </si>
  <si>
    <t>05774</t>
  </si>
  <si>
    <t>05774 МЯГКАЯ ПОДЛОЖКА</t>
  </si>
  <si>
    <t>05791</t>
  </si>
  <si>
    <t>Шлифок на резинке, Диам. 150 мм</t>
  </si>
  <si>
    <t>01908</t>
  </si>
  <si>
    <t>Ручной блок держатель для кругов 75мм</t>
  </si>
  <si>
    <t>60743</t>
  </si>
  <si>
    <t>Фибровый круг 3М 988С ,  115мм х 22мм,  Р 80</t>
  </si>
  <si>
    <t>60740</t>
  </si>
  <si>
    <t>Фибровый круг 3М 988С ,  115мм х 22мм,  Р 36</t>
  </si>
  <si>
    <t>64861</t>
  </si>
  <si>
    <t>Оправка ребристая 127мм х 22мм М14</t>
  </si>
  <si>
    <t>49617</t>
  </si>
  <si>
    <t>Лепестковый круг 3М 747D , 115мм х 22мм,  Р 120</t>
  </si>
  <si>
    <t>49616</t>
  </si>
  <si>
    <t>Лепестковый круг 3М 747D , 115мм х 22мм,  Р 80</t>
  </si>
  <si>
    <t>49615</t>
  </si>
  <si>
    <t>Лепестковый круг 3М 747D , 115мм х 22мм,  Р 60</t>
  </si>
  <si>
    <t>49613</t>
  </si>
  <si>
    <t>Лепестковый круг 3М 747D , 115мм х 22мм,  Р 36</t>
  </si>
  <si>
    <t>Лепестковый круг 3М 566A , 125мм х 22мм,  P40</t>
  </si>
  <si>
    <t>Лепестковый круг 3М 566A , 125мм х 22мм,  P60</t>
  </si>
  <si>
    <t>Лепестковый круг 3М 566A , 125мм х 22мм,  P80</t>
  </si>
  <si>
    <t>Лепестковый круг 3М 566A , 125мм х 22мм,  P120</t>
  </si>
  <si>
    <t>07933</t>
  </si>
  <si>
    <t xml:space="preserve">Зачистной круг Clean'N'Strip (без фибровой основы, с центр. отверстием) 100мм х 13мм </t>
  </si>
  <si>
    <t>07934</t>
  </si>
  <si>
    <t>Зачистной круг Clean'N'Strip (без фибровой основы, с центр. отверстием) 150 мм х 13мм</t>
  </si>
  <si>
    <t>Зачистной круг Clean'N'Strip , 100мм х 13мм х R+</t>
  </si>
  <si>
    <t>05815</t>
  </si>
  <si>
    <t>Зачистной круг Clean'N'Strip , 125мм х 13мм х R+</t>
  </si>
  <si>
    <t>05809</t>
  </si>
  <si>
    <t>Зачистной круг Clean'N'Strip со шпинделем, 100ммх13ммx6мм</t>
  </si>
  <si>
    <t>05810</t>
  </si>
  <si>
    <t>Зачистной круг Clean'N'Strip со шпинделем, 150ммх13ммх8мм</t>
  </si>
  <si>
    <t>05816</t>
  </si>
  <si>
    <t>Фибровый круг Clean&amp;Strip XT-DB , 115мм х 22мм</t>
  </si>
  <si>
    <t>05817</t>
  </si>
  <si>
    <t>Фибровый круг Clean&amp;Strip XT-DB , 178мм х 22мм</t>
  </si>
  <si>
    <t>57013</t>
  </si>
  <si>
    <t xml:space="preserve">Зачистной круг Clean'N'Strip на фибровой основе,  100мм х 13мм </t>
  </si>
  <si>
    <t>57014</t>
  </si>
  <si>
    <t>Зачистной круг Clean'N'Strip на фибровой основе,  150 мм х 13мм</t>
  </si>
  <si>
    <t>57016</t>
  </si>
  <si>
    <t>Зачистной круг Clean'N'Strip со шпинделем,  100ммх13ммx6мм</t>
  </si>
  <si>
    <t>57017</t>
  </si>
  <si>
    <t>Зачистной круг Clean'N'Strip со шпинделем,  150ммх13ммх8мм</t>
  </si>
  <si>
    <t>57018</t>
  </si>
  <si>
    <t>Зачистной круг Clean'N'Strip ,  100мм х 13мм х R+</t>
  </si>
  <si>
    <t>57019</t>
  </si>
  <si>
    <t>Зачистной круг Clean'N'Strip ,  150мм х 13мм х R+</t>
  </si>
  <si>
    <t>57020</t>
  </si>
  <si>
    <t>Фибровый круг Clean&amp;Strip GP,  115мм х 22мм</t>
  </si>
  <si>
    <t>57021</t>
  </si>
  <si>
    <t>Фибровый круг Clean&amp;Strip GP,  178мм х 22мм</t>
  </si>
  <si>
    <t>11000</t>
  </si>
  <si>
    <t>Фибровый круг 361F (Черный),  Диам. 50,  Р24</t>
  </si>
  <si>
    <t>22398</t>
  </si>
  <si>
    <t>Фибровый круг 361F (Коричневый),  Диам. 50,  Р36</t>
  </si>
  <si>
    <t>22399</t>
  </si>
  <si>
    <t>Фибровый круг 361F (Зеленый),  Диам. 50,  Р50</t>
  </si>
  <si>
    <t>22401</t>
  </si>
  <si>
    <t>Фибровый круг 361F (Желтый),  Диам. 50,  P80</t>
  </si>
  <si>
    <t>07524</t>
  </si>
  <si>
    <t>Круг грубый (зеленый) 50мм,  Диам. 50мм, 10 кругов/коробка</t>
  </si>
  <si>
    <t>07525</t>
  </si>
  <si>
    <t>Круг средний (желтый) 50мм,  Диам. 50мм, 10 кругов/коробка</t>
  </si>
  <si>
    <t>07528</t>
  </si>
  <si>
    <t>Круг тонкий (белый) 50мм,  Диам. 50мм, 10 кругов/коробка</t>
  </si>
  <si>
    <t>07526</t>
  </si>
  <si>
    <t xml:space="preserve">Круг грубый (зеленый) 75мм,  Диам. 75мм, </t>
  </si>
  <si>
    <t>07527</t>
  </si>
  <si>
    <t xml:space="preserve">Круг средний (желтый) 75мм,  Диам. 75мм, </t>
  </si>
  <si>
    <t>03714</t>
  </si>
  <si>
    <t>Прессованный круг Scotch-Brite под шпиндель 6мм, 50мм х 3мм х 6мм, средний (плотность 8)</t>
  </si>
  <si>
    <t>17191</t>
  </si>
  <si>
    <t>Прессованный круг Scotch-Brite Roloc, 76мм х 6мм, средний (плотность 7)</t>
  </si>
  <si>
    <t xml:space="preserve">Диск для подготовки поверхн. SС-DR коричн.,грубый,  Диам. 50, 25 дисков/коробка </t>
  </si>
  <si>
    <t>Диск</t>
  </si>
  <si>
    <t xml:space="preserve">Диск для подготовки поверхн. SС-DR красн.,средний,  Диам. 50, 25 дисков/коробка </t>
  </si>
  <si>
    <t>07515</t>
  </si>
  <si>
    <t xml:space="preserve">Диск для подготовки поверхн. SС-DR синий,  Диам. 50, 25 дисков/коробка </t>
  </si>
  <si>
    <t>07516</t>
  </si>
  <si>
    <t xml:space="preserve">Диск для подготовки поверхн. SС-DR серый,  Диам. 50, 25 дисков/коробка </t>
  </si>
  <si>
    <t>Набор: Зачистной шлифовальный круг Грин Корпс - 20шт., оправка к кругам - 2шт., 115х3х22мм, P36</t>
  </si>
  <si>
    <t>Набор</t>
  </si>
  <si>
    <t>Набор: Зачистной шлифовальный круг Грин Корпс - 20шт., оправка к кругам - 2шт., 125х3х22мм, P80</t>
  </si>
  <si>
    <t>Сухие проявочные покрытия</t>
  </si>
  <si>
    <t>09560</t>
  </si>
  <si>
    <t>Сухое проявочное покрытие черное, 50г</t>
  </si>
  <si>
    <t>Картридж</t>
  </si>
  <si>
    <t>50416</t>
  </si>
  <si>
    <t>Сухое проявочное покрытие оранжевое, 50г</t>
  </si>
  <si>
    <t>01PAD</t>
  </si>
  <si>
    <t>Подушка-аппликатор для 09560 и 50416</t>
  </si>
  <si>
    <t>09884</t>
  </si>
  <si>
    <t xml:space="preserve">Оправка Roloc#1 Шпиндель под цанговый зажим диам. 6мм </t>
  </si>
  <si>
    <t>05539</t>
  </si>
  <si>
    <t>Подложка с резьб.6,3мм; шпиндель с диам.держ.6мм; адаптор, Диам 50 мм</t>
  </si>
  <si>
    <t>84998</t>
  </si>
  <si>
    <t>Подложка 75мм с резьбой М14</t>
  </si>
  <si>
    <t>64860</t>
  </si>
  <si>
    <t>Оправка ребристая 115мм х 22мм М14</t>
  </si>
  <si>
    <t>64862</t>
  </si>
  <si>
    <t>Оправка ребристая 178мм х 22мм М14 и 5/8</t>
  </si>
  <si>
    <t xml:space="preserve">Круг отрезной для черного металла тип 41, 125х1х22мм, 50 кругов/коробка </t>
  </si>
  <si>
    <t xml:space="preserve">Круг отрезной для нержавеющей стали тип 41, 125х1х22мм, 50 кругов/коробка </t>
  </si>
  <si>
    <t xml:space="preserve">Круг отрезной для быстрой резки тип 41, 125х1х22мм, 50 кругов/коробка </t>
  </si>
  <si>
    <t xml:space="preserve">Круг отрезной для черного металла тип 41, 115х1х22мм, 50 кругов/коробка </t>
  </si>
  <si>
    <t xml:space="preserve">Круг отрезной для нержавеющей стали тип 41, 115х1х22мм, 50 кругов/коробка </t>
  </si>
  <si>
    <t xml:space="preserve">Круг отрезной для быстрой резки тип 41, 115х1х22мм, 50 кругов/коробка </t>
  </si>
  <si>
    <t>PN01989</t>
  </si>
  <si>
    <t xml:space="preserve">Круг отрезной Грин Корпс, 75 х 0,8 х 9,5мм, 5 кругов/коробка </t>
  </si>
  <si>
    <t>01990</t>
  </si>
  <si>
    <t xml:space="preserve">Круг отрезной Грин Корпс, 75 х 1,6 х 9,5мм, 5 кругов/коробка </t>
  </si>
  <si>
    <t xml:space="preserve">Круг отрезной Грин Корпс, 100 х 0,8 х 9,5мм, 50 кругов/коробка </t>
  </si>
  <si>
    <t>62918</t>
  </si>
  <si>
    <t>Круг отрезной тип 41, 180х2х22мм</t>
  </si>
  <si>
    <t>62919</t>
  </si>
  <si>
    <t>Круг отрезной тип 41, 180х2,5х22мм</t>
  </si>
  <si>
    <t>62921</t>
  </si>
  <si>
    <t>Круг отрезной тип 41, 230х2,5х22мм</t>
  </si>
  <si>
    <t>62920</t>
  </si>
  <si>
    <t>Круг отрезной тип 41, 230х2х22мм</t>
  </si>
  <si>
    <t>62922</t>
  </si>
  <si>
    <t>Круг отрезной тип 41, 230х3,2х22мм</t>
  </si>
  <si>
    <t>Абразивный круг Trizact 268ХА, зерно А35, Зеленый, 125мм, 25 кругов/рулон</t>
  </si>
  <si>
    <t xml:space="preserve">Рулон </t>
  </si>
  <si>
    <t>Абразивный круг Trizact 268ХА, зерно А10, Голубой, 125мм, 25 кругов/рулон</t>
  </si>
  <si>
    <t>Абразивный круг Trizact 268ХА, зерно А5, Коричневый, 125мм, 25 кругов/рулон</t>
  </si>
  <si>
    <t>Абразивный круг Trizact 568ХА, Белый, 125мм, 25 кругов/рулон</t>
  </si>
  <si>
    <t>60150</t>
  </si>
  <si>
    <t>Полировальная паста для стекла, 1л, 6 бутылей/коробка</t>
  </si>
  <si>
    <t>Примечание: в систему также входит Фетровый полировальный круг 09358, указанный в разделе Полировка, 09339 Оправка 3М для абразивных кругов Trizact, М14, 125мм - в разделе инструментов</t>
  </si>
  <si>
    <t>09339</t>
  </si>
  <si>
    <t>Оправка 3М для абразивных кругов Trizact, М14, 125мм</t>
  </si>
  <si>
    <t>ОШМ 76мм 1/4, "под пылесос", орбита 2.5мм</t>
  </si>
  <si>
    <t>ОШМ 76мм 1/4, "под мешок", орбита 2.5мм</t>
  </si>
  <si>
    <t>20350</t>
  </si>
  <si>
    <t>Оправка Hookit™ 76мм х 9.5мм 1/4, универсальная</t>
  </si>
  <si>
    <t>ОШМ 127мм 5/16, "под пылесос", орбита 5мм</t>
  </si>
  <si>
    <t>ОШМ 127мм 5/16, "под пылесос", орбита 2.5мм</t>
  </si>
  <si>
    <t>20353</t>
  </si>
  <si>
    <t>Оправка Hookit™ 127мм х 9.5мм 5/16, универсальная</t>
  </si>
  <si>
    <t>ОШМ 152мм 5/16, "под пылесос", орбита 8мм</t>
  </si>
  <si>
    <t>ОШМ 152мм 5/16, "под пылесос", орбита 5мм</t>
  </si>
  <si>
    <t>28509</t>
  </si>
  <si>
    <t>ОШМ 152мм 5/16, "под пылесос", орбита 2.5мм</t>
  </si>
  <si>
    <t>28516</t>
  </si>
  <si>
    <t>ОШМ 152мм 5/16, "под мешок", орбита 5мм</t>
  </si>
  <si>
    <t>20465</t>
  </si>
  <si>
    <t>Оправка Hookit™ 152мм х 9.5мм 5/16, универсальная</t>
  </si>
  <si>
    <t>Оправка Hookit™ 150мм М8, мягкая, универсальный пылеотвод</t>
  </si>
  <si>
    <t>25124</t>
  </si>
  <si>
    <t>Дисковая шлифовальная машинка 20 000 об/мин., 372 ватт , Ø круга 51мм, цанга 6мм</t>
  </si>
  <si>
    <t>25125</t>
  </si>
  <si>
    <t>Дисковая шлифовальная машинка 15 000 об/мин., 744 ватт , Ø круга 76мм, цанга 6мм</t>
  </si>
  <si>
    <t>Прямая шлифовальная машинка 12 000 об/мин., 744 ватт, цанга 6мм</t>
  </si>
  <si>
    <t>25129</t>
  </si>
  <si>
    <t>Прямая шлифовальная машинка 8 000 об/мин., 744 ватт, цанга 6мм</t>
  </si>
  <si>
    <t>28347</t>
  </si>
  <si>
    <t>Прямая шлифлвальная машинка 4 000 об/мин., 744 ватт, цанга 6мм</t>
  </si>
  <si>
    <t>Универсальная оправка HOOKIT 76мм</t>
  </si>
  <si>
    <t>Универсальная оправка Хукит , Ø оправки 127мм</t>
  </si>
  <si>
    <t>Универсальная оправка Хукит , Ø оправки 152мм, крепл. 5/16"</t>
  </si>
  <si>
    <t>20242</t>
  </si>
  <si>
    <t>Оправка HOOKIT  4 отв., 76х102х12мм</t>
  </si>
  <si>
    <t>07947</t>
  </si>
  <si>
    <t>900/6 Шпиндель для кругов СК-БР XT, CG, 13х19х6мм</t>
  </si>
  <si>
    <t>990 Шпиндель для кругов СК-БР БРИСТЛ,  9х45х6мм</t>
  </si>
  <si>
    <t>Мешок для сбора пыли (белый), , 10 шт.в уп-ке/ 5 уп-к в кор.</t>
  </si>
  <si>
    <t>Маскировка</t>
  </si>
  <si>
    <t>Система маскирования покрасочной камеры Dirt Trap Tape</t>
  </si>
  <si>
    <t>Антипылевой нетканый материал для окрасочных камер, 0,7м х 91,4м</t>
  </si>
  <si>
    <t>Антипылевая п/э пленка для окрасочных камер, 0,5м х 30,5м</t>
  </si>
  <si>
    <t xml:space="preserve">Cтартовый набор системы маскирования </t>
  </si>
  <si>
    <t>Диспенсер для антипылевого материала</t>
  </si>
  <si>
    <t>Диспенсер для антипылевой пленких</t>
  </si>
  <si>
    <t>Маскирующие ленты</t>
  </si>
  <si>
    <t>07895</t>
  </si>
  <si>
    <t>07897</t>
  </si>
  <si>
    <t>07898</t>
  </si>
  <si>
    <t>07899</t>
  </si>
  <si>
    <t>50977</t>
  </si>
  <si>
    <t>50978</t>
  </si>
  <si>
    <t>50980</t>
  </si>
  <si>
    <t>50981</t>
  </si>
  <si>
    <t>06304</t>
  </si>
  <si>
    <t>06309</t>
  </si>
  <si>
    <t>06311</t>
  </si>
  <si>
    <t>06313</t>
  </si>
  <si>
    <t>1790 Малярная лента 18MM X 45M (экономичная линейка)</t>
  </si>
  <si>
    <t>1790 Малярная лента 24MM X 45M (экономичная линейка)</t>
  </si>
  <si>
    <t>1790 Малярная лента 36MM X 45M (экономичная линейка)</t>
  </si>
  <si>
    <t>1790 Малярная лента 48MM X 45M (экономичная линейка)</t>
  </si>
  <si>
    <t>06405</t>
  </si>
  <si>
    <t>Синяя маскирующая лента 471, 6мм x 33м</t>
  </si>
  <si>
    <t>06314</t>
  </si>
  <si>
    <t>Трафаретная лента 8 прорезей/1.58мм, 25мм x 13.9м</t>
  </si>
  <si>
    <t>3939</t>
  </si>
  <si>
    <t>Серебристая клейкая лента для защиты от прошлифовки краев деталей, 48мм х 54,8м</t>
  </si>
  <si>
    <t>06349</t>
  </si>
  <si>
    <t>Маскирующая лента для уплотнителей вклееных стекол 10 мм, 50.8ммX10м</t>
  </si>
  <si>
    <t>06348</t>
  </si>
  <si>
    <t>Маскирующая лента для уплотнителей вклееных стекол 15 мм, 50.8ммX10м</t>
  </si>
  <si>
    <t>Маскирование проемов</t>
  </si>
  <si>
    <t>09973</t>
  </si>
  <si>
    <t>Поролоновые валики для проёмов диаметром 19мм, 35м, Диам.19мм</t>
  </si>
  <si>
    <t>Коробка</t>
  </si>
  <si>
    <t>09678</t>
  </si>
  <si>
    <t>Поролоновые валики для проёмов диаметром 13мм, 50м, Диам.13мм</t>
  </si>
  <si>
    <t>50421</t>
  </si>
  <si>
    <t>Поролоновые валики для проёмов диаметром 21мм, 49м + 7м бонус, Диам.21мм</t>
  </si>
  <si>
    <t>06800</t>
  </si>
  <si>
    <t>Лента маскирующая для плавного перехода, 9м, 5 рул/кор., 60 кор/уп.</t>
  </si>
  <si>
    <t>Маскирующие пленки</t>
  </si>
  <si>
    <t>50988</t>
  </si>
  <si>
    <t>Маскирующая пленка Премиум +, 4м х 150м</t>
  </si>
  <si>
    <t>07838</t>
  </si>
  <si>
    <t>Усовершенствованная маскирующая пленка, 4м х 150м</t>
  </si>
  <si>
    <t xml:space="preserve">80110 </t>
  </si>
  <si>
    <t>Маскирующая пленка , 5м х 120м</t>
  </si>
  <si>
    <t>Аксессуары для маскирующих пленок + НОВИНКА! Диспенсеры для системы маскирования покрасочных камер</t>
  </si>
  <si>
    <t>06780</t>
  </si>
  <si>
    <t>Диспенсер для маскир. пленки 07838, 0</t>
  </si>
  <si>
    <t>50293</t>
  </si>
  <si>
    <t>Нож для маскирующей пленки Премиум 80139</t>
  </si>
  <si>
    <t>07813</t>
  </si>
  <si>
    <t>Нож для маскирующей пленки 07838</t>
  </si>
  <si>
    <t>06516</t>
  </si>
  <si>
    <t>Маскирующая бумага, 305ммх300м</t>
  </si>
  <si>
    <t>06517</t>
  </si>
  <si>
    <t>Маскирующая бумага, 457ммх300м</t>
  </si>
  <si>
    <t>06518</t>
  </si>
  <si>
    <t>Маскирующая бумага, 915ммх300м</t>
  </si>
  <si>
    <t>06519</t>
  </si>
  <si>
    <t>Маскирующая бумага, 1219ммх300м</t>
  </si>
  <si>
    <t>S06291</t>
  </si>
  <si>
    <t>Маскирующая бумага экономичная, 300мм X 400м (экономичная линейка)</t>
  </si>
  <si>
    <t>S06281</t>
  </si>
  <si>
    <t>Маскирующая бумага экономичная, 450мм X 400м (экономичная линейка)</t>
  </si>
  <si>
    <t>S06282</t>
  </si>
  <si>
    <t>Маскирующая бумага экономичная, 600мм X 400м (экономичная линейка)</t>
  </si>
  <si>
    <t>S06283</t>
  </si>
  <si>
    <t>Маскирующая бумага экономичная, 900мм X 400м (экономичная линейка)</t>
  </si>
  <si>
    <t>S06284</t>
  </si>
  <si>
    <t>Маскирующая бумага экономичная, 1150 мм X 400м (экономичная линейка)</t>
  </si>
  <si>
    <t>80318</t>
  </si>
  <si>
    <t>Пеноакриловые, двусторонние  клеящие ленты 4210, толщина 1.1мм, 6мм x 20м</t>
  </si>
  <si>
    <t>80319</t>
  </si>
  <si>
    <t>Пеноакриловые, двусторонние  клеящие ленты 4210, толщина 1.1мм, 9мм x 20м</t>
  </si>
  <si>
    <t>80320</t>
  </si>
  <si>
    <t>Пеноакриловые, двусторонние  клеящие ленты 4210, толщина 1.1мм, 12мм x 20м</t>
  </si>
  <si>
    <t>80321</t>
  </si>
  <si>
    <t>Пеноакриловые, двусторонние  клеящие ленты 4210, толщина 1.1мм, 16мм x 20м</t>
  </si>
  <si>
    <t>80322</t>
  </si>
  <si>
    <t>Пеноакриловые, двусторонние  клеящие ленты 4210, толщина 1.1мм, 19мм x 20м</t>
  </si>
  <si>
    <t>80314</t>
  </si>
  <si>
    <t>Пеноакриловые, двусторонние клеящие ленты 4229, толщина 0.8мм, 9мм х 20м</t>
  </si>
  <si>
    <t>80315</t>
  </si>
  <si>
    <t>Пеноакриловые, двусторонние клеящие ленты 4229, толщина 0.8мм, 12мм х 20м</t>
  </si>
  <si>
    <t>08184/50098</t>
  </si>
  <si>
    <t>Очиститель клеёв, 500 мл</t>
  </si>
  <si>
    <t>Аэрозоль</t>
  </si>
  <si>
    <t>07498</t>
  </si>
  <si>
    <t>Диск для снятия клейких лент (пресс.) со шпинделем, Диам. 100мм</t>
  </si>
  <si>
    <t>07499</t>
  </si>
  <si>
    <t>Диск для снятия клейких лент (пресс.), Диам. 100мм</t>
  </si>
  <si>
    <t>Подъемный шнур</t>
  </si>
  <si>
    <t>09529</t>
  </si>
  <si>
    <t>LIFTING CORD Подъёмный шнур, 6мм  х 40м, 1 рулон/коробка</t>
  </si>
  <si>
    <t>Системы полировки</t>
  </si>
  <si>
    <t>Двусторонние полировальники Quick Connect</t>
  </si>
  <si>
    <t>50878</t>
  </si>
  <si>
    <t>Полировальник двусторонний Quick Connect, зеленый, 150мм.</t>
  </si>
  <si>
    <t>50874</t>
  </si>
  <si>
    <t>Полировальник двусторонний Quick Connect, зеленый, 222мм.</t>
  </si>
  <si>
    <t>50962</t>
  </si>
  <si>
    <t>Полировальник двусторонний пальчиковый Quick Connect, зеленый, 150мм.</t>
  </si>
  <si>
    <t>50879</t>
  </si>
  <si>
    <t>Полировальник двусторонний Quick Connect, желтый, 150мм.</t>
  </si>
  <si>
    <t>50875</t>
  </si>
  <si>
    <t>Полировальник двусторонний Quick Connect, желтый, 222мм.</t>
  </si>
  <si>
    <t>50708</t>
  </si>
  <si>
    <t>Полировальник двусторонний Quick Connect, синий, 222мм.</t>
  </si>
  <si>
    <t>50880</t>
  </si>
  <si>
    <t>Полировальник двусторонний Quick Connect, синий, 150мм.</t>
  </si>
  <si>
    <t>50881</t>
  </si>
  <si>
    <t>Полировальник двусторонний Quick Connect, шерстяной, 150мм.</t>
  </si>
  <si>
    <t>33279</t>
  </si>
  <si>
    <t>Полировальник двусторонний Quick Connect, шерстяной, 229мм.</t>
  </si>
  <si>
    <t>33271</t>
  </si>
  <si>
    <t>Переходник для двустороннего полировальника QC, M14, 14мм, 10шт/уп.</t>
  </si>
  <si>
    <t>50667</t>
  </si>
  <si>
    <t>Набор для удаления точечных дефектов Perfect-it™ Denibbing Kit</t>
  </si>
  <si>
    <t>50665</t>
  </si>
  <si>
    <t xml:space="preserve">Полировальная паста  Perfect-it™ Denibbing </t>
  </si>
  <si>
    <t>28363</t>
  </si>
  <si>
    <t>Эксцентриковая полировальная машинка Perfect-it Denibbing</t>
  </si>
  <si>
    <t>07658</t>
  </si>
  <si>
    <t>Зарядное устройство для шлифовальной машинки Perfect-it Denibbing</t>
  </si>
  <si>
    <t>07650</t>
  </si>
  <si>
    <t>Шлифовальная машинка Perfect-it Denibbing</t>
  </si>
  <si>
    <t>50499</t>
  </si>
  <si>
    <t>Полировальник для пасты Perfect-it™ Denibbing  3,75мм,зеленый</t>
  </si>
  <si>
    <t>PN02047</t>
  </si>
  <si>
    <t>Абразивные насадки Trizact™, P1000</t>
  </si>
  <si>
    <t>PN02080</t>
  </si>
  <si>
    <t>Абразивные насадки Trizact™, P1500</t>
  </si>
  <si>
    <t>Система ремонта и полировки больших участков краски Color Code</t>
  </si>
  <si>
    <t>50487</t>
  </si>
  <si>
    <t>Зеленый полировальник для пасты Fast Cut Plus, Диам. 150мм</t>
  </si>
  <si>
    <t>01927</t>
  </si>
  <si>
    <t>Шерстяной полировальник , Диам. 133мм</t>
  </si>
  <si>
    <t>2011G</t>
  </si>
  <si>
    <t xml:space="preserve">Зеленая полировальная салфетка, </t>
  </si>
  <si>
    <t>80349</t>
  </si>
  <si>
    <t>Абразивная паста Extra Fine (желтый колпачок), 1литр</t>
  </si>
  <si>
    <t>50488</t>
  </si>
  <si>
    <t>Желтый поролоновый полировальник, 150мм</t>
  </si>
  <si>
    <t>50456</t>
  </si>
  <si>
    <t>Оранжевый поролоновый полировальник, Диам. 133мм</t>
  </si>
  <si>
    <t>50400</t>
  </si>
  <si>
    <t xml:space="preserve">Желтая полировальная салфетка , </t>
  </si>
  <si>
    <t>50383</t>
  </si>
  <si>
    <t>Антиголограммная полировальная паста Ультрафина (голубой колпачок), 1литр</t>
  </si>
  <si>
    <t>50388</t>
  </si>
  <si>
    <t xml:space="preserve">Синий ультратонкий полировальник, </t>
  </si>
  <si>
    <t>50486</t>
  </si>
  <si>
    <t xml:space="preserve">Мягкая салфетка голубая, </t>
  </si>
  <si>
    <t>09377</t>
  </si>
  <si>
    <t>Паста для защиты блеска, 1литр</t>
  </si>
  <si>
    <t>05729</t>
  </si>
  <si>
    <t>Полировальник для пасты для защиты блеска 09377, 24штуки/коробка</t>
  </si>
  <si>
    <t>80345</t>
  </si>
  <si>
    <t>Полироль Полиш Роза, 1литр</t>
  </si>
  <si>
    <t>50489</t>
  </si>
  <si>
    <t>Розовая полировальная салфетка</t>
  </si>
  <si>
    <t>34568</t>
  </si>
  <si>
    <t>Полировочные салфетки, 275салфеток / кор.</t>
  </si>
  <si>
    <t>55535</t>
  </si>
  <si>
    <t>Тест-спрей, 500 мл, 12 аэрозолей/коробка</t>
  </si>
  <si>
    <t>Система ремонта и полировки больших участков ЛКП Perfect-it™</t>
  </si>
  <si>
    <t>09374</t>
  </si>
  <si>
    <t>Высокоэффективная абразивная паста Fast Cut, 1литр</t>
  </si>
  <si>
    <t>09375</t>
  </si>
  <si>
    <t>Абразивная паста , 1литр</t>
  </si>
  <si>
    <t>09550</t>
  </si>
  <si>
    <t>Многораз.полировальник для абразивной пасты</t>
  </si>
  <si>
    <t>09376</t>
  </si>
  <si>
    <t>Неабразивная паста для блеска , 1литр</t>
  </si>
  <si>
    <t>09378</t>
  </si>
  <si>
    <t>Многораз.полировальник для неабразивн. Пасты</t>
  </si>
  <si>
    <t>02048</t>
  </si>
  <si>
    <t>Микротонкий абразив 401Q IMP  1500A, 138х230мм,  50 листов/пачка</t>
  </si>
  <si>
    <t>02049</t>
  </si>
  <si>
    <t>Микротонкий абразив 401Q IMP  2000A, 138х230мм,  50 листов/пачка</t>
  </si>
  <si>
    <t>02045</t>
  </si>
  <si>
    <t>3М Микротонкая абразивная бумага 3М 401Q, Р2500, 138х230мм</t>
  </si>
  <si>
    <t>38070</t>
  </si>
  <si>
    <t>Абразивная глина, ,  6 контейнеров/коробка</t>
  </si>
  <si>
    <t>Контейнер</t>
  </si>
  <si>
    <t>09358</t>
  </si>
  <si>
    <t>Фетровый полировальный круг, Диам. 125 мм</t>
  </si>
  <si>
    <t>09628</t>
  </si>
  <si>
    <t>Оправка Hookit для фетровых полировальных кругов, 125мм, М14</t>
  </si>
  <si>
    <t>14736</t>
  </si>
  <si>
    <t>Оправка-полировальник для Roloc #4, Диам. 75 мм</t>
  </si>
  <si>
    <t>09988</t>
  </si>
  <si>
    <t xml:space="preserve">Roloc #4 - держатель оправки 14736 </t>
  </si>
  <si>
    <t>50079</t>
  </si>
  <si>
    <t>Абразивный цветок А5, Диам. 32мм</t>
  </si>
  <si>
    <t>00127</t>
  </si>
  <si>
    <t>Наждачный цветок, 9 микрон</t>
  </si>
  <si>
    <t>50199</t>
  </si>
  <si>
    <t>Красный блок</t>
  </si>
  <si>
    <t>Орбитальная мини шлифмашинка 32мм орбита 5мм</t>
  </si>
  <si>
    <t>Оборудование и аксессуары для полировки</t>
  </si>
  <si>
    <t>09552</t>
  </si>
  <si>
    <t xml:space="preserve">Оправка-полировальник  для резьбы М14 </t>
  </si>
  <si>
    <t>09553</t>
  </si>
  <si>
    <t xml:space="preserve">Оправка-полировальник  для резьбы 5/8"  </t>
  </si>
  <si>
    <t>Электрическая полировальная машина для кругов макс. 203мм, M14 (оправка не прилагается)</t>
  </si>
  <si>
    <t>Абразивные материалы Trizact™ для полировки</t>
  </si>
  <si>
    <t>05600</t>
  </si>
  <si>
    <t>Круг Trizact™ абразивный, полировальный,  Р1500, 150мм., 25 шт/кор.</t>
  </si>
  <si>
    <t>50414</t>
  </si>
  <si>
    <t>Круг Trizact™ абразивный, полировальный,  Р3000, 150мм., 15 шт/кор., 4 кор/уп.</t>
  </si>
  <si>
    <t>50415</t>
  </si>
  <si>
    <t>Круг Trizact™ абразивный, полировальный,  Р3000, 75мм., 15 шт/кор., 4 кор/уп.</t>
  </si>
  <si>
    <t>51130</t>
  </si>
  <si>
    <t>Круг Trizact™ полировальный, Р6000, 150мм., 15 шт/кор., 4 кор/уп.</t>
  </si>
  <si>
    <t xml:space="preserve">Полировальная паста для металла </t>
  </si>
  <si>
    <t>09019</t>
  </si>
  <si>
    <t>Полировальная паста для металла Marine, 500мл.</t>
  </si>
  <si>
    <t>Банка</t>
  </si>
  <si>
    <t>Полировальные круги 260L Purplе диам. 150 мм, 15 отверстий</t>
  </si>
  <si>
    <t>51154</t>
  </si>
  <si>
    <t>Круг 260L Purple абразивный, полировал., 15 отверст., Р1500, 150мм, 50 шт/кор., 5 кор/уп.</t>
  </si>
  <si>
    <t>51158</t>
  </si>
  <si>
    <t>Круг 260L Purple абразивный, полировал., 15 отверст., Р1200, 150мм, 50 шт/кор., 5 кор/уп.</t>
  </si>
  <si>
    <t>51157</t>
  </si>
  <si>
    <t>Круг 260L Purple абразивный, полировал., 15 отверст., Р1000, 150мм, 50 шт/кор., 5 кор/уп.</t>
  </si>
  <si>
    <t>51155</t>
  </si>
  <si>
    <t>Круг 260L Purple абразивный, полировал., 15 отверст., Р800, 150мм, 50 шт/кор., 5 кор/уп.</t>
  </si>
  <si>
    <t>51156</t>
  </si>
  <si>
    <t>Круг 260L Purple абразивный, полировал., 15 отверст., Р600, 150мм, 50 шт/кор., 5 кор/уп.</t>
  </si>
  <si>
    <t>01814</t>
  </si>
  <si>
    <t xml:space="preserve">Орбитальная шлифмашинка с внешней системой пылеотвода, 76х102мм, Ø орбиты 1/8", </t>
  </si>
  <si>
    <t>01813</t>
  </si>
  <si>
    <t xml:space="preserve">Орбитальная шлифмашинка со встроенной системой пылеотвода, 76х102мм, Ø орбиты 1/8", </t>
  </si>
  <si>
    <t>Клеи и герметики, ремонт пластика</t>
  </si>
  <si>
    <t xml:space="preserve">Ремонт пластмасс </t>
  </si>
  <si>
    <t>05901</t>
  </si>
  <si>
    <t>Ремонтный состав (FPRM), 25 мл + 25 мл</t>
  </si>
  <si>
    <t>05900</t>
  </si>
  <si>
    <t>Ремонтный состав (FPRM), 0, Набор  вкл. два тюбика</t>
  </si>
  <si>
    <t>03020</t>
  </si>
  <si>
    <t>Стеклоканва, 48мм x 20м</t>
  </si>
  <si>
    <t>08984</t>
  </si>
  <si>
    <t>Очиститель-обезжириватель, 1л.</t>
  </si>
  <si>
    <t xml:space="preserve">Канистра </t>
  </si>
  <si>
    <t>05917</t>
  </si>
  <si>
    <t>Полиолефиновый катализатор адгезии, 200 мл, 12 аэрозолей/коробка</t>
  </si>
  <si>
    <t>55045</t>
  </si>
  <si>
    <t>Состав для быстрого восстановления пластиковых деталей 3M™ Automix™, 50 мл</t>
  </si>
  <si>
    <t>Насадки для состава 55045, , 50 штук в пакете</t>
  </si>
  <si>
    <t>Пленка для формовки, 127мм х 3,6м</t>
  </si>
  <si>
    <t>epx</t>
  </si>
  <si>
    <t>Ручной пистолет для двукомп. Клеев</t>
  </si>
  <si>
    <t>08197</t>
  </si>
  <si>
    <t>Насадка-смеситель для пистолета 08190</t>
  </si>
  <si>
    <t>06930</t>
  </si>
  <si>
    <t>Алюминиевая лента, 50мм x 3.2м, 12 рулонов/коробка</t>
  </si>
  <si>
    <t>08509</t>
  </si>
  <si>
    <t>Герметик для стекол с уплотнит., 310 мл</t>
  </si>
  <si>
    <t>08612</t>
  </si>
  <si>
    <t>Ленточный герметик для лоб. стекол, 10мм х 4,5м</t>
  </si>
  <si>
    <t>08603</t>
  </si>
  <si>
    <t>Клей-герметик, 310 мл</t>
  </si>
  <si>
    <t>58012</t>
  </si>
  <si>
    <t>Универсальный грунт для вклейки стекол, 30 мл</t>
  </si>
  <si>
    <t xml:space="preserve">Флакон </t>
  </si>
  <si>
    <t>50318</t>
  </si>
  <si>
    <t>Набор для вклейки стекол с клеем 08613, 12 наборов/коробка</t>
  </si>
  <si>
    <t>08605</t>
  </si>
  <si>
    <t>Аппликатор для нанесения грунта, 50 штук/коробка</t>
  </si>
  <si>
    <t>08613</t>
  </si>
  <si>
    <t>Быстросохнущий клей-герметик, 310 мл</t>
  </si>
  <si>
    <t>КЛЕЙ-ГЕРМЕТИК ДЛЯ ВКЛЕЙКИ СТЕКОЛ - 1 час</t>
  </si>
  <si>
    <t>АКТИВАТОР АДГЕЗИИ, 30 мл</t>
  </si>
  <si>
    <t>Герметики для стыков и швов</t>
  </si>
  <si>
    <t>08684</t>
  </si>
  <si>
    <t>Многоцелевой ПУ герметик (Серый),  310 мл</t>
  </si>
  <si>
    <t>08689</t>
  </si>
  <si>
    <t>08694</t>
  </si>
  <si>
    <t>Многоцелевой ПУ герметик (Черный),  310 мл</t>
  </si>
  <si>
    <t>08855</t>
  </si>
  <si>
    <t>MS Герметик-уплотнитель, 290 мл</t>
  </si>
  <si>
    <t>08537</t>
  </si>
  <si>
    <t>Герметик для швов, 0,9 л с кистью</t>
  </si>
  <si>
    <t>08568</t>
  </si>
  <si>
    <t>Формованный герметик, 60 полосок</t>
  </si>
  <si>
    <t>08851</t>
  </si>
  <si>
    <t>Распыляемый герметик , 290 мл</t>
  </si>
  <si>
    <t>08475</t>
  </si>
  <si>
    <t>Лента-герметик, 9мм х 9.1М</t>
  </si>
  <si>
    <t>08476</t>
  </si>
  <si>
    <t>Лента-герметик, 22мм х 9.1М</t>
  </si>
  <si>
    <t>Оборудование для нанесения герметиков</t>
  </si>
  <si>
    <t>08012</t>
  </si>
  <si>
    <t>Пневматический выжимной пистолет для 310 мл. картриджей</t>
  </si>
  <si>
    <t>08013</t>
  </si>
  <si>
    <t>Ручной выжимной пистолет для 310 мл. картриджей</t>
  </si>
  <si>
    <t>08993</t>
  </si>
  <si>
    <t xml:space="preserve">Пневмат. пистолет для аэроз. и выжимных герметиков </t>
  </si>
  <si>
    <t>08992</t>
  </si>
  <si>
    <t>Пневмат.пистолет для однокомп.гермет.в карт</t>
  </si>
  <si>
    <t>Клеи</t>
  </si>
  <si>
    <t>08080</t>
  </si>
  <si>
    <t>Клей общего назначения , 500 мл</t>
  </si>
  <si>
    <t>08150</t>
  </si>
  <si>
    <t xml:space="preserve">Банка </t>
  </si>
  <si>
    <t>08090</t>
  </si>
  <si>
    <t>Контактный клей, 405 гр</t>
  </si>
  <si>
    <t>SF20</t>
  </si>
  <si>
    <t>Цианакриловый клей, 20 гр</t>
  </si>
  <si>
    <t>DP490</t>
  </si>
  <si>
    <t>Эпоксиный клей для склеивания металлических деталей, 50мл</t>
  </si>
  <si>
    <t>Клей для соединения панелей в картридже, 200мл</t>
  </si>
  <si>
    <t>Ручной пистолет EPX 2:1:1 для клея для соединения панелей</t>
  </si>
  <si>
    <t>08193</t>
  </si>
  <si>
    <t>Насадки для клея для соединения панелей</t>
  </si>
  <si>
    <t>Кузовные антикоррозийные-антигравийные покрытия</t>
  </si>
  <si>
    <t xml:space="preserve">08868 </t>
  </si>
  <si>
    <t>Чёрное окрашиваемое, 1 л</t>
  </si>
  <si>
    <t>08878</t>
  </si>
  <si>
    <t>Белое окрашиваемое, 1 л</t>
  </si>
  <si>
    <t>08879</t>
  </si>
  <si>
    <t>Серое окрашиваемое, 1 л</t>
  </si>
  <si>
    <t>08888</t>
  </si>
  <si>
    <t>Серое окрашиваемое, 500 мл</t>
  </si>
  <si>
    <t>08877</t>
  </si>
  <si>
    <t>Чёрное неокрашиваемое, 500 мл</t>
  </si>
  <si>
    <t>08886</t>
  </si>
  <si>
    <t>Гладкое серое окрашиваемое, 1 л</t>
  </si>
  <si>
    <t>08158</t>
  </si>
  <si>
    <t>Гладкое черное окрашиваемое, 500 мл</t>
  </si>
  <si>
    <t>08159</t>
  </si>
  <si>
    <t>Гладкое серое окрашиваемое, 500 мл</t>
  </si>
  <si>
    <t>08861</t>
  </si>
  <si>
    <t>Чёрное неокрашиваемое, 1 л</t>
  </si>
  <si>
    <t>08881</t>
  </si>
  <si>
    <t>Структурное на водной основе черное окраш., 1 л</t>
  </si>
  <si>
    <t>08882</t>
  </si>
  <si>
    <t>Структурное на водной основе серое окраш., 1 л</t>
  </si>
  <si>
    <t>08911</t>
  </si>
  <si>
    <t>Мастика для внутр. полостей, 1 л</t>
  </si>
  <si>
    <t>08901</t>
  </si>
  <si>
    <t>Мастика для внутр. полостей, 500 мл</t>
  </si>
  <si>
    <t>50410</t>
  </si>
  <si>
    <t>Антикоррозийный сварочный грунт II, 377 мл</t>
  </si>
  <si>
    <t>08996</t>
  </si>
  <si>
    <t>Пульвер для атикоррозийных-антигравийных покрытий</t>
  </si>
  <si>
    <t>08997</t>
  </si>
  <si>
    <t xml:space="preserve">Пульвер для 1л. бутылей мастик для скрыт. пол. </t>
  </si>
  <si>
    <t>08991</t>
  </si>
  <si>
    <t>Пистолет-апликатор для покрытий 1Л</t>
  </si>
  <si>
    <t>PN08866</t>
  </si>
  <si>
    <t>PN08888</t>
  </si>
  <si>
    <t>Очиститель стекла, 538 г</t>
  </si>
  <si>
    <t>PN08899</t>
  </si>
  <si>
    <t>PN08878</t>
  </si>
  <si>
    <t>Тюбик</t>
  </si>
  <si>
    <t>Флакон</t>
  </si>
  <si>
    <t>PN08155</t>
  </si>
  <si>
    <t>Быстросохнущий клей , 28 г.</t>
  </si>
  <si>
    <t>Система приготовления и нанесения ЛКП</t>
  </si>
  <si>
    <t>Система приготовления красок PPS™</t>
  </si>
  <si>
    <t>16000</t>
  </si>
  <si>
    <t>Набор (стаканы - 50, крышки со встроенным фильтром (200 мкм)- 50,  колпачки -25), стандартные , 600 мл</t>
  </si>
  <si>
    <t xml:space="preserve">Набор (стаканы - 50, крышки со встроенным фильтром (125 мкм)- 50,  колпачки -25), 600 мл </t>
  </si>
  <si>
    <t>Набор (стаканы - 25, крышки со встроенным фильтром (200 мкм)- 25,  колпачкискладской2), большие , 800 мл</t>
  </si>
  <si>
    <t>16001</t>
  </si>
  <si>
    <t>Смесительные бачки стандартные и запорные кольца, 600 мл, 2 набора (бачок+кольцо)/кор.</t>
  </si>
  <si>
    <t>16761</t>
  </si>
  <si>
    <t>Набор  (50 стаканов, 75 крышек  со встроенным фильтром (200 мкм), 36 колпачков), 600 мл</t>
  </si>
  <si>
    <t>Смесительные бачки и запорные кольца для больших стаканов , 800 мл</t>
  </si>
  <si>
    <t>16114</t>
  </si>
  <si>
    <t>Набор Mini PPS (стаканы - 50, крышки со встроенным фильтром (200 мкм) - 50, фильтры - 50, колпачки - 20), 165 мл</t>
  </si>
  <si>
    <t>16115</t>
  </si>
  <si>
    <t>Смесительные мини-бачки и запорные кольца, 165 мл, 8 наборов (бачок+кольцо)/кор.</t>
  </si>
  <si>
    <t>Смесительные емкости , 365мл</t>
  </si>
  <si>
    <t>Смесительные емкости , 870мл</t>
  </si>
  <si>
    <t>Смесительные емкости , 1550мл</t>
  </si>
  <si>
    <t>Смесительные емкости , 2300мл</t>
  </si>
  <si>
    <t>Крышки для смесительных емкостей 365мл</t>
  </si>
  <si>
    <t>Крышки для смесительных емкостей 870мл</t>
  </si>
  <si>
    <t>Крышки для смесительных емкостей 1550мл</t>
  </si>
  <si>
    <t>Крышки для смесительных емкостей 2300мл</t>
  </si>
  <si>
    <t>Лампа для цветоподбора PPS™</t>
  </si>
  <si>
    <t>16407/16550</t>
  </si>
  <si>
    <t>Лампа для цветоподбора PPS (лампа, аккумулятор, зарядное устройство, блок питания в чемодане)NEW16550</t>
  </si>
  <si>
    <t>Штуку</t>
  </si>
  <si>
    <t>16398</t>
  </si>
  <si>
    <t>Аккумулятор (NiCd) для Лампы цветоподбора PPS</t>
  </si>
  <si>
    <t>16399</t>
  </si>
  <si>
    <t>Запасная лампочка для Лампы цветоподбора PPS</t>
  </si>
  <si>
    <t>16555</t>
  </si>
  <si>
    <t>16555 Аккумулятор для лампы цветоподбора PPS™ II, 1 шт/кор., 1 кор/уп</t>
  </si>
  <si>
    <t>Принадлежности для системы смешивания и нанесения ЛКП</t>
  </si>
  <si>
    <t>16032</t>
  </si>
  <si>
    <t>Переходник к окрасочным пистолетам: Anest Iwata W400,W400WB, LPH400, LPH 94,VXL 949; Pro-Tek Max PSI BAR; Sata NR92 HVLP, Jet B NR95 HVLP, Тип 2</t>
  </si>
  <si>
    <t>Переходник к окрасочным пистолетам DeVilbiss GTI, GFP,GFV,GFHV 510, Тип 3</t>
  </si>
  <si>
    <t>16036</t>
  </si>
  <si>
    <t>Переходник к покрасочным пистолетам Air Ganza (Anest Iwata Group) AZ3, AZ3HTE, Kremlin M21G, Eminent E13, Optima 500 &amp; 601 (без стыкового переходника), Pilot Vario Walter Pilot, Тип 6</t>
  </si>
  <si>
    <t>Переходник к окрасочным пистолетам Air Gunsa (Anest Iwata Group) AZ3, AZ3HTE; Kremlin M21G; Walther Pilot; Eminent E13, Sata QCC 2000, 3000, Тип 40</t>
  </si>
  <si>
    <t>Переходник к окрасочному пистолету Sata KLC family (-P,B-HVLP,B-RP), MCB family, jet RP, RP Digital, NR2000/Digital, Jet 90/S, Тип 9</t>
  </si>
  <si>
    <t>Переходник к окрасочному пистолету Sata Mini Jet, Тип 12</t>
  </si>
  <si>
    <t>Настенный диспенсер для крышек</t>
  </si>
  <si>
    <t>16010</t>
  </si>
  <si>
    <t>Переносной контейнер</t>
  </si>
  <si>
    <t>16025</t>
  </si>
  <si>
    <t>Держатель для покрасочного пистолета</t>
  </si>
  <si>
    <t>09660</t>
  </si>
  <si>
    <t>Липкие Салфетки"Tack Cloth", 300мм х 400мм</t>
  </si>
  <si>
    <t>07910</t>
  </si>
  <si>
    <t>Липкие салфетки "Tack Cloth" , 176мм x 235мм</t>
  </si>
  <si>
    <t>16022</t>
  </si>
  <si>
    <t>Приспособление для смешивания краски, 250 штук/коробка</t>
  </si>
  <si>
    <t>37720</t>
  </si>
  <si>
    <t>Пластиковая бутыль, 350мл, 24 штуки/коробка</t>
  </si>
  <si>
    <t>16012</t>
  </si>
  <si>
    <t>Моечная бутыль, 20 штук/коробка</t>
  </si>
  <si>
    <t>Защитные перчатки с ПУ-покрытием, размер 10</t>
  </si>
  <si>
    <t>Пара</t>
  </si>
  <si>
    <t>Защитные перчатки с ПУ-покрытием, размер 11</t>
  </si>
  <si>
    <t>Шпатлевка</t>
  </si>
  <si>
    <t>PN05096</t>
  </si>
  <si>
    <t>Aкриловая шпатлевка (зеленая), 409 г</t>
  </si>
  <si>
    <t>Разное</t>
  </si>
  <si>
    <t>05919</t>
  </si>
  <si>
    <t>Высокоэффективное защитное покрывало для сварки, 1450мм x 2032мм</t>
  </si>
  <si>
    <t>08840</t>
  </si>
  <si>
    <t>Шумопоглащающие клеящиеся пластины, 500мм x 500мм</t>
  </si>
  <si>
    <t>02514</t>
  </si>
  <si>
    <t>Металлический стенд для ремонта</t>
  </si>
  <si>
    <t>50371</t>
  </si>
  <si>
    <t>Очиститель для рук в тюбике, 250 мл, 24 тюбика/коробка</t>
  </si>
  <si>
    <t>DP105 
50 МЛ</t>
  </si>
  <si>
    <t xml:space="preserve">Клей эпоксидный двухкомпонентн. прозрачный    </t>
  </si>
  <si>
    <t>TE100 
295 МЛ</t>
  </si>
  <si>
    <t xml:space="preserve">Клей полиуретан. термоакт. однокомпонентный белый  </t>
  </si>
  <si>
    <t>TS230 
295 МЛ</t>
  </si>
  <si>
    <t>Круг 466LA 35мм фестончатый 7мкм фиолетовый</t>
  </si>
  <si>
    <t>Круг 466LA 32мм фестончатый 5мкм серо-зеленый</t>
  </si>
  <si>
    <t>Круг Hookit Softdisс FIN 150мм 6 отв. LD600A - 20 шт/уп</t>
  </si>
  <si>
    <t>Круг Hookit Softdisс SFN 150мм 6 отв. LD600A - 20 шт/уп</t>
  </si>
  <si>
    <t xml:space="preserve">Кол-во товара в ед измерен </t>
  </si>
  <si>
    <t>Средства для обеспечения охраны труда</t>
  </si>
  <si>
    <t>СРЕДСТВА ИНДИВИДУАЛЬНОЙ ЗАЩИТЫ, ВКЛЮЧАЯ СРЕДСТВА ИНДИВИДУАЛЬНОЙ ЗАЩИТЫ ПРИ ПРОИЗВОДСТВЕ СВАРОЧНЫХ РАБОТ</t>
  </si>
  <si>
    <t xml:space="preserve">распространяется скидка как на аксессуары для авторемонта. </t>
  </si>
  <si>
    <t>пара</t>
  </si>
  <si>
    <t>Кол-во в коробке</t>
  </si>
  <si>
    <t>Полировальные пасты</t>
  </si>
  <si>
    <t>AG6-CF/12</t>
  </si>
  <si>
    <t>FARECLA Полировальник для пасты G6 RAPID 150мм на липучке (2шт.)</t>
  </si>
  <si>
    <t>AG6-BPIP14/6</t>
  </si>
  <si>
    <t>TOT-CF/12</t>
  </si>
  <si>
    <t>FARECLA Полировальник для пасты TOTAL 150мм на липучке (2шт.)</t>
  </si>
  <si>
    <t>AGM-BP814/6</t>
  </si>
  <si>
    <t>FARECLA Оправка универсальная для полировальника 203мм резьба М14</t>
  </si>
  <si>
    <t>S2082/5</t>
  </si>
  <si>
    <t>S20FISH/S</t>
  </si>
  <si>
    <t>10 шт.</t>
  </si>
  <si>
    <t>100 шт.</t>
  </si>
  <si>
    <t>на маскирующие материалы JTAPE (Англия)</t>
  </si>
  <si>
    <t>1011.2050</t>
  </si>
  <si>
    <t>JTAPE Поролоновый валик нового поколения Advanced для проёмов  20мм х 50м</t>
  </si>
  <si>
    <t>1012.2005</t>
  </si>
  <si>
    <t>JTAPE Маскирующая лента No Edge Blending Tape для плавного перехода 20мм х 5м</t>
  </si>
  <si>
    <t>JTAPE Поролоновый валик стандартный Smooth Edge для проёмов 13мм х 50м</t>
  </si>
  <si>
    <t>1015.1535</t>
  </si>
  <si>
    <t>JTAPE Поролоновый валик без клея Primeshield для проёмов 15мм х 35м</t>
  </si>
  <si>
    <t>1015.2225</t>
  </si>
  <si>
    <t>JTAPE Поролоновый валик без клея Primeshield без клея для проёмов 22мм х 25м</t>
  </si>
  <si>
    <t>1016.3530</t>
  </si>
  <si>
    <t>JTAPE Поролоновый валик для окраски мокрым по мокрому 35мм х 30м</t>
  </si>
  <si>
    <t>1055.5010</t>
  </si>
  <si>
    <t>JTAPE Маскирующая лента Perforated Trim для уплотнителей стёкол 50мм х 10м</t>
  </si>
  <si>
    <t>1105.0355</t>
  </si>
  <si>
    <t>JTAPE Лента для дизайн окраски эластичная 3мм х 55м, зелёная</t>
  </si>
  <si>
    <t>1105.0655</t>
  </si>
  <si>
    <t>JTAPE Лента для дизайн окраски эластичная 6мм х 55м, зелёная</t>
  </si>
  <si>
    <t>1105.0955</t>
  </si>
  <si>
    <t>JTAPE Лента для дизайн окраски эластичная 9мм х 55м, зелёная</t>
  </si>
  <si>
    <t>1105.1255</t>
  </si>
  <si>
    <t>JTAPE Лента для дизайн окраски эластичная 12мм х 55м, зелёная</t>
  </si>
  <si>
    <t>1105.1955</t>
  </si>
  <si>
    <t>JTAPE Лента для дизайн окраски эластичная 19мм х 55м, зелёная</t>
  </si>
  <si>
    <t>1118.2514</t>
  </si>
  <si>
    <t>JTAPE Трафаретная лента 8 прорезей/1.5мм, 25мм x 14м, оливковая</t>
  </si>
  <si>
    <t>1119.1210</t>
  </si>
  <si>
    <t>JTAPE Лента для дизайн окраски эластичная 8 полос/1.5мм, 25мм x 14м, зелёная</t>
  </si>
  <si>
    <t>2210.5030</t>
  </si>
  <si>
    <t>JTAPE Лента для крепления эмблем, 50мм х 300мм, прозрачная (цена за 10шт.)</t>
  </si>
  <si>
    <t>M3025</t>
  </si>
  <si>
    <t>M3100</t>
  </si>
  <si>
    <t>Ручной шлифовальный инструмент</t>
  </si>
  <si>
    <t>B1170008000</t>
  </si>
  <si>
    <t>Абразивные материалы SUNMIGHT (Южная Корея)</t>
  </si>
  <si>
    <t>Окрасочное оборудование и средства защиты SATA (Германия)</t>
  </si>
  <si>
    <t>Расходные материалы для авторемонта 3М (США)</t>
  </si>
  <si>
    <t>Средства индивидуальной защиты 3М (США)</t>
  </si>
  <si>
    <t>Маскирующие материалы JTAPE (Англия)</t>
  </si>
  <si>
    <t>Шлифовальный ручной инструмент ABREX-SYSTEM (Италия)</t>
  </si>
  <si>
    <t>Содержание прайс-листа</t>
  </si>
  <si>
    <t>на абразивные материалы "SUNMIGHT" (Ю.Корея)</t>
  </si>
  <si>
    <t>Скидка:</t>
  </si>
  <si>
    <t>Сумма заказа, EUR:</t>
  </si>
  <si>
    <t>Цена со скидкой</t>
  </si>
  <si>
    <t>Заказ</t>
  </si>
  <si>
    <t>Сумма заявки</t>
  </si>
  <si>
    <t>Курс</t>
  </si>
  <si>
    <t>на расходные материалы для авторемонта "3М" (США)</t>
  </si>
  <si>
    <t>на средства индивидуальной защиты "3М" (США)</t>
  </si>
  <si>
    <t>на  окрасочное оборудование и средства защиты "SATA" (Германия)</t>
  </si>
  <si>
    <t>SATAjet 100 B F RP с RPS сменными стаканами 0.9L (2 шт.)</t>
  </si>
  <si>
    <t>на шлифовальный ручной инструмент "ABREX-SYSTEM" (Италия)</t>
  </si>
  <si>
    <t>2011</t>
  </si>
  <si>
    <t>Высокоэффективная пылеудаляющая салфетка , 36см х 32см</t>
  </si>
  <si>
    <t>60668</t>
  </si>
  <si>
    <t>Набор высокоэффективных пылеудаляющих салфеток, 36см х 32см,  10 наборов/коробка</t>
  </si>
  <si>
    <t>08210</t>
  </si>
  <si>
    <t>Прозрачная защитная плёнка, 100мм х 2.5 м</t>
  </si>
  <si>
    <t>Комбинезоны для малярных работ</t>
  </si>
  <si>
    <t>50425M</t>
  </si>
  <si>
    <t>Комбинезон для малярных работ многоразовый, M</t>
  </si>
  <si>
    <t>50425L</t>
  </si>
  <si>
    <t>Комбинезон для малярных работ многоразовый, L</t>
  </si>
  <si>
    <t>50425XL</t>
  </si>
  <si>
    <t>Комбинезон для малярных работ многоразовый, XL</t>
  </si>
  <si>
    <t>50425XXL</t>
  </si>
  <si>
    <t>Комбинезон для малярных работ многоразовый, XXL</t>
  </si>
  <si>
    <t>"VFLEX 9101" - противоаэрозольный респиратор 1-й степени защиты без клапана. До 4 ПДК. Стандартный размер</t>
  </si>
  <si>
    <t>"Эконом" - противоаэрозольный респиратор 1-й степени защиты. До 4 ПДК. 720 шт/кор</t>
  </si>
  <si>
    <t>"Эконом" - противоаэрозольный респиратор 2-й степени защиты. До 12 ПДК. 720 шт/кор</t>
  </si>
  <si>
    <t>Противоаэрозольный респиратор 1-й степени защиты с клапаном выдоха. До 4 ПДК</t>
  </si>
  <si>
    <t>Противоаэрозольный респиратор 2-й степени защиты с клапаном выдоха. До 12 ПДК</t>
  </si>
  <si>
    <t>"Комфорт" - противоаэрозольный респиратор 1-й степени защиты. До 4 ПДК</t>
  </si>
  <si>
    <t>9310 противоаэрозольный респиратор 1-й степени защиты. До 4 ПДК</t>
  </si>
  <si>
    <t>9312 противоаэрозольный респиратор 1-й степени защиты (с клапаном выдоха). До 4 ПДК</t>
  </si>
  <si>
    <t>9320 противоаэрозольный респиратор 2-й степени защиты. До 12 ПДК</t>
  </si>
  <si>
    <t>9322 противоаэрозольный респиратор 2-й степени защиты (с клапаном выдоха). До 12 ПДК</t>
  </si>
  <si>
    <t>9332 противоаэрозольный респиратор 3-й степени защиты (с клапаном выдоха). До 50 ПДК.</t>
  </si>
  <si>
    <t>9925/6920</t>
  </si>
  <si>
    <t>9925 специализированный респиратор для защиты от пылей, сварочных дымов, озона, органических паров 2-й степени защиты (с клапаном выдоха). До 12 ПДК, от озона - до 10 ПДК.</t>
  </si>
  <si>
    <t>9914 противоаэрозольный респиратор 1-й степени защиты с дополнительной защитой от органических паров (с клапаном выдоха). До 4 ПДК, от органических паров - в пределах ПДК.</t>
  </si>
  <si>
    <t>9926 противоаэрозольный респиратор 2-й степени защиты с дополнительной защитой от кислых газов  (с клапаном выдоха). До 12 ПДК, от кислых газов - до 10 ПДК.</t>
  </si>
  <si>
    <t>FT-10</t>
  </si>
  <si>
    <t>Тест-комплект для проверки плотности прилегания респиратора</t>
  </si>
  <si>
    <t xml:space="preserve">Полумаски серии 7500 </t>
  </si>
  <si>
    <t>малый размер</t>
  </si>
  <si>
    <t>средний размер</t>
  </si>
  <si>
    <t>большой размер</t>
  </si>
  <si>
    <t>Полумаски серии 6000:</t>
  </si>
  <si>
    <t>Полные маски серии 6000:</t>
  </si>
  <si>
    <t>защитная пленка для полных масок 6000</t>
  </si>
  <si>
    <t>Фильтры  серии 6000:</t>
  </si>
  <si>
    <t>6035</t>
  </si>
  <si>
    <t>противоаэрозольный фильтр, высокой эффективности, срок хранения 10 лет</t>
  </si>
  <si>
    <t>6051</t>
  </si>
  <si>
    <t>от органических паров A</t>
  </si>
  <si>
    <t>от органических паров А2</t>
  </si>
  <si>
    <t>6057A</t>
  </si>
  <si>
    <t>от органических паров и кислых газов ABE</t>
  </si>
  <si>
    <t>от органических паров, кислых газов, аммиака ABEK</t>
  </si>
  <si>
    <t>от аммиака и метиламина К</t>
  </si>
  <si>
    <t>6075A</t>
  </si>
  <si>
    <t>от формальдегидов и органических паров А+формальдегид</t>
  </si>
  <si>
    <t>пары органических соединений, аэрозоли АХРЗ</t>
  </si>
  <si>
    <t>Предфильтры и фильтры:</t>
  </si>
  <si>
    <t xml:space="preserve">противоаэрозольный предфильтр </t>
  </si>
  <si>
    <t>противоаэрозольный фильтр 2-й степени защиты</t>
  </si>
  <si>
    <t>фильтр высокоэффективной очистки 3-й степени защиты</t>
  </si>
  <si>
    <t>фильтр высокоэффективной очистки 3-й степени защиты с дополнительной защитой от органических и кислых газов и паров</t>
  </si>
  <si>
    <t>Держатели предфильтров и фильтров:</t>
  </si>
  <si>
    <t>06771/501</t>
  </si>
  <si>
    <t>предфильтра 5911</t>
  </si>
  <si>
    <t>фильтра высокоэффективной очистки</t>
  </si>
  <si>
    <t>Запасные части для масок и полумасок</t>
  </si>
  <si>
    <t>Маски 6000  серии</t>
  </si>
  <si>
    <t>6893 Лепесток клапана вдоха резиновый</t>
  </si>
  <si>
    <t>7583 Лепесток клапана выдоха для полной маски 6700 / 6800 / 6900</t>
  </si>
  <si>
    <t>6895 Прокладка резиновая под клапан выдохы</t>
  </si>
  <si>
    <t>6897 Ремни оголовья для полной маски 6700.6800.6900</t>
  </si>
  <si>
    <t>6898 Сменная линза для полной маски 6700.6800.6900</t>
  </si>
  <si>
    <t>6281 Ремни оголовья для полумаски 6100.6200.6300</t>
  </si>
  <si>
    <t>6894 Подмасочник для полной маски 6700.6800.6900</t>
  </si>
  <si>
    <t>Маска 7500</t>
  </si>
  <si>
    <t xml:space="preserve">7581 Ремни оголовья </t>
  </si>
  <si>
    <t>7582 Лепесток клапана вдоха</t>
  </si>
  <si>
    <t>7583 Лепесток клапана выдоха</t>
  </si>
  <si>
    <t>603 Платформа-держатель противоаэрозольного фильтра серии 5000</t>
  </si>
  <si>
    <t>Средства защиты органа слуха</t>
  </si>
  <si>
    <t>Противошумные вкладыши</t>
  </si>
  <si>
    <t>противошумные вкладыши без шнурка</t>
  </si>
  <si>
    <t>противошумные вкладыши со шнурком</t>
  </si>
  <si>
    <t>Противошумные вкладыши многократного использования в индивидуальной упаковке</t>
  </si>
  <si>
    <t>Противошумные вкладыши многократного использования в индивидуальной упаковке со шнурком</t>
  </si>
  <si>
    <t xml:space="preserve">UF-01-000 </t>
  </si>
  <si>
    <t>ULTRAFIT Противошумные вкладыши многоразовые</t>
  </si>
  <si>
    <t>Противошумные вкладыши на дужке</t>
  </si>
  <si>
    <t>сменные вкладыши для 1310</t>
  </si>
  <si>
    <t>Диспенсеры для берушей (противошумных вкладышей)</t>
  </si>
  <si>
    <t>PD-01-001</t>
  </si>
  <si>
    <t>Противошумные вкладыши Classic в колбе для диспенсера 500 пар в колбе</t>
  </si>
  <si>
    <t>PD-01-002</t>
  </si>
  <si>
    <t>Противошумные вкладыши Ear Soft в колбе для диспенсера 500 пар в колбе</t>
  </si>
  <si>
    <t>Средства защиты зрения</t>
  </si>
  <si>
    <t>71448-00001M</t>
  </si>
  <si>
    <t>Visitor. Очки поликарбонатные, цвет линз - прозрачный. Поверх коррект. Очков.</t>
  </si>
  <si>
    <t>11356-00000M</t>
  </si>
  <si>
    <t>LED LIGHT VISION - Очки защитные открытые. Цвет линз - прозрачный. Покрытие Hardium+. Два неоновых источника направленного света. Батарейки высокой емкости. Заменяемые.</t>
  </si>
  <si>
    <t>2821 Очки защитные. Цвет линз - дымчатый</t>
  </si>
  <si>
    <t>2822 Очки защитные. Цвет линз - желтый</t>
  </si>
  <si>
    <t>2890 Очки защитные закрытого типа, материал линзы - поликарбонат, цвет линз - прозрачный. Непрямая вентиляция.  AS/AF - покрытие против запотевания и царапин. Отлично комбинируются с полумасками 3М.</t>
  </si>
  <si>
    <t>2890A</t>
  </si>
  <si>
    <t>2890A Очки защитные закрытого типа, материал линзы - ацетат, цвет линз - прозрачный. Непрямая вентиляция.  AF - покрытие против запотевания. Отлично комбинируются с полумасками 3М.</t>
  </si>
  <si>
    <t>2890SA</t>
  </si>
  <si>
    <t>2890SA Очки защитные закрытого типа, материал линзы - ацетат, цвет линз - прозрачный. Без вентиляции.  AF - покрытие против запотевания. Отлично комбинируются с полумасками 3М.</t>
  </si>
  <si>
    <t>Аксессуары:</t>
  </si>
  <si>
    <t>26-6780-00М</t>
  </si>
  <si>
    <t>Чехол для очков мягкий. (Микрофибра, цвет черный)</t>
  </si>
  <si>
    <t xml:space="preserve">26-2000-00M </t>
  </si>
  <si>
    <t>Очищающие салфетки для ухода за очками (500 шт./диспенсере)</t>
  </si>
  <si>
    <t>EUR</t>
  </si>
  <si>
    <t>РУБ</t>
  </si>
  <si>
    <t>Итого:</t>
  </si>
  <si>
    <t>Содержание</t>
  </si>
  <si>
    <t>на абразивные материалы "3М" (США)</t>
  </si>
  <si>
    <t>Отрезные круги  Cubitron® II</t>
  </si>
  <si>
    <t>Cubitron® II 967A, тканевая основа, керамическое зерно точной формы 3M™</t>
  </si>
  <si>
    <t>577F, тканевая основа, цирконат алюминия</t>
  </si>
  <si>
    <t>566A, тканевая основа, цирконат алюминия</t>
  </si>
  <si>
    <t>Круги и щетки Scotch-Brite® Bristle радиальные</t>
  </si>
  <si>
    <t>Scotch-Brite® Bristle Тип A 150 мм</t>
  </si>
  <si>
    <t>Scotch-Brite® Bristle Тип C 150 мм</t>
  </si>
  <si>
    <t>Принадлежности для щеток Scotch-Brite® Bristle</t>
  </si>
  <si>
    <t>Лепестковые щетки и наборные круги</t>
  </si>
  <si>
    <t>Scotch-Brite® CB-ZS комбинированные со шпинделем 6мм</t>
  </si>
  <si>
    <t>Scotch-Brite® PF-ZS со шпинделем 6мм</t>
  </si>
  <si>
    <t>Scotch-Brite® FF-ZS со шпинделем</t>
  </si>
  <si>
    <t>Scotch-Brite® XL-UW универсальные</t>
  </si>
  <si>
    <t>Scotch-Brite® FS-WL финишные</t>
  </si>
  <si>
    <t>Scotch-Brite® Clean &amp; Strip XT-DC и CG-DC зачистные</t>
  </si>
  <si>
    <t>Оправки для кругов на фибровой основе</t>
  </si>
  <si>
    <t>65512</t>
  </si>
  <si>
    <t>65512 Отрезной круг T41 Cubitron II 125 x 1 x 22.33mm - 50 шт/кор</t>
  </si>
  <si>
    <t>65455</t>
  </si>
  <si>
    <t>65455 Отрезной круг T41 Cubitron II 125 x 1.6 x 22.23mm - 50 шт/кор</t>
  </si>
  <si>
    <t>65462</t>
  </si>
  <si>
    <t>65462 Отрезной круг T41 Cubitron II 180x2x22.23mm - 50 шт/кор</t>
  </si>
  <si>
    <t>65463</t>
  </si>
  <si>
    <t>65463 Отрезной круг T41 Cubitron II 230 x2x22.23mm - 50 шт/кор</t>
  </si>
  <si>
    <t>65054</t>
  </si>
  <si>
    <t>65054 Круг лепестковый торцевой конический Cubitron II 967A P40 125мм - 10 шт/уп</t>
  </si>
  <si>
    <t>65055 Круг лепестковый торцевой конический Cubitron II 967A P60 125мм - 10 шт/уп</t>
  </si>
  <si>
    <t>65056 Круг лепестковый торцевой конический Cubitron II 967A P80 125мм - 10 шт/уп</t>
  </si>
  <si>
    <t>64853</t>
  </si>
  <si>
    <t>64853 Круг лепестковый торцевой конический 577F P40 125мм х 22мм - 10 шт/уп</t>
  </si>
  <si>
    <t>64855 Круг лепестковый торцевой конический 577F P60 125мм х 22мм - 10 шт/уп</t>
  </si>
  <si>
    <t>64857</t>
  </si>
  <si>
    <t>64857 Оправка для фибровых кругов 115мм х 22мм плоская M14</t>
  </si>
  <si>
    <t>65033</t>
  </si>
  <si>
    <t>65033 Круг лепестковый торцевой конический 566A P40 125мм х 22мм - 10 шт/уп</t>
  </si>
  <si>
    <t>65034 Круг лепестковый торцевой конический 566A P60 125мм х 22мм - 10 шт/уп</t>
  </si>
  <si>
    <t>65035</t>
  </si>
  <si>
    <t>65035 Круг лепестковый торцевой конический 566A P80 125мм х 22мм - 10 шт/уп</t>
  </si>
  <si>
    <t>65036 Круг лепестковый торцевой конический 566A P120 125мм х 22мм - 10 шт/уп</t>
  </si>
  <si>
    <t>65043 Круг лепестковый торцевой конический 566A P80 180мм х 22мм - 10 шт/уп</t>
  </si>
  <si>
    <t>Cubitron® II 982C, фибровая основа, керамическое зерно точной формы 3M™</t>
  </si>
  <si>
    <t>55073</t>
  </si>
  <si>
    <t>55073 Круг фибровый Cubitron II 982C P36 125мм х 22мм - 25 шт/уп</t>
  </si>
  <si>
    <t>27624</t>
  </si>
  <si>
    <t>27624 Круг фибровый Cubitron II 982C P60 125мм х 22мм - 25 шт/уп</t>
  </si>
  <si>
    <t>27628</t>
  </si>
  <si>
    <t>27628 Круг фибровый Cubitron II 982C P80 125мм х 22мм - 25 шт/уп</t>
  </si>
  <si>
    <t>27698</t>
  </si>
  <si>
    <t>27698 Круг фибровый Cubitron II 982C P36 180мм х 22мм - 25 шт/уп</t>
  </si>
  <si>
    <t>27740</t>
  </si>
  <si>
    <t>27740 Круг фибровый Cubitron II 982C P60 180мм х 22мм - 25 шт/уп</t>
  </si>
  <si>
    <t>27741</t>
  </si>
  <si>
    <t>27741 Круг фибровый Cubitron II 982C P80 180мм х 22мм - 25 шт/уп</t>
  </si>
  <si>
    <t>27618</t>
  </si>
  <si>
    <t>27618 Круг фибровый Cubitron II 987C P36 125мм х 22мм - 25 шт/уп</t>
  </si>
  <si>
    <t>27646</t>
  </si>
  <si>
    <t>27646 Круг фибровый Cubitron II 987C P60 125мм х 22мм - 25 шт/уп</t>
  </si>
  <si>
    <t>27650</t>
  </si>
  <si>
    <t>27650 Круг фибровый Cubitron II 987C P80 125мм х 22мм - 25 шт/уп</t>
  </si>
  <si>
    <t>64858 Оправка для фибровых кругов 125мм х 22мм плоская M14</t>
  </si>
  <si>
    <t>64859 Оправка для фибровых кругов 180мм х 22мм плоская M14</t>
  </si>
  <si>
    <t>17195</t>
  </si>
  <si>
    <t>17195 Круг Scotch-Brite Roloc XL-UR 8A CRS 75мм - 10 шт/уп</t>
  </si>
  <si>
    <t>17191 Круг Scotch-Brite Roloc XL-UR 6A MED 75мм - 10 шт/уп</t>
  </si>
  <si>
    <t>17184</t>
  </si>
  <si>
    <t>17184 Круг Scotch-Brite Roloc XL-UR 2S FIN 75мм - 10 шт/уп</t>
  </si>
  <si>
    <t>30118 Круг Scotch-Brite Bristle RB-ZB тип С P80 желтый 50мм х 9.5мм - 40 шт/уп</t>
  </si>
  <si>
    <t>30120 Круг Scotch-Brite Bristle RB-ZB тип С P120 белый 50мм х 9.5мм - 40 шт/уп</t>
  </si>
  <si>
    <t>30121 Круг Scotch-Brite Bristle RB-ZB тип С P220 красный 50мм х 9.5мм - 40 шт/уп</t>
  </si>
  <si>
    <t>30122 Круг Scotch-Brite Bristle RB-ZB тип С P400 синий 50мм х 9.5мм - 40 шт/уп</t>
  </si>
  <si>
    <t>30126 Круг Scotch-Brite Bristle RB-ZB тип С P80 желтый 75мм х 9.5мм - 40 шт/уп</t>
  </si>
  <si>
    <t>30127 Круг Scotch-Brite Bristle RB-ZB тип С P120 белый 75мм х 9.5мм - 40 шт/уп</t>
  </si>
  <si>
    <t>30128 Круг Scotch-Brite Bristle RB-ZB тип С P220 красный 75мм х 9.5мм - 40 шт/уп</t>
  </si>
  <si>
    <t>30129 Круг Scotch-Brite Bristle RB-ZB тип С P400 синий 75мм х 9.5мм - 40 шт/уп</t>
  </si>
  <si>
    <t>27603 Круг Scotch-Brite Bristle BB-ZB тип А с фланцами P36 коричневый 150мм - 5 шт/кор</t>
  </si>
  <si>
    <t>27605</t>
  </si>
  <si>
    <t>27605 Круг Scotch-Brite Bristle BB-ZB тип А с фланцами P50 зеленый 150мм - 5 шт/кор</t>
  </si>
  <si>
    <t>27606 Круг Scotch-Brite Bristle BB-ZB тип А с фланцами P80 желтый 150мм - 5 шт/кор</t>
  </si>
  <si>
    <t>27621 Круг Scotch-Brite Bristle BB-ZB тип А P36 коричневый 150мм - 40 шт/уп</t>
  </si>
  <si>
    <t>27623 Круг Scotch-Brite Bristle BB-ZB тип А P80 желтый 150мм - 40 шт/уп</t>
  </si>
  <si>
    <t>33055 Круг Scotch-Brite Bristle BB-ZB тип С P80 желтый 150мм - 40 шт/уп</t>
  </si>
  <si>
    <t>33056</t>
  </si>
  <si>
    <t>33056 Круг Scotch-Brite Bristle BB-ZB тип С P120 белый 150мм - 40 шт/уп</t>
  </si>
  <si>
    <t>33057 Круг Scotch-Brite Bristle BB-ZB тип С P220 красный 150мм - 40 шт/уп</t>
  </si>
  <si>
    <t>33058 Круг Scotch-Brite Bristle BB-ZB тип С P400 синий 150мм - 40 шт/уп</t>
  </si>
  <si>
    <t>15012 Шпиндель 990 6мм для кругов с посадочным 9.5 толщиной 313мм - 5 шт/кор</t>
  </si>
  <si>
    <t>Фланцы для радиальных кругов Scotch-Brite BB-ZB 150мм - 25 пар/кор</t>
  </si>
  <si>
    <t>64484</t>
  </si>
  <si>
    <t>64484 Круг лепестковый 339 SM P80 30мм х 15мм шпиндель 6мм - 10 шт/уп</t>
  </si>
  <si>
    <t>64488</t>
  </si>
  <si>
    <t>64488 Круг лепестковый 339 SM P80 40мм х 20мм шпиндель 6мм - 10 шт/уп</t>
  </si>
  <si>
    <t>64500 Круг лепестковый 339 SM P60 50мм х 20мм шпиндель 6мм - 10 шт/уп</t>
  </si>
  <si>
    <t>64501</t>
  </si>
  <si>
    <t>64501 Круг лепестковый 339 SM P80 50мм х 20мм шпиндель 6мм - 10 шт/уп</t>
  </si>
  <si>
    <t>64509</t>
  </si>
  <si>
    <t>64509 Круг лепестковый 339 SM P80 60мм х 30мм шпиндель 6мм - 10 шт/уп</t>
  </si>
  <si>
    <t>64517 Круг лепестковый 339 SM P80 80мм х 30мм шпиндель 6мм - 10 шт/уп</t>
  </si>
  <si>
    <t>03771</t>
  </si>
  <si>
    <t>03771 Круг лепестковый Scotch-Brite CB-ZS A FIN P80 75мм х 45мм шпиндель 6мм - 10 шт/кор</t>
  </si>
  <si>
    <t>03770</t>
  </si>
  <si>
    <t>03770 Круг лепестковый Scotch-Brite CB-ZS A FIN P120 75мм х 45мм шпиндель 6мм - 10 шт/кор</t>
  </si>
  <si>
    <t>03769</t>
  </si>
  <si>
    <t>03769 Круг лепестковый Scotch-Brite CB-ZS A FIN P180 75мм х 45мм шпиндель 6мм - 10 шт/кор</t>
  </si>
  <si>
    <t>07209</t>
  </si>
  <si>
    <t>07209 Круг лепестковый Scotch-Brite PF-ZS A MED 75мм х 45мм шпиндель 6мм - 10 шт/кор</t>
  </si>
  <si>
    <t>07210</t>
  </si>
  <si>
    <t>07210 Круг лепестковый Scotch-Brite PF-ZS A MED 100мм х 45мм шпиндель 6мм - 10 шт/кор</t>
  </si>
  <si>
    <t>07213</t>
  </si>
  <si>
    <t>07213 Круг лепестковый Scotch-Brite FF-ZS A CRS 75мм х 45мм шпиндель 6мм - 10 шт/кор</t>
  </si>
  <si>
    <t>07215</t>
  </si>
  <si>
    <t>07215 Круг лепестковый Scotch-Brite FF-ZS S FIN 75мм х 45мм шпиндель 6мм - 10 шт/кор</t>
  </si>
  <si>
    <t>07217</t>
  </si>
  <si>
    <t>07217 Круг лепестковый Scotch-Brite FF-ZS A VFN 75мм х 45мм шпиндель 6мм - 10 шт/кор</t>
  </si>
  <si>
    <t>07216</t>
  </si>
  <si>
    <t>07216 Круг лепестковый Scotch-Brite FF-ZS S FIN 100мм х 45мм шпиндель 6мм - 10 шт/кор</t>
  </si>
  <si>
    <t>17498</t>
  </si>
  <si>
    <t>17498 Круг Scotch-Brite XL-UW 2A MED 150мм х 6мм х 13мм - 8 шт/кор</t>
  </si>
  <si>
    <t>13741</t>
  </si>
  <si>
    <t>13741 Круг Scotch-Brite XL-UW 2S FIN 150мм х 6мм х 13мм - 8 шт/кор</t>
  </si>
  <si>
    <t>18760</t>
  </si>
  <si>
    <t>18760 Круг Scotch-Brite FS-WL 8A MED 150мм х 25мм х 25мм - 3 шт/кор</t>
  </si>
  <si>
    <t>18772</t>
  </si>
  <si>
    <t>18772 Круг Scotch-Brite FS-WL 6S FIN 150мм х 25мм х 25мм - 3 шт/кор</t>
  </si>
  <si>
    <t>05538</t>
  </si>
  <si>
    <t>05538 Круг Scotch-Brite FS-WL 5A MED 150мм х 25мм х 25мм - 3 шт/кор</t>
  </si>
  <si>
    <t>07934 Круг Scotch-Brite XT-DC S XCS фиолетовый 150мм х 13мм - 20 шт/кор</t>
  </si>
  <si>
    <t>61122 Круг Scotch-Brite CG-DC S XCS голубой 150мм х 13мм - 20 шт/кор</t>
  </si>
  <si>
    <t>64859 Оправка для фибровых кругов 125мм х 22мм плоская M14</t>
  </si>
  <si>
    <t>64860 Оправка для фибровых кругов 180мм х 22мм плоская M14</t>
  </si>
  <si>
    <t>Абразивные материалы 3М (США)</t>
  </si>
  <si>
    <t>Система удаления точечных дефектов</t>
  </si>
  <si>
    <t>Объемные круги</t>
  </si>
  <si>
    <t>Шлифовальные листы и рулоны</t>
  </si>
  <si>
    <t>Лепестковые щетки и радиальные лепестковые круги</t>
  </si>
  <si>
    <t>Круги и щетки Scotch-Brite® Bristle</t>
  </si>
  <si>
    <t>Круги 3M™ Hookit™ и самозацепляющиеся круги для ОШМ</t>
  </si>
  <si>
    <t xml:space="preserve">Круги Scotch-Brite® Clean &amp; Strip </t>
  </si>
  <si>
    <t>13778 Шлифкруг Ск.Бр. XL-UW 8A MED 150мм*6мм*13мм</t>
  </si>
  <si>
    <t>13719 Шлифкруг Ск.Бр. XL-UW 2S FIN 150мм*13мм*13мм</t>
  </si>
  <si>
    <t>13743 XL-UW Полировальный круг Скотч-Брайт 2S FIN 152*25,4*25,4мм</t>
  </si>
  <si>
    <t>64659 Лист Scotch-Brite MX-HP A VFN бордовый 115мм х 230мм - 25 шт/уп</t>
  </si>
  <si>
    <t>65334 SC-DH A CRS коричневый 125 мм</t>
  </si>
  <si>
    <t>65336 SC-DH A MED бордовый 125м</t>
  </si>
  <si>
    <t>63329 Круг Hookit 255P P80 150мм 6 отв. LD600A</t>
  </si>
  <si>
    <t>63337 Круг Hookit 255P P320 150мм 6 отв. LD600A</t>
  </si>
  <si>
    <t>63339 Круг Hookit 255P P400 150мм 6 отв. LD600A</t>
  </si>
  <si>
    <t>07447 Лист Scotch-Brite A VFN бордовый 158мм х 224мм</t>
  </si>
  <si>
    <t>SATAjet 1000 B RP с быстросменным верхним бачком 0.6л. QCC и шарнирным соединением</t>
  </si>
  <si>
    <t>50 / 500 шт.</t>
  </si>
  <si>
    <t>RoxelPro Фибровый шлифовальный круг ROXPRO 125 х 22мм, керамика, Р24</t>
  </si>
  <si>
    <t>RoxelPro Фибровый шлифовальный круг ROXPRO 125 х 22мм, керамика, Р40</t>
  </si>
  <si>
    <t>RoxelPro Фибровый шлифовальный круг ROXPRO 125 х 22мм, керамика, Р60</t>
  </si>
  <si>
    <t>RoxelPro Зачистной круг ROXPRO QCD 50мм, керамика, Р24</t>
  </si>
  <si>
    <t>RoxelPro Зачистной круг ROXPRO QCD 50мм, керамика, Р40</t>
  </si>
  <si>
    <t>RoxelPro Зачистной круг ROXPRO QCD 50мм, керамика, Р60</t>
  </si>
  <si>
    <t>Абразивные материалы для индустрии RoxelPro</t>
  </si>
  <si>
    <t>Шлифовальная лента R155 75х457мм</t>
  </si>
  <si>
    <t>Шлифовальная лента R155 75х533мм</t>
  </si>
  <si>
    <t>Шлифовальная лента R155 100х610мм</t>
  </si>
  <si>
    <t>*</t>
  </si>
  <si>
    <t>* на позиции, отмеченные звездочкой, действуют отличные от общих скидки</t>
  </si>
  <si>
    <t>25 шт.</t>
  </si>
  <si>
    <t>RoxelPro Фибровый шлифовальный круг ROXPRO 125 х 22мм, керамика, Р80</t>
  </si>
  <si>
    <t>RoxelPro Фибровый шлифовальный круг ROXPRO 125 х 22мм, керамика, Р100</t>
  </si>
  <si>
    <t>Продукты</t>
  </si>
  <si>
    <t>Лепестковый комбинированный круг 115 х 22мм, конический, Medium+Р80</t>
  </si>
  <si>
    <t>Лепестковый комбинированный круг 125 х 22мм, конический, Coarse+Р60</t>
  </si>
  <si>
    <t>RoxelPro Быстросъёмный лепестковый круг ROXTOP  50мм, цирконат, Р40</t>
  </si>
  <si>
    <t>RoxelPro Быстросъёмный лепестковый круг ROXTOP  50мм, цирконат, Р60</t>
  </si>
  <si>
    <t>RoxelPro Быстросъёмный лепестковый круг ROXTOP  50мм, цирконат, Р80</t>
  </si>
  <si>
    <t>RoxelPro Быстросъёмный лепестковый круг ROXTOP  75мм, цирконат, Р40</t>
  </si>
  <si>
    <t>RoxelPro Быстросъёмный лепестковый круг ROXTOP  75мм, цирконат, Р60</t>
  </si>
  <si>
    <t>RoxelPro Быстросъёмный лепестковый круг ROXTOP  75мм, цирконат, Р80</t>
  </si>
  <si>
    <t>RoxelPro Быстросъёмный нетканый шлифовальный круг ROXPRO QCD 50мм, Coarse</t>
  </si>
  <si>
    <t>RoxelPro Быстросъёмный нетканый шлифовальный круг ROXPRO QCD 50мм, Medium</t>
  </si>
  <si>
    <t>RoxelPro Быстросъёмный нетканый шлифовальный круг ROXPRO QCD 50мм, Very Fine</t>
  </si>
  <si>
    <t>RoxelPro Быстросъёмный нетканый шлифовальный круг ROXPRO QCD 50мм, Super Fine</t>
  </si>
  <si>
    <t>RoxelPro Быстросъёмный нетканый шлифовальный круг ROXPRO QCD 75мм, Coarse</t>
  </si>
  <si>
    <t>RoxelPro Быстросъёмный нетканый шлифовальный круг ROXPRO QCD 75мм, Medium</t>
  </si>
  <si>
    <t>RoxelPro Быстросъёмный нетканый шлифовальный круг ROXPRO QCD 75мм, Very Fine</t>
  </si>
  <si>
    <t>RoxelPro Быстросъёмный нетканый шлифовальный круг ROXPRO QCD 75мм, Super Fine</t>
  </si>
  <si>
    <t>Валики</t>
  </si>
  <si>
    <t>RoxelPro Комбинированный валик ROXTOP 100 х 100 х 19мм, Coarse + P80</t>
  </si>
  <si>
    <t>RoxelPro Комбинированный валик ROXTOP 100 х 100 х 19мм, Medium + P80</t>
  </si>
  <si>
    <t>RoxelPro Комбинированный валик ROXTOP 100 х 100 х 19мм, Medium + P150</t>
  </si>
  <si>
    <t>RoxelPro Нетканый валик ROXTOP 100 х 100 х 19мм, Coarse</t>
  </si>
  <si>
    <t>RoxelPro Нетканый валик ROXTOP 100 х 100 х 19мм, Medium</t>
  </si>
  <si>
    <t>RoxelPro Нетканый валик ROXTOP 100 х 100 х 19мм, Fine</t>
  </si>
  <si>
    <t>50 / 200 шт.</t>
  </si>
  <si>
    <t>25 / 100 шт.</t>
  </si>
  <si>
    <t>20 / 80 шт.</t>
  </si>
  <si>
    <t>10 / 40 шт.</t>
  </si>
  <si>
    <t>Фибровые круги</t>
  </si>
  <si>
    <t>RoxelPro Фибровый шлифовальный круг ROXPRO 180 х 22мм, керамика, Р24</t>
  </si>
  <si>
    <t>RoxelPro Фибровый шлифовальный круг ROXPRO 180 х 22мм, керамика, Р40</t>
  </si>
  <si>
    <t>RoxelPro Фибровый шлифовальный круг ROXPRO 180 х 22мм, керамика, Р60</t>
  </si>
  <si>
    <t>Лепестковые круги</t>
  </si>
  <si>
    <t>RoxelPro Лепестковый круг ROXPRO 115 х 22мм, Trimmable, керамика, конический, Р40</t>
  </si>
  <si>
    <t>10 / 100 /400</t>
  </si>
  <si>
    <t>RoxelPro Лепестковый круг ROXPRO 115 х 22мм, Trimmable, керамика, конический, Р60</t>
  </si>
  <si>
    <t>RoxelPro Лепестковый круг ROXPRO 115 х 22мм, Trimmable, керамика, конический, Р80</t>
  </si>
  <si>
    <t>RoxelPro Лепестковый круг ROXTOP 125 х 22мм, Trimmable, цирконат, конический, Р40</t>
  </si>
  <si>
    <t>RoxelPro Лепестковый круг ROXTOP 125 х 22мм, Trimmable, цирконат, конический, Р60</t>
  </si>
  <si>
    <t>RoxelPro Лепестковый круг ROXTOP 125 х 22мм, Trimmable, цирконат, конический, Р80</t>
  </si>
  <si>
    <t>RoxelPro Лепестковый круг ROXTOP 125 х 22мм, цирконат, конический, Р40</t>
  </si>
  <si>
    <t>RoxelPro Лепестковый круг ROXTOP 125 х 22мм, цирконат, конический, Р60</t>
  </si>
  <si>
    <t>RoxelPro Лепестковый круг ROXTOP 125 х 22мм, цирконат, конический, Р80</t>
  </si>
  <si>
    <t>RoxelPro Лепестковый круг ROXONE 125 х 22мм, оксид алюминия, конический, Р40</t>
  </si>
  <si>
    <t>RoxelPro Лепестковый круг ROXONE 125 х 22мм, оксид алюминия, конический, Р60</t>
  </si>
  <si>
    <t>RoxelPro Лепестковый круг ROXONE 125 х 22мм, оксид алюминия, конический, Р80</t>
  </si>
  <si>
    <t>Зачистные круги QCD</t>
  </si>
  <si>
    <t>RoxelPro Зачистной круг ROXPRO QCD 75мм, керамика, Р24</t>
  </si>
  <si>
    <t>RoxelPro Зачистной круг ROXPRO QCD 75мм, керамика, Р40</t>
  </si>
  <si>
    <t>RoxelPro Зачистной круг ROXPRO QCD 75мм, керамика, Р60</t>
  </si>
  <si>
    <t>Круги нетканые для подготовки поверхности</t>
  </si>
  <si>
    <t>RoxelPro Лепестковый нетканый круг ROXPRO 115 х 22мм, конический, Coarse</t>
  </si>
  <si>
    <t>RoxelPro Лепестковый нетканый круг ROXPRO 115 х 22мм, конический, Medium</t>
  </si>
  <si>
    <t>RoxelPro Лепестковый нетканый круг ROXPRO 115 х 22мм, конический, Very Fine</t>
  </si>
  <si>
    <t>RoxelPro Нетканый шлифовальный круг ROXPRO 125мм, Coarse</t>
  </si>
  <si>
    <t>RoxelPro Нетканый шлифовальный круг ROXPRO 125мм, Medium</t>
  </si>
  <si>
    <t>RoxelPro Нетканый шлифовальный круг ROXPRO 125мм, Very Fine</t>
  </si>
  <si>
    <t>RoxelPro Нетканый шлифовальный круг ROXPRO 125мм, Super Fine</t>
  </si>
  <si>
    <t>RoxelPro Нетканый шлифовальный круг ROXPRO 180мм, Coarse</t>
  </si>
  <si>
    <t>RoxelPro Нетканый шлифовальный круг ROXPRO 180мм, Medium</t>
  </si>
  <si>
    <t>RoxelPro Нетканый шлифовальный круг ROXPRO 180мм, Very Fine</t>
  </si>
  <si>
    <t>RoxelPro Нетканый шлифовальный круг ROXPRO 180мм, Super Fine</t>
  </si>
  <si>
    <t>Круги Clean &amp; Strip</t>
  </si>
  <si>
    <t>RoxelPro Торцевая лепестковая абразивная щётка ROXTOP 150х50х25мм, Р40</t>
  </si>
  <si>
    <t>RoxelPro Торцевая лепестковая абразивная щётка ROXTOP 150х50х25мм, Р60</t>
  </si>
  <si>
    <t>RoxelPro Торцевая лепестковая абразивная щётка ROXTOP 150х50х25мм, Р80</t>
  </si>
  <si>
    <t>RoxelPro Торцевая лепестковая абразивная щётка ROXTOP 150х50х25мм, Р120</t>
  </si>
  <si>
    <t>RoxelPro Торцевая лепестковая абразивная щётка ROXTOP 150х50х25мм, Р180</t>
  </si>
  <si>
    <t>RoxelPro Торцевая лепестковая абразивная щётка ROXTOP 150х50х25мм, Р220</t>
  </si>
  <si>
    <t>RoxelPro Торцевая лепестковая абразивная щётка ROXTOP 150х50х25мм, Р240</t>
  </si>
  <si>
    <t>RoxelPro Торцевая лепестковая абразивная щётка ROXTOP 150х50х25мм, Р320</t>
  </si>
  <si>
    <t>RoxelPro Торцевая лепестковая абразивная щётка ROXTOP 150х50х25мм, Р400</t>
  </si>
  <si>
    <t>RoxelPro Торцевая лепестковая абразивная щётка ROXTOP 150х50х25мм, Р600</t>
  </si>
  <si>
    <t>RoxelPro Лепестковая абразивная щётка ROXTOP на шпинделе 20х20х6мм, Р40</t>
  </si>
  <si>
    <t>RoxelPro Лепестковая абразивная щётка ROXTOP на шпинделе 30х30х6мм, Р40</t>
  </si>
  <si>
    <t>RoxelPro Лепестковая абразивная щётка ROXTOP на шпинделе 40х20х6мм, Р40</t>
  </si>
  <si>
    <t>RoxelPro Лепестковая абразивная щётка ROXTOP на шпинделе 40х20х6мм, Р60</t>
  </si>
  <si>
    <t>RoxelPro Лепестковая абразивная щётка ROXTOP на шпинделе 40х20х6мм, Р80</t>
  </si>
  <si>
    <t>RoxelPro Лепестковая абразивная щётка ROXTOP на шпинделе 40х20х6мм, Р100</t>
  </si>
  <si>
    <t>RoxelPro Лепестковая абразивная щётка ROXTOP на шпинделе 40х20х6мм, Р120</t>
  </si>
  <si>
    <t>RoxelPro Лепестковая абразивная щётка ROXTOP на шпинделе 65х30х6мм, Р40</t>
  </si>
  <si>
    <t>RoxelPro Лепестковая абразивная щётка ROXTOP на шпинделе 65х30х6мм, Р60</t>
  </si>
  <si>
    <t>RoxelPro Лепестковая абразивная щётка ROXTOP на шпинделе 65х30х6мм, Р80</t>
  </si>
  <si>
    <t>RoxelPro Лепестковая абразивная щётка ROXTOP на шпинделе 65х30х6мм, Р100</t>
  </si>
  <si>
    <t>RoxelPro Лепестковая абразивная щётка ROXTOP на шпинделе 65х30х6мм, Р120</t>
  </si>
  <si>
    <t>RoxelPro Лепестковая абразивная щётка ROXTOP на шпинделе 80х30х6мм, Р40</t>
  </si>
  <si>
    <t>RoxelPro Лепестковая абразивная щётка ROXTOP на шпинделе 80х30х6мм, Р60</t>
  </si>
  <si>
    <t>RoxelPro Лепестковая абразивная щётка ROXTOP на шпинделе 80х30х6мм, Р80</t>
  </si>
  <si>
    <t>RoxelPro Лепестковая абразивная щётка ROXTOP на шпинделе 80х30х6мм, Р100</t>
  </si>
  <si>
    <t>RoxelPro Лепестковая абразивная щётка ROXTOP на шпинделе 80х30х6мм, Р120</t>
  </si>
  <si>
    <t>RoxelPro Лепестковая комбинированная щётка ROXTOP на шпинделе 40х20х6мм, Р80+Medium</t>
  </si>
  <si>
    <t>RoxelPro Лепестковая комбинированная щётка ROXTOP на шпинделе 40х20х6мм, Р180+Fine</t>
  </si>
  <si>
    <t>RoxelPro Лепестковая комбинированная щётка ROXTOP на шпинделе 80х40х6мм, Р80+Medium</t>
  </si>
  <si>
    <t>RoxelPro Лепестковая комбинированная щётка ROXTOP на шпинделе 80х40х6мм, Р180+Fine</t>
  </si>
  <si>
    <t>RoxelPro Лепестковая нетканая щётка ROXTOP на шпинделе 40х20х6мм, Medium</t>
  </si>
  <si>
    <t>RoxelPro Лепестковая нетканая щётка ROXTOP на шпинделе 40х20х6мм, Fine</t>
  </si>
  <si>
    <t>RoxelPro Лепестковая нетканая щётка ROXTOP на шпинделе 80х40х6мм, Medium</t>
  </si>
  <si>
    <t>RoxelPro Лепестковая нетканая щётка ROXTOP на шпинделе 80х40х6мм, Fine</t>
  </si>
  <si>
    <t>Круги нетканые прессованные</t>
  </si>
  <si>
    <t>кор: 8 шт.</t>
  </si>
  <si>
    <t>кор: 4 шт.</t>
  </si>
  <si>
    <t>кор: 6 шт.</t>
  </si>
  <si>
    <t>кор: 20 шт.</t>
  </si>
  <si>
    <t>кор: 10 шт.</t>
  </si>
  <si>
    <t>RoxelPro Полировальная паста ROXTOP ORANGE, оранжевая, грубая, 1кг</t>
  </si>
  <si>
    <t>RoxelPro Полировальная паста ROXTOP GREEN, зелёная, средняя, 1кг</t>
  </si>
  <si>
    <t>RoxelPro Полировальная паста ROXTOP WHITE, белая, тонкая, 1кг</t>
  </si>
  <si>
    <t>RoxelPro Полировальная паста ROXTOP BLUE, голубая, сверхтонкая, 1кг</t>
  </si>
  <si>
    <t>05730/63124</t>
  </si>
  <si>
    <t>05731/63123</t>
  </si>
  <si>
    <t>05187/63121</t>
  </si>
  <si>
    <t>05188/63120</t>
  </si>
  <si>
    <t>05275/63119</t>
  </si>
  <si>
    <t>05276/63118</t>
  </si>
  <si>
    <t>05277/63117</t>
  </si>
  <si>
    <t>05278/63116</t>
  </si>
  <si>
    <t>05279/63161</t>
  </si>
  <si>
    <t>05280/63160</t>
  </si>
  <si>
    <t>05281/63159</t>
  </si>
  <si>
    <t>05282/63158</t>
  </si>
  <si>
    <t>05283/63157</t>
  </si>
  <si>
    <t>Водостойкая абразивная бумага 734, 230 x 280 мм (экономичная линейка)</t>
  </si>
  <si>
    <t>02005</t>
  </si>
  <si>
    <t>3М Водостойкая бумага 734 Tri-M-Ite, Лист, Карбид Кремния, 230 x 280, P 1200</t>
  </si>
  <si>
    <t>02006</t>
  </si>
  <si>
    <t>3М Водостойкая бумага 734 Tri-M-Ite, Лист, Карбид Кремния, 230 x 280, P 1000</t>
  </si>
  <si>
    <t>02007</t>
  </si>
  <si>
    <t>3М Водостойкая бумага 734 Tri-M-Ite, Лист, Карбид Кремния, 230 x 280, P  800</t>
  </si>
  <si>
    <t>02008</t>
  </si>
  <si>
    <t>3М Водостойкая бумага 734 Tri-M-Ite, Лист, Карбид Кремния, 230 x 280, P  600</t>
  </si>
  <si>
    <t>02009</t>
  </si>
  <si>
    <t>3М Водостойкая бумага 734 Tri-M-Ite, Лист, Карбид Кремния, 230 x 280, P  500</t>
  </si>
  <si>
    <t>02010</t>
  </si>
  <si>
    <t>3М Водостойкая бумага 734 Tri-M-Ite, Лист, Карбид Кремния, 230 x 280, P  400</t>
  </si>
  <si>
    <t>02011</t>
  </si>
  <si>
    <t>3М Водостойкая бумага 734 Tri-M-Ite, Лист, Карбид Кремния, 230 x 280, P  360</t>
  </si>
  <si>
    <t>02012</t>
  </si>
  <si>
    <t>3М Водостойкая бумага 734 Tri-M-Ite, Лист, Карбид Кремния, 230 x 280, P  320</t>
  </si>
  <si>
    <t>02013</t>
  </si>
  <si>
    <t>3М Водостойкая бумага 734 Tri-M-Ite, Лист, Карбид Кремния, 230 x 280, P  280</t>
  </si>
  <si>
    <t>02014</t>
  </si>
  <si>
    <t>3М Водостойкая бумага 734 Tri-M-Ite, Лист, Карбид Кремния, 230 x 280, P  240</t>
  </si>
  <si>
    <t>02015</t>
  </si>
  <si>
    <t>3М Водостойкая бумага 734 Tri-M-Ite, Лист, Карбид Кремния, 230 x 280, P  220</t>
  </si>
  <si>
    <t>02018</t>
  </si>
  <si>
    <t>3М Водостойкая бумага 734 Tri-M-Ite, Лист, Карбид Кремния, 230 x 280, P  180</t>
  </si>
  <si>
    <t>02019</t>
  </si>
  <si>
    <t>3М Водостойкая бумага 734 Tri-M-Ite, Лист, Карбид Кремния, 230 x 280, P  150</t>
  </si>
  <si>
    <t>02020</t>
  </si>
  <si>
    <t>3М Водостойкая бумага 734 Tri-M-Ite, Лист, Карбид Кремния, 230 x 280, P  120</t>
  </si>
  <si>
    <t>02021</t>
  </si>
  <si>
    <t>3М Водостойкая бумага 734 Tri-M-Ite, Лист, Карбид Кремния, 230 x 280, P  100</t>
  </si>
  <si>
    <t>02022</t>
  </si>
  <si>
    <t>3М Водостойкая бумага 734 Tri-M-Ite, Лист, Карбид Кремния, 230 x 280, P   80</t>
  </si>
  <si>
    <t>02023</t>
  </si>
  <si>
    <t>3М Водостойкая бумага 734 Tri-M-Ite, Лист, Карбид Кремния, 230 x 280, P   60</t>
  </si>
  <si>
    <t>51825</t>
  </si>
  <si>
    <t>3M Одношаговая абразивная полировальная паста</t>
  </si>
  <si>
    <t>RoxelPro Радиальный торцевой фетровый полировальный круг  150 х 50 х 25мм, мягкий</t>
  </si>
  <si>
    <t>RoxelPro Фетровый полировальный круг на липучке 125 х 6мм, мягкий</t>
  </si>
  <si>
    <t>RoxelPro Фетровый полировальный круг на оправке 125 х 20 х 22мм, мягкий</t>
  </si>
  <si>
    <t>51423</t>
  </si>
  <si>
    <t>51422</t>
  </si>
  <si>
    <t>51370</t>
  </si>
  <si>
    <t>51369</t>
  </si>
  <si>
    <t>3M Hookit 737U Полоска абразивная Purple+, 220+, 70 мм x 396 мм (Cubitron II)</t>
  </si>
  <si>
    <t>3M Hookit 737U Полоска абразивная Purple+, 180+, 70 мм x 396 мм (Cubitron II)</t>
  </si>
  <si>
    <t>3M Hookit 737U Полоска абразивная Purple+, 120+, 70 мм x 396 мм (Cubitron II)</t>
  </si>
  <si>
    <t>3M Hookit 737U Полоска абразивная Purple+, 80+, 70 мм x 396 мм (Cubitron II)</t>
  </si>
  <si>
    <t>08531</t>
  </si>
  <si>
    <t>Плотный герметик Drip-Check (серый), 150 мл</t>
  </si>
  <si>
    <t>Туба</t>
  </si>
  <si>
    <t>08536</t>
  </si>
  <si>
    <t>Плотный герметик Drip-Check (черный), 150 мл</t>
  </si>
  <si>
    <t>НОВИНКА! Система приготовления и нанесения шпатлевки DMS™</t>
  </si>
  <si>
    <t>PN50601</t>
  </si>
  <si>
    <t>Сменные насадки DMS</t>
  </si>
  <si>
    <t>25 / 200 шт.</t>
  </si>
  <si>
    <t>кор: 100 шт.</t>
  </si>
  <si>
    <t>кор: 12 шт.</t>
  </si>
  <si>
    <t>кор: 48 шт.</t>
  </si>
  <si>
    <t>кор: 36 шт.</t>
  </si>
  <si>
    <t>кор: 24 шт.</t>
  </si>
  <si>
    <t>кор: 50 шт.</t>
  </si>
  <si>
    <t>кор: 40 шт.</t>
  </si>
  <si>
    <t>10 / 200 шт.</t>
  </si>
  <si>
    <t>50 шт.</t>
  </si>
  <si>
    <t>кор: 60 шт.</t>
  </si>
  <si>
    <t>рулон: 400 шт.</t>
  </si>
  <si>
    <t>50 / 700 шт.</t>
  </si>
  <si>
    <t>50 / 1000 шт.</t>
  </si>
  <si>
    <t>рулон: 500 шт.</t>
  </si>
  <si>
    <t>35 / 420 шт.</t>
  </si>
  <si>
    <t>100 / 1000 шт.</t>
  </si>
  <si>
    <t>10 / 100 шт.</t>
  </si>
  <si>
    <t>1 / 90 шт.</t>
  </si>
  <si>
    <t>5 / 120 шт.</t>
  </si>
  <si>
    <t>3 / 72 шт.</t>
  </si>
  <si>
    <t>1 / 30 шт.</t>
  </si>
  <si>
    <t>1 / 20 шт.</t>
  </si>
  <si>
    <t>5 / 140 шт.</t>
  </si>
  <si>
    <t>1 / 50 шт.</t>
  </si>
  <si>
    <t>10 / 240 шт.</t>
  </si>
  <si>
    <t>1 рулон</t>
  </si>
  <si>
    <t>кор: 30 шт.</t>
  </si>
  <si>
    <t>1 шт.</t>
  </si>
  <si>
    <t>1 / 250 шт.</t>
  </si>
  <si>
    <t>RoxelPro Бумажная салфетка MULTIWIPE, 2-слойная, перфор.рулон 1000шт, 33х35см, синяя</t>
  </si>
  <si>
    <t>1 / 100 шт.</t>
  </si>
  <si>
    <t>Товары по сниженной цене</t>
  </si>
  <si>
    <t>3M ASD Абразивы для авторемонта</t>
  </si>
  <si>
    <t>07485</t>
  </si>
  <si>
    <t>3М Диск для подготовки поверхн. SR-DR коричн.,грубый, Диам. 76</t>
  </si>
  <si>
    <t>3М Круг тонкий (белый) 50мм, Диам. 50мм</t>
  </si>
  <si>
    <t>17854</t>
  </si>
  <si>
    <t>3М Полировочный Скотч-брайт, Диам. 127</t>
  </si>
  <si>
    <t>3М Фибровый круг Clean&amp;Strip GP, 178мм х 22мм</t>
  </si>
  <si>
    <t>61755</t>
  </si>
  <si>
    <t>3M Фибровый круг 3М 581С , 125мм х 22мм, Р36</t>
  </si>
  <si>
    <t>61757</t>
  </si>
  <si>
    <t>3M Фибровый круг 3М 581С , 125мм х 22мм, Р60</t>
  </si>
  <si>
    <t>3M ASD Абразивы для промышленности</t>
  </si>
  <si>
    <t>02559</t>
  </si>
  <si>
    <t>3М Сухая наждачная бумага  "Фри Кат", Р 280, 230х280</t>
  </si>
  <si>
    <t>02560</t>
  </si>
  <si>
    <t>3М Сухая наждачная бумага  "Фри Кат", Р 240, 230х280</t>
  </si>
  <si>
    <t>02562</t>
  </si>
  <si>
    <t>3М Сухая наждачная бумага  "Фри Кат", Р 180, 230х280</t>
  </si>
  <si>
    <t>3M Аксессуары для авторемонта + Инструмент, оборудование, принадлежности ASD</t>
  </si>
  <si>
    <t>05697</t>
  </si>
  <si>
    <t>3M Оправка Stikit™ 150мм х 19мм 5/16 жесткая, 6 отвер</t>
  </si>
  <si>
    <t>09319</t>
  </si>
  <si>
    <t>3М Фесто адаптер</t>
  </si>
  <si>
    <t>09368</t>
  </si>
  <si>
    <t>3М Мягкая подложка для шлифка 09312</t>
  </si>
  <si>
    <t>3М Переносной контейнер</t>
  </si>
  <si>
    <t>16043</t>
  </si>
  <si>
    <t>3М Переходник к окрасочному пистолету Optima</t>
  </si>
  <si>
    <t>16756</t>
  </si>
  <si>
    <t>3М Вставка в переходник к окрасочному пистолету Mini JetQCC</t>
  </si>
  <si>
    <t>3M Оправка Hookit 76мм</t>
  </si>
  <si>
    <t>28502</t>
  </si>
  <si>
    <t>3M Пневмо ОШМ 150мм "под пылесос" орбита 8мм 5/16" + оправка 20465</t>
  </si>
  <si>
    <t>55041</t>
  </si>
  <si>
    <t>3М Оправка для машинок Rupes c креплением Hookit II</t>
  </si>
  <si>
    <t>59000</t>
  </si>
  <si>
    <t>3M Оправка диам. 150 мм для абразивных кругов на липучке, 7 отв, Non-Festo, жёсткая</t>
  </si>
  <si>
    <t>59012</t>
  </si>
  <si>
    <t>3M Оправка диам. 150 мм для абразивных кругов на липучке, 7 отв, Festo, жёсткая</t>
  </si>
  <si>
    <t>59013</t>
  </si>
  <si>
    <t>3M Оправка диам. 150 мм для абразивных кругов на липучке, 7 отв, Festo, мягкая</t>
  </si>
  <si>
    <t>60642</t>
  </si>
  <si>
    <t>3М Оправка для зачистного шлифовального круга Грин Корпс диам.125мм,  86х22мм</t>
  </si>
  <si>
    <t>3M Промышленные ленты и клеи + Автоуход</t>
  </si>
  <si>
    <t>PN90001</t>
  </si>
  <si>
    <t>3M Cпрей для временнной защиты 3M™ Paint Defender, 496г</t>
  </si>
  <si>
    <t>3M Расходные материалы для авторемонта</t>
  </si>
  <si>
    <t>01688</t>
  </si>
  <si>
    <t>3М Абр.круги 245 Зеленая LD 600A 150мм 6отв.Р 100</t>
  </si>
  <si>
    <t>04396</t>
  </si>
  <si>
    <t>3M 255Р Золотистая, рулон, 115 мм х 50 м, Р180</t>
  </si>
  <si>
    <t>04399</t>
  </si>
  <si>
    <t>3M 255Р Золотистая, рулон, 115 мм х 50 м, Р100</t>
  </si>
  <si>
    <t>04494</t>
  </si>
  <si>
    <t>3M 255Р Золотистая, рулон, 115 мм х 50 м, Р40</t>
  </si>
  <si>
    <t>05735/05738</t>
  </si>
  <si>
    <t>3М Полировальник для неабраз. пасты (закруглен.), Диам. 203мм</t>
  </si>
  <si>
    <t>05737</t>
  </si>
  <si>
    <t>3М Полировальник для абраз. пасты, Диам. 203мм</t>
  </si>
  <si>
    <t>3М Мягкая подложка, Диам. 75 мм</t>
  </si>
  <si>
    <t>09734</t>
  </si>
  <si>
    <t>3М Зачистной круг Clean'N'Strip HPCSD1-R+ 100мм, 100мм х 13мм х R+</t>
  </si>
  <si>
    <t>16743</t>
  </si>
  <si>
    <t>3М Набор Пополняемой PPS (стаканы - 25, крышки со встроенным фильтром (125 мкм) - 25)</t>
  </si>
  <si>
    <t>22392</t>
  </si>
  <si>
    <t>3М Фибровый круг 361F, Р24, Диам.75</t>
  </si>
  <si>
    <t>30628</t>
  </si>
  <si>
    <t>3M Абразивные полоски Hookit Purple+ 3M334U, 115x225мм, Р320</t>
  </si>
  <si>
    <t>30630</t>
  </si>
  <si>
    <t>3M Абразивные полоски Hookit Purple+ 3M334U, 115x225мм, Р240</t>
  </si>
  <si>
    <t>30634</t>
  </si>
  <si>
    <t>3M Абразивные полоски Hookit Purple+ 3M734U, 115x225мм, Р120</t>
  </si>
  <si>
    <t>30640</t>
  </si>
  <si>
    <t>3M Абразивные полоски Hookit Purple+ 3M334U, 70x127мм, Р400</t>
  </si>
  <si>
    <t>30645</t>
  </si>
  <si>
    <t>3M Абразивные полоски Hookit Purple+ 3M734U, 70x127мм, Р180</t>
  </si>
  <si>
    <t>30647</t>
  </si>
  <si>
    <t>3M Абразивные полоски Hookit Purple+ 3M734U, 70x127мм, Р120</t>
  </si>
  <si>
    <t>50075</t>
  </si>
  <si>
    <t>3М Абразивный полировальный круг, Диам. 75 мм P3000</t>
  </si>
  <si>
    <t>50227</t>
  </si>
  <si>
    <t>3М Пурпурные абразивные круги Hookit d.150мм.,9 отв. Р 80</t>
  </si>
  <si>
    <t>50229</t>
  </si>
  <si>
    <t>3М Пурпурные абразивные круги Hookit d.150мм.,9 отв. Р 150</t>
  </si>
  <si>
    <t>50230</t>
  </si>
  <si>
    <t>3М Пурпурные абразивные круги Hookit d.150мм.,9 отв. Р 180</t>
  </si>
  <si>
    <t>50233</t>
  </si>
  <si>
    <t>3М Пурпурные абразивные круги Hookit d.150мм.,9 отв. Р 280</t>
  </si>
  <si>
    <t>50235</t>
  </si>
  <si>
    <t>3М Пурпурные абразивные круги Hookit d.150мм.,9 отв. Р 360</t>
  </si>
  <si>
    <t>50409</t>
  </si>
  <si>
    <t>3М крышка для смесительной емкости 2300 мл</t>
  </si>
  <si>
    <t>65335</t>
  </si>
  <si>
    <t>3М Диск SC-DH A MED средний (красный) для подготовки поверхности, диам. 115мм.</t>
  </si>
  <si>
    <t>80353</t>
  </si>
  <si>
    <t>3М Абр.круги 245 Зеленая LD 600A 150мм 7 отв.Р 100</t>
  </si>
  <si>
    <t>80354</t>
  </si>
  <si>
    <t>3M Абразивный круг на липучке диам. 150 мм, 7 отверстий, 245 Зеленый, LD 600A, P  120</t>
  </si>
  <si>
    <t>3M Очиститель дроссельной заслонки , 241 г</t>
  </si>
  <si>
    <t>3M Смазка спрей , 312 г</t>
  </si>
  <si>
    <t>3М Очиститель двигателя пенный , 591 мл.</t>
  </si>
  <si>
    <t>3M Маскирующая бумага экономичная, 600мм X 400м</t>
  </si>
  <si>
    <t>3M Маскирующая бумага экономичная, 1150 мм X 400м</t>
  </si>
  <si>
    <t>3M Средства защиты</t>
  </si>
  <si>
    <t>603</t>
  </si>
  <si>
    <t>3М Уплотнитель держателя фильтра</t>
  </si>
  <si>
    <t>71361-00003M</t>
  </si>
  <si>
    <t>3М Modul-R. Защитный щиток лицевой. Прозрачный. Поликарбонат.</t>
  </si>
  <si>
    <t>00527</t>
  </si>
  <si>
    <t>3M Абразивный круг на липучке диам. 150 мм, 9 отверстий, P  360 ( не поставляем, замена на 50452)</t>
  </si>
  <si>
    <t>00535</t>
  </si>
  <si>
    <t>3М Абр. круги 255Р Золотистая , LD 801A  150 мм 9 отв. Р 100 ( не поставляем, замена на 50444)</t>
  </si>
  <si>
    <t>80356</t>
  </si>
  <si>
    <t>3М Абр.круги 255Р Золотистая LD 600A на липучке 150 мм 7 отв. P100</t>
  </si>
  <si>
    <t>Abrex-System</t>
  </si>
  <si>
    <t>Abrex Настенный стенд для ручного шлифовального инструмента 690 х 580 мм</t>
  </si>
  <si>
    <t>Dynabrade</t>
  </si>
  <si>
    <t>10681</t>
  </si>
  <si>
    <t>Dynabrade Фильтр-влагоотделитель с ман., регул. Давл. и лубрикатором, большой. Внутр.резьба 3/8".</t>
  </si>
  <si>
    <t>18041</t>
  </si>
  <si>
    <t>Dynabrade Гайковерт</t>
  </si>
  <si>
    <t>50282</t>
  </si>
  <si>
    <t>Dynabrade шлиф. платф. D 127 мм. ср. жёстк., обрезин., со спир. ребрами, для исп. с фибр. дисками</t>
  </si>
  <si>
    <t>56144</t>
  </si>
  <si>
    <t>Dynabrade шлиф. платф. на лип. ср. жестк-ти.D 76 мм. Толщ.10 мм. 3 отв.</t>
  </si>
  <si>
    <t>58010</t>
  </si>
  <si>
    <t>Dynabrade Орбитальная шлифмашинка Dynafine Backsplash, 89 Вт, 13000 об/мин., 0,8 мм</t>
  </si>
  <si>
    <t>58502</t>
  </si>
  <si>
    <t>Dynabrade Плоскошлиф-ая орб. маш. с платформой 76 мм на 108 мм под центральную систему пылеудаления</t>
  </si>
  <si>
    <t>61374</t>
  </si>
  <si>
    <t>Dynabrade Насадка для эксц. шлифования в сборе. D опоры 178 мм. Резьба: 5/8".</t>
  </si>
  <si>
    <t>61385</t>
  </si>
  <si>
    <t>Dynabrade Платформа 8" x 3/4" - M14 в сборе</t>
  </si>
  <si>
    <t>90028</t>
  </si>
  <si>
    <t>Dynabrade Полировальный круг диаметром 3" (три дюйма) из синтетической шерсти</t>
  </si>
  <si>
    <t>94960</t>
  </si>
  <si>
    <t>Dynabrade Муфта быстр. разъёма из композитного мат-ла. С внутр.резьбой 1/4". D вх. отв.: 1/4".</t>
  </si>
  <si>
    <t>95601</t>
  </si>
  <si>
    <t>Dynabrade Наконечник шланга: соед. со шлангом резьба 3/4 дюйма, соед. с инстр. вн. диам. 3/4 дюйма б</t>
  </si>
  <si>
    <t>95675</t>
  </si>
  <si>
    <t>Dynabrade Ниппельн. разъём. С внешн.резьбой 1/4". D вх. Отв-я:1/4". Пропускная спос.: 2095 л/мин.</t>
  </si>
  <si>
    <t>95700</t>
  </si>
  <si>
    <t>Dynabrade Наконечник шланга: соед. со шлангом резьба 2 дюйма, соед. с инстр. вн. диам. 3/4 дюйма без</t>
  </si>
  <si>
    <t>95800</t>
  </si>
  <si>
    <t>Dynabrade Наконечник шланга: соед. со шлангом резьба 1-1/4 дюйма, соед. с инстр. вн. диам. 1-1/4 дюй</t>
  </si>
  <si>
    <t>96412</t>
  </si>
  <si>
    <t>Dynabrade Наконечник шланга: соед. со шлангом резьба 1-1/4 дюйма, соед. с инстр. вн. диам. 1-1/4.</t>
  </si>
  <si>
    <t>96571</t>
  </si>
  <si>
    <t>Dynabrade Y-адаптер для пылеотводных шлангов</t>
  </si>
  <si>
    <t>98292</t>
  </si>
  <si>
    <t>Dynabrade Адаптер к подложке 57956</t>
  </si>
  <si>
    <t>Farecla</t>
  </si>
  <si>
    <t>FARECLA Оправка для полировальника  G6 RAPID 150мм резьба М14</t>
  </si>
  <si>
    <t>RT-FAM125/12</t>
  </si>
  <si>
    <t>FARECLA Антизапотеватель</t>
  </si>
  <si>
    <t>TOT-BPIP14/6</t>
  </si>
  <si>
    <t>FARECLA Оправка для полировальника  TOTAL 150мм резьба М14_NAL</t>
  </si>
  <si>
    <t>Graco</t>
  </si>
  <si>
    <t>156971</t>
  </si>
  <si>
    <t>GRACO Фитинг, резьба 1/4" х 1/4"</t>
  </si>
  <si>
    <t>249132</t>
  </si>
  <si>
    <t>GRACO Диффузор 249132</t>
  </si>
  <si>
    <t>249133</t>
  </si>
  <si>
    <t>GRACO Рассеиватель в сборе 249133</t>
  </si>
  <si>
    <t>24B187</t>
  </si>
  <si>
    <t>GRACO Комплект для подключения второго пистолета</t>
  </si>
  <si>
    <t>255527</t>
  </si>
  <si>
    <t>GRACO Ремкомплект 255527</t>
  </si>
  <si>
    <t>289080</t>
  </si>
  <si>
    <t>GRACO  Набор дооснащения пистолета для нанесения лака для пистолетов G40/G15</t>
  </si>
  <si>
    <t>AAF312</t>
  </si>
  <si>
    <t>GRACO Сопло AAF для пистолетов G15/G40 312</t>
  </si>
  <si>
    <t>AAM307</t>
  </si>
  <si>
    <t>GRACO  Сопло AAM для пистолетов серии G15/G40 307</t>
  </si>
  <si>
    <t>AAM309</t>
  </si>
  <si>
    <t>GRACO  Сопло AAM для пистолетов серии G15/G40 309</t>
  </si>
  <si>
    <t>AAM313</t>
  </si>
  <si>
    <t>GRACO  Сопло AAM для пистолетов серии G15/G40 313</t>
  </si>
  <si>
    <t>AAM315</t>
  </si>
  <si>
    <t>GRACO  Сопло AAM для пистолетов серии G15/G40 315</t>
  </si>
  <si>
    <t>AAM511</t>
  </si>
  <si>
    <t>GRACO  Сопло AAM для пистолетов серии G15/G40 511</t>
  </si>
  <si>
    <t>XHD319</t>
  </si>
  <si>
    <t>GRACO  Поворотное сопло XHD для пистолетов XTR319</t>
  </si>
  <si>
    <t>XHD415</t>
  </si>
  <si>
    <t>GRACO  Поворотное сопло XHD для пистолетов XTR415</t>
  </si>
  <si>
    <t>XTR500</t>
  </si>
  <si>
    <t>GRACO Распылитель XTR 5</t>
  </si>
  <si>
    <t>XTR502</t>
  </si>
  <si>
    <t>GRACO Пистолет-распылитель XTR-5, овальная изолир-ная ручка, курок для 4 пальцев, наконечник HD RAC</t>
  </si>
  <si>
    <t>XTR504</t>
  </si>
  <si>
    <t>GRACO Пистолет-распылитель XTR-5, круг. рукоятка диам. 25 мм,
курок для 4-х пальцев, сопло XHD RAC*</t>
  </si>
  <si>
    <t>INP</t>
  </si>
  <si>
    <t>12030</t>
  </si>
  <si>
    <t>INP Стойка для хранения и сушки бамперов и спойлеров</t>
  </si>
  <si>
    <t>12032</t>
  </si>
  <si>
    <t>INP Держатель для маскирующей плёнки</t>
  </si>
  <si>
    <t>12035</t>
  </si>
  <si>
    <t>INP Стойка для бамперов в комплекте с зажимным устройством</t>
  </si>
  <si>
    <t>17056</t>
  </si>
  <si>
    <t>INP MBX щетка большая 23 мм.</t>
  </si>
  <si>
    <t>17057</t>
  </si>
  <si>
    <t>INP Резиновый диск 23 мм для удаления ленты и клея с металлических поверхностей</t>
  </si>
  <si>
    <t>17185</t>
  </si>
  <si>
    <t>INP Сухое проявочное покрытие с подушкой-аппликатором, оранжевое</t>
  </si>
  <si>
    <t>17186</t>
  </si>
  <si>
    <t>INP Сухое проявочное покрытие, оранжевое, 15 г.</t>
  </si>
  <si>
    <t>20004</t>
  </si>
  <si>
    <t>INP Стремянка, 3 ступени, высота 85см, ширина 78см, длина основания 97см.</t>
  </si>
  <si>
    <t>20502</t>
  </si>
  <si>
    <t>INP Стойка для кузовных деталей</t>
  </si>
  <si>
    <t>21017</t>
  </si>
  <si>
    <t>INP Диспенсер для арт. 21012/13/14</t>
  </si>
  <si>
    <t>21290</t>
  </si>
  <si>
    <t>INP Диспенсер для арт. 21205</t>
  </si>
  <si>
    <t>21305</t>
  </si>
  <si>
    <t>INP Специальная ткань без пропитки Unitez Duster, 45 x 45 см</t>
  </si>
  <si>
    <t>21312</t>
  </si>
  <si>
    <t>INP Финишная протирочная салфетка, синяя, 30 х 34 см.</t>
  </si>
  <si>
    <t>21320</t>
  </si>
  <si>
    <t>INP Мягкая синтетическая фиброткань Unilux Ultraclean, 41 х 45 см</t>
  </si>
  <si>
    <t>22122</t>
  </si>
  <si>
    <t>INP Водостойкая тканевая лента UNITEX EAGLE 145, 38мм х 50м</t>
  </si>
  <si>
    <t>24023</t>
  </si>
  <si>
    <t>INP Пластиковые тест-панели</t>
  </si>
  <si>
    <t>26124</t>
  </si>
  <si>
    <t>INP Держатель предфильтра арт.26123</t>
  </si>
  <si>
    <t>26156</t>
  </si>
  <si>
    <t>INP Многоразовая полумаска Gerson 9002E в сборе, большая. Класс FFA2 P2SL.</t>
  </si>
  <si>
    <t>INP Смесительные бачки 250мл. (2шт.)</t>
  </si>
  <si>
    <t>27311</t>
  </si>
  <si>
    <t>INP Смесительные бачки 750мл. (2шт.)</t>
  </si>
  <si>
    <t>INP Смесительный бачок 950мл.</t>
  </si>
  <si>
    <t>27330-08</t>
  </si>
  <si>
    <t>INP Переходник к окрасочным пистолетам:  Sata Minijet/Minijet 4, Sagola 475 minigun</t>
  </si>
  <si>
    <t>27330-09</t>
  </si>
  <si>
    <t>INP Переходник к окр. пистолетам:  SATA KL, MC-B-93, вместе со вставкой 27330-32 к SATA 3000 QCC</t>
  </si>
  <si>
    <t>27330-15</t>
  </si>
  <si>
    <t>INP Переходник к окрасочным пистолетам: Devilbiss: fun gravity, JGX-501/502, TGHV-635, Graco 600 sid</t>
  </si>
  <si>
    <t>27330-18</t>
  </si>
  <si>
    <t>INP Переходник к окрасочным пистолетам: Binks cub SLG/mini-gun, Devilbiss Sri/minigun</t>
  </si>
  <si>
    <t>27330-22</t>
  </si>
  <si>
    <t>INP Переходник к окрасочным пистолетам:  Iwata W200 siphon</t>
  </si>
  <si>
    <t>27330-25</t>
  </si>
  <si>
    <t>INP Переходник к окрасочным пистолетам: Sharpe FX100 mini, Protek: 2500/2550.</t>
  </si>
  <si>
    <t>27330-32</t>
  </si>
  <si>
    <t>INP Вставка к переходнику 27330-09 к окрасочным пистолетам SATA 3000 QCC</t>
  </si>
  <si>
    <t>27606-14</t>
  </si>
  <si>
    <t>INP Сменный комплект дюз для Protek 4000 GH HVLP, 1,4мм (головка, сопло, игла)</t>
  </si>
  <si>
    <t>27611-14</t>
  </si>
  <si>
    <t>INP Сменный комплект дюз для Protek 2600, 1,4мм (головка, сопло, игла)</t>
  </si>
  <si>
    <t>27612-A</t>
  </si>
  <si>
    <t>INP Алюминиевый бачок 600мл</t>
  </si>
  <si>
    <t>Jtape</t>
  </si>
  <si>
    <t>2106.0610</t>
  </si>
  <si>
    <t>JTAPE Двусторонняя клеящая монтажная лента, толщина 0,8мм, 6мм х 10м</t>
  </si>
  <si>
    <t>2106.1910</t>
  </si>
  <si>
    <t>JTAPE Двусторонняя клеящая монтажная лента, толщина 0,8мм, 19мм х 10м</t>
  </si>
  <si>
    <t>2106.2510</t>
  </si>
  <si>
    <t>JTAPE Двусторонняя клеящая монтажная лента, толщина 0,8мм, 25мм х 10м</t>
  </si>
  <si>
    <t>2108.1210</t>
  </si>
  <si>
    <t>JTAPE Двусторонняя акриловая лента высокой прочности, толщина 0,5мм, 12мм х 10м</t>
  </si>
  <si>
    <t>Retel Car</t>
  </si>
  <si>
    <t>01910</t>
  </si>
  <si>
    <t>Retel Car Контурная лента FINE LINE, Бежевый, 3мм х 55м</t>
  </si>
  <si>
    <t>01915</t>
  </si>
  <si>
    <t>Retel Car РU двусторонняя клеющая лента, Чёрный, 12мм х 10м</t>
  </si>
  <si>
    <t>Retel Car THB акриловая двусторонняя крепёжная лента высокой плотности, 1.1мм, Серый, 12мм х 20м</t>
  </si>
  <si>
    <t>RoxelPro</t>
  </si>
  <si>
    <t>199215</t>
  </si>
  <si>
    <t>Rupes</t>
  </si>
  <si>
    <t>980.006</t>
  </si>
  <si>
    <t>RUPES Шлифовальная основа на липучке D 125мм, 9 отв., жёсткая для LR21</t>
  </si>
  <si>
    <t>981.430/5</t>
  </si>
  <si>
    <t>RUPES Шлифовальная основа тонкая на липучке D 150мм, 49 отв., мягкая, 5/16" для BR-TA-RA</t>
  </si>
  <si>
    <t>9GAT02002/C</t>
  </si>
  <si>
    <t>RUPES Комбинированный шланг 2 в 1, 8 м. для пневмомашинки с пылеотводом</t>
  </si>
  <si>
    <t>GTV18</t>
  </si>
  <si>
    <t>RUPES Промышленный фен. Мощность 1,8 кВт. Расход воздуха 250 - 550 л/мин. Вес 0,72 кг.</t>
  </si>
  <si>
    <t>GTV20LCD</t>
  </si>
  <si>
    <t>RUPES Промышленный фен. Мощн. 2,0 кВт. LCD монитор. Расход воздуха 200 - 550 л/мин. Вес 0,78 кг.</t>
  </si>
  <si>
    <t>LH16ENS</t>
  </si>
  <si>
    <t>RUPES Электр. полир. машина. D опоры 200 мм. 2-ступ. редуктор. скор. вращ. 700 - 1700 об/мин.</t>
  </si>
  <si>
    <t>P550E</t>
  </si>
  <si>
    <t>RUPES Дрель ударная, 550W</t>
  </si>
  <si>
    <t>RA75A</t>
  </si>
  <si>
    <t>RUPES Пневматическая орбитальная шлифовальная машина с пылеотводом. D опоры 75 мм.</t>
  </si>
  <si>
    <t>Sata</t>
  </si>
  <si>
    <t>132928</t>
  </si>
  <si>
    <t>SATA Сменный комплект дюз (головка, сопло, игла) 1,2мм для JET 3000 B HVLP</t>
  </si>
  <si>
    <t>132985</t>
  </si>
  <si>
    <t>SATA Сменный комплект дюз (головка, сопло, игла) 2,2мм для JET 3000 B HVLP</t>
  </si>
  <si>
    <t>132993</t>
  </si>
  <si>
    <t>SATA Сменный комплект дюз (головка, сопло, игла) WSB для JET 3000 B HVLP</t>
  </si>
  <si>
    <t>134304</t>
  </si>
  <si>
    <t>SATA Набор фильтров А2:Р3 (6 пар) для респираторов SATA Air Star F 134304</t>
  </si>
  <si>
    <t>138669</t>
  </si>
  <si>
    <t>SATA пневматический миксер для напорного бачка 48л.</t>
  </si>
  <si>
    <t>19026</t>
  </si>
  <si>
    <t>SATA Регулятор давления для SATA напорных бачков 10л. в сборе</t>
  </si>
  <si>
    <t>192195</t>
  </si>
  <si>
    <t>26757</t>
  </si>
  <si>
    <t>SATA Сменный комплект дюз (головка, сопло, игла) 2,0мм для LM 2000</t>
  </si>
  <si>
    <t>26765</t>
  </si>
  <si>
    <t>SATA Сменный комплект дюз (головка, сопло, игла) 2,5мм для LM 2000</t>
  </si>
  <si>
    <t>26781</t>
  </si>
  <si>
    <t>SATA Сменный комплект дюз (головка, сопло, игла) 3,0мм для LM 2000</t>
  </si>
  <si>
    <t>28084</t>
  </si>
  <si>
    <t>SATA Набор шлангов высокого давления (2шт) для HKU Waxyol, длиной 10м</t>
  </si>
  <si>
    <t>88179</t>
  </si>
  <si>
    <t>SATAjet B 1,5мм с быстросменным верхним бачком 0.6L и шарнирным соединением</t>
  </si>
  <si>
    <t>01222</t>
  </si>
  <si>
    <t>SUNMIGHT Шлифовальный круг L312TV 125мм на липучке, без отв, зелёный, P1500</t>
  </si>
  <si>
    <t>04208</t>
  </si>
  <si>
    <t>SUNMIGHT Шлифовальная полоска L312T 70х420мм на клею без отв, зелёная, P120</t>
  </si>
  <si>
    <t>SUNMIGHT Шлифовальный материал L312T в рулонах 115мм х 50м, зелёный, P 280</t>
  </si>
  <si>
    <t>SUNMIGHT Шлифовальный материал L312T в листах 230 х 280мм, зелёный, P 40</t>
  </si>
  <si>
    <t>SUNMIGHT Шлифовальный материал L312T в листах 230 х 280мм, зелёный, P 320</t>
  </si>
  <si>
    <t>SUNMIGHT Шлифовальная полоска L312TV 115х230мм на липучке 10 отв, зелёная, P 400</t>
  </si>
  <si>
    <t>46502</t>
  </si>
  <si>
    <t>SUNMIGHT Шлифовальный круг L312 115 мм, на липучке, без отв., Р36</t>
  </si>
  <si>
    <t>SUNMIGHT Шлифовальный круг L312TV 150мм на липучке, 9 отв, зелёный, P 360</t>
  </si>
  <si>
    <t>55306</t>
  </si>
  <si>
    <t>SUNMIGHT Шлифовальная полоска L312TV 93mm x 175mm на липучке 8 отв, зелёная, P 80</t>
  </si>
  <si>
    <t>55308</t>
  </si>
  <si>
    <t>SUNMIGHT Шлифовальная полоска L312TV 93mm x 175mm на липучке 8 отв, зелёная, P 120</t>
  </si>
  <si>
    <t>55310</t>
  </si>
  <si>
    <t>SUNMIGHT Шлифовальная полоска L312TV 93mm x 175mm на липучке 8 отв, зелёная, P 180</t>
  </si>
  <si>
    <t>55311</t>
  </si>
  <si>
    <t>SUNMIGHT Шлифовальная полоска L312TV 93mm x 175mm на липучке 8 отв, зелёная, P 220</t>
  </si>
  <si>
    <t>55314</t>
  </si>
  <si>
    <t>SUNMIGHT Шлифовальная полоска L312TV 93mm x 175mm на липучке 8 отв, зелёная, P 320</t>
  </si>
  <si>
    <t>SUNMIGHT Шлифовальная полоска L312TV 70х125мм на липучке без отв, зелёная, P 40</t>
  </si>
  <si>
    <t>SUNMIGHT Шлифовальная полоска L312TV 70х125мм на липучке без отв, зелёная, P 60</t>
  </si>
  <si>
    <t>SUNMIGHT Шлифовальная полоска L312TV 70х125мм на липучке без отв, зелёная, P 80</t>
  </si>
  <si>
    <t>SUNMIGHT Шлифовальная полоска L312TV 70х125мм на липучке без отв, зелёная, P 240</t>
  </si>
  <si>
    <t>SUNMIGHT Шлифовальная полоска L312TV 70х125мм на липучке без отв, зелёная, P 320</t>
  </si>
  <si>
    <t>SUNMIGHT Шлифовальная полоска L312TV 70х125мм на липучке без отв, зелёная, P 500</t>
  </si>
  <si>
    <t>SUNMIGHT Шлифовальная полоска L312TV 70х125мм на липучке 8 отв, зелёная, P 40</t>
  </si>
  <si>
    <t>SUNMIGHT Шлифовальная полоска L312TV 70х125мм на липучке 8 отв, зелёная, P 60</t>
  </si>
  <si>
    <t>SUNMIGHT Шлифовальная полоска L312TV 70х125мм на липучке 8 отв, зелёная, P 80</t>
  </si>
  <si>
    <t>SUNMIGHT Шлифовальная полоска L312TV 70х125мм на липучке 8 отв, зелёная, P 100</t>
  </si>
  <si>
    <t>SUNMIGHT Шлифовальная полоска L312TV 70х125мм на липучке 8 отв, зелёная, P 180</t>
  </si>
  <si>
    <t>SUNMIGHT Шлифовальная полоска L312TV 70х125мм на липучке 8 отв, зелёная, P 240</t>
  </si>
  <si>
    <t>SUNMIGHT Шлифовальная полоска L312TV 70х125мм на липучке 8 отв, зелёная, P 320</t>
  </si>
  <si>
    <t>SUNMIGHT Шлифовальная полоска L312TV 70х125мм на липучке 8 отв, зелёная, P 500</t>
  </si>
  <si>
    <t>SUNMIGHT Шлифовальная полоска L312TV 70х125мм на липучке 8 отв, зелёная, P 600</t>
  </si>
  <si>
    <t>SUNMIGHT Шлифовальная полоска L312TV 70х198мм на липучке 8 отв, зелёная, P 60</t>
  </si>
  <si>
    <t>SUNMIGHT Шлифовальная полоска L312TV 70х198мм на липучке 8 отв, зелёная, P 600</t>
  </si>
  <si>
    <t>SUNMIGHT Шлифовальная полоска L312TV 70х198мм на липучке без отв, зелёная, P 40</t>
  </si>
  <si>
    <t>SUNMIGHT Шлифовальная полоска L312TV 70х198мм на липучке без отв, зелёная, P 60</t>
  </si>
  <si>
    <t>SUNMIGHT Шлифовальная полоска L312TV 70х198мм на липучке без отв, зелёная, P 100</t>
  </si>
  <si>
    <t>SUNMIGHT Шлифовальная полоска L312TV 70х198мм на липучке без отв, зелёная, P 150</t>
  </si>
  <si>
    <t>SUNMIGHT Шлифовальная полоска L312TV 70х198мм на липучке без отв, зелёная, P 320</t>
  </si>
  <si>
    <t>SUNMIGHT Шлифовальная полоска L312TV 70х198мм на липучке без отв, зелёная, P 400</t>
  </si>
  <si>
    <t>SUNMIGHT Шлифовальная полоска L312TV 70х198мм на липучке без отв, зелёная, P 600</t>
  </si>
  <si>
    <t>43510</t>
  </si>
  <si>
    <t>SUNMIGHT Шлиф. круг GOLD 76мм на липучке, без отв, золотистый, P180</t>
  </si>
  <si>
    <t>43512</t>
  </si>
  <si>
    <t>SUNMIGHT Шлиф. круг GOLD 76мм на липучке, без отв, золотистый, P240</t>
  </si>
  <si>
    <t>43514</t>
  </si>
  <si>
    <t>SUNMIGHT Шлиф. круг GOLD 76мм на липучке, без отв, золотистый, P320</t>
  </si>
  <si>
    <t>43516</t>
  </si>
  <si>
    <t>SUNMIGHT Шлиф. круг GOLD 76мм на липучке, без отв, золотисты, P400</t>
  </si>
  <si>
    <t>SUNMIGHT Шлифовальный круг B312TV 150мм на липучке, 9 отв, золотистый, P 800</t>
  </si>
  <si>
    <t>SUNMIGHT Шлифовальный круг B312TV 150мм на липучке, 9 отв, золотистый, P 1200</t>
  </si>
  <si>
    <t>SUNMIGHT Шлифовальная полоска B312TV 70х125мм на липучке без отв, золотистая, P 60</t>
  </si>
  <si>
    <t>SUNMIGHT Шлифовальная полоска B312TV 70х125мм на липучке без отв, золотистая, P 80</t>
  </si>
  <si>
    <t>SUNMIGHT Шлифовальная полоска B312TV 70х125мм на липучке без отв, золотистая, P 100</t>
  </si>
  <si>
    <t>SUNMIGHT Шлифовальная полоска B312TV 70х125мм на липучке без отв, золотистая, P 120</t>
  </si>
  <si>
    <t>SUNMIGHT Шлифовальная полоска B312TV 70х125мм на липучке без отв, золотистая, P 150</t>
  </si>
  <si>
    <t>SUNMIGHT Шлифовальная полоска B312TV 70х125мм на липучке без отв, золотистая, P 180</t>
  </si>
  <si>
    <t>SUNMIGHT Шлифовальная полоска B312TV 70х125мм на липучке без отв, золотистая, P 240</t>
  </si>
  <si>
    <t>SUNMIGHT Шлифовальная полоска B312TV 70х125мм на липучке без отв, золотистая, P 320</t>
  </si>
  <si>
    <t>SUNMIGHT Шлифовальная полоска B312TV 70х125мм на липучке без отв, золотистая, P 500</t>
  </si>
  <si>
    <t>SUNMIGHT Шлифовальная полоска B312TV 70х125мм на липучке без отв, золотистая, P 600</t>
  </si>
  <si>
    <t>SUNMIGHT Шлифовальная полоска B312TV 70х125мм на липучке 8 отв, золотистая, P 60</t>
  </si>
  <si>
    <t>SUNMIGHT Шлифовальная полоска B312TV 70х125мм на липучке 8 отв, золотистая, P 80</t>
  </si>
  <si>
    <t>SUNMIGHT Шлифовальная полоска B312TV 70х125мм на липучке 8 отв, золотистая, P 100</t>
  </si>
  <si>
    <t>SUNMIGHT Шлифовальная полоска B312TV 70х125мм на липучке 8 отв, золотистая, P 120</t>
  </si>
  <si>
    <t>SUNMIGHT Шлифовальная полоска B312TV 70х125мм на липучке 8 отв, золотистая, P 180</t>
  </si>
  <si>
    <t>SUNMIGHT Шлифовальная полоска B312TV 70х125мм на липучке 8 отв, золотистая, P 240</t>
  </si>
  <si>
    <t>SUNMIGHT Шлифовальная полоска B312TV 70х125мм на липучке 8 отв, золотистая, P 320</t>
  </si>
  <si>
    <t>SUNMIGHT Шлифовальная полоска B312TV 70х125мм на липучке 8 отв, золотистая, P 400</t>
  </si>
  <si>
    <t>SUNMIGHT Шлифовальная полоска B312TV 70х125мм на липучке 8 отв, золотистая, P 500</t>
  </si>
  <si>
    <t>SUNMIGHT Шлифовальная полоска B312TV 70х125мм на липучке 8 отв, золотистая, P 600</t>
  </si>
  <si>
    <t>SUNMIGHT Шлифовальная полоска B312TV 70х198мм на липучке 8 отв, золотистая, P 100</t>
  </si>
  <si>
    <t>SUNMIGHT Шлифовальная полоска B312TV 70х198мм на липучке 8 отв, золотистая, P 400</t>
  </si>
  <si>
    <t>SUNMIGHT Шлифовальная полоска B312TV 70х198мм на липучке без отв, золотистая, P 100</t>
  </si>
  <si>
    <t>SUNMIGHT Шлифовальная полоска B312TV 70х198мм на липучке без отв, золотистая, P 150</t>
  </si>
  <si>
    <t>SUNMIGHT Шлифовальная полоска B312TV 70х198мм на липучке без отв, золотистая, P 320</t>
  </si>
  <si>
    <t>SUNMIGHT Шлифовальная полоска B312TV 70х198мм на липучке без отв, золотистая, P 400</t>
  </si>
  <si>
    <t>SUNMIGHT Шлифовальная полоска B312TV 70х198мм на липучке без отв, золотистая, P 500</t>
  </si>
  <si>
    <t>SUNMIGHT Шлифовальная полоска B312TV 70х198мм на липучке без отв, золотистая, P 600</t>
  </si>
  <si>
    <t>Sunshine</t>
  </si>
  <si>
    <t>SUNSHINE Паста для блеска M3 Fine Grade Compound, 250 мл</t>
  </si>
  <si>
    <t>SUNSHINE Паста для блеска M3 Fine Grade Compound, 1 л</t>
  </si>
  <si>
    <t>U-pol</t>
  </si>
  <si>
    <t>DIS/D</t>
  </si>
  <si>
    <t>U-POL D Пластичная шпатлевка с алюминием, 1,3л, диспенсер, серебристый</t>
  </si>
  <si>
    <t>U-POL S2082 HS Прозрачный Лак 2:1, 5 л</t>
  </si>
  <si>
    <t>U-POL S20 Удалитель «Рыбьих глаз» , 0,25 л</t>
  </si>
  <si>
    <t xml:space="preserve"> </t>
  </si>
  <si>
    <t>SAND6/5</t>
  </si>
  <si>
    <t>U-POL MAXIMUM Ручная шлифовальная машинка</t>
  </si>
  <si>
    <t>SANDBG</t>
  </si>
  <si>
    <t>U-POL MAXIMUM Гибкий шланг и мешок для пыли</t>
  </si>
  <si>
    <t>Vibac</t>
  </si>
  <si>
    <t>0031019</t>
  </si>
  <si>
    <t>Vibac Маскирующая лента 310, 120 ° С (30 мин), 19мм x 50м</t>
  </si>
  <si>
    <t>Felisatti</t>
  </si>
  <si>
    <t>PA4/20EC</t>
  </si>
  <si>
    <t>Felisatti Универ.полир.машинка,многофункц.электр.,диам.диска 160мм., 400-2000об/мин, 1200Вт,2,7 кг.</t>
  </si>
  <si>
    <t>Прочее</t>
  </si>
  <si>
    <t>066380</t>
  </si>
  <si>
    <t>Протирочные салфетки Escon crepe 30*38см</t>
  </si>
  <si>
    <t>067066</t>
  </si>
  <si>
    <t>Протирочные салфетки Escon print 30*38см</t>
  </si>
  <si>
    <t>068001</t>
  </si>
  <si>
    <t>Протирочные салфетки poly-wipe 32*36см</t>
  </si>
  <si>
    <t>068421</t>
  </si>
  <si>
    <t>Протирочные салфетки tiger blue 30*38см</t>
  </si>
  <si>
    <t>6134/5</t>
  </si>
  <si>
    <t>Staubfix Протирочная салфетка soft XL, 38*45cm, 10шт/уп</t>
  </si>
  <si>
    <t>на товары по сниженной цене</t>
  </si>
  <si>
    <t>RoxelPro Зачистной круг ROXPRO QCD 50мм, керамика, Р80</t>
  </si>
  <si>
    <t>RoxelPro Зачистной круг ROXPRO QCD 50мм, керамика, Р120</t>
  </si>
  <si>
    <t>RoxelPro Лепестковый круг ROXTOP 125 х 22мм, цирконат, конический, Р120</t>
  </si>
  <si>
    <t>RoxelPro Зачистной круг ROXPRO QCD 75мм, керамика, Р80</t>
  </si>
  <si>
    <t>RoxelPro Зачистной круг ROXPRO QCD 75мм, керамика, Р120</t>
  </si>
  <si>
    <t>RoxelPro Торцевая лепестковая абразивная щётка ROXTOP 150х30х32мм, Р40</t>
  </si>
  <si>
    <t>RoxelPro Торцевая лепестковая абразивная щётка ROXTOP 150х30х32мм, Р60</t>
  </si>
  <si>
    <t>RoxelPro Торцевая лепестковая абразивная щётка ROXTOP 150х30х32мм, Р80</t>
  </si>
  <si>
    <t>RoxelPro Торцевая лепестковая абразивная щётка ROXTOP 150х30х32мм, Р120</t>
  </si>
  <si>
    <t>RoxelPro Торцевая лепестковая абразивная щётка ROXTOP 150х30х32мм, Р240</t>
  </si>
  <si>
    <t>RoxelPro Торцевая лепестковая абразивная щётка ROXTOP 150х30х32мм, Р320</t>
  </si>
  <si>
    <t>RoxelPro Торцевая лепестковая абразивная щётка ROXTOP 150х50х32мм, Р40</t>
  </si>
  <si>
    <t>RoxelPro Торцевая лепестковая абразивная щётка ROXTOP 150х50х32мм, Р60</t>
  </si>
  <si>
    <t>RoxelPro Торцевая лепестковая абразивная щётка ROXTOP 150х50х32мм, Р80</t>
  </si>
  <si>
    <t>RoxelPro Торцевая лепестковая абразивная щётка ROXTOP 150х50х32мм, Р120</t>
  </si>
  <si>
    <t>RoxelPro Торцевая лепестковая абразивная щётка ROXTOP 150х50х32мм, Р240</t>
  </si>
  <si>
    <t>RoxelPro Торцевая лепестковая абразивная щётка ROXTOP 150х50х32мм, Р320</t>
  </si>
  <si>
    <t>RoxelPro Лепестковая абразивная щётка ROXTOP на шпинделе 30х10х6мм, Р40</t>
  </si>
  <si>
    <t>RoxelPro Лепестковая абразивная щётка ROXTOP на шпинделе 30х10х6мм, Р60</t>
  </si>
  <si>
    <t>RoxelPro Лепестковая абразивная щётка ROXTOP на шпинделе 30х20х6мм, Р40</t>
  </si>
  <si>
    <t>RoxelPro Лепестковая абразивная щётка ROXTOP на шпинделе 30х20х6мм, Р60</t>
  </si>
  <si>
    <t>RoxelPro Лепестковая абразивная щётка ROXTOP на шпинделе 40х10х6мм, Р40</t>
  </si>
  <si>
    <t>RoxelPro Лепестковая абразивная щётка ROXTOP на шпинделе 40х10х6мм, Р60</t>
  </si>
  <si>
    <t>RoxelPro Лепестковая абразивная щётка ROXTOP на шпинделе 40х10х6мм, Р80</t>
  </si>
  <si>
    <t>RoxelPro Лепестковая абразивная щётка ROXTOP на шпинделе 40х10х6мм, Р120</t>
  </si>
  <si>
    <t>RoxelPro Лепестковая абразивная щётка ROXTOP на шпинделе 50х10х6мм, Р40</t>
  </si>
  <si>
    <t>RoxelPro Лепестковая абразивная щётка ROXTOP на шпинделе 50х10х6мм, Р60</t>
  </si>
  <si>
    <t>RoxelPro Лепестковая абразивная щётка ROXTOP на шпинделе 50х10х6мм, Р80</t>
  </si>
  <si>
    <t>RoxelPro Лепестковая абразивная щётка ROXTOP на шпинделе 50х10х6мм, Р120</t>
  </si>
  <si>
    <t>RoxelPro Лепестковая абразивная щётка ROXTOP на шпинделе 50х20х6мм, Р40</t>
  </si>
  <si>
    <t>RoxelPro Лепестковая абразивная щётка ROXTOP на шпинделе 50х20х6мм, Р60</t>
  </si>
  <si>
    <t>RoxelPro Лепестковая абразивная щётка ROXTOP на шпинделе 50х20х6мм, Р80</t>
  </si>
  <si>
    <t>RoxelPro Лепестковая абразивная щётка ROXTOP на шпинделе 50х20х6мм, Р120</t>
  </si>
  <si>
    <t>RoxelPro Лепестковая абразивная щётка ROXTOP на шпинделе 80х15х6мм, Р40</t>
  </si>
  <si>
    <t>RoxelPro Лепестковая абразивная щётка ROXTOP на шпинделе 80х15х6мм, Р60</t>
  </si>
  <si>
    <t>RoxelPro Лепестковая абразивная щётка ROXTOP на шпинделе 80х15х6мм, Р80</t>
  </si>
  <si>
    <t>RoxelPro Лепестковая абразивная щётка ROXTOP на шпинделе 80х15х6мм, Р120</t>
  </si>
  <si>
    <t>RoxelPro Лепестковая абразивная щётка ROXTOP с креплением М14 125х20мм , Р40</t>
  </si>
  <si>
    <t>RoxelPro Лепестковая абразивная щётка ROXTOP с креплением М14 125х20мм , Р60</t>
  </si>
  <si>
    <t>RoxelPro Лепестковая абразивная щётка ROXTOP с креплением М14 125х20мм , Р80</t>
  </si>
  <si>
    <t>RoxelPro Лепестковая абразивная щётка ROXTOP с креплением М14 125х20мм , Р120</t>
  </si>
  <si>
    <t>RoxelPro Отрезной круг ROXTOP HARD CUT 125 x 1.0 x 22мм, Т41, нерж.сталь, металл</t>
  </si>
  <si>
    <t>RoxelPro Отрезной круг ROXTOP FAST CUT 125 x 1.0 x 22мм, Т41, нерж.сталь, металл</t>
  </si>
  <si>
    <t>25 / 250 шт.</t>
  </si>
  <si>
    <t>RoxelPro Отрезной круг ROXTOP HARD CUT 125 x 1.6 x 22мм, Т41, нерж.сталь, металл</t>
  </si>
  <si>
    <t>RoxelPro Отрезной круг ROXTOP HARD CUT 125 x 2.5 x 22мм, Т41, нерж.сталь, металл</t>
  </si>
  <si>
    <t>RoxelPro Отрезной круг ROXTOP HARD CUT 125 x 3.0 x 22мм, Т41, нерж.сталь, металл</t>
  </si>
  <si>
    <t>20 / 200 шт.</t>
  </si>
  <si>
    <t>Комбинезоны</t>
  </si>
  <si>
    <t>Шлифовальный материал K15F в рулонах 100мм х 10м</t>
  </si>
  <si>
    <t>Шлифовальный материал K15F в рулонах 120мм х 10м</t>
  </si>
  <si>
    <t>RoxelPro Шпиндель для валиков 100мм, М14</t>
  </si>
  <si>
    <t>Торцевые лепестковые щётки (КЛ)</t>
  </si>
  <si>
    <t>Лепестковые щётки на шпинделе (КЛО)</t>
  </si>
  <si>
    <t>RoxelPro Крепёжная гайка для торцевой лепестковой щётки КЛ ø 25мм</t>
  </si>
  <si>
    <t>RoxelPro Паста  для очистки рук от краски ROXTOP, тюбик 250 мл.</t>
  </si>
  <si>
    <t>кор: 2 шт.</t>
  </si>
  <si>
    <t>82106</t>
  </si>
  <si>
    <t>82107</t>
  </si>
  <si>
    <t>82108</t>
  </si>
  <si>
    <t>82109</t>
  </si>
  <si>
    <t>82110</t>
  </si>
  <si>
    <t>82112</t>
  </si>
  <si>
    <t>82114</t>
  </si>
  <si>
    <t>82116</t>
  </si>
  <si>
    <t>82117</t>
  </si>
  <si>
    <t>82118</t>
  </si>
  <si>
    <t>82206</t>
  </si>
  <si>
    <t>82207</t>
  </si>
  <si>
    <t>82208</t>
  </si>
  <si>
    <t>82209</t>
  </si>
  <si>
    <t>82210</t>
  </si>
  <si>
    <t>82212</t>
  </si>
  <si>
    <t>82214</t>
  </si>
  <si>
    <t>82216</t>
  </si>
  <si>
    <t>82217</t>
  </si>
  <si>
    <t>82218</t>
  </si>
  <si>
    <t>82306</t>
  </si>
  <si>
    <t>82307</t>
  </si>
  <si>
    <t>82308</t>
  </si>
  <si>
    <t>82309</t>
  </si>
  <si>
    <t>82310</t>
  </si>
  <si>
    <t>82312</t>
  </si>
  <si>
    <t>82314</t>
  </si>
  <si>
    <t>82316</t>
  </si>
  <si>
    <t>Гибкие абразивные круги HOOKIT™ на вспененной основе</t>
  </si>
  <si>
    <t>Защитные пленки для автопромышленности</t>
  </si>
  <si>
    <t>33540</t>
  </si>
  <si>
    <t>3М Гибкий Абразивный Круг Hookit™ на вспененной основе,  150мм, Р800, 20 шт./кор.</t>
  </si>
  <si>
    <t>33541</t>
  </si>
  <si>
    <t>3М Гибкий Абразивный Круг Hookit™ на вспененной основе, 150мм, Р1000, 20 шт./кор.</t>
  </si>
  <si>
    <t>33542</t>
  </si>
  <si>
    <t>3М Гибкий Абразивный Круг Hookit™ на вспененной основе, 150мм, Р1200, 20 шт./кор.</t>
  </si>
  <si>
    <t>33543</t>
  </si>
  <si>
    <t>3М Гибкий Абразивный Круг Hookit™ на вспененной основе, 150мм, Р1500, 20 шт./кор.</t>
  </si>
  <si>
    <t>33544</t>
  </si>
  <si>
    <t>3М Гибкий Абразивный Круг Hookit™ на вспененной основе, 150мм, Р2000, 20 шт./кор.</t>
  </si>
  <si>
    <t>07480/05528</t>
  </si>
  <si>
    <t>Полировочные круги на липучке 260L</t>
  </si>
  <si>
    <t>Полировочные круги на липучке диам. 150 мм, 9 отверстий</t>
  </si>
  <si>
    <t>62011</t>
  </si>
  <si>
    <t>3М 260 L 801A P1500</t>
  </si>
  <si>
    <t>62015</t>
  </si>
  <si>
    <t>3М 260 L 801A P600</t>
  </si>
  <si>
    <t>102405</t>
  </si>
  <si>
    <t>Шлифовальный блок SUNBLOCK 100х68х25мм, 4-х сторонний</t>
  </si>
  <si>
    <t>102406</t>
  </si>
  <si>
    <t>102407</t>
  </si>
  <si>
    <t>102408</t>
  </si>
  <si>
    <t>102409</t>
  </si>
  <si>
    <t>102410</t>
  </si>
  <si>
    <t>102411</t>
  </si>
  <si>
    <t>102205</t>
  </si>
  <si>
    <t>Шлифовальный блок SUNBLOCK 123х98х12,5мм, 2-х сторонний</t>
  </si>
  <si>
    <t>102206</t>
  </si>
  <si>
    <t>102207</t>
  </si>
  <si>
    <t>102208</t>
  </si>
  <si>
    <t>102209</t>
  </si>
  <si>
    <t>102210</t>
  </si>
  <si>
    <t>102211</t>
  </si>
  <si>
    <t>102412</t>
  </si>
  <si>
    <t>102413</t>
  </si>
  <si>
    <t>P280</t>
  </si>
  <si>
    <t>102212</t>
  </si>
  <si>
    <t>102213</t>
  </si>
  <si>
    <t>Шлифовальный круг SUN NET X313T 125мм на липучке, сетка</t>
  </si>
  <si>
    <t>Шлифовальный круг SUN NET X313T 150мм на липучке, сетка</t>
  </si>
  <si>
    <t>Шлифовальная полоска SUN NET X313T 70х420мм на липучке, сетка</t>
  </si>
  <si>
    <t>Шлифовальный круг FILM L312T 125мм на липучке, 8 отв, зелёный</t>
  </si>
  <si>
    <t>Шлифовальный круг FILM L312T+ 125мм на липучке, 8 отв, зелёный</t>
  </si>
  <si>
    <t>Шлифовальный круг FILM L312T 150мм на липучке, 7 отв, зелёный</t>
  </si>
  <si>
    <t>Шлифовальный круг FILM L312T+ 150мм на липучке, 7 отв, зелёный</t>
  </si>
  <si>
    <t>Шлифовальный круг FILM L312T 150мм на липучке, 9 отв, зелёный</t>
  </si>
  <si>
    <t>Шлифовальный круг FILM L312T+ 150мм на липучке, 9 отв, зелёный</t>
  </si>
  <si>
    <t>Шлифовальный круг FILM L312T 150мм на липучке, 15 отв, зелёный</t>
  </si>
  <si>
    <t>Шлифовальный круг FILM L312T+ 150мм на липучке, 15 отв, зелёный</t>
  </si>
  <si>
    <t>Шлифовальная полоска FILM L312T 70х420мм на липучке без отв, зелёная</t>
  </si>
  <si>
    <t>Шлифовальная полоска FILM L312T 70х420мм на липучке 14 отв, зелёная</t>
  </si>
  <si>
    <t>Шлифовальная полоска FILM L312T 81х133мм на липучке 8 отв, зелёная</t>
  </si>
  <si>
    <t>Шлифовальная полоска FILM L312T 115х230мм на липучке 10 отв, зелёная</t>
  </si>
  <si>
    <t>Шлифовальный материал FILM L312T в листах 230 х 280мм, зелёный</t>
  </si>
  <si>
    <t>Шлифовальный материал FILM L312T в рулонах 70мм х 50м, зелёный</t>
  </si>
  <si>
    <t>Шлифовальный материал FILM L312T в рулонах 115мм х 50м, зелёный</t>
  </si>
  <si>
    <t>Шлифовальный материал FILM L312T в рулонах 70мм х 50м на липучке, зелёный</t>
  </si>
  <si>
    <t>Шлифовальный материал FILM L312T в рулонах 115мм х 50м на липучке, зелёный</t>
  </si>
  <si>
    <t>Шлиф. бумага FILM L312T Soft Flex Pad перфорир. рулон 114мм х 25м, 200 шт. 114 х 125мм</t>
  </si>
  <si>
    <t>Шлифовальный круг GOLD B312T 125мм на липучке, 8 отв, золотистый</t>
  </si>
  <si>
    <t>Шлифовальный круг GOLD B312T 150мм на липучке, 7 отв, золотистый</t>
  </si>
  <si>
    <t>Шлифовальный круг GOLD B312T 150мм на липучке, 9 отв, золотистый</t>
  </si>
  <si>
    <t>Шлифовальный круг GOLD B312T 150мм на липучке, 15 отв, золотистый</t>
  </si>
  <si>
    <t>Шлифовальная полоска GOLD B312T 70х420мм на липучке без отв, золотистая</t>
  </si>
  <si>
    <t>Шлифовальная полоска GOLD B312T 70х420мм на липучке 14 отв, золотистая</t>
  </si>
  <si>
    <t>Шлифовальная полоска GOLD B312T 81х133мм на липучке 8 отв, золотистая</t>
  </si>
  <si>
    <t>Шлифовальная бумага GOLD B312T в листах 230х280мм, золотистая</t>
  </si>
  <si>
    <t>Шлифовальная бумага GOLD B312T в рулонах 115мм х 50м, золотистая</t>
  </si>
  <si>
    <t>Шлифовальная бумага GOLD B312T в рулонах 70мм х 50м, на липучке, золотистая</t>
  </si>
  <si>
    <t>Шлиф. бумага GOLD B312T Soft Flex перфорир. рулон 114мм х 25м, 200 шт. 114 х 125мм</t>
  </si>
  <si>
    <t>Гибкий шлифовальный круг SUNFLEX L210T 150мм на липучке, 15 отв., синий</t>
  </si>
  <si>
    <t>Гибкий шлифовальный круг SUNFLEX L210T 150мм на липучке, 15 отв., жёлтый</t>
  </si>
  <si>
    <t>Гибкий шлифовальный круг SUNFLEX L210T 150мм на липучке, 15 отв., оранжевый</t>
  </si>
  <si>
    <t>Гибкий шлифовальный лист SUNFLEX L210T 130х170мм, синий</t>
  </si>
  <si>
    <t>Гибкий шлифовальный лист SUNFLEX L210T 130х170мм, жёлтый</t>
  </si>
  <si>
    <t>Гибкий шлифовальный лист SUNFLEX L210T 130х170мм, оранжевый</t>
  </si>
  <si>
    <t>Шлифовальный круг SUNFOAM S33SF 125мм на липучке, без отв.</t>
  </si>
  <si>
    <t>Шлифовальный круг SUNFOAM S33SF 150мм на липучке, без отв.</t>
  </si>
  <si>
    <t>RoxelPro Лепестковый круг ROXONE 125 х 22мм, цирконат, конический, Р40</t>
  </si>
  <si>
    <t>RoxelPro Лепестковый круг ROXONE 125 х 22мм, цирконат, конический, Р60</t>
  </si>
  <si>
    <t>RoxelPro Лепестковый круг ROXONE 125 х 22мм, цирконат, конический, Р80</t>
  </si>
  <si>
    <t>RoxelPro Лепестковая абразивная щётка ROXTOP II с креплением М14 125х20мм , Р40</t>
  </si>
  <si>
    <t>RoxelPro Лепестковая абразивная щётка ROXTOP II с креплением М14 125х20мм , Р60</t>
  </si>
  <si>
    <t>RoxelPro Лепестковая абразивная щётка ROXTOP II с креплением М14 125х20мм , Р80</t>
  </si>
  <si>
    <t>RoxelPro Лепестковая абразивная щётка ROXTOP II с креплением М14 125х20мм , Р120</t>
  </si>
  <si>
    <t xml:space="preserve">Зачистные круги Cubitron™ II Roloc™  </t>
  </si>
  <si>
    <t>Гибкие абразивные листы в рулонах</t>
  </si>
  <si>
    <t>Шлифовальные ленты Cubitron™ II</t>
  </si>
  <si>
    <t>50393</t>
  </si>
  <si>
    <t>Мягкая M8  Временно недоступна</t>
  </si>
  <si>
    <t>50394</t>
  </si>
  <si>
    <t>Жесткая M8</t>
  </si>
  <si>
    <t>Круг Зачистной  Cubitron™ II Roloc, 786C, 50 мм, 36+, 15шт./кор., 6 кор./уп.</t>
  </si>
  <si>
    <t>Круг Зачистной  Cubitron™ II Roloc, 786C, 50 мм, 60+, 15шт./кор., 6 кор./уп.</t>
  </si>
  <si>
    <t>Круг Зачистной  Cubitron™ II Roloc, 786C, 50 мм, 80+, 15шт./кор., 6 кор./уп.</t>
  </si>
  <si>
    <t>Круг Зачистной  Cubitron™ II Roloc, 786C, 75 мм, 36+, 15шт./кор., 6 кор./уп.</t>
  </si>
  <si>
    <t>Круг Зачистной  Cubitron™ II Roloc, 786C, 75 мм, 60+, 15шт./кор., 6 кор./уп.</t>
  </si>
  <si>
    <t>Круг Зачистной  Cubitron™ II Roloc, 786C, 75 мм, 80+, 15шт./кор., 6 кор./уп.</t>
  </si>
  <si>
    <t>35109</t>
  </si>
  <si>
    <t>3M™ Гибкие Абразивные Листы в рулонах, 35109,  13,9 см х 11,4 см, P320, 20 листов в рулоне, 4 рул./кор.</t>
  </si>
  <si>
    <t>35110</t>
  </si>
  <si>
    <t>3M™ Гибкие Абразивные Листы в рулонах, 35110,  13,9 см х 11,4 см, P400, 20 листов в рулоне, 4 рул./кор.</t>
  </si>
  <si>
    <t>35111</t>
  </si>
  <si>
    <t>3M™ Гибкие Абразивные Листы в рулонах, 35111,  13,9 см х 11,4 см, P600, 20 листов в рулоне, 4 рул./кор.</t>
  </si>
  <si>
    <t>35112</t>
  </si>
  <si>
    <t>3M™ Гибкие Абразивные Листы в рулонах, 35112,  13,9 см х 11,4 см, P800, 20 листов в рулоне, 4 рул./кор.</t>
  </si>
  <si>
    <t>35113</t>
  </si>
  <si>
    <t>3M™ Гибкие Абразивные Листы в рулонах, 35113,  13,9 см х 11,4 см, P1000, 20 листов в рулоне, 4 рул./кор.</t>
  </si>
  <si>
    <t>35114</t>
  </si>
  <si>
    <t>3M™ Гибкие Абразивные Листы в рулонах, 35114,  13,9 см х 11,4 см, P1200, 20 листов в рулоне, 4 рул./кор.</t>
  </si>
  <si>
    <t>35115</t>
  </si>
  <si>
    <t>3M™ Гибкие Абразивные Листы в рулонах, 35115,  13,9 см х 11,4 см, P1500, 20 листов в рулоне, 4 рул./кор.</t>
  </si>
  <si>
    <t>35116</t>
  </si>
  <si>
    <t>3M™ Гибкие Абразивные Листы в рулонах, 35116,  13,9 см х 11,4 см,Р2000, 20 листов в рулоне, 4 рул./кор.</t>
  </si>
  <si>
    <t>33443</t>
  </si>
  <si>
    <t>Лента Шлифовальная Cubitron™ II 786F, 12.7 мм x 457.2мм, 36+, 10 шт./кор., 5 кор./уп.</t>
  </si>
  <si>
    <t>Лента Шлифовальная Cubitron™ II 786F, 12.7 мм x 457.2мм, 60+, 10 шт./кор., 5 кор./уп.</t>
  </si>
  <si>
    <t>Лента Шлифовальная Cubitron™ II 786F, 12.7 мм x 457.2мм, 80+, 10 шт./кор., 5 кор./уп.</t>
  </si>
  <si>
    <t>Лента Шлифовальная Cubitron™ II 786F, 10 мм x 330 мм, 36+, 10 шт./кор., 5 кор./уп.</t>
  </si>
  <si>
    <t>Лента Шлифовальная Cubitron™ II 786F, 10 мм x 330 мм, 60+, 10 шт./кор., 5 кор./уп.</t>
  </si>
  <si>
    <t>Лента Шлифовальная Cubitron™ II 786F, 10 мм x 330 мм, 80+, 10 шт./кор., 5 кор./уп.</t>
  </si>
  <si>
    <t>51815</t>
  </si>
  <si>
    <t>Паста Fastcut Plus Extreme абразивная полиров., 1кг.</t>
  </si>
  <si>
    <t>RoxelPro Отрезной круг ROXTOP UNI CUT 125 x 1.0 x 22мм, Т41, нерж.сталь, металл</t>
  </si>
  <si>
    <t>51426</t>
  </si>
  <si>
    <t>3M Круг Абразивный Hookit 737U Cubitron™ II c мультипылеотводом,320+, 150 мм, 50 шт./кор., 5 кор./уп.</t>
  </si>
  <si>
    <t>51424</t>
  </si>
  <si>
    <t>3M Круг Абразивный Hookit 737U Cubitron™ II c мультипылеотводом,240+, 150 мм, 50 шт./кор., 5 кор./уп.</t>
  </si>
  <si>
    <t>3M Круг Абразивный Hookit 737U Cubitron™ II c мультипылеотводом,220+, 150 мм, 50 шт./кор., 5 кор./уп.</t>
  </si>
  <si>
    <t>3M Круг Абразивный Hookit 737U Cubitron™ II c мультипылеотводом,180+, 150 мм, 50 шт./кор., 5 кор./уп.</t>
  </si>
  <si>
    <t>3M Круг Абразивный Hookit 737U Cubitron™ II c мультипылеотводом,120+, 150 мм, 50 шт./кор., 5 кор./уп.</t>
  </si>
  <si>
    <t>3M Круг Абразивный Hookit 737U  Cubitron™ II c мультипылеотводом,80+,150 мм, 50 шт./кор., 5 кор./уп.</t>
  </si>
  <si>
    <t>3M Hookit 737U Полоска абразивная Purple+, 320+, 70 мм x 396 мм (Cubitron II)</t>
  </si>
  <si>
    <t>3M Hookit 737U Полоска абразивная Purple+, 240+, 70 мм x 396 мм (Cubitron II)</t>
  </si>
  <si>
    <t>SATAjet X 5500 HVLP с RPS сменным стаканом 0.6л / 0.9л и шарнирным соединением</t>
  </si>
  <si>
    <t>SATAjet X 5500 HVLP DIGITAL с RPS сменным стаканом 0.6л / 0.9л и шарнирным соединением</t>
  </si>
  <si>
    <t>SATAjet X 5500 RP с RPS сменным стаканом 0.6л / 0.9л и шарнирным соединением</t>
  </si>
  <si>
    <t>SATAjet X 5500 RP DIGITAL с RPS сменным стаканом 0.6л / 0.9л и шарнирным соединением</t>
  </si>
  <si>
    <t>SATA Сменный комплект дюз (головка, сопло, игла) для jet X 5500 HVLP</t>
  </si>
  <si>
    <t>Изм. цены %</t>
  </si>
  <si>
    <t>RoxelPro Отрезной круг ROXTOP UNI CUT 125 x 1.6 x 22мм, Т41, нерж.сталь, металл</t>
  </si>
  <si>
    <t>RoxelPro Отрезной круг ROXTOP UNI CUT 125 x 2.5 x 22мм, Т41, нерж.сталь, металл</t>
  </si>
  <si>
    <t>RoxelPro Отрезной круг ROXTOP UNI CUT 125 x 3.0 x 22мм, Т41, нерж.сталь, металл</t>
  </si>
  <si>
    <t>RoxelPro Отрезной круг ROXTOP UNI CUT 150 x 1.6 x 22мм, Т41, нерж.сталь, металл</t>
  </si>
  <si>
    <t>RoxelPro Отрезной круг ROXTOP UNI CUT 180 x 1.8 x 22мм, Т41, нерж.сталь, металл</t>
  </si>
  <si>
    <t>RoxelPro Отрезной круг ROXTOP UNI CUT 180 x 3.0 x 22мм, Т41, нерж.сталь, металл</t>
  </si>
  <si>
    <t>RoxelPro Отрезной круг ROXTOP UNI CUT 230 x 2.0 x 22мм, Т41, нерж.сталь, металл</t>
  </si>
  <si>
    <t>RoxelPro Отрезной круг ROXTOP UNI CUT 230 x 3.0 x 22мм, Т41, нерж.сталь, металл</t>
  </si>
  <si>
    <t>RoxelPro Зачистной круг ROXTOP UNI CUT 125 x 6.4 x 22мм, Т27, нерж.сталь, металл</t>
  </si>
  <si>
    <t>RoxelPro Зачистной круг ROXTOP UNI CUT 180 x 6.4 x 22мм, Т27, нерж.сталь, металл</t>
  </si>
  <si>
    <t>RoxelPro Зачистной круг ROXTOP UNI CUT 230 x 6.4 x 22мм, Т27, нерж.сталь, металл</t>
  </si>
  <si>
    <t>кор: 25 шт.</t>
  </si>
  <si>
    <t>RoxelPro Торцевая лепестковая абразивная щётка ROXTOP 150x30x25мм, Р40</t>
  </si>
  <si>
    <t>RoxelPro Торцевая лепестковая абразивная щётка ROXTOP 150x30x25мм, Р60</t>
  </si>
  <si>
    <t>RoxelPro Торцевая лепестковая абразивная щётка ROXTOP 150x30x25мм, Р80</t>
  </si>
  <si>
    <t>RoxelPro Торцевая лепестковая абразивная щётка ROXTOP 150x30x25мм, Р120</t>
  </si>
  <si>
    <t>RoxelPro Торцевая лепестковая абразивная щётка ROXTOP 150x30x25мм, Р180</t>
  </si>
  <si>
    <t>RoxelPro Торцевая лепестковая абразивная щётка ROXTOP 150x30x25мм, Р220</t>
  </si>
  <si>
    <t>RoxelPro Торцевая лепестковая абразивная щётка ROXTOP 150x30x25мм, Р240</t>
  </si>
  <si>
    <t>RoxelPro Торцевая лепестковая абразивная щётка ROXTOP 150x30x25мм, Р320</t>
  </si>
  <si>
    <t>RoxelPro Торцевая лепестковая абразивная щётка ROXTOP 150x30x25мм, Р400</t>
  </si>
  <si>
    <t>RoxelPro Торцевая лепестковая абразивная щётка ROXTOP 150x30x25мм, Р600</t>
  </si>
  <si>
    <t>Клей полиуретан. термоакт. Однокомпонентный черный</t>
  </si>
  <si>
    <t>06002</t>
  </si>
  <si>
    <t>3M™ Finesse-it™ Паста Полировальная, особо тонкая, № 06002, 3.785 л/бут</t>
  </si>
  <si>
    <t>13084</t>
  </si>
  <si>
    <t>3M™ Finesse-it™ Паста Полировальная, средняя, № 13084, 3.785 л/бут</t>
  </si>
  <si>
    <t>RoxelPro Контурная лента ROXTOP 3мм х 55м, зелёная</t>
  </si>
  <si>
    <t>10 / 350 шт.</t>
  </si>
  <si>
    <t>RoxelPro Трафаретная лента 25мм х 14м</t>
  </si>
  <si>
    <t>1 / 10 шт.</t>
  </si>
  <si>
    <t>SATA Сменный комплект дюз (головка, сопло, игла)  для jet X 5500 RP</t>
  </si>
  <si>
    <t>Гибкие абразивные листы HOOKIT™ на вспененной основе</t>
  </si>
  <si>
    <t>34337 Лист Hookit™ абразивный, гибкий, Р400, 170мм х 140мм, 25шт/кор.,5кор/уп.</t>
  </si>
  <si>
    <t>34343 Лист Hookit™ абразивный, гибкий, Р1500, 170мм х 140мм, 25шт/кор.,5кор/уп.</t>
  </si>
  <si>
    <t>34339 Лист Hookit™ абразивный, гибкий, Р600, 170мм х 140мм, 25шт/кор.,5кор/уп.</t>
  </si>
  <si>
    <t>34340 Лист Hookit™ абразивный, гибкий, Р800, 170мм х 140мм, 25шт/кор.,5кор/уп.</t>
  </si>
  <si>
    <t>34342 Лист Hookit™ абразивный, гибкий, Р1200, 170мм х 140мм, 25шт/кор.,5кор/уп.</t>
  </si>
  <si>
    <t xml:space="preserve">RoxelPro Пурпурный зачистной круг ROXPRO Clean&amp;Strip II 150х13х13мм </t>
  </si>
  <si>
    <t>RoxelPro Отрезной круг ROXTOP ALU CUT 125 x 1.0 x 22мм, Т41, алюминий</t>
  </si>
  <si>
    <t>RoxelPro Зачистной круг ROXTOP HARD CUT 125 x 6.4 x 22мм, Т27, нерж.сталь, металл</t>
  </si>
  <si>
    <t>3M Лента 3434 малярная профессиональная, водостойкая (110°С), 18мм x50м, 48 рул/уп.</t>
  </si>
  <si>
    <t>3M Лента 3434 малярная профессиональная, водостойкая (110°С), 24мм x50м, 36 рул/уп.</t>
  </si>
  <si>
    <t>3M Лента 3434 малярная профессиональная, водостойкая (110°С) 36мм x 50м, 24 рул/уп.</t>
  </si>
  <si>
    <t>3M Лента 3434 малярная профессиональная, водостойкая (110°С), 48мм x50м, 20 рул/уп.</t>
  </si>
  <si>
    <t>3M Лента 3030 малярная, (100°С), 18мм x 50м, 48 рул/уп</t>
  </si>
  <si>
    <t>3M Лента 3030 малярная, (100°С), 24мм x 50м, 36 рул/уп</t>
  </si>
  <si>
    <t>3M Лента 3030 малярная, (100°С), 36мм x 50м, 24 рул/уп</t>
  </si>
  <si>
    <t>3M Лента 3030 малярная, (100°С), 48мм x 50м, 24 рул/уп</t>
  </si>
  <si>
    <t>3M Лента 2328 малярная стандартная, (80°С), 18 мм x 50 м, 48 рул/уп.</t>
  </si>
  <si>
    <t>3M Лента 2328 малярная стандартная, (80°С), 24 мм x 50 м, 36 рул./уп.</t>
  </si>
  <si>
    <t>3M Лента 2328 малярная стандартная, (80°С), 36 мм x 50 м, 24 рул./уп.</t>
  </si>
  <si>
    <t>3M Лента 2328 малярная стандартная, (80°С), 48 мм x 50 м, 24 рул./уп.</t>
  </si>
  <si>
    <t>SATAminijet 1000 K HVLP с нижней подачей материала, наружное соединение G 1/4"</t>
  </si>
  <si>
    <t>RoxelPro Оправка 125мм на липучке, М14, для полировальных кругов 145-150мм, жёсткая</t>
  </si>
  <si>
    <t>RoxelPro Оправка 125мм на липучке, М14, для полировальных кругов 145-150мм, средней жёсткости</t>
  </si>
  <si>
    <t>82706</t>
  </si>
  <si>
    <t>Шлифовальный материал SUN NET X313T в рулонах 115мм х 10м на липучке, сетка</t>
  </si>
  <si>
    <t>82707</t>
  </si>
  <si>
    <t>82708</t>
  </si>
  <si>
    <t>82709</t>
  </si>
  <si>
    <t>82710</t>
  </si>
  <si>
    <t>82712</t>
  </si>
  <si>
    <t>82714</t>
  </si>
  <si>
    <t>82716</t>
  </si>
  <si>
    <t>RoxelPro Нетканый валик ROXTOP 100 х 50 х 19мм, Coarse</t>
  </si>
  <si>
    <t>2 / 180 шт.</t>
  </si>
  <si>
    <t>RoxelPro Нетканый валик ROXTOP 100 х 50 х 19мм, Medium</t>
  </si>
  <si>
    <t>RoxelPro Нетканый валик ROXTOP 100 х 50 х 19мм, Fine</t>
  </si>
  <si>
    <t>104508</t>
  </si>
  <si>
    <t>Шлифовальный круг WHITE B322T 125мм на липучке, без отв, белёсый</t>
  </si>
  <si>
    <t>104509</t>
  </si>
  <si>
    <t>104510</t>
  </si>
  <si>
    <t>104511</t>
  </si>
  <si>
    <t>104512</t>
  </si>
  <si>
    <t>104514</t>
  </si>
  <si>
    <t>104516</t>
  </si>
  <si>
    <t>RoxelPro Нетканый прессованный круг ROXPRO 75х6х6мм, 2A, Medium</t>
  </si>
  <si>
    <t>RoxelPro Нетканый прессованный круг ROXPRO 75х6х6мм, 2S, Fine</t>
  </si>
  <si>
    <t>RoxelPro Нетканый прессованный круг ROXPRO 75х6х6мм, 3S, Fine</t>
  </si>
  <si>
    <t>RoxelPro Нетканый прессованный круг ROXPRO 75х6х6мм, 6A, Medium</t>
  </si>
  <si>
    <t>RoxelPro Нетканый прессованный круг ROXPRO 75х6х6мм, 8A, Coarse</t>
  </si>
  <si>
    <t>RoxelPro Нетканый прессованный круг ROXPRO 150х3х13мм, 6A, Medium</t>
  </si>
  <si>
    <t>кор: 15 шт.</t>
  </si>
  <si>
    <t>RoxelPro Нетканый прессованный круг ROXPRO 150х6х13мм, 2A, Medium</t>
  </si>
  <si>
    <t>RoxelPro Нетканый прессованный круг ROXPRO 150х6х13мм, 2S, Fine</t>
  </si>
  <si>
    <t>RoxelPro Нетканый прессованный круг ROXPRO 150х6х13мм, 3S, Fine</t>
  </si>
  <si>
    <t>RoxelPro Нетканый прессованный круг ROXPRO 150х6х13мм, 6A, Medium</t>
  </si>
  <si>
    <t>RoxelPro Нетканый прессованный круг ROXPRO 150х6х13мм, 8A, Coarse</t>
  </si>
  <si>
    <t>RoxelPro Нетканый прессованный круг ROXPRO 150х13х13мм, 2A, Medium</t>
  </si>
  <si>
    <t>RoxelPro Нетканый прессованный круг ROXPRO 150х13х13мм, 2S, Fine</t>
  </si>
  <si>
    <t>RoxelPro Нетканый прессованный круг ROXPRO 150х25х13мм, 2S, Fine</t>
  </si>
  <si>
    <t>RoxelPro Нетканый прессованный круг ROXPRO 115х6х22мм, Triммable, 3S, Fine</t>
  </si>
  <si>
    <t>RoxelPro Нетканый прессованный круг ROXPRO 115х6х22мм, Triммable, 6A, Medium</t>
  </si>
  <si>
    <t>RoxelPro Нетканый прессованный круг ROXPRO 115х6х22мм, Triммable, 8A, Coarse</t>
  </si>
  <si>
    <t>RoxelPro Нетканый прессованный круг ROXPRO 115х13х22мм, Triммable, 2A, Medium</t>
  </si>
  <si>
    <t>RoxelPro Нетканый прессованный круг ROXPRO 115х13х22мм, Triммable, 2S, Fine</t>
  </si>
  <si>
    <t>RoxelPro Быстросъёмный нетканый прессованный круг ROXPRO 50х6мм, 2A, Medium</t>
  </si>
  <si>
    <t>RoxelPro Быстросъёмный нетканый прессованный круг ROXPRO 50х6мм, 2S, Fine</t>
  </si>
  <si>
    <t>RoxelPro Быстросъёмный нетканый прессованный круг ROXPRO 50х6мм, 3S, Fine</t>
  </si>
  <si>
    <t>RoxelPro Быстросъёмный нетканый прессованный круг ROXPRO 50х6мм, 6A, Medium</t>
  </si>
  <si>
    <t>RoxelPro Быстросъёмный нетканый прессованный круг ROXPRO 50х6мм, 8A, Coarse</t>
  </si>
  <si>
    <t>RoxelPro Быстросъёмный нетканый прессованный круг ROXPRO 50х13мм, 2A, Medium</t>
  </si>
  <si>
    <t>RoxelPro Быстросъёмный нетканый прессованный круг ROXPRO 50х13мм, 2S, Fine</t>
  </si>
  <si>
    <t>RoxelPro Быстросъёмный нетканый прессованный круг ROXPRO 75х6мм, 2A, Medium</t>
  </si>
  <si>
    <t>RoxelPro Быстросъёмный нетканый прессованный круг ROXPRO 75х6мм, 2S, Fine</t>
  </si>
  <si>
    <t>RoxelPro Быстросъёмный нетканый прессованный круг ROXPRO 75х6мм, 3S, Fine</t>
  </si>
  <si>
    <t>RoxelPro Быстросъёмный нетканый прессованный круг ROXPRO 75х6мм, 6A, Medium</t>
  </si>
  <si>
    <t>RoxelPro Быстросъёмный нетканый прессованный круг ROXPRO 75х6мм, 8A, Coarse</t>
  </si>
  <si>
    <t>RoxelPro Быстросъёмный нетканый прессованный круг ROXPRO 75х13мм, 2A, Medium</t>
  </si>
  <si>
    <t>кор: 5 шт.</t>
  </si>
  <si>
    <t>RoxelPro Быстросъёмный нетканый прессованный круг ROXPRO 75х13мм, 2S, Fine</t>
  </si>
  <si>
    <t>Круги нетканые прессованные ROXPRO BX</t>
  </si>
  <si>
    <t>RoxelPro Нетканый прессованный круг ROXPRO BX 50x6x6мм, 3S, Fine</t>
  </si>
  <si>
    <t>RoxelPro Нетканый прессованный круг ROXPRO BX 50x13x6мм, 2S, Fine</t>
  </si>
  <si>
    <t>RoxelPro Нетканый прессованный круг ROXPRO BX 75x6x6мм, 3S, Fine</t>
  </si>
  <si>
    <t>RoxelPro Нетканый прессованный круг ROXPRO BX 150x6x13мм, 3S, Fine</t>
  </si>
  <si>
    <t>RoxelPro Нетканый прессованный круг ROXPRO BX 150x13x13мм, 2S, Fine</t>
  </si>
  <si>
    <t>RoxelPro Нетканый прессованный круг ROXPRO BX 115x13x22мм, Triммable, 2S, Fine</t>
  </si>
  <si>
    <t>RoxelPro Нетканый прессованный круг ROXPRO BX 125x13x22мм, Triммable, 2S, Fine</t>
  </si>
  <si>
    <t>RoxelPro Быстросъёмный нетканый прессованный круг ROXPRO BX 50x6мм, 3S, Fine</t>
  </si>
  <si>
    <t>RoxelPro Быстросъёмный нетканый прессованный круг ROXPRO BX 50x13мм, 2S, Fine</t>
  </si>
  <si>
    <t>RoxelPro Быстросъёмный нетканый прессованный круг ROXPRO BX 75x6мм, 3S, Fine</t>
  </si>
  <si>
    <t>Круги нетканые прессованные ROXPRO VX</t>
  </si>
  <si>
    <t>RoxelPro Нетканый прессованный круг ROXPRO VX 50x6x6мм, 5A, Medium</t>
  </si>
  <si>
    <t>RoxelPro Нетканый прессованный круг ROXPRO VX 50x6x6мм, 7A, Medium</t>
  </si>
  <si>
    <t>RoxelPro Нетканый прессованный круг ROXPRO VX 50x13x6мм, 5A, Medium</t>
  </si>
  <si>
    <t>RoxelPro Нетканый прессованный круг ROXPRO VX 75x6x6мм, 5A, Medium</t>
  </si>
  <si>
    <t>RoxelPro Нетканый прессованный круг ROXPRO VX 75x6x6мм, 7A, Medium</t>
  </si>
  <si>
    <t>RoxelPro Нетканый прессованный круг ROXPRO VX 150x6x13мм, 5A, Medium</t>
  </si>
  <si>
    <t>RoxelPro Нетканый прессованный круг ROXPRO VX 150x6x13мм, 7A, Medium</t>
  </si>
  <si>
    <t>RoxelPro Нетканый прессованный круг ROXPRO VX 150x13x13мм, 5A, Medium</t>
  </si>
  <si>
    <t>RoxelPro Нетканый прессованный круг ROXPRO VX 115x13x22мм, Triммable, 5A, Medium</t>
  </si>
  <si>
    <t>RoxelPro Нетканый прессованный круг ROXPRO VX 125x13x22мм, Triммable, 5A, Medium</t>
  </si>
  <si>
    <t>RoxelPro Быстросъёмный нетканый прессованный круг ROXPRO VX 50x6мм, 5A, Medium</t>
  </si>
  <si>
    <t>RoxelPro Быстросъёмный нетканый прессованный круг ROXPRO VX 50x6мм, 7A, Medium</t>
  </si>
  <si>
    <t>RoxelPro Быстросъёмный нетканый прессованный круг ROXPRO VX 50x13мм, 5A, Medium</t>
  </si>
  <si>
    <t>RoxelPro Быстросъёмный нетканый прессованный круг ROXPRO VX 75x6мм, 5A, Medium</t>
  </si>
  <si>
    <t>RoxelPro Быстросъёмный нетканый прессованный круг ROXPRO VX 75x6мм, 7A, Medium</t>
  </si>
  <si>
    <t>CVLFM015075</t>
  </si>
  <si>
    <t>Abrex Защитная жесткая прокладка, диаметр 75 мм, без отверстий для круга 50075</t>
  </si>
  <si>
    <t>CVLFM147300</t>
  </si>
  <si>
    <t>Abrex Защитная жесткая прокладка, диаметр 150 мм, без отверстий</t>
  </si>
  <si>
    <t>SWMP15207F2</t>
  </si>
  <si>
    <t>Abrex Оправка TWISTER 150мм на липучке, 5/16"+М8, 7 отв, мягкая</t>
  </si>
  <si>
    <t>SWMP15209F2</t>
  </si>
  <si>
    <t>Abrex Оправка TWISTER 150мм на липучке, 5/16"+М8, 9 отв, мягкая</t>
  </si>
  <si>
    <t>RoxelPro Отрезной круг ROXTOP UNI CUT 405 x 4.0 x 32мм, Т41, металл</t>
  </si>
  <si>
    <t>RoxelPro Зачистной круг ROXTOP FAST CUT 125 x 6.4 x 22мм, Т27, нерж.сталь, металл</t>
  </si>
  <si>
    <t>1013.1350</t>
  </si>
  <si>
    <t>07481/05527</t>
  </si>
  <si>
    <t>RoxelPro Нетканый прессованный круг ROXPRO 75х3х6мм, 6A, Medium</t>
  </si>
  <si>
    <t>RoxelPro Нетканый прессованный круг ROXPRO 125x6x13мм, 2S, Fine</t>
  </si>
  <si>
    <t>RoxelPro Нетканый прессованный круг ROXPRO 125x6x13мм, 3S, Fine</t>
  </si>
  <si>
    <t>RoxelPro Нетканый прессованный круг ROXPRO 125х6х22мм, Triммable, 3S, Fine</t>
  </si>
  <si>
    <t>RoxelPro Нетканый прессованный круг ROXPRO 125х6х22мм, Triммable, 6A, Medium</t>
  </si>
  <si>
    <t>RoxelPro Нетканый прессованный круг ROXPRO 125х6х22мм, Triммable, 8A, Coarse</t>
  </si>
  <si>
    <t>RoxelPro Нетканый прессованный круг ROXPRO 125х13х22мм, Triммable, 2A, Medium</t>
  </si>
  <si>
    <t>RoxelPro Нетканый прессованный круг ROXPRO 125х13х22мм, Triммable, 2S, Fine</t>
  </si>
  <si>
    <t>96327</t>
  </si>
  <si>
    <t>P5000</t>
  </si>
  <si>
    <t>96227</t>
  </si>
  <si>
    <t>RoxelPro Маскирующая бумага ROXTOP, 200мм х 300м</t>
  </si>
  <si>
    <t>RoxelPro Маскирующая бумага ROXTOP, 450мм х 300м</t>
  </si>
  <si>
    <t>RoxelPro Маскирующая бумага ROXTOP, 600мм х 300м</t>
  </si>
  <si>
    <t>RoxelPro Маскирующая бумага ROXTOP, 900мм х 300м</t>
  </si>
  <si>
    <t>RoxelPro Маскирующая бумага ROXTOP, 1200мм х 300м</t>
  </si>
  <si>
    <t>RoxelPro Маскирующая бумага ROXONE, 420мм х 200м</t>
  </si>
  <si>
    <t>RoxelPro Маскирующая бумага ROXONE, 620мм х 200м</t>
  </si>
  <si>
    <t>RoxelPro Маскирующая бумага ROXONE, 840мм х 200м</t>
  </si>
  <si>
    <t>RoxelPro Маскирующая бумага ROXONE, 1250мм х 200м</t>
  </si>
  <si>
    <t>RoxelPro Малярная лента ROXTOP 7095, водостойкая, УФ стойкая, 95°, синяя, 18мм х 50м</t>
  </si>
  <si>
    <t>3М Зачистной круг Clean'N'Strip (оправка), 150мм х 13мм</t>
  </si>
  <si>
    <t>Sunmight</t>
  </si>
  <si>
    <t>102506</t>
  </si>
  <si>
    <t>Шлифовальный круг B316 125мм на липучке, без отв, красно-коричневый</t>
  </si>
  <si>
    <t>102507</t>
  </si>
  <si>
    <t>102508</t>
  </si>
  <si>
    <t>102509</t>
  </si>
  <si>
    <t>102510</t>
  </si>
  <si>
    <t>74401</t>
  </si>
  <si>
    <t>Фибровый круг SUNDISC F959 178мм х 22мм, P24</t>
  </si>
  <si>
    <t>Фибровый круг SUNDISC F959 178мм х 22мм, P60</t>
  </si>
  <si>
    <t>Фибровый круг SUNDISC F959 178мм х 22мм, P80</t>
  </si>
  <si>
    <t>Фибровый круг SUNDISC F959 178мм х 22мм, P100</t>
  </si>
  <si>
    <t>Фибровый круг SUNDISC F959 178мм х 22мм, P120</t>
  </si>
  <si>
    <t>Тарельчатый лепестковый круг С656 125 х 22мм, зелёный, P60</t>
  </si>
  <si>
    <t>Шлифовальные ленты 3M™ Cubitron™ II 984F для стационарного оборудования</t>
  </si>
  <si>
    <t>Листы Scotch-Brite</t>
  </si>
  <si>
    <t>Прессованные круги Scotch-Brite™ CP-UW</t>
  </si>
  <si>
    <t>64857 Лепестковый Торцевой Конический Круг, P80, 125 мм х 22 мм, №64857, 10 шт./уп.</t>
  </si>
  <si>
    <t>984F-0060x0260-P60</t>
  </si>
  <si>
    <t>3M™ Cubitron™ II 984F Шлифовальная Лента, 60+, 60 мм х 260 мм</t>
  </si>
  <si>
    <t>1</t>
  </si>
  <si>
    <t>984F-0013x0457-P36</t>
  </si>
  <si>
    <t>3M™ Cubitron™ II 984F Шлифовальная Лента, 36+, 13 мм х 457 мм</t>
  </si>
  <si>
    <t>984F-0013x0457-P80</t>
  </si>
  <si>
    <t>3M™ Cubitron™ II 984F Шлифовальная Лента, 80+, 13 мм х 457 мм</t>
  </si>
  <si>
    <t>984F-0020x0457-P60</t>
  </si>
  <si>
    <t>3M™ Cubitron™ II 984F Шлифовальная Лента, 60+, 20 мм х 457 мм</t>
  </si>
  <si>
    <t>984F-0030x0533-P60</t>
  </si>
  <si>
    <t>3M™ Cubitron™ II 984F Шлифовальная Лента, 60+, 30 мм х 533 мм</t>
  </si>
  <si>
    <t>984F-0013x0457-P60</t>
  </si>
  <si>
    <t>3M™ Cubitron™ II 984F Шлифовальная Лента, 60+, 13 мм х 457 мм</t>
  </si>
  <si>
    <t>984F-0020x0457-P36</t>
  </si>
  <si>
    <t>3M™ Cubitron™ II 984F Шлифовальная Лента, 36+, 20 мм х 457 мм</t>
  </si>
  <si>
    <t>984F-0200x2000-P36</t>
  </si>
  <si>
    <t>3M™ Cubitron™ II 984F Шлифовальная Лента, 36+, 200 мм х 2000 мм</t>
  </si>
  <si>
    <t>984F-0200x4000-P60</t>
  </si>
  <si>
    <t>3M™ Cubitron™ II 984F Шлифовальная Лента, 60+, 20 мм x 4000 мм</t>
  </si>
  <si>
    <t>984F-0150x2720-P36</t>
  </si>
  <si>
    <t>3M™ Cubitron™ II 984F Шлифовальная Лента, 36+, 150 мм х 2720 мм</t>
  </si>
  <si>
    <t>984F-0075x2000-P36</t>
  </si>
  <si>
    <t>3M™ Cubitron™ II 984F Шлифовальная Лента, 36+, 75 мм х 2000 мм</t>
  </si>
  <si>
    <t>984F-0050x0915-P36</t>
  </si>
  <si>
    <t>3M™ Cubitron™ II 984F Шлифовальная Лента, 36+, 50 мм х 915 мм</t>
  </si>
  <si>
    <t>984F-0150x2500-P36</t>
  </si>
  <si>
    <t>3M™ Cubitron™ II 984F Шлифовальная Лента, 36+, 150 мм х 2500 мм</t>
  </si>
  <si>
    <t>984F-0120x2500-P36</t>
  </si>
  <si>
    <t>3M™ Cubitron™ II 984F Шлифовальная Лента, 36+, 120 мм х 2500 мм</t>
  </si>
  <si>
    <t>984F-0150x2000-P36</t>
  </si>
  <si>
    <t>3M™ Cubitron™ II 984F Шлифовальная Лента, 36+, 150 мм х 2000 мм</t>
  </si>
  <si>
    <t>984F-0075x2000-P60</t>
  </si>
  <si>
    <t>3M™ Cubitron™ II 984F Шлифовальная Лента, 60+, 75 мм х 2000 мм</t>
  </si>
  <si>
    <t>984F-0150x2000-P60</t>
  </si>
  <si>
    <t>3M™ Cubitron™ II 984F Шлифовальная Лента, 60+, 150 мм х 2000 мм</t>
  </si>
  <si>
    <t>984F-0150x2000-P80</t>
  </si>
  <si>
    <t>3M™ Cubitron™ II 984F Шлифовальная Лента, 80+, 150 мм х 2000 мм</t>
  </si>
  <si>
    <t>984F-0075x2250-P36</t>
  </si>
  <si>
    <t>3M™ Cubitron™ II 984F Шлифовальная Лента, 36+, 75 мм х 2250 мм</t>
  </si>
  <si>
    <t>984F-0100x9000-P80</t>
  </si>
  <si>
    <t>3M™ Cubitron™ II 984F Шлифовальная Лента, 80+, 100 мм х 9000 мм</t>
  </si>
  <si>
    <t>984F-0050x1250-P36</t>
  </si>
  <si>
    <t>3M™ Cubitron™ II 984F Шлифовальная Лента, 36+, 50 мм х 1250 мм</t>
  </si>
  <si>
    <t>984F-0050x1250-P60</t>
  </si>
  <si>
    <t>3M™ Cubitron™ II 984F Шлифовальная Лента, 60+, 50 мм х 1250 мм</t>
  </si>
  <si>
    <t>984F-0050x1250-P80</t>
  </si>
  <si>
    <t>3M™ Cubitron™ II 984F Шлифовальная Лента, 80+, 50 мм х 1250 мм</t>
  </si>
  <si>
    <t>984F-0150x2500-P80</t>
  </si>
  <si>
    <t>3M™ Cubitron™ II 984F Шлифовальная Лента, 80+, 150 мм х 2500 мм</t>
  </si>
  <si>
    <t>984F-0150x2500-P60</t>
  </si>
  <si>
    <t>3M™ Cubitron™ II 984F Шлифовальная Лента, 60+, 150 мм х 2500 мм</t>
  </si>
  <si>
    <t>984F-0050x0915-P60</t>
  </si>
  <si>
    <t>3M™ Cubitron™ II 984F Шлифовальная Лента, 60+, 50 мм х 915 мм</t>
  </si>
  <si>
    <t>984F-0050x0915-P80</t>
  </si>
  <si>
    <t>3M™ Cubitron™ II 984F Шлифовальная Лента, 80+,+ 50 мм х 915 мм</t>
  </si>
  <si>
    <t>984F-0050x1600-P36</t>
  </si>
  <si>
    <t>3M™ Cubitron™ II 984F Шлифовальная Лента, 36+, 50 мм х 1600 мм</t>
  </si>
  <si>
    <t>984F-0050x1600-P60</t>
  </si>
  <si>
    <t>3M™ Cubitron™ II 984F Шлифовальная Лента, 60+, 50 мм х 1600 мм</t>
  </si>
  <si>
    <t>984F-0050x1600-P80</t>
  </si>
  <si>
    <t>3M™ Cubitron™ II 984F Шлифовальная Лента, 80+, 50 мм х 1600 мм</t>
  </si>
  <si>
    <t>984F-0120x6760-P60</t>
  </si>
  <si>
    <t>3M™ Cubitron™ II 984F Шлифовальная Лента, 60+, 120 мм х 6760 мм</t>
  </si>
  <si>
    <t>984F-0075x1970-P36</t>
  </si>
  <si>
    <t>3M™ Cubitron™ II 984F Шлифовальная Лента, 36+, 75 мм х 1970 мм</t>
  </si>
  <si>
    <t>984F-0150x3500-P60</t>
  </si>
  <si>
    <t>3M™ Cubitron™ II 984F Шлифовальная Лента, 60+, 150 мм х 3500 мм</t>
  </si>
  <si>
    <t>984F-0040x2500-P60</t>
  </si>
  <si>
    <t>3M™ Cubitron™ II 984F Шлифовальная Лента, 60+, 40 мм х 2500 мм</t>
  </si>
  <si>
    <t>984F-0150x2250-P36</t>
  </si>
  <si>
    <t>3M™ Cubitron™ II 984F Шлифовальная Лента, 36+, 150 мм х 2250 мм</t>
  </si>
  <si>
    <t>984F-0300x2000-P36</t>
  </si>
  <si>
    <t>3M™ Cubitron™ II 984F Шлифовальная Лента, 36+, 150 мм х 3500 мм</t>
  </si>
  <si>
    <t>984F-0300x2000-P80</t>
  </si>
  <si>
    <t>3M™ Cubitron™ II 984F Шлифовальная Лента, 80+, 300 мм х 2000 мм</t>
  </si>
  <si>
    <t>984F-0120x2800-P36</t>
  </si>
  <si>
    <t>3M™ Cubitron™ II 984F Шлифовальная Лента, 36+, 120 мм х 2800 мм</t>
  </si>
  <si>
    <t>984F-0150x7000-P36</t>
  </si>
  <si>
    <t>3M™ Cubitron™ II 984F Шлифовальная Лента, 36+ 150 мм x 7000 мм</t>
  </si>
  <si>
    <t>984F-0050x1800-P36</t>
  </si>
  <si>
    <t>3M™ Cubitron™ II 984F Шлифовальная Лента, 36+ 50 мм х 1800 мм</t>
  </si>
  <si>
    <t>984F-0050x2650-P36</t>
  </si>
  <si>
    <t>3M™ Cubitron™ II 984F Шлифовальная Лента, 36+, 50 мм х 2650 мм</t>
  </si>
  <si>
    <t>984F-0050x1000-P36</t>
  </si>
  <si>
    <t>3M™ Cubitron™ II 984F Шлифовальная Лента, 36+, 50 мм х 1000 мм</t>
  </si>
  <si>
    <t>984F-0050x1800-P80</t>
  </si>
  <si>
    <t>3M™ Cubitron™ II 984F Шлифовальная Лента, 80+, 50 мм х 1800 мм</t>
  </si>
  <si>
    <t>984F-0150x3000-P80</t>
  </si>
  <si>
    <t>3M™ Cubitron™ II 984F Шлифовальная Лента, 80+, 150 мм х 3000 мм</t>
  </si>
  <si>
    <t>984F-0120x3000-P120</t>
  </si>
  <si>
    <t>3M™ Cubitron™ II 984F Шлифовальная Лента, 120+, 150 мм х 3000 мм</t>
  </si>
  <si>
    <t>984F-0120x2000-P120</t>
  </si>
  <si>
    <t>3M™ Cubitron™ II 984F Шлифовальная Лента, 120+, 150 мм х 2000 мм</t>
  </si>
  <si>
    <t>984F-0100x0283-P80</t>
  </si>
  <si>
    <t>3M™ Cubitron™ II 984F Шлифовальная Лента, 80+, 100 мм х 283 мм</t>
  </si>
  <si>
    <t>984F-0100x1660-P36</t>
  </si>
  <si>
    <t>3M™ Cubitron™ II 984F Шлифовальная Лента, 36+, 100 мм х 1660 мм</t>
  </si>
  <si>
    <t>984F-0040x0618-P36</t>
  </si>
  <si>
    <t>3M™ Cubitron™ II 984F Шлифовальная Лента, 36+, 40 мм х 618 мм</t>
  </si>
  <si>
    <t>Scotch-Brite™ 7447 PRO Лист, A VFN, бордовый, 158 х 224 мм, 20 шт./уп.</t>
  </si>
  <si>
    <t>Scotch-Brite ™ 7448 PRO Лист, S UFN, светло-серый, 158 х 224 мм, 20шт./уп.</t>
  </si>
  <si>
    <t>07496</t>
  </si>
  <si>
    <t>Scotch-Brite™ 7496 Лист, A VFN, зеленый, 158 мм х 224 мм, 20 шт./уп.</t>
  </si>
  <si>
    <t>Scotch-Brite™ 7498 CF-SH Лист, F SFN, белый, 158 мм х 224 мм, 20 шт./уп.</t>
  </si>
  <si>
    <t>07440</t>
  </si>
  <si>
    <t>Scotch-Brite™ 7440 Лист, A MED, коричневый, 158 мм х 224 мм, 20 шт./уп.</t>
  </si>
  <si>
    <t>07446</t>
  </si>
  <si>
    <t>Scotch-Brite™ 7446 Лист, S MED, темно-серый, 158 мм х 224 мм, 20 шт./уп.</t>
  </si>
  <si>
    <t>Scotch-Brite™ CP-UW Круг, 7A MED 50 мм х 3 мм х 6 мм, № 03714, 60шт./кор.</t>
  </si>
  <si>
    <t>03718</t>
  </si>
  <si>
    <t>Scotch-Brite™ CP-UW Круг, 7A MED 50 мм х 13 мм х 6 мм, № 03718, 30шт./кор.</t>
  </si>
  <si>
    <t>RoxelPro Оправка для фибровых кругов 125мм, особо жёсткая, ребристая M14</t>
  </si>
  <si>
    <t>RoxelPro Оправка для фибровых кругов 125мм, жёсткая, ребристая M14</t>
  </si>
  <si>
    <t>RoxelPro Оправка для фибровых кругов 125мм, средней жёсткости, ребристая M14</t>
  </si>
  <si>
    <t>RoxelPro Оправка для фибровых кругов 125мм, мягкая M14</t>
  </si>
  <si>
    <t xml:space="preserve">RoxelPro Оправка QCD 50мм, тип R, M14 </t>
  </si>
  <si>
    <t>RoxelPro Оправка QCD  50мм, тип R, шпиндель 6мм</t>
  </si>
  <si>
    <t>RoxelPro Оправка для фибровых кругов 180мм, особо жёсткая, ребристая M14</t>
  </si>
  <si>
    <t>RoxelPro Оправка для фибровых кругов 180мм, средней жёсткости, ребристая M14</t>
  </si>
  <si>
    <t xml:space="preserve">RoxelPro Оправка QCD 75мм, тип R, M14 </t>
  </si>
  <si>
    <t>RoxelPro Оправка QCD  75мм, тип R, шпиндель 6мм</t>
  </si>
  <si>
    <t>RoxelPro Оправка для нетканых кругов 125мм, особо жёсткая, М14</t>
  </si>
  <si>
    <t>RoxelPro Оправка для шлифовальных кругов 125мм на липучке, жёсткая, М14</t>
  </si>
  <si>
    <t>RoxelPro Нитриловые перчатки ROXPRO, синие, размер M, упаковка 100 шт.</t>
  </si>
  <si>
    <t>RoxelPro Нитриловые перчатки ROXPRO, синие, размер L, упаковка 100 шт.</t>
  </si>
  <si>
    <t>RoxelPro Нитриловые перчатки ROXPRO, синие, размер XL, упаковка 100 шт.</t>
  </si>
  <si>
    <t>RoxelPro Нитриловые перчатки ROXPRO, синие, размер XXL, упаковка 90 шт.</t>
  </si>
  <si>
    <t>90 / 900 шт.</t>
  </si>
  <si>
    <t>90 шт.</t>
  </si>
  <si>
    <t>RoxelPro Нитриловые перчатки ROXTOP, чёрные/оранжевые, размер XXL, упаковка 90 шт.</t>
  </si>
  <si>
    <t>RoxelPro Нитриловые перчатки ROXONE, чёрные, размер XXL, упаковка 90 шт.</t>
  </si>
  <si>
    <t>08124</t>
  </si>
  <si>
    <t>P 2500</t>
  </si>
  <si>
    <t>08125</t>
  </si>
  <si>
    <t>P 3000</t>
  </si>
  <si>
    <t>07224</t>
  </si>
  <si>
    <t>07225</t>
  </si>
  <si>
    <t>Шлиф. бумага FILM L312T+ Soft Flex Pad перфорир. рулон 114мм х 25м, 200 шт. 114 х 125мм</t>
  </si>
  <si>
    <t>Шлифовальный круг GOLD B312T+ 125мм на липучке, 8 отв, золотистый</t>
  </si>
  <si>
    <t>Шлифовальный круг GOLD B312T+ 150мм на липучке, 7 отв, золотистый</t>
  </si>
  <si>
    <t>Шлифовальный круг GOLD B312T+ 150мм на липучке, 9 отв, золотистый</t>
  </si>
  <si>
    <t>Шлифовальный круг GOLD B312T+ 150мм на липучке, 15 отв, золотистый</t>
  </si>
  <si>
    <t>Шлиф. бумага GOLD B312T+ Soft Flex перфорир. рулон 114мм х 25м, 200 шт. 114 х 125мм</t>
  </si>
  <si>
    <t>RoxelPro Нитриловые перчатки ROXTOP, чёрные/оранжевые, размер M, упаковка 100 шт.</t>
  </si>
  <si>
    <t>RoxelPro Нитриловые перчатки ROXTOP, чёрные/оранжевые, размер L, упаковка 100 шт.</t>
  </si>
  <si>
    <t>RoxelPro Нитриловые перчатки ROXTOP, чёрные/оранжевые, размер XL, упаковка 100 шт.</t>
  </si>
  <si>
    <t>10 / 400 шт.</t>
  </si>
  <si>
    <t>RoxelPro Быстросъёмный Пурпурный зачистной круг ROXPRO Clean&amp;Strip II 100х13мм</t>
  </si>
  <si>
    <t>RoxelPro Пурпурный зачистной круг ROXPRO Clean&amp;Strip II 100х13х6мм на шпинделе</t>
  </si>
  <si>
    <t>RoxelPro Лепестковый круг ROXTOP ZIRCON 125 х 22мм, цирконат, конический, Р40</t>
  </si>
  <si>
    <t>RoxelPro Лепестковый круг ROXTOP ZIRCON 125 х 22мм, цирконат, конический, Р60</t>
  </si>
  <si>
    <t>RoxelPro Лепестковый круг ROXTOP ZIRCON 125 х 22мм, цирконат, конический, Р80</t>
  </si>
  <si>
    <t>RoxelPro Нетканый валик ROXPRO 110 х 100 х 19мм, Coarse</t>
  </si>
  <si>
    <t>RoxelPro Нетканый валик ROXPRO 110 х 100 х 19мм, Medium</t>
  </si>
  <si>
    <t>RoxelPro Нетканый валик ROXPRO 110 х 100 х 19мм, Fine</t>
  </si>
  <si>
    <t>SATA Сменный комплект дюз (головка, сопло, игла) для jet X 5500 HVLP PHASER</t>
  </si>
  <si>
    <t>SATA Сменный комплект дюз (головка, сопло, игла) для jet X 5500 RP PHASER</t>
  </si>
  <si>
    <t>51421</t>
  </si>
  <si>
    <t>3M Круг Абразивный Hookit 737U Cubitron™ II c мультипылеотводом,1150+, 150 мм, 50 шт./кор., 5 кор./уп.</t>
  </si>
  <si>
    <t>05814/51893</t>
  </si>
  <si>
    <t>RoxelPro Малярная лента ROXTOP 4080, бежевая, 18мм х 50м</t>
  </si>
  <si>
    <t>RoxelPro Малярная лента ROXTOP 4080, бежевая, 24мм х 50м</t>
  </si>
  <si>
    <t>RoxelPro Малярная лента ROXTOP 4080, бежевая, 36мм х 50м</t>
  </si>
  <si>
    <t>RoxelPro Малярная лента ROXTOP 4080, бежевая, 48мм х 50м</t>
  </si>
  <si>
    <t>RoxelPro Малярная лента ROXTOP 3580, коричневая, 18мм х 40м</t>
  </si>
  <si>
    <t>RoxelPro Малярная лента ROXTOP 3580, коричневая, 24мм х 40м</t>
  </si>
  <si>
    <t>RoxelPro Малярная лента ROXTOP 3580, коричневая, 36мм х 40м</t>
  </si>
  <si>
    <t>RoxelPro Малярная лента ROXTOP 3580, коричневая, 48мм х 40м</t>
  </si>
  <si>
    <t>Скидка *:</t>
  </si>
  <si>
    <t>RoxelPro Маскирующая плёнка ROXTOP 4м х 6м, 150г, 7 микрон, инд.упаковка</t>
  </si>
  <si>
    <t>Абразивные круги Hookit™ Blue серии 325U с мультипылеотводом диам. 150 мм</t>
  </si>
  <si>
    <t>51371</t>
  </si>
  <si>
    <t>3M Круг Абразивный Hookit™ 325U c мультипылеотводом, синий, 80, 150 мм, 100 шт./кор., 5 кор./уп.</t>
  </si>
  <si>
    <t>51373</t>
  </si>
  <si>
    <t>3M Круг Абразивный Hookit™ 325U c мультипылеотводом, синий, 120, 150 мм, 100 шт./кор., 5 кор./уп.</t>
  </si>
  <si>
    <t>51375</t>
  </si>
  <si>
    <t>3M Круг Абразивный Hookit™ 325U c мультипылеотводом, синий, 180, 150 мм, 100 шт./кор., 5 кор./уп.</t>
  </si>
  <si>
    <t>51376</t>
  </si>
  <si>
    <t>3M Круг Абразивный Hookit™ 325U c мультипылеотводом, синий, 220, 150 мм, 100 шт./кор., 5 кор./уп.</t>
  </si>
  <si>
    <t>51377</t>
  </si>
  <si>
    <t>3M Круг Абразивный Hookit™ 325U c мультипылеотводом, синий, 240, 150 мм, 100 шт./кор., 5 кор./уп.</t>
  </si>
  <si>
    <t>51379</t>
  </si>
  <si>
    <t>3M Круг Абразивный Hookit™ 325U c мультипылеотводом, синий, 320, 150 мм, 100 шт./кор., 5 кор./уп.</t>
  </si>
  <si>
    <t>51381</t>
  </si>
  <si>
    <t>3M Круг Абразивный Hookit™ 325U c мультипылеотводом, синий, 400, 150 мм, 100 шт./кор., 5 кор./уп.</t>
  </si>
  <si>
    <t>51382</t>
  </si>
  <si>
    <t>3M Круг Абразивный Hookit™ 325U c мультипылеотводом, синий, 500, 150 мм, 100 шт./кор., 5 кор./уп.</t>
  </si>
  <si>
    <t>51383</t>
  </si>
  <si>
    <t>3M Круг Абразивный Hookit™ 325U c мультипылеотводом, синий, 600, 150 мм, 100 шт./кор., 5 кор./уп.</t>
  </si>
  <si>
    <t>SATAjet 1500 B HVLP с быстросменным верхним бачком 0.6л QCC</t>
  </si>
  <si>
    <t>SATAjet 1500 B RP с быстросменным верхним бачком 0.6л QCC</t>
  </si>
  <si>
    <t>SATA Сменный комплект дюз (головка, сопло, игла) для jet 1500 B HVLP</t>
  </si>
  <si>
    <t>SATA Сменный комплект дюз (головка, сопло, игла) для jet 1500 B RP</t>
  </si>
  <si>
    <t xml:space="preserve">Шлифовальные блоки SUNBLOCK </t>
  </si>
  <si>
    <t>для ручного шлифования деревянных и лакокрасочных поверхностей сложных профилей</t>
  </si>
  <si>
    <t xml:space="preserve">Сетчатый абразивный материал SUN NET X313T </t>
  </si>
  <si>
    <t>для беспыльного шлифования композитов, наполнителей, лакокрасочых материалов, пластика, цветных металлов и твёрдых пород древесины</t>
  </si>
  <si>
    <t>для удаления старого ЛКП, сухого шлифования композитов, наполнителей, лакокрасочных материалов и твёрдой древесины</t>
  </si>
  <si>
    <t xml:space="preserve">Абразивный материал на бумажной основе GOLD B312T </t>
  </si>
  <si>
    <t>для сухого шлифования наполнителей средней жёсткости, лакокрасочных материалов и твёрдой древесины</t>
  </si>
  <si>
    <t>Абразивный материал на бумажной основе B316</t>
  </si>
  <si>
    <t>для шлифования смолистых пород дерева, фанеры, мягких металлов, лакокрасочных материалов и кожи</t>
  </si>
  <si>
    <t>Абразивный материал на бумажной основе B322T</t>
  </si>
  <si>
    <t>для шлифования смолистых пород дерева, мягких металлов и лакокрасочных материалов</t>
  </si>
  <si>
    <t xml:space="preserve">Абразивный материал на бумажной основе WATERPROOF D332-D532 </t>
  </si>
  <si>
    <t>для влажного шлифования лакокрасочных материалов</t>
  </si>
  <si>
    <t xml:space="preserve">Гибкий абразивный материал SUNFLEX L210T на основе высокоэластичной синтетической плёнки </t>
  </si>
  <si>
    <t>для шлифования пластика, искусственного камня, металлов, матирования и удаления дефектов на лакокрасочных поверхностях</t>
  </si>
  <si>
    <t xml:space="preserve">Особо износостойкие круги QCD R205 </t>
  </si>
  <si>
    <t>для зачистки и зашлифовки металлических и пластмассовых поверхностей с системой крепления Roloc</t>
  </si>
  <si>
    <t xml:space="preserve">Лепестковые торцевые круги С656 с цирконатом алюминия </t>
  </si>
  <si>
    <t>для зашлифовки сварных швов и дефектов поверхности из нержавеющей и углеродистой стали, алюминия и сплавов</t>
  </si>
  <si>
    <t>Маскирующие малярные ленты</t>
  </si>
  <si>
    <t>Маскирующие плёнки</t>
  </si>
  <si>
    <t>Специальные маскирующие ленты</t>
  </si>
  <si>
    <t>Инструмент для нанесения покрытий</t>
  </si>
  <si>
    <t>Малярные комбинезоны</t>
  </si>
  <si>
    <t>Защита рук</t>
  </si>
  <si>
    <t>Нетканый абразивный материал для ручного шлифования</t>
  </si>
  <si>
    <t>51428</t>
  </si>
  <si>
    <t>3M Круг Абразивный Hookit 737U Cubitron™ II c мультипылеотводом,400+, 150 мм, 50 шт./кор., 5 кор./уп.</t>
  </si>
  <si>
    <t>3M Hookit 737U Полоска абразивная Purple+, 400+, 70 мм x 396 мм (Cubitron II)</t>
  </si>
  <si>
    <t>RoxelPro Малярная лента ROXTOP 3580, зелёная, 18мм х 40м</t>
  </si>
  <si>
    <t>RoxelPro Малярная лента ROXTOP 3580, зелёная, 24мм х 40м</t>
  </si>
  <si>
    <t>RoxelPro Малярная лента ROXTOP 3580, зелёная, 36мм х 40м</t>
  </si>
  <si>
    <t>RoxelPro Малярная лента ROXTOP 3580, зелёная, 48мм х 40м</t>
  </si>
  <si>
    <t>Шлифовальный материал K15F в рулонах 100мм х 50м</t>
  </si>
  <si>
    <t>Шлифовальный материал K15F в рулонах 100мм х 5м</t>
  </si>
  <si>
    <t>для ручного шлифования древесины и цветных металлов</t>
  </si>
  <si>
    <t>Санкт-Петербург, 194362, пос.Парголово, Горское шоссе 6, логопарк "Осиновая Роща"</t>
  </si>
  <si>
    <t>RoxelPro Пурпурный зачистной круг ROXPRO Clean&amp;Strip II на оправке 115х13х22мм</t>
  </si>
  <si>
    <t>RoxelPro Пурпурный зачистной круг ROXPRO Clean&amp;Strip II на оправке 125х13х22мм</t>
  </si>
  <si>
    <t>RoxelPro Красный зачистной круг ROXTOP Rapid Stripe 75x13x13мм</t>
  </si>
  <si>
    <t>RoxelPro Красный зачистной круг ROXTOP Rapid Stripe 150x13x13мм</t>
  </si>
  <si>
    <t>RoxelPro Красный зачистной круг ROXTOP Rapid Stripe на оправке 115х13х22мм</t>
  </si>
  <si>
    <t>RoxelPro Красный зачистной круг ROXTOP Rapid Stripe на оправке 125х13х22мм</t>
  </si>
  <si>
    <t>RoxelPro Быстросъёмный красный зачистной круг ROXTOP Rapid Stripe 75х13мм</t>
  </si>
  <si>
    <t>Шлифовальные напильники 3M</t>
  </si>
  <si>
    <t>ASD Инструмент и оборудование</t>
  </si>
  <si>
    <t>Пневматический Ленточный Шлифовальный Напильник, с насадкой № 28368 для лент 13 х 457 мм, № 28366</t>
  </si>
  <si>
    <t>Стандартная насадка для ленточного напильника № 28366 для лент 13 х457 мм, № 28368</t>
  </si>
  <si>
    <t>Пневматический шлифовальный напильник для лент 10 мм х 330 мм</t>
  </si>
  <si>
    <t>Пневматический шлифовальный напильник для лент 13 мм х 457 мм</t>
  </si>
  <si>
    <t>RoxelPro Нетканый прессованный круг ROXPRO BX 50x6x6мм, 4A, Fine</t>
  </si>
  <si>
    <t>RoxelPro Нетканый прессованный круг ROXPRO BX 50x13x6мм, 3S, Fine</t>
  </si>
  <si>
    <t>RoxelPro Нетканый прессованный круг ROXPRO BX 60x13x6мм, 3S, Fine</t>
  </si>
  <si>
    <t>RoxelPro Нетканый прессованный круг ROXPRO BX 75x6x6мм, 2S, Fine</t>
  </si>
  <si>
    <t>RoxelPro Нетканый прессованный круг ROXPRO BX 75x6x6мм, 4A, Fine</t>
  </si>
  <si>
    <t>RoxelPro Нетканый прессованный круг ROXPRO BX 75x6x6мм, 6A, Medium</t>
  </si>
  <si>
    <t>RoxelPro Нетканый прессованный круг ROXPRO BX 75x6x6мм, 8A, Medium</t>
  </si>
  <si>
    <t>RoxelPro Нетканый прессованный круг ROXPRO BX 150x6x13мм, 2S, Fine</t>
  </si>
  <si>
    <t>RoxelPro Нетканый прессованный круг ROXPRO BX 150x6x13мм, 4A, Fine</t>
  </si>
  <si>
    <t>RoxelPro Нетканый прессованный круг ROXPRO BX 150x6x13мм, 6A, Medium</t>
  </si>
  <si>
    <t>RoxelPro Нетканый прессованный круг ROXPRO BX 150x6x13мм, 8A, Medium</t>
  </si>
  <si>
    <t>RoxelPro Нетканый прессованный круг ROXPRO BX 150x13x13мм, 3S, Fine</t>
  </si>
  <si>
    <t>RoxelPro Нетканый прессованный круг ROXPRO BX 150x25x25мм, 2A, Medium</t>
  </si>
  <si>
    <t>RoxelPro Нетканый прессованный круг ROXPRO BX 150x25x25мм, 2S, Fine</t>
  </si>
  <si>
    <t>RoxelPro Нетканый прессованный круг ROXPRO BX 115x13x22мм, Triммable, 3S, Fine</t>
  </si>
  <si>
    <t>RoxelPro Нетканый прессованный круг ROXPRO BX 125x13x22мм, Triммable, 3S, Fine</t>
  </si>
  <si>
    <t>RoxelPro Быстросъёмный нетканый прессованный круг ROXPRO BX 50x6мм, 4A, Fine</t>
  </si>
  <si>
    <t>RoxelPro Быстросъёмный нетканый прессованный круг ROXPRO BX 50x13мм, 3S, Fine</t>
  </si>
  <si>
    <t>RoxelPro Быстросъёмный нетканый прессованный круг ROXPRO BX 60x13мм, 3S, Fine</t>
  </si>
  <si>
    <t>RoxelPro Быстросъёмный нетканый прессованный круг ROXPRO BX 75x6мм, 2A, Medium</t>
  </si>
  <si>
    <t>RoxelPro Быстросъёмный нетканый прессованный круг ROXPRO BX 75x6мм, 2S, Fine</t>
  </si>
  <si>
    <t>RoxelPro Быстросъёмный нетканый прессованный круг ROXPRO BX 75x6мм, 4A, Fine</t>
  </si>
  <si>
    <t>RoxelPro Быстросъёмный нетканый прессованный круг ROXPRO BX 75x6мм, 6A, Medium</t>
  </si>
  <si>
    <t>RoxelPro Быстросъёмный нетканый прессованный круг ROXPRO BX 75x6мм, 8A, Medium</t>
  </si>
  <si>
    <t>RoxelPro Лепестковый круг ROXTOP ZIRCON 178 х 22мм, цирконат, тип 27 плоский, Р40</t>
  </si>
  <si>
    <t>10 / 40</t>
  </si>
  <si>
    <t>RoxelPro Лепестковый круг ROXTOP 125 х 22мм, Trimmable, цирконат, тип 27 плоский, Р40</t>
  </si>
  <si>
    <t>RoxelPro Оправка QCD  50мм, тип S, шпиндель 6мм</t>
  </si>
  <si>
    <t>Абразивный материал на основе синтетической плёнки  с керамическим зерном CERAMIC L712T</t>
  </si>
  <si>
    <t>для удаления старого ЛКП, сухого шлифования шпаклёвки, грунтов, лакокрасочных материалов</t>
  </si>
  <si>
    <t>76506</t>
  </si>
  <si>
    <t>Шлифовальный круг CERAMIC L712T 150мм на липучке с мультипылеотводом</t>
  </si>
  <si>
    <t>76507</t>
  </si>
  <si>
    <t>76508</t>
  </si>
  <si>
    <t>76509</t>
  </si>
  <si>
    <t>76510</t>
  </si>
  <si>
    <t>76511</t>
  </si>
  <si>
    <t>76512</t>
  </si>
  <si>
    <t>76514</t>
  </si>
  <si>
    <t>RoxelPro Нетканый прессованный круг ROXPRO 125х6мм, 2A, Medium, на липучке</t>
  </si>
  <si>
    <t>RoxelPro Нетканый прессованный круг ROXPRO 125х6мм, 2S, Fine, на липучке</t>
  </si>
  <si>
    <t>RoxelPro Нетканый прессованный круг ROXPRO 125х6мм, 3S, Fine, на липучке</t>
  </si>
  <si>
    <t>RoxelPro Нетканый прессованный круг ROXPRO 125х6мм, 6A, Medium, на липучке</t>
  </si>
  <si>
    <t>Доводочные круги</t>
  </si>
  <si>
    <t>RoxelPro Шлифовальный круг ROXPRO COMPACT 237 125мм на липучке, без отв, А160</t>
  </si>
  <si>
    <t>RoxelPro Шлифовальный круг ROXPRO COMPACT 237 125мм на липучке, без отв, А100</t>
  </si>
  <si>
    <t>RoxelPro Шлифовальный круг ROXPRO COMPACT 237 125мм на липучке, без отв, А65</t>
  </si>
  <si>
    <t>RoxelPro Шлифовальный круг ROXPRO COMPACT 237 125мм на липучке, без отв, А45</t>
  </si>
  <si>
    <t>RoxelPro Шлифовальный круг ROXPRO COMPACT 237 125мм на липучке, без отв, А30</t>
  </si>
  <si>
    <t>RoxelPro Шлифовальный круг ROXPRO COMPACT 237 125мм на липучке, без отв, А16</t>
  </si>
  <si>
    <t>RoxelPro Шлифовальный круг ROXPRO COMPACT 237 125мм на липучке, без отв, А6</t>
  </si>
  <si>
    <t>RoxelPro Набор для чистки окрасочных пистолетов (18 предметов)</t>
  </si>
  <si>
    <t>1 / 100 наборов</t>
  </si>
  <si>
    <t>RoxelPro Набор для чистки окрасочных пистолетов (12 предметов)</t>
  </si>
  <si>
    <t>1 / 25 наборов</t>
  </si>
  <si>
    <t>RoxelPro Шпиндель для валиков 50мм, М14</t>
  </si>
  <si>
    <t>RoxelPro Крепёжная гайка для торцевой лепестковой щётки КЛ ø 32мм</t>
  </si>
  <si>
    <t>RoxelPro Шпиндель 6мм для нетканых прессованных кругов ROXPRO толщиной 1-6мм</t>
  </si>
  <si>
    <t>RoxelPro Шпиндель 6мм для нетканых прессованных кругов ROXPRO толщиной 3-10мм</t>
  </si>
  <si>
    <t>RoxelPro Шпиндель 8мм для нетканых прессованных кругов ROXPRO толщиной 6-20мм</t>
  </si>
  <si>
    <t>RoxelPro Винтовой Шпиндель 6мм для нетканых прессованных кругов ROXPRO толщиной 13мм</t>
  </si>
  <si>
    <t>RoxelPro Винтовой Шпиндель 6мм для нетканых прессованных кругов ROXPRO толщиной 25мм</t>
  </si>
  <si>
    <t>RoxelPro Отрезной круг ROXTOP UNI CUT 230 x 2.5 x 22мм, Т41, нерж.сталь, металл</t>
  </si>
  <si>
    <t>RoxelPro Отрезной круг ROXTOP FAST CUT 405 x 4.0 x 32мм, Т41, металл</t>
  </si>
  <si>
    <t>Материалы для кузовного авторемонта  RoxelPro</t>
  </si>
  <si>
    <t>на твердосплавные борфрезы по металлу RoxelPro</t>
  </si>
  <si>
    <t>Форма</t>
  </si>
  <si>
    <t>Диаметр d1 мм</t>
  </si>
  <si>
    <t>Длина l1 мм</t>
  </si>
  <si>
    <t>Диаметр d2 мм</t>
  </si>
  <si>
    <t>Длина l2 мм</t>
  </si>
  <si>
    <t>RoxelPro Твердосплавная борфреза по металлу цилиндрическая с торцевой насечкой тип B</t>
  </si>
  <si>
    <t>RoxelPro Твердосплавная борфреза по металлу сфероцилиндрическая тип C</t>
  </si>
  <si>
    <t>RoxelPro Твердосплавная борфреза по металлу сферическая тип D</t>
  </si>
  <si>
    <t>RoxelPro Твердосплавная борфреза по металлу овальная тип E</t>
  </si>
  <si>
    <t>RoxelPro Твердосплавная борфреза по металлу сфероконическая со закруглённым концом тип F</t>
  </si>
  <si>
    <t>RoxelPro Твердосплавная борфреза по металлу сфероконическая с заострённым концом тип G</t>
  </si>
  <si>
    <t>RoxelPro Твердосплавная борфреза по металлу пламевидная тип H</t>
  </si>
  <si>
    <t>RoxelPro Твердосплавная борфреза по металлу коническая с закруглённым концом тип L</t>
  </si>
  <si>
    <t>RoxelPro Твердосплавная борфреза по металлу сфероцилиндрическая с удлинённым хвостовиком 150мм, тип C</t>
  </si>
  <si>
    <t>Твердосплавные борфрезы по металлу RoxelPro</t>
  </si>
  <si>
    <t>TB60616-6</t>
  </si>
  <si>
    <t>TB61020-6</t>
  </si>
  <si>
    <t>TB61225-6</t>
  </si>
  <si>
    <t>TC60616-6</t>
  </si>
  <si>
    <t>TC61325-6</t>
  </si>
  <si>
    <t>TF60820-6</t>
  </si>
  <si>
    <t>TF61020-6</t>
  </si>
  <si>
    <t>TF61325-6</t>
  </si>
  <si>
    <t>TF61625-6</t>
  </si>
  <si>
    <t>TF81325-6</t>
  </si>
  <si>
    <t>TG61020-6</t>
  </si>
  <si>
    <t>TH61232-6</t>
  </si>
  <si>
    <t>TL61228-6</t>
  </si>
  <si>
    <t>TC61020-6-150</t>
  </si>
  <si>
    <t>TC61225-6-150</t>
  </si>
  <si>
    <t>9152R</t>
  </si>
  <si>
    <t>58111</t>
  </si>
  <si>
    <t>RoxelPro Быстросъёмный Пурпурный зачистной круг ROXPRO Clean&amp;Strip II 75х13мм</t>
  </si>
  <si>
    <t>на материалы  для авторемонта RoxelPro</t>
  </si>
  <si>
    <t>10 / 500</t>
  </si>
  <si>
    <t>53219</t>
  </si>
  <si>
    <t>53220</t>
  </si>
  <si>
    <t>53221</t>
  </si>
  <si>
    <t>53222</t>
  </si>
  <si>
    <t>53223</t>
  </si>
  <si>
    <t>52019</t>
  </si>
  <si>
    <t>52020</t>
  </si>
  <si>
    <t>52021</t>
  </si>
  <si>
    <t>52022</t>
  </si>
  <si>
    <t>52023</t>
  </si>
  <si>
    <t>51319</t>
  </si>
  <si>
    <t>51320</t>
  </si>
  <si>
    <t>51321</t>
  </si>
  <si>
    <t>51322</t>
  </si>
  <si>
    <t>51323</t>
  </si>
  <si>
    <t>53019</t>
  </si>
  <si>
    <t>53020</t>
  </si>
  <si>
    <t>53021</t>
  </si>
  <si>
    <t>53022</t>
  </si>
  <si>
    <t>53023</t>
  </si>
  <si>
    <t>31119</t>
  </si>
  <si>
    <t>31120</t>
  </si>
  <si>
    <t>31121</t>
  </si>
  <si>
    <t>31122</t>
  </si>
  <si>
    <t>31123</t>
  </si>
  <si>
    <t>58119</t>
  </si>
  <si>
    <t>58120</t>
  </si>
  <si>
    <t>58121</t>
  </si>
  <si>
    <t>52619</t>
  </si>
  <si>
    <t>52620</t>
  </si>
  <si>
    <t>52621</t>
  </si>
  <si>
    <t>52320</t>
  </si>
  <si>
    <t>44319</t>
  </si>
  <si>
    <t>44320</t>
  </si>
  <si>
    <t>44321</t>
  </si>
  <si>
    <t>32119</t>
  </si>
  <si>
    <t>32120</t>
  </si>
  <si>
    <t>32121</t>
  </si>
  <si>
    <t>RoxelPro Лепестковая нетканая щётка ROXTOP на шпинделе 80х40х6мм, Coarse</t>
  </si>
  <si>
    <t>RoxelPro Обезжир. салфетка MULTICLEAN ONE II, перфор. рулон 500шт., 32х36см., синяя</t>
  </si>
  <si>
    <t>RoxelPro Обезжир. салфетка MULTICLEAN ONE II, листы 12х35шт, 30х38см., синяя</t>
  </si>
  <si>
    <t>SATA Аэрограф SATAgraph 4 с верхним бачком 7мл</t>
  </si>
  <si>
    <t>SATA Аэрограф SATAgraph 4 с сифонным бачком 7мл</t>
  </si>
  <si>
    <t>SATA Набор RPS для стандартных пистолетов - стаканы с крышкой 300мл и плоским фильтром 125µ, 40шт. NEW</t>
  </si>
  <si>
    <t>SATA Набор RPS для стандартных пистолетов - стаканы с крышкой 300мл и фильтром 200µ, 40шт. NEW</t>
  </si>
  <si>
    <t>SATA Набор RPS для стандартных пистолетов - стаканы с крышкой 300мл и плоским фильтром 125µ, 100шт. NEW</t>
  </si>
  <si>
    <t>SATA Набор RPS для стандартных пистолетов - стаканы с крышкой 300мл и фильтром 200µ, 100шт. NEW</t>
  </si>
  <si>
    <t>SATA Набор RPS для пистолетов minijet - стаканы с крышкой 300мл и плоским фильтром 125µ, 60шт. NEW</t>
  </si>
  <si>
    <t>SATA Набор RPS для пистолетов minijet - стаканы с крышкой 300мл и фильтром 200µ, 60шт. NEW</t>
  </si>
  <si>
    <t>SATA Набор RPS - стаканы с крышкой 900мл и плоским фильтром 125µ, 40шт. NEW</t>
  </si>
  <si>
    <t>SATA Набор RPS - стаканы с крышкой 900мл и фильтром 200µ, 40шт. NEW</t>
  </si>
  <si>
    <t>SATA Набор RPS - стаканы с крышкой 600мл и плоским фильтром 125µ, 60шт. NEW</t>
  </si>
  <si>
    <t>SATA Набор RPS - стаканы с крышкой 600мл и фильтром 200µ, 60шт. NEW</t>
  </si>
  <si>
    <t>SATA Набор RPS UV - стаканы с крышкой 600мл и плоским фильтром 125µ с UV защитой, 60шт.</t>
  </si>
  <si>
    <t>SATA Набор RPS UV - стаканы с крышкой 600мл и фильтром 200µ с UV защитой, 60шт.</t>
  </si>
  <si>
    <t>SATA Набор сменных плоских фильтров 125µ для SATA RPS, 100шт.</t>
  </si>
  <si>
    <t>SATA Набор сменных  фильтров 200µ для SATA RPS, 100шт.</t>
  </si>
  <si>
    <t>SATA Адаптор №1 для использования системы RPS с пистолетами SATAjet B, jet B NR 92 и jet B NR 95 без QCC</t>
  </si>
  <si>
    <t>SATA Адаптор №2 для использования системы RPS с пистолетами SATAjet 2000, jet RP без QCC и SATA LM 2000, KLC и jet 90</t>
  </si>
  <si>
    <t>SATA Адаптор №3 для использования системы RPS с пистолетами Devilbiss Pri и Gti</t>
  </si>
  <si>
    <t xml:space="preserve">SATA Адаптор №4  QCC с резьбой ISO 228 G 1/4 </t>
  </si>
  <si>
    <t>SATA Адаптор №5 для использования системы RPS с пистолетами Walcom FX GEO и FX HVLP</t>
  </si>
  <si>
    <t>SATA Адаптор №6 для использования системы RPS с пистолетами Graco</t>
  </si>
  <si>
    <t>SATA Адаптор №8 для использования системы RPS с пистолетами Optima и Sharpe</t>
  </si>
  <si>
    <t>SATA Адаптор №10 для использования системы RPS с пистолетами SATAminijet без QCC</t>
  </si>
  <si>
    <t>SATA Адаптор №15 для использования системы RPS с пистолетами Devilbiss Sri</t>
  </si>
  <si>
    <t>SATA Адаптор №18 для использования системы RPS с пистолетами Sagola 4400 и 4500 G Extreme</t>
  </si>
  <si>
    <t>SATA Набор сменных плоских фильтров 125µ для SATA RPS 0,3 л, (60шт.)</t>
  </si>
  <si>
    <t>SATA Набор крышек для стаканов RPS 0,6 л (80шт.)</t>
  </si>
  <si>
    <t>SATA Диспенсер RPS, крепление на стену в линию (2 тубы для стаканов, 2 - для крышек, 2 - для фильтров, 2 алюминиевых кронштейна)</t>
  </si>
  <si>
    <t>SATA Дополнительный блок диспенсера RPS (1 туба для стаканов, 1 - для крышек, 1 - для фильтров, без кронштейна)</t>
  </si>
  <si>
    <t>SATA Стойка для хранения 3-х наборов RPS</t>
  </si>
  <si>
    <t>Окрасочные пистолеты (группа скидок 2)</t>
  </si>
  <si>
    <t>1,1 I</t>
  </si>
  <si>
    <t>1,2 I</t>
  </si>
  <si>
    <t>1,3 I</t>
  </si>
  <si>
    <t>1,4 I</t>
  </si>
  <si>
    <t>1,5 I</t>
  </si>
  <si>
    <t>1,1 O</t>
  </si>
  <si>
    <t>1,2 O</t>
  </si>
  <si>
    <t>1,3 O</t>
  </si>
  <si>
    <t>1,4 O</t>
  </si>
  <si>
    <t>1,5 O</t>
  </si>
  <si>
    <t>WSB</t>
  </si>
  <si>
    <t>1,3C</t>
  </si>
  <si>
    <t>0,8 SR</t>
  </si>
  <si>
    <t>1,0 SR</t>
  </si>
  <si>
    <t>1,2 SR</t>
  </si>
  <si>
    <t>1,4 SR</t>
  </si>
  <si>
    <t>1,2 W</t>
  </si>
  <si>
    <t>1,2W</t>
  </si>
  <si>
    <t>1,1 UV</t>
  </si>
  <si>
    <t>Р</t>
  </si>
  <si>
    <t>SM</t>
  </si>
  <si>
    <t>P</t>
  </si>
  <si>
    <t>MSB</t>
  </si>
  <si>
    <t>1,3W</t>
  </si>
  <si>
    <t>1,5W</t>
  </si>
  <si>
    <t>1,7W</t>
  </si>
  <si>
    <t>2,0W</t>
  </si>
  <si>
    <t>2,5W</t>
  </si>
  <si>
    <t>3,0W</t>
  </si>
  <si>
    <t>MSH</t>
  </si>
  <si>
    <t>Маски и респираторы (группа скидок 2)</t>
  </si>
  <si>
    <t>SATA air vision 5000 защитная маска с принудительной подачей воздуха, в сборе</t>
  </si>
  <si>
    <t>SATA air vision 5000 защитная маска с принудительной подачей воздуха с угольным фильтром, в сборе</t>
  </si>
  <si>
    <t xml:space="preserve">SATA Защитная маска air vision 5000 с серым капюшоном </t>
  </si>
  <si>
    <t>SATA vision 2000 защитная маска в сборе с принудительной подачей воздуха</t>
  </si>
  <si>
    <t>SATA vision 2000 защитная маска с серым капюшоном и шлангом 1,8 м</t>
  </si>
  <si>
    <t>SATA vision 2000 защитная маска с серым капюшоном и фартуком</t>
  </si>
  <si>
    <t>SATA Защитная маска с твёрдым стеклом повышенного класса защиты и серым капюшоном, индустриальная версия</t>
  </si>
  <si>
    <t>SATA vision 2000 защитная маска в сборе с поясным ремнём индустриальной версии и Т-образным узлом подсоединения воздуха</t>
  </si>
  <si>
    <t>SATA vision 2000 защитная маска в наборе с поясным ремнём и угольным фильтром (69500), нагревателем воздуха (61242), синим воздушным шлангом 9мм, длиной 1,2м (13870),запасным угольным фильтром (13904), 25шт. Сменных плёнок (35675)</t>
  </si>
  <si>
    <t xml:space="preserve">SATA Набор очищающих салфеток (50шт.) для защитных  полных масок </t>
  </si>
  <si>
    <t xml:space="preserve">SATA Набор очищающих салфеток (50шт.) для полумасок </t>
  </si>
  <si>
    <t>SATA Контейнер для хранения респиратора SATA Air Star F</t>
  </si>
  <si>
    <t>Системы фильтрации воздуха (группа скидок 2)</t>
  </si>
  <si>
    <t>SATA Одноступенчатый фильтр 414 без регулятора давления c отводом с 2-мя воздушными выходами G 1/4a</t>
  </si>
  <si>
    <t>SATA Одноступенчатый фильтр 414 без регулятора давления для установки в воздушную магистраль с соединением G 1/2i без отвода</t>
  </si>
  <si>
    <t>SATA Одноступенчатый фильтр 424 с регулятором давления c отводом с 2-мя воздушными выходами G 1/4a</t>
  </si>
  <si>
    <t>SATA Одноступенчатый фильтр 424 с регулятором давления для магистральной установки G 1/2i без отвода</t>
  </si>
  <si>
    <t>SATA Одноступенчатый фильтр 434 тонкой очистки без регулятора давления c отводом с 2-мя воздушными выходами G 1/4a</t>
  </si>
  <si>
    <t>SATA Одноступенчатый фильтр 434 тонкой очистки без регулятора давления для установки в воздушную магистраль с соединением G 1/2i без отвода</t>
  </si>
  <si>
    <t>SATA Одноступенчатый фильтр 464 с активированным углём с отводом с 2-я шаровыми кранами и масляным индикатором</t>
  </si>
  <si>
    <t>SATA Одноступенчатый фильтр 464 с активированным углём добавляемый для расширения 444 фильтра до 484</t>
  </si>
  <si>
    <t>SATA Двухступенчатый комби-фильтр 444 тонкой очистки с регулятором давления c отводом с 2-мя воздушными выходами G 1/4 ext.</t>
  </si>
  <si>
    <t>SATA Двухступенчатый комби-фильтр 444 тонкой очистки с регулятором давления для установки в воздушную магистраль с соединением G 1/2i без отвода</t>
  </si>
  <si>
    <t>SATA Двухступенчатый комби-фильтр 444 тонкой очистки с регулятором давления c отводом с 2-мя воздушными выходами G 1/4 ext. на подставке</t>
  </si>
  <si>
    <t>SATA Двухступенчатый комби-фильтр 474 тонкой очистки без регулятора давления и с отводом с 2-мя воздушными выходами G 1/4</t>
  </si>
  <si>
    <t>SATA Трёхступенчатый комби-фильтр 484 тонкой очистки с активированным углём, регулятором давления и отводом с 2-мя воздушными выходами G 1/4 ext.</t>
  </si>
  <si>
    <t>SATA Трёхступенчатый комби-фильтр 484 тонкой очистки с активированным углём, регулятором давления и отводом с 2-мя воздушными выходами G 1/4 ext. на передвижной тележке</t>
  </si>
  <si>
    <t>SATA Двухступенчатый комби-фильтр 244 тонкой очистки с регулятором давления c отводом с 2-мя воздушными выходами 9 мм</t>
  </si>
  <si>
    <t>SATA Двухступенчатый комби-фильтр 100 Prep тонкой очистки с регулятором давления  для подготовительных зон c отводом с  воздушным выходом G 1/4 ext.</t>
  </si>
  <si>
    <t>SATA Модуль 101 prep с активированным углём для расширения комби-фильтра для подготовительных зон 100 prep до 103 prep</t>
  </si>
  <si>
    <t>SATA Трёхступенчатый комби-фильтр 103 Prep тонкой очистки с активированным углём и регулятором давления  для подготовительных зон c отводом с  воздушным выходом G 1/4 ext.</t>
  </si>
  <si>
    <t>SATA Регулятор давления 420, 0-10 bar, с выходом G 1/2</t>
  </si>
  <si>
    <t>SATA Минифильтр G 1/4</t>
  </si>
  <si>
    <t>Оборудование для покраски (группа скидок 2)</t>
  </si>
  <si>
    <t>SATA Напорный бачок 2л. для мобильного использования в сборе с SATAjet K3 RP 1,1, фильтром 60 микрон и 1.5м шлангами (2шт)</t>
  </si>
  <si>
    <t>SATA Напорный бачок 2л. с двойным регулятором давления для мобильного использования, макс.давление 2,5бар</t>
  </si>
  <si>
    <t>SATA Напорный бачок 2л. для мобильного использования в сборе с SATAjet K3 HVLP 1,2, фильтром 60 микрон и 1.5м шлангами (2шт)</t>
  </si>
  <si>
    <t>SATA Напорный бачок 2л. для мобильного использования</t>
  </si>
  <si>
    <t>SATA Напорный бачок 2л. с двойным регулятором давления для мобильного использования в сборе с SATAminijet 1000 K RP 0,3  и 3м шлангами (2шт)</t>
  </si>
  <si>
    <t>SATA Напорный бак 10л. с двойным регулятором давления,  ручным миксером, внутренним баком, макс. 3 бар</t>
  </si>
  <si>
    <t>SATA Напорный бак 10л. с двойным регулятором давления для водорастворимых материалов, макс. 3 бар</t>
  </si>
  <si>
    <t>SATA Напорный бак 10л. с воздушными фиттингами,  ручным миксером, внутренним баком, макс. 3 бар</t>
  </si>
  <si>
    <t>SATA Напорный бак 10л. с SATAjet K3 RP 1,1, двойным регулятором давления, 6м шлангами(2шт), фильтром 60 микрон</t>
  </si>
  <si>
    <t>SATA Напорный бак 10л. с одним регулятором давления,  ручным миксером для водорастворимых материалов</t>
  </si>
  <si>
    <t>SATA Напорный бак 10л. с двойным регулятором давления, пневматическим миксером для водорастворимых материалов</t>
  </si>
  <si>
    <t>SATA Напорный бак 24л., нерж.сталь, с одним регулятором давления</t>
  </si>
  <si>
    <t>SATA Напорный бак 24л., нерж.сталь, с одним регулятором давления, ручным миксером</t>
  </si>
  <si>
    <t>SATA Напорный бак 24л., нерж.сталь, с одним регулятором давления, электрическим миксером</t>
  </si>
  <si>
    <t>SATA Напорный бак 24л., нерж.сталь, с двойным регулятором давления</t>
  </si>
  <si>
    <t>SATA Напорный бак 48л., нерж.сталь, с регулятором давления, пневматическим миксером</t>
  </si>
  <si>
    <t>SATA Напорный бак 48л., нерж.сталь, с двойным регулятором давления</t>
  </si>
  <si>
    <t>SATA Vario Top Spray W двойной мембранный насос 1:1, версия для крепления на стене , с регулятором давления</t>
  </si>
  <si>
    <t>SATA Vario Top Spray F двойной мембранный насос 1:1 на тележке, с регулятором давления</t>
  </si>
  <si>
    <t>SATA Vario Top Spray F двойной мембранный насос 1:1 на тележке, с регулятором давления, с 2-мя соединениями для пистолетов</t>
  </si>
  <si>
    <t>SATAjet 3000 K spray mix пистолет для использования с насосами, с металлическим патрубком подачи материала, фильтром 100 микрон, без дюзы</t>
  </si>
  <si>
    <t>SATAjet 3000 K spray mix пистолет для использования с насосами, с металлическим патрубком подачи материала, фильтром 100 микрон, переключателем, без дюзы</t>
  </si>
  <si>
    <t>SATA Пневматический миксер на стойке</t>
  </si>
  <si>
    <t>SATA Пескоструйный пистолет с карбидной вставкой сопла и внешней подачей материала</t>
  </si>
  <si>
    <t>SATA SGE пескоструйный пистолет с твердосплавным соплом под нижний бачок</t>
  </si>
  <si>
    <t>SATA Пескоструйная установка SGE с тележкой, контейнером для абразивного материала, пистолетом с карбидной вставкой сопла, защитной маской</t>
  </si>
  <si>
    <t>SATA Обдувочный пистолет со стандартным соплом</t>
  </si>
  <si>
    <t>SATA Обдувочный пистолет с бесшумным соплом</t>
  </si>
  <si>
    <t>SATA Обдувочный пистолет с многофункциональным соплом</t>
  </si>
  <si>
    <t>SATA HRS пистолет для консервации полостей с 3 зондами для высоковязких материалов, макс. 10 бар</t>
  </si>
  <si>
    <t>SATA HRS пистолет для консервации полостей, макс. 10 бар</t>
  </si>
  <si>
    <t>SATA HRS пистолет для консервации полостей с регулятором подачи материала, макс. 10 бар</t>
  </si>
  <si>
    <t>SATA UBE пистолет для нанесения антигравийного покрытия</t>
  </si>
  <si>
    <t>SATA HKU система для защиты полостей (насос 3:1, пара шлангов 10м., jet 1000KK пистолет, 3 зонда для высоковязких материалов) для использования с 60л. ёмкостью</t>
  </si>
  <si>
    <t>SATA HKU система для защиты полостей (насос 3:1, пара шлангов 10м., jet 1000KK пистолет, 3 зонда для высоковязких материалов) для использования с 200л. ёмкостью</t>
  </si>
  <si>
    <t>SATA Стойка для обдувочных пистолетов Dry Jet</t>
  </si>
  <si>
    <t>SATA Обдувочный пистолет dry jet 2 для ускоренной сушки красок на водной основе</t>
  </si>
  <si>
    <t>SATA Стойка с 2-мя обдувочными пистолетами dry jet 2 для ускоренной сушки красок на водной основе</t>
  </si>
  <si>
    <t>SATA Multiclean многофункциональная мойка для 2-х пистолетов</t>
  </si>
  <si>
    <t>SATA Clean RCS быстрая мойка для пистолетов</t>
  </si>
  <si>
    <t>SATA Clean RCS compact компактная быстрая мойка для пистолетов</t>
  </si>
  <si>
    <t>SATA Clean RCS micro малая быстрая мойка для пистолетов</t>
  </si>
  <si>
    <t>SATA "Мокрая" подставка для 3-х пистолетов</t>
  </si>
  <si>
    <t>Система контроля давления и качества воздуха (группа скидок 2)</t>
  </si>
  <si>
    <t>SATA Манометр</t>
  </si>
  <si>
    <t>SATA Манометр с регулятором давления</t>
  </si>
  <si>
    <t>SATA Манометр 0-10 бар без регулятора давления</t>
  </si>
  <si>
    <t>SATA Набор регулировочных винтов (3шт.) для SATA манометра</t>
  </si>
  <si>
    <t>SATA Манометр электронный SATA Adam 2 с регулятором давления для окрасочных пистолетов SATA в сборе, 2 бар</t>
  </si>
  <si>
    <t>SATA Манометр электронный SATA Adam 2 mini с регулятором давления для minijet 3000 B HVLP, minijet 4 HVLP в сборе</t>
  </si>
  <si>
    <t>SATA Док станция с регулятором давления электронного манометра SATA Adam 2</t>
  </si>
  <si>
    <t>SATA Набор из 2-х док станций с регулятором давления электронного манометра SATA Adam 2</t>
  </si>
  <si>
    <t>SATA Соединительный модуль манометра SATA Adam 2 mini для minijet 3000 и minijet 4</t>
  </si>
  <si>
    <t xml:space="preserve">SATA Набор батареек для SATA Adam 2 </t>
  </si>
  <si>
    <t>SATA Манометр электронный SATA Adam 2 U NEW с регулятором давления в сборе для окрасочных пистолетов SATA</t>
  </si>
  <si>
    <t>SATA Док станция с регулятором давления электронного манометра SATA Adam 2 U NEW</t>
  </si>
  <si>
    <t>SATA Док.станция с наружной резьбой 1/8"</t>
  </si>
  <si>
    <t>SATA Манометр электронный SATA Adam 2 с регулятором давления для SATAjet 5000 B в сборе, 2 бар</t>
  </si>
  <si>
    <t>SATA Манометр электронный SATA Adam 2 с регулятором давления для SATAjet 5000 B в сборе, чёрный, 2 бар</t>
  </si>
  <si>
    <t>SATA Док станция с регулятором давления электронного манометра SATA Adam 2 для SATAjet 5000 B</t>
  </si>
  <si>
    <t>SATA Набор из 2-х док станций с регулятором давления электронного манометра SATA Adam 2 для SATAjet 5000 B</t>
  </si>
  <si>
    <t>SATA Набор контроля качества сжатого воздуха</t>
  </si>
  <si>
    <t>SATA Набор диафрагм (10шт.) для системы контроля качества сжатого воздуха</t>
  </si>
  <si>
    <t>SATA Пластина-тестер для проверки качества воздуха</t>
  </si>
  <si>
    <t>SATA Дисплей для контроля качества факела пистолетов SATA</t>
  </si>
  <si>
    <t>SATA Блок листов (2х25шт.) для дисплея SATA sert</t>
  </si>
  <si>
    <t>SATA Набор уплотнительных колец (2шт.) для SATA Adam 2</t>
  </si>
  <si>
    <t>SATA Сервисный набор для пистолетов SATA</t>
  </si>
  <si>
    <t>Запасные части (группа скидок 2)</t>
  </si>
  <si>
    <t>SATA Курок подачи материала в сборе для jet X 5500 PHASER</t>
  </si>
  <si>
    <t>SATA Штуцер подачи воздуха G1/4" для jet X 5500 PHASER</t>
  </si>
  <si>
    <t>SATA Рукоятка регулятора факела (2шт.) для jet X 5500 PHASER</t>
  </si>
  <si>
    <t>SATA Винт регулятора подачи материала для SATAjet X 5500 PHASER</t>
  </si>
  <si>
    <t>SATA Регулятор подачи воздуха для jet X 5500 PHASER</t>
  </si>
  <si>
    <t>SATA Ремонтный комплект запчастей для jet X 5500 PHASER</t>
  </si>
  <si>
    <t>SATA Штуцер подачи воздуха G1/4"</t>
  </si>
  <si>
    <t>SATA Штуцер подачи воздуха для пистолетов Digital без шарнирного соединения</t>
  </si>
  <si>
    <t>SATA Набор из 3-х распределительных колец под сопло jet 5000 B</t>
  </si>
  <si>
    <t>SATA Курок подачи материала в сборе для jet 5000 B</t>
  </si>
  <si>
    <t>SATA Уплотнитель штуцера подачи воздуха для jet 5000 B</t>
  </si>
  <si>
    <t>SATA Регулятор подачи воздуха для jet 5000 B</t>
  </si>
  <si>
    <t>SATA Уплотнительное кольцо головки дюзы для jet 5000 B</t>
  </si>
  <si>
    <t>SATA Набор инструментов для ремонта SATA 5000 B</t>
  </si>
  <si>
    <t>SATA Ремонтный комплект запчастей для jet 5000 B</t>
  </si>
  <si>
    <t>SATA Шпиндель регулятора факела в сборе для jet 5000 B</t>
  </si>
  <si>
    <t>SATA Набор батареек для  jet 5000 B Digital</t>
  </si>
  <si>
    <t>SATA Набор клипс цветовой индикации (4шт) для SATAjet 4000</t>
  </si>
  <si>
    <t>SATA Набор из 3-х распределительных колец под сопло для SATAjet 4000</t>
  </si>
  <si>
    <t>SATA Курок подачи материала в сборе для jet 4000 B</t>
  </si>
  <si>
    <t>SATA Уплотнитель штуцера подачи воздуха для jet 4000 B Digital</t>
  </si>
  <si>
    <t>SATA Набор батареек для jet 4000 B Digital</t>
  </si>
  <si>
    <t>SATA Набор креплений курка для jet 4000 B</t>
  </si>
  <si>
    <t>SATA Регулятор подачи воздуха для jet 4000 B</t>
  </si>
  <si>
    <t>SATA Регулятор подачи материала с контргайкой для jet 4000 B</t>
  </si>
  <si>
    <t>SATA Ремонтный комплект запчастей для jet 4000 B</t>
  </si>
  <si>
    <t>SATA Винт со втулкой для соединения быстрого разъёма с jet 4000 B Digital</t>
  </si>
  <si>
    <t>SATA Головка дюзы для jet 4000 B HVLP</t>
  </si>
  <si>
    <t>SATA Набор уплотнителей (5шт.) для головки дюзы jet 4000B</t>
  </si>
  <si>
    <t>SATA Набор для ремонта воздушных клапанов для Jet 5000, 4000, 3000</t>
  </si>
  <si>
    <t>SATA Ремонтный комплект запчастей для JET 3000 HVLP, JET 3000 RP</t>
  </si>
  <si>
    <t>SATA Курок с набором крепления для SATAjet 3000 B</t>
  </si>
  <si>
    <t>SATA Уплотнитель штуцера подачи воздуха для пистолетов Digital</t>
  </si>
  <si>
    <t>SATA Ремонтный набор курка для SATA окрасочных пистолетов за исключением SATA minijet</t>
  </si>
  <si>
    <t>SATA Набор уплотнителей (3шт.) регулятора факела для SATA окрасочных пистолетов за исключением SATA minijet</t>
  </si>
  <si>
    <t>SATA Шток регулятора подачи воздуха для Jet 3000</t>
  </si>
  <si>
    <t>SATA Винт регулятора подачи материала для SATAjet 3000 B</t>
  </si>
  <si>
    <t>SATA Рукоятка регулятора факела с потайным винтом для SATAjet 3000</t>
  </si>
  <si>
    <t>SATA Втулка регулятора факела для SATAjet 3000 для установки с правой стороны</t>
  </si>
  <si>
    <t>SATA Набор уплотнительных колец для JET 5000, 4000, 3000</t>
  </si>
  <si>
    <t>SATA Шток регулятора подачи воздуха для SATAjet 3000K, 1000, 100</t>
  </si>
  <si>
    <t>SATA Шайба латунная 3,7 DIN для SATAjet 2000 HVLP, LP90</t>
  </si>
  <si>
    <t>SATA Винт регулятора подачи материала для SATAjet 2000, jet 90</t>
  </si>
  <si>
    <t>SATA Ремонтный комплект запчастей для JET 2000 HVLP, JET RP</t>
  </si>
  <si>
    <t>SATA Шток регулятора подачи воздуха для SATAjet 2000 HVLP. Jet RP, jet 3000 K, jet K3, jet 90-2</t>
  </si>
  <si>
    <t>SATA Набор батареек для JET 3000</t>
  </si>
  <si>
    <t>SATA Набор уплотнительных колец (5 шт.) головки дюзы для SATAjet 2000, 3000, jet RP</t>
  </si>
  <si>
    <t xml:space="preserve">SATA Ремонтный комплект запчастей для jet 1500 B </t>
  </si>
  <si>
    <t>SATA Ремонтный комплект для KLC</t>
  </si>
  <si>
    <t>SATA Набор противокапельных крышек (4шт.) для нижнего алюминиевого бачка 1л.</t>
  </si>
  <si>
    <t>SATA Уплотнительное кольцо головки дюзы для jet 100 и 1000</t>
  </si>
  <si>
    <t>SATA Курок подачи материала в сборе для jet 100, 1000</t>
  </si>
  <si>
    <t>SATA Набор колец (3шт.) системы распределения воздуха для SATAjet 1000</t>
  </si>
  <si>
    <t>SATA Ремонтный комплект для jet 1000 K</t>
  </si>
  <si>
    <t>SATA Набор колец (3шт.) системы распределения воздуха для SATA KLC</t>
  </si>
  <si>
    <t>SATA Винт регулятора подачи материала для SATAjet 1000, 100</t>
  </si>
  <si>
    <t>SATA Рукоятка регулятора факела с потайным винтом для SATAjet 1000</t>
  </si>
  <si>
    <t>SATA Набор уплотнителей (5шт.) сопла для SATAjet 1000</t>
  </si>
  <si>
    <t>SATA Фиксатор регулятора подачи материала для Jet 1000 K</t>
  </si>
  <si>
    <t>SATA Набор из 3-х распределительных колец под сопло для jet 100</t>
  </si>
  <si>
    <t>SATA Набор уплотнительных колец для SATAjet 1000 B, 100 B</t>
  </si>
  <si>
    <t>SATA Набор из 3-х распределительных колец под сопло minijet 4400</t>
  </si>
  <si>
    <t>SATA Регулятор подачи воздуха для minijet 4400</t>
  </si>
  <si>
    <t>SATA Втулка регулятора факела для minijet 4400</t>
  </si>
  <si>
    <t>SATA Набор уплотнительных колец иглы подачи материала и штока регулятора подачи воздуха для minijet 4400 B</t>
  </si>
  <si>
    <t>SATA Набор для ремонта воздушных клапанов для minijet 4400</t>
  </si>
  <si>
    <t>SATA Набор головок воздушного клапана (3 шт.) для minijet 4400</t>
  </si>
  <si>
    <t>SATA Набор уплотнительных колец (5шт) иглы для minijet 4400 B</t>
  </si>
  <si>
    <t>SATA Набор креплений курка для mimijet 4400 B</t>
  </si>
  <si>
    <t>SATA Прокладка (3шт) втулки регулятора факела для minijet 4400</t>
  </si>
  <si>
    <t>SATA Рукоятка регулятора факела с потайным винтом для minijet 4400 B</t>
  </si>
  <si>
    <t>SATA Набор уплотнительных колец для minijet 4400 B</t>
  </si>
  <si>
    <t>SATA Набор уплотнителей (5шт) сопла для minijet 4400 B</t>
  </si>
  <si>
    <t xml:space="preserve">SATA Набор пружин (3 шт.) иглы подачи материала и регулятора подачи воздуха для minijet 4400 B, 3000 B </t>
  </si>
  <si>
    <t>SATA Пружина штока курка для SATAjet 20 B,jet 20 B , minijet 3 HVLP</t>
  </si>
  <si>
    <t xml:space="preserve">SATA Контргайка регулятора подачи материала для SATAminijet 3000 B HVLP, minijet 4 HVLP </t>
  </si>
  <si>
    <t>SATA Пружина иглы для minijet 3000 B HVLP, minijet 4 HVLP</t>
  </si>
  <si>
    <t>SATA Потайной винт М 2,5 х 5 DIN 965 регулятора факела для minijet 3000 B HVLP, minijet 4 HVLP</t>
  </si>
  <si>
    <t>SATA Механизм регулятора факела в сборе для minijet</t>
  </si>
  <si>
    <t>SATA Пружина регулятора подачи воздуха для minijet 3000 B HVLP, minijet 4 HVLP</t>
  </si>
  <si>
    <t>SATA Воздушный клапан регулятора подачи воздуха для minijet 3000 B HVLP, minijet 4 HVLP</t>
  </si>
  <si>
    <t xml:space="preserve">SATA Шток регулятора подачи воздуха для minijet 3000 B HVLP, minijet 4 HVLP, jet 20 B,jet 20 B </t>
  </si>
  <si>
    <t>SATA Набор уплотнительных колец для minijet 3000 B HVLP, minijet 4 HVLP</t>
  </si>
  <si>
    <t>SATA Шток регулятора подачи воздуха для Minijet 3 HVLP</t>
  </si>
  <si>
    <t>SATA Шпилька регулятора факела для SATAminijet 3000 B HVLP, minijet 4 HVLP</t>
  </si>
  <si>
    <t>SATA Компенсатор иглы для minijet</t>
  </si>
  <si>
    <t>SATA Набор уплотнительных колец иглы для minijet 3000 B HVLP, minijet 4 HVLP</t>
  </si>
  <si>
    <t>SATA Крышка с пробкой бачка 0,125л с противокапельным устройством</t>
  </si>
  <si>
    <t>SATA Набор из 4-х противокапельных колец для крышки бачка 0,125л</t>
  </si>
  <si>
    <t>SATA Ремонтный комплект для SATAminijet</t>
  </si>
  <si>
    <t xml:space="preserve">SATA Винт регулятора факела для SATAminijet 3000 B HVLP, minijet 4 HVLP </t>
  </si>
  <si>
    <t>SATA Уплотнительное кольцо головки дюзы для minijet 3000B и 1000K</t>
  </si>
  <si>
    <t xml:space="preserve">SATA Винт регулятора подачи материала для SATAminijet 3000 B HVLP, minijet 4 HVLP </t>
  </si>
  <si>
    <t xml:space="preserve">SATA Ось регулятора факела для SATAminijet 3000 B HVLP, minijet 4 HVLP </t>
  </si>
  <si>
    <t xml:space="preserve">SATA Набор инструментов для ремонта SATAminijet 3000 B HVLP, minijet 4 HVLP </t>
  </si>
  <si>
    <t xml:space="preserve">SATA Курок подачи материала в сборе для SATAminijet 3000 B HVLP, minijet 4 HVLP </t>
  </si>
  <si>
    <t xml:space="preserve">SATA Ремонтный комплект для SATAminijet 3000 B HVLP, minijet 4 HVLP </t>
  </si>
  <si>
    <t xml:space="preserve">SATA Уплотнитель штока регулятора подачи воздуха для SATAminijet 3000 B HVLP, minijet 4 HVLP </t>
  </si>
  <si>
    <t xml:space="preserve">SATA Набор из 3-х распределительных колец под сопло для SATAminijet 3000 B HVLP, minijet 4 HVLP </t>
  </si>
  <si>
    <t>SATA Головка дюзы для jet 4000 B RP</t>
  </si>
  <si>
    <t>SATA Ремонтный комплект для minijet 4400</t>
  </si>
  <si>
    <t>SATA Штуцер подачи материала с резьбой 3/8" для пистолетов SATA с нижней подачей</t>
  </si>
  <si>
    <t>SATA Штуцер подачи материала с резьбой 3/8" и фильтром 60 msh для пистолетов SATA с нижней подачей</t>
  </si>
  <si>
    <t>SATA Курок с набором крепления для jet 3000K, jet K3</t>
  </si>
  <si>
    <t>SATA Винт регулятора подачи материала для SATAjet 3000 K, Jet K3</t>
  </si>
  <si>
    <t>SATA Комплект регулятора факела для SATAjet 3000 K, jet K3</t>
  </si>
  <si>
    <t>SATA Ремонтный комплект для SATAjet 3000 K, jet K3</t>
  </si>
  <si>
    <t>SATA Ремонтный комплект для регулятора подачи воздуха для  SATAjet 3000 K, jet K3</t>
  </si>
  <si>
    <t>SATA Штуцер для подключения шланга подачи материала для SATAjet 3000 K, jet K3</t>
  </si>
  <si>
    <t>SATA Втулка иглы подачи материала для SATAjet 3000 K, jet K3</t>
  </si>
  <si>
    <t>SATA Втулка с обоймой уплотнителя иглы подачи материала для SATAjet 3000 K spray mix пистолетов</t>
  </si>
  <si>
    <t>SATA Насадка-удлинитель 20см 1,6мм для SATAjet 1000 B RP</t>
  </si>
  <si>
    <t>SATA Насадка-удлинитель 30см 1,6мм для SATAjet 1000 B RP</t>
  </si>
  <si>
    <t>SATA Насадка-удлинитель 40см 1,6мм для SATAjet 1000 B RP</t>
  </si>
  <si>
    <t>SATA Насадка-удлинитель 30º 20см 1,6мм для SATAjet 1000 B RP</t>
  </si>
  <si>
    <t>SATA Насадка-удлинитель 30º 30см 1,6мм для SATAjet 1000 B RP</t>
  </si>
  <si>
    <t>SATA Насадка-удлинитель 30º 40см 1,6мм для SATAjet 1000 B RP</t>
  </si>
  <si>
    <t>SATA Насадка-удлинитель 90º 20см 1,6мм для SATAjet 1000 B RP</t>
  </si>
  <si>
    <t>SATA Насадка-удлинитель 90º 30см 1,6мм для SATAjet 1000 B RP</t>
  </si>
  <si>
    <t>SATA Насадка-удлинитель 90º 40см 1,6мм для SATAjet 1000 B RP</t>
  </si>
  <si>
    <t>SATA Насадка-удлинитель 90º 40см 1,8мм для SATAjet 1000 B RP</t>
  </si>
  <si>
    <t>SATA Насадка-удлинитель 20см 1,6мм для SATAjet 1000 K RP</t>
  </si>
  <si>
    <t>SATA Насадка-удлинитель 30см 1,6мм для SATAjet 1000 K RP</t>
  </si>
  <si>
    <t>SATA Насадка-удлинитель 40см 1,6мм для SATAjet 1000 K RP</t>
  </si>
  <si>
    <t>SATA Насадка-удлинитель 30º 20см 1,6мм для SATAjet 1000 K RP</t>
  </si>
  <si>
    <t>SATA Насадка-удлинитель 30º 30см 1,6мм для SATAjet 1000 K RP</t>
  </si>
  <si>
    <t>SATA Насадка-удлинитель 30º 40см 1,6мм для SATAjet 1000 K RP</t>
  </si>
  <si>
    <t>SATA Насадка-удлинитель 20см 1,6мм с внутренним смешиванием для SATAjet 1000 K RP</t>
  </si>
  <si>
    <t>SATA Насадка-удлинитель 30см 1,6мм с внутренним смешиванием для SATAjet 1000 K RP</t>
  </si>
  <si>
    <t>SATA Насадка-удлинитель 40см 1,6мм с внутренним смешиванием для SATAjet 1000 K RP</t>
  </si>
  <si>
    <t>SATA Насадка-удлинитель 90º 20см 1,6мм для SATAjet 1000 K RP</t>
  </si>
  <si>
    <t>SATA Насадка-удлинитель 90º 30см 1,6мм для SATAjet 1000 K RP</t>
  </si>
  <si>
    <t>SATA Насадка-удлинитель 90º 40см 1,6мм для SATAjet 1000 K RP</t>
  </si>
  <si>
    <t>SATA Насадка-удлинитель 40 см с вращающейся головкой 30º 1,6мм для SATAjet 1000 B RP</t>
  </si>
  <si>
    <t>SATA Насадка-удлинитель 20 см с вращающейся головкой 30º 1,6мм для SATAjet 1000 B RP</t>
  </si>
  <si>
    <t>SATA Штуцер подачи материала с резьбой 1/4" для minijet 1000 K RP</t>
  </si>
  <si>
    <t>SATA Фильтр материала 60 msh для minijet 1000 K RP</t>
  </si>
  <si>
    <t>SATA Переходник-коннектор к шлангу нижней подачи для minijet 1000 K RP</t>
  </si>
  <si>
    <t>SATA Ремонтный комплект иглы для SATAjet B, H, K, NR 92</t>
  </si>
  <si>
    <t>SATA Набор уплотнителей иглы подачи материала для SATAjet B, jet GR, jet H, spray master, jet NR 95, jet K</t>
  </si>
  <si>
    <t>SATA Ремонтный комплект для jet B, серийный номер до 650000</t>
  </si>
  <si>
    <t>SATA Набор уплотнительных колец для jet B и KL</t>
  </si>
  <si>
    <t>SATA Винт регулятора подачи материала с фиксатором для SATAjet B-NR95</t>
  </si>
  <si>
    <t>SATA Ремонтный комплект для jet B, серийный номер 650000 и выше</t>
  </si>
  <si>
    <t>SATA Набор уплотнительных колец для jet H</t>
  </si>
  <si>
    <t>SATA Ремонтный комплект для jet H+K, серийный номер 90000 и выше</t>
  </si>
  <si>
    <t>SATA Уплотнительное кольцо предохранительного клапана бачков HKD, HRS, BVD и NAD-92</t>
  </si>
  <si>
    <t>SATA Пластиковый воздушный шланг для бачков BVD под давлением  и бачков с миксером</t>
  </si>
  <si>
    <t>SATA Алюминиевая крышка для бачка под давлением в сборе для Spray Master пистолетов</t>
  </si>
  <si>
    <t>SATA Штуцер подачи воздуха алюминиевой крышки бачка под давлением для Spray Master пистолетов</t>
  </si>
  <si>
    <t>SATA Набор прокладок (4шт) для BVD, SATA mini set 2, HRS-E, бачка с мешалкой</t>
  </si>
  <si>
    <t>SATA Игла подачи материала 1,6мм для SATA LM 2000 K RP и LM 2000 KK RP</t>
  </si>
  <si>
    <t>SATA Регулировочное соединение в сборе для BVD бачка под давлением  для GR и LM пистолетов</t>
  </si>
  <si>
    <t>SATA Противокапельное кольцо бачка (10 шт.) для Spray Master пистолетов</t>
  </si>
  <si>
    <t>SATA Штуцер бачка под давлением для Spray Master пистолетов</t>
  </si>
  <si>
    <t>SATA Пластиковый воздушный шланг с соединением к бачку под давлением для Spray Master пистолетов</t>
  </si>
  <si>
    <t>SATA Потайной болт М4 х 8 для манометра и регулятора факела, нержавеющая сталь</t>
  </si>
  <si>
    <t>SATA Шпиндель в сборе для регулировочного клапана для LM 2000</t>
  </si>
  <si>
    <t>SATA Набор уплотнительных колец для LM 2000</t>
  </si>
  <si>
    <t>SATA Ручка регулировочного клапана для LM 2000</t>
  </si>
  <si>
    <t>SATA Ремонтный комплект запчастей для LM 2000</t>
  </si>
  <si>
    <t xml:space="preserve">SATA Набор из 3-х колец системы распределения воздуха для LM 2000 </t>
  </si>
  <si>
    <t>SATA Уплотнитель штока подачи краски для LM, Jet, MC-B, MR/D/90</t>
  </si>
  <si>
    <t>SATA Регулятор подачи воздуха для jet 20 B</t>
  </si>
  <si>
    <t>SATA Стеклянный бачок 25мл с plug-in крышкой для jet 20 B, minijet 3000</t>
  </si>
  <si>
    <t>SATA Набор стеклянных бачков 25мл с элементом подсоединения (5шт.) для SATAdecor 2000 и minijet</t>
  </si>
  <si>
    <t>SATA Набор стеклянных бачков 25мл с глухой крышкой (5шт.) для jet 20 B</t>
  </si>
  <si>
    <t>SATA Набор уплотнительных колец для jet 20 B, dekor 2000</t>
  </si>
  <si>
    <t>SATA Ремонтный комплект запчастей для jet 20 B, dekor 2000</t>
  </si>
  <si>
    <t>SATA Набор из 3-х пластиковых крышек 4мл бачка для Satagraph 2</t>
  </si>
  <si>
    <t>SATA Ремонтный комплект запчастей для Satagraph 2</t>
  </si>
  <si>
    <t>SATA Набор из 3-х соединительных штуцеров для Satagraph 2</t>
  </si>
  <si>
    <t xml:space="preserve">SATA ПВХ воздушный шланг длиной 3м. с быстрым соединением для Satagraph 2, jet 20 B и jet 20 B </t>
  </si>
  <si>
    <t>SATA Рукоятка для Satagraph 2</t>
  </si>
  <si>
    <t>SATA Стеклянный бачок 15мл со шлангом для Satagraph 2</t>
  </si>
  <si>
    <t>SATA Набор из 5-и 15мл стеклянных бачков и крышки со шлангом для Satagraph 2</t>
  </si>
  <si>
    <t>SATA Головка дюзы для Satagraph 2</t>
  </si>
  <si>
    <t>SATA Бачок 2,5мл с крышкой для Satagraph 1 и 3</t>
  </si>
  <si>
    <t>SATA Бачок 5мл с крышкой для Satagraph 1 и 3</t>
  </si>
  <si>
    <t>SATA Бачок нижний 5мл с крышкой для Satagraph 1 и 3</t>
  </si>
  <si>
    <t>SATA Стекловолоконный шланг 2,5м для Satagraph</t>
  </si>
  <si>
    <t>SATA Головка дюзы для Satagraph 3</t>
  </si>
  <si>
    <t>SATA Рукоятка в сборе для Satagraph 3</t>
  </si>
  <si>
    <t>SATA Ремонтный комплект запчастей для Satagraph 1</t>
  </si>
  <si>
    <t>SATA Ремонтный комплект запчастей для Satagraph 3</t>
  </si>
  <si>
    <t>SATA Курок подачи материала для SATAgraph 3</t>
  </si>
  <si>
    <t>SATA Набор уплотнительных колец (5шт.) для дюзы SATAgraph 1, 2, 3</t>
  </si>
  <si>
    <t>SATA Набор уплотнительных колец (5шт.) для бачка SATAgraph 1, 2, 4</t>
  </si>
  <si>
    <t>SATA Рукоятка регулятора факела для SATAjet 2000 HVLP, jet B, MC-B</t>
  </si>
  <si>
    <t>SATA Коробка сальника воздушного клапана для SATAjet, KL, HKD и MC-B</t>
  </si>
  <si>
    <t>SATA Сопло 1,6мм для LM, HKD и MC-B</t>
  </si>
  <si>
    <t>SATA Набор уплотнителей для Jet2000HVLP, JetRP, Jet90</t>
  </si>
  <si>
    <t>SATA Фиксатор штока воздушного клапана для SATAjet 3000, jet 2000 HVLP, jet RP, jet K3, jet 3000 K, jet 1000, jet 100, KLC, jet K3, jet 90</t>
  </si>
  <si>
    <t>SATA Набор из 12 пружин для регулятора подачи воздуха</t>
  </si>
  <si>
    <t>SATA Уплотнительное кольцо 9 х 1,5мм крышки штока воздушного клапана для SATAjet пистолетов</t>
  </si>
  <si>
    <t>SATA Крышка штока воздушного клапана для SATA пистолетов без манометра</t>
  </si>
  <si>
    <t>SATA Шток воздушного клапана для SATAjet 3000, jet 2000, jet RP</t>
  </si>
  <si>
    <t xml:space="preserve">SATA Втулка регулятора факела для SATAjet 2000, 3000 </t>
  </si>
  <si>
    <t>SATA Набор из 3-х распределительных колец под сопло для SATAjet 3000, jet 2000 HVLP, jet RP, jet K3</t>
  </si>
  <si>
    <t>SATA Набор уплотнительных колец иглы для jet 3000, jet 2000, RP, K3, jet 1000, jet 100 и KLC</t>
  </si>
  <si>
    <t>SATA Шарнирное соединение для SATAjet 3000, 2000 и RP</t>
  </si>
  <si>
    <t>SATA Набор из 2-х фильтров нижнего бачка для jet/H, LM и GR-92</t>
  </si>
  <si>
    <t>SATA Винт регулятора подачи воздуха для JET/90, JET, LM/GR-92 and MC-B</t>
  </si>
  <si>
    <t>SATA Механизм регулятора факела в сборе для Jet/90, Jet</t>
  </si>
  <si>
    <t>SATA Набор уплотнителей иглы подачи материала для SATAjet 90</t>
  </si>
  <si>
    <t>SATA Набор пружин (12шт.) регулятора подачи материала для SATA окрасочных пистолетов за исключением SATA minijet</t>
  </si>
  <si>
    <t>SATA Пружина регулятора подачи воздуха для окрасочных пистолетов SATA</t>
  </si>
  <si>
    <t>SATA Фиксатор регулятора факела для SATA пистолетов</t>
  </si>
  <si>
    <t>SATA Уплотнитель штока воздушного клапана для SATAjet 3000, jet 2000 HVLP, jet RP, jet 1000, jet 100, KLC, jet K3, jet 90</t>
  </si>
  <si>
    <t>SATA Набор пружин для иглы и регулятора подачи воздуха для SATA пистолетов за исключением SATA minijet</t>
  </si>
  <si>
    <t>SATA Штуцер подачи воздуха G1/4" для SATA пистолетов</t>
  </si>
  <si>
    <t>SATA Набор уплотнителей (3шт.) регулятора подачи воздуха для SATA окрасочных пистолетов за исключением SATA minijet</t>
  </si>
  <si>
    <t>SATA Регулятор факела для пистолетов SATA</t>
  </si>
  <si>
    <t>SATA Рукоятка регулятора с винтом для пистолетов SATA</t>
  </si>
  <si>
    <t>SATA Серый капюшон для маски SATA vision Air 5000</t>
  </si>
  <si>
    <t>SATA Фиксатор головы для маски SATA vision Air 5000</t>
  </si>
  <si>
    <t>SATA Поясной ремень без накладок для маски SATA vision Air 5000</t>
  </si>
  <si>
    <t>SATA Боковая накладка поясного ремня для маски SATA vision Air 5000</t>
  </si>
  <si>
    <t>SATA для маски SATA vision Air 5000</t>
  </si>
  <si>
    <t>SATA Набор сменных плёнок 20шт. для маски Vision Air 5000</t>
  </si>
  <si>
    <t>SATA Набор сменных плёнок 100шт. для маски SATA vision Air 5000</t>
  </si>
  <si>
    <t>SATA Набор сменных плёнок 1000шт.для маски SATA vision Air 5000</t>
  </si>
  <si>
    <t>SATA Клипса цветовой индикации для маски SATA vision Air 5000</t>
  </si>
  <si>
    <t>SATA Набор гигиенических сменных лицевых вкладышей для маски SATA vision Air 5000</t>
  </si>
  <si>
    <t>SATA Набор сменных вкладышей 10шт.  фиксатора головы для масок Vision Air 5000</t>
  </si>
  <si>
    <t>SATA Набор болтов 6шт.  крепления сменных плёнок для масок Vision Air 5000</t>
  </si>
  <si>
    <t>SATA Держатель капюшона для маски SATA vision Air 5000</t>
  </si>
  <si>
    <t>SATA Комплект самоклеющихся полосок (1 - длинная, 2 - короткие) на липучке для фиксации капюшона маски Vision Air 5000</t>
  </si>
  <si>
    <t>SATA Угольный фильтр для маски SATA vision Air 5000</t>
  </si>
  <si>
    <t>SATA Диффузор с вкладышем для маски SATA vision Air 5000</t>
  </si>
  <si>
    <t>SATA Увлажнитель воздуха для маски SATA vision Air 5000</t>
  </si>
  <si>
    <t>SATA Поясной ремень с регулятором давления воздуха с угольным фильтром для масок Vision Air 5000 Carbon</t>
  </si>
  <si>
    <t>SATA Поясной ремень с регулятором давления воздуха для масок Vision Air 5000</t>
  </si>
  <si>
    <t>SATA Нагреватель воздуха для маски SATA vision Air 5000 с угольным фильтром</t>
  </si>
  <si>
    <t>SATA Регулятор давления воздуха для маски SATA vision Air 5000 с угольным фильтром</t>
  </si>
  <si>
    <t>SATA Регулятор давления воздуха для масок Vision Air 5000</t>
  </si>
  <si>
    <t xml:space="preserve">SATA Поясной ремень для защитных масок Vision Air 5000 </t>
  </si>
  <si>
    <t>SATA Охладитель воздуха в сборе для масок Air Vision 5000</t>
  </si>
  <si>
    <t xml:space="preserve">SATA Поясной ремень для защитных масок Air Vision 5000 </t>
  </si>
  <si>
    <t>SATA Нагреватель воздуха для маски SATA vision Air 5000</t>
  </si>
  <si>
    <t>SATA Набор сменных прокладок 10шт. из искуственной кожи для масок с принудительной подачей SATA</t>
  </si>
  <si>
    <t>SATA Воздушный шланг длиной 1,2м с соединениями для пистолета</t>
  </si>
  <si>
    <t>SATA Сменный воздушный фильтр для респираторов SATA</t>
  </si>
  <si>
    <t>SATA Несущий ремень для защитных масок с принудительной подачей SATA</t>
  </si>
  <si>
    <t>SATA Набор клипс для крепления плёнки масок SATA vision 2000</t>
  </si>
  <si>
    <t>SATA Нижняя часть (2шт.) масок Vision 2000</t>
  </si>
  <si>
    <t xml:space="preserve">SATA Уплотнительное кольцо 54х2,5мм угольного  фильтра респиратора </t>
  </si>
  <si>
    <t>SATA Корпус угольного фильтра респиратора</t>
  </si>
  <si>
    <t>SATA Набор сменных плёнок 5шт. для маски SATA vision 2000</t>
  </si>
  <si>
    <t>SATA Набор сменных плёнок 25шт. для маски SATA vision 2000</t>
  </si>
  <si>
    <t>SATA Набор сменных плёнок 1000шт. для маски SATA vision 2000</t>
  </si>
  <si>
    <t>SATA Набор сменных плёнок 25шт. для индустриальных масок SATA</t>
  </si>
  <si>
    <t>SATA Шланг подачи воздуха для SATA респираторов ø 9.5 x 5.0мм, цена за 1м., макс.длина 40м.</t>
  </si>
  <si>
    <t>SATA Армированный шланг подачи воздуха для SATA респираторов, 6м,  ø 9.5 x 5.0мм</t>
  </si>
  <si>
    <t>SATA Воздушный шланг со звуковым сигнализатором и пенной накладкой 1850мм для масок SATA Vision 2000</t>
  </si>
  <si>
    <t>SATA Армированный шланг подачи воздуха для SATA респираторов, 40м,  ø 9.5 x 5.0мм</t>
  </si>
  <si>
    <t>SATA Армированный шланг подачи воздуха для SATA респираторов, 10м,  ø10мм</t>
  </si>
  <si>
    <t>SATA Армированный шланг подачи воздуха для SATA респираторов, 40м,  ø10мм</t>
  </si>
  <si>
    <t>SATA Предохранительная быстродействующая муфта для увлажнителя воздуха</t>
  </si>
  <si>
    <t>SATA Ниппель увлажнителя воздуха</t>
  </si>
  <si>
    <t>SATA Кольцо круглого сечения 39 х 2,5мм для увлажнителя воздуха</t>
  </si>
  <si>
    <t>SATA Предохранительный клапан в сборе увлажнителя воздуха</t>
  </si>
  <si>
    <t>SATA Вставной ниппель увлажнителя воздуха</t>
  </si>
  <si>
    <t>SATA Уплотнительное кольцо 10х2мм для глушителя SATA индустриальной маски</t>
  </si>
  <si>
    <t>SATA Защитный стакан угольного фильтра респиратора</t>
  </si>
  <si>
    <t xml:space="preserve">SATA Зажим для шланга </t>
  </si>
  <si>
    <t>SATA Угольный фильтр в сборе для защитных масок SATA Vision 2000 с поясным ремнём</t>
  </si>
  <si>
    <t>SATA Угольный фильтр в сборе для респираторов SATA с поясным ремнём</t>
  </si>
  <si>
    <t>SATA Набор сменных вкладышей 20шт. для SATA индустриальных масок</t>
  </si>
  <si>
    <t>SATA Набор сменных лицевых вкладышей 2шт. для SATA индустриальных масок</t>
  </si>
  <si>
    <t>SATA Резьбовая пробка увлажнителя воздуха</t>
  </si>
  <si>
    <t>SATA Набор сменных нижних вкладышей 5шт. для SATA индустриальных масок</t>
  </si>
  <si>
    <t>SATA Быстросъёмное соединение для масок SATA vision 2000</t>
  </si>
  <si>
    <t>SATA Поролоновая накладка для подбородка для масок SATA vision 2000</t>
  </si>
  <si>
    <t>SATA Серый капюшон для маски SATA vision 2000</t>
  </si>
  <si>
    <t>SATA Поясной ремень для защитных масок SATA Vision 2000 без угольного фильтра, с регулятором воздуха, индустриальная версия</t>
  </si>
  <si>
    <t>SATA Налобник для маски SATA vision 2000</t>
  </si>
  <si>
    <t>SATA Нагреватель воздуха с регулятором давления для использования с респираторами SATA</t>
  </si>
  <si>
    <t>SATA Набор сменных вкладышей 20шт. для маски Vision 2000</t>
  </si>
  <si>
    <t>SATA Клапан увлажнителя воздуха в сборе</t>
  </si>
  <si>
    <t>SATA Набор чистящих влажных салфеток (10шт.) для респираторов SATA</t>
  </si>
  <si>
    <t xml:space="preserve">SATA Поролоновая самоклеющаяся вставка 8х25х345мм для повышения комфортности респираторов </t>
  </si>
  <si>
    <t>SATA Самоклеющаяся полоска-липучка 40см для крепления капюшона маски SATA vision 2000</t>
  </si>
  <si>
    <t>SATA Внутренний сменный блок для увлажнителя воздуха респираторов</t>
  </si>
  <si>
    <t>SATA Капюшон с креплением на липучке для маски Vision 2000</t>
  </si>
  <si>
    <t>SATA Поясной ремень для защитной маски арт.54825 без угольного фильтра, с регулятором воздуха, индустриальная версия</t>
  </si>
  <si>
    <t>SATA Шланг подачи воздуха для SATA респираторов</t>
  </si>
  <si>
    <t>SATA Шланг подачи воздуха с сигнальным устройством для SATA респираторов</t>
  </si>
  <si>
    <t>SATA Увлажнитель воздуха для использования с респираторами SATA</t>
  </si>
  <si>
    <t>SATA Набор запасных пластиковых ремней для масок Vision 2000</t>
  </si>
  <si>
    <t>SATA Винты (2шт) для масок Vision 2000</t>
  </si>
  <si>
    <t>SATA Несущая рама с боковыми и нижней частями для масок Vision 2000</t>
  </si>
  <si>
    <t xml:space="preserve">SATA ПВХ шланг 4 х 2 х 110мм для SATA респираторов </t>
  </si>
  <si>
    <t>SATA Распределитель воздуха для полумасок (2шт.)</t>
  </si>
  <si>
    <t>SATA Шланг подачи воздуха с сигнальным устройством и гасителем шума для защитных масок SATA Vision 2000</t>
  </si>
  <si>
    <t>SATA Т-образный узел подсоединения воздуха для защитных масок SATA Airfresh и Vision 2000</t>
  </si>
  <si>
    <t>SATA Набор держателей предфильтров (2шт.) и предфильтров (10шт.) для SATA респираторов</t>
  </si>
  <si>
    <t>SATA Оголовье с фиксатором для респираторов SATA Air Star</t>
  </si>
  <si>
    <t>SATA Набор предфильтров (10шт.) для респираторов SATA Air Star F</t>
  </si>
  <si>
    <t>SATA Набор предфильтров (50шт.) для респираторов SATA Air Star F</t>
  </si>
  <si>
    <t>SATA Набор мембран вдоха (10шт.) и  выдоха (5шт.) для респираторов SATA Air Star</t>
  </si>
  <si>
    <t>SATA Пара фильтров А2:Р3 для респираторов SATA Air Star F</t>
  </si>
  <si>
    <t>SATA Набор фильтров А2:Р3 (6 пар) для респираторов SATA Air Star F</t>
  </si>
  <si>
    <t>SATA Набор фильтров А2:Р3 (3 пары) для респираторов SATA Air Star F</t>
  </si>
  <si>
    <t>SATA Набор чистящих салфеток (10шт.) для респираторов SATA</t>
  </si>
  <si>
    <t>SATA Соединитель (2шт.) для респираторов SATA Air Star C</t>
  </si>
  <si>
    <t>SATA Смягчающая подкладка поясного ремня для защитных масок SATA Vision 2000</t>
  </si>
  <si>
    <t>SATA Держатель увлажнителя воздуха</t>
  </si>
  <si>
    <t>SATA Контейнер увлажнителя воздуха</t>
  </si>
  <si>
    <t>SATA Кольцо круглого сечения 68 х 2,0 мм увлажнителя воздуха (до июля 2013 г.)</t>
  </si>
  <si>
    <t>SATA Кольцо круглого сечения 71 х 2,0 мм увлажнителя воздуха (с июля 2013 г.)</t>
  </si>
  <si>
    <t>SATA Пружина регулятора давления фильтров серии 300 и 400</t>
  </si>
  <si>
    <t>SATA Мембрана фильтров серии 300 и 400</t>
  </si>
  <si>
    <t>SATA Кран подачи воздуха для фильтров серии 400, тефлон G 1/2</t>
  </si>
  <si>
    <t>SATA Клапан выпуска конденсата для SATA фильтров серий 100, 200, 300 и 400</t>
  </si>
  <si>
    <t>SATA Манометр 0-10 бар для фильтров серий 200, 300 и 400</t>
  </si>
  <si>
    <t>SATA Внутренняя часть колбы для фильтров серий 100, 200, 300 и 400</t>
  </si>
  <si>
    <t>SATA Фильтр из спечённой бронзы для серий 100, 200, 300 и 400</t>
  </si>
  <si>
    <t>SATA Клапан давления для фильтров серий 300 и 400</t>
  </si>
  <si>
    <t xml:space="preserve">SATA Пластиковая гайка крепления картриджа для фильтров серий 300 и 400 </t>
  </si>
  <si>
    <t>SATA Уловитель конденсата для фильтров серий 100, 200, 300, 400</t>
  </si>
  <si>
    <t>SATA Стакан с автоматическим выпускным клапаном для фильтров серий 200, 300 и 400</t>
  </si>
  <si>
    <t>SATA Наконечник фильтра с уплотнительным кольцом для серий 200, 300 и 400</t>
  </si>
  <si>
    <t>SATA Переносная подставка для фильтров серии 400</t>
  </si>
  <si>
    <t>SATA Отвод с 2-мя воздушными выходами G 1/4a для фильтров серии 400 старого образца до 2011г.</t>
  </si>
  <si>
    <t>SATA Уплотнительная прокладка для фильтров серии 400</t>
  </si>
  <si>
    <t>SATA Шпиндель для фильтров серии 400</t>
  </si>
  <si>
    <t>SATA Сменный картридж для фильтров серий 200, 300 и 400</t>
  </si>
  <si>
    <t>SATA Фиксирующая муфта регулятора давления фильтров серии 400</t>
  </si>
  <si>
    <t>SATA дроссельный клапан конденсата для увлажнителя SATA AB1</t>
  </si>
  <si>
    <t>SATA Шток клапана регулятора давления в сборе для фильтров серии 0/324</t>
  </si>
  <si>
    <t>SATA Стакан для фильтров серий 200, 300 и 400</t>
  </si>
  <si>
    <t>SATA Сменный картридж с активированным углём для фильтров серии 200, 300 и 400</t>
  </si>
  <si>
    <t>SATA Ремонтный комплект для фильтров серии 400</t>
  </si>
  <si>
    <t>SATA Соединительный винт для фильтров серии 400</t>
  </si>
  <si>
    <t>SATA Потайной винт ручки регулятора давления фильтров серии 400</t>
  </si>
  <si>
    <t>SATA Набор уплотнителей для фильтров серии 400</t>
  </si>
  <si>
    <t>SATA Ручка регулятора давления фильтра серии 400</t>
  </si>
  <si>
    <t>SATA Шаровый выпускной кран G1/4a для фильтров серии 400</t>
  </si>
  <si>
    <t>SATA Выходной блок в сборе с 2-мя шаровыми кранами для фильтров серии 400</t>
  </si>
  <si>
    <t>SATA Выходной блок с удлинением в сборе с 2-мя шаровыми кранами для фильтров серии 400</t>
  </si>
  <si>
    <t>SATA Клапан регулирования давления для фильтров 100prep</t>
  </si>
  <si>
    <t>SATA Сменный картридж тонкой очистки для фильтров 100prep</t>
  </si>
  <si>
    <t>SATA Набор уплотнительных колец для фильтров 100prep</t>
  </si>
  <si>
    <t xml:space="preserve">SATA Сменный картридж с активированным углём для фильтров 100prep </t>
  </si>
  <si>
    <t>SATA Регулятор давления для фильтров серии 200</t>
  </si>
  <si>
    <t>SATA Таймер для фильтров из спечённой бронзы</t>
  </si>
  <si>
    <t>SATA Крышка фильтра (4 шт.) для SATA фильтров</t>
  </si>
  <si>
    <t>SATA Плечевой ремень для напорного бачка SATA mini set 2</t>
  </si>
  <si>
    <t>SATA Контргайка G 1/4 для верхней трубки напорного бачка SATA mini set 2</t>
  </si>
  <si>
    <t>SATA Регулятор давления с перепускным клапаном для напорного бачка 2л.</t>
  </si>
  <si>
    <t>SATA Набор шлангов (2шт) 9х9мм, длиной 1,5м для напорного бачка 2л</t>
  </si>
  <si>
    <t>SATA Набор расходных запасных частей для напорного бачка SATA mini set 2</t>
  </si>
  <si>
    <t>SATA Клапан сброса избыточного давления 2,5 бар для напорного бачка SATA mini set 2</t>
  </si>
  <si>
    <t>SATA Медное уплотнительное кольцо 13х18х1 клапана выпуска конденсата для напорных баков SATA mini set 2 и 10л.</t>
  </si>
  <si>
    <t>SATA Манометр 0-4 бар, 50мм, для напорного бачка SATA mini set 2</t>
  </si>
  <si>
    <t>SATA Клапан для напорного бачка SATA mini set 2</t>
  </si>
  <si>
    <t>SATA Бачок 2л. для SATA mini set 2</t>
  </si>
  <si>
    <t>SATA Трубка подачи материала для напорного бачка SATA mini set 2</t>
  </si>
  <si>
    <t>SATA Набор винтов (2шт.) для напорного бачка SATA mini set 2</t>
  </si>
  <si>
    <t>SATA Набор уплотнительных колец (4шт.) для напорного бачка SATA mini set 2</t>
  </si>
  <si>
    <t>SATA Набор винтов (2шт.) понижения давления для напорного бачка SATA mini set 2</t>
  </si>
  <si>
    <t>SATA Набор шлангов (2шт) 6х6мм, длиной 3м для напорного бачка 2л</t>
  </si>
  <si>
    <t>SATA Ручной миксер для напорного бака 10л.</t>
  </si>
  <si>
    <t>SATA Манометр 0-4 бар, 50мм, для SATA напорных баков 10л.</t>
  </si>
  <si>
    <t>SATA Двойной регулятор давления для SATA напорных баков 10л. в сборе</t>
  </si>
  <si>
    <t>SATA Регулятор давления для SATA напорных баков 10л. в сборе</t>
  </si>
  <si>
    <t>SATA Сменный внутренний бак из нержавеющей стали для SATA напорного бака 10л.</t>
  </si>
  <si>
    <t>SATA Уплотнительное кольцо для напорного бака 10л.</t>
  </si>
  <si>
    <t>SATA Ручной миксер для напорного бака 24л.</t>
  </si>
  <si>
    <t>SATA Прокладка крышки напорного бака 24л.</t>
  </si>
  <si>
    <t>SATA Дополнительный штуцер второго пистолета для напорного бака</t>
  </si>
  <si>
    <t>SATA Регулятор давления для SATA напорных баков 24л. в сборе, 6 бар</t>
  </si>
  <si>
    <t>SATA Двойной регулятор давления для SATA напорных баков 24л. в сборе, 6 бар</t>
  </si>
  <si>
    <t>SATA Сменный внутренний бак для SATA напорного бака 24л., сталь V2A</t>
  </si>
  <si>
    <t>SATA Тележка для напорного бака 24л.</t>
  </si>
  <si>
    <t>SATA Устройство для подключения 2-х пистолетов к напорному баку 24л, нерж.сталь</t>
  </si>
  <si>
    <t>SATA Ручной миксер для напорного бака 48л.</t>
  </si>
  <si>
    <t>SATA Отвод материала для напорного бака 24-48л., нерж.сталь, наружная резьба G 1/2</t>
  </si>
  <si>
    <t>SATA Двойной регулятор давления для SATA напорных баков 48л. в сборе, 4 бар</t>
  </si>
  <si>
    <t>SATA Уплотнительное кольцо крышки напорного бака 48л.</t>
  </si>
  <si>
    <t>SATA Устройство для подключения 2-х пистолетов к напорному баку 48л, нерж.сталь</t>
  </si>
  <si>
    <t>SATA Прокладка для Vario Top Spray насоса</t>
  </si>
  <si>
    <t>SATA Манометр G1/4" 0-10 бар для SATA напорных баков, насосов, фильтра SATA 100 prep</t>
  </si>
  <si>
    <t>SATA Втулка с резьбой G 3/8" female и 1/2" male для пескоструйной установки и Top Spray насоса</t>
  </si>
  <si>
    <t>SATA Регулятор давления подачи материала в сборе для SATA Vario Top Spray мембранного насоса</t>
  </si>
  <si>
    <t>SATA Регулятор давления подачи материала в сборе для SATA Vario Top Spray мембранного насоса, версия из нержавеющей стали</t>
  </si>
  <si>
    <t>SATA Набор уплотнителей для Vario Top Spray насоса</t>
  </si>
  <si>
    <t>SATA Кольцо 9х2 для Vario Top Spray насоса</t>
  </si>
  <si>
    <t>SATA Кольцо 42х2 для Vario Top Spray насоса</t>
  </si>
  <si>
    <t>SATA Уплотнитель для Vario Top Spray насоса</t>
  </si>
  <si>
    <t>SATA Уплотнительное кольцо для Vario Top Spray насоса</t>
  </si>
  <si>
    <t>SATA Шланг Ø 13 мм длиной 10 м, синий, G 1/2, подкл. 2 пистолетов для Vario Top Spray насоса</t>
  </si>
  <si>
    <t>SATA Ведущая цапфа для Vario Top Spray насоса (в наборе 6 шт.)</t>
  </si>
  <si>
    <t>SATA Ремонтный комплект для мембраны Vario Top Spray насоса</t>
  </si>
  <si>
    <t>SATA Ремонтный комплект для узла управления Vario Top Spray насоса</t>
  </si>
  <si>
    <t>SATA Ремонтный комплект клапанов для Vario Top Spray насоса</t>
  </si>
  <si>
    <t>SATA Ремонтный комплект несущего штока Vario Top Spray насоа</t>
  </si>
  <si>
    <t>SATA Ремонтный комплект несущего элемента Vario Top Spray насоса</t>
  </si>
  <si>
    <t>SATA Шарик для Vario Top Spray насоса</t>
  </si>
  <si>
    <t>SATA Диафрагма D123 в сборе для Vario Top Spray насоса</t>
  </si>
  <si>
    <t>SATA Шаровая опора для Vario Top Spray насоса</t>
  </si>
  <si>
    <t>SATA Седло клапана D12 для Vario Top Spray насоса</t>
  </si>
  <si>
    <t>SATA Уплотнительная прокладка 17,2х28,2х5,4 для Vario Top Spray насоса</t>
  </si>
  <si>
    <t>SATA Кольцо 22х3 мм для Vario Top Spray насоса</t>
  </si>
  <si>
    <t>SATA Кольцо 14х2 мм для Vario Top Spray насоса</t>
  </si>
  <si>
    <t>SATA Лепестковый клапан 24 х 19мм для Vario Top Spray насоса (в наборе 3 шт.)</t>
  </si>
  <si>
    <t>SATA Несущий шток в комплекте с уплотнительным кольцом 10,82х1,78 для Vario Top Spray насоса</t>
  </si>
  <si>
    <t xml:space="preserve">SATA Сетчатый фильтр 1.0 меш для водорастворимых красок для SATA Vario Top Spray насоса </t>
  </si>
  <si>
    <t>SATA Двойной регулятор давления с манометром 0-10 бар в сборе для Vario Top Spray насоса</t>
  </si>
  <si>
    <t>SATA Манометр 0-6 бар, 50мм, G 1/4 для Vario Top Spray насоса</t>
  </si>
  <si>
    <t>SATA Набор шлангов (2шт) для SATA spray mix длиной 5м</t>
  </si>
  <si>
    <t>SATA Набор шлангов (2шт) для SATA spray mix длиной 10м</t>
  </si>
  <si>
    <t>SATA Набор шлангов (2шт) для SATA spray mix длиной 15м</t>
  </si>
  <si>
    <t>SATA Двойной шланг для SATA spray mix длиной 7.5м</t>
  </si>
  <si>
    <t>SATA Двойной шланг для SATA spray mix длиной 15м</t>
  </si>
  <si>
    <t>SATA Фильтр 100 msh для SATA spray mix пистолетов</t>
  </si>
  <si>
    <t>SATA Уплотнительное кольцо иглы для SATAjet/Spray-Mix и LP90/Spray Mix пистолетов</t>
  </si>
  <si>
    <t>SATA Набор фильтров 200 msh (фильтры 20933 - 4шт, держатель 77503 - 2шт, винт 26393 - 1шт) для SATA spray mix пистолетов</t>
  </si>
  <si>
    <t>SATA Заглушка иглы подачи для SATAjet K3 и jet 3000 K spray mix пистолетов</t>
  </si>
  <si>
    <t>SATA Дюза переноса материала для  SATA spray mix пистолетов</t>
  </si>
  <si>
    <t>SATA Уплотнитель штока воздушного клапана для SATAjet 3000 K и K3 spray mix пистолетов</t>
  </si>
  <si>
    <t>SATA Головка дюзы для SATA spray mix пистолетов</t>
  </si>
  <si>
    <t>SATA Ремонтный комплект для SATAjet K3 Spray Mix, jet 3000 K spray mix</t>
  </si>
  <si>
    <t>SATA Игла подачи с наконечником HM для SATAjet K3 Spray Mix, jet 3000 K spray mix</t>
  </si>
  <si>
    <t>SATA Модифицирующий инверсионный набор для SATAjet 3000 K spray mix пистолетов</t>
  </si>
  <si>
    <t xml:space="preserve">SATA Сопло с карбидной вставкой для пескоструйного пистолета </t>
  </si>
  <si>
    <t>SATA Крышка пластикового бачка 0,6 л для пескоструйного пистолета SATA UBE</t>
  </si>
  <si>
    <t>SATA Многофункциональное сопло для обдувочного пистолета 15214</t>
  </si>
  <si>
    <t>SATA Обдувочное сопло с быстрым разъёмом</t>
  </si>
  <si>
    <t>SATA Набор фильтров (3шт.) для обдувочного пистолета SATA dry jet</t>
  </si>
  <si>
    <t>SATA Уплотнительное кольцо бачка для HDK и HRS</t>
  </si>
  <si>
    <t>SATA Ремонтный комплект для SATA HRS</t>
  </si>
  <si>
    <t>SATA Игла подачи 1,5мм для HRS</t>
  </si>
  <si>
    <t>SATA Поршень подачи воздуха для HRS</t>
  </si>
  <si>
    <t>SATA Втулка регулятора подачи воздуха для HRS</t>
  </si>
  <si>
    <t>SATA Игла подачи 1,5мм со втулкой для HRS</t>
  </si>
  <si>
    <t>SATA Распылительное сопло для HRS</t>
  </si>
  <si>
    <t>SATA Пружина иглы подачи для HRS</t>
  </si>
  <si>
    <t>SATA Уплотнитель иглы подачи для HRS</t>
  </si>
  <si>
    <t>SATA Г-образный зонд Venturi, Ø 4 мм, с гибким подводящим шлангом, распылительной трубкой Venturi, для обработки пустот и поверхностей</t>
  </si>
  <si>
    <t>SATA Нейлоновый зонд, гибкий, длина 1500 мм, Ø 6 мм, с радиальной форсункой 360°, с косым передним и задним распылением</t>
  </si>
  <si>
    <t>SATA Жесткий стальной зонд, 1100 мм, Ø 8 мм, с круговым распылением 360° для обработки дверных полостей</t>
  </si>
  <si>
    <t>SATA Нейлоновая насадка 1,5м, диаметр 6мм для HRS</t>
  </si>
  <si>
    <t>SATA Нейлоновый зонд, гибкий, длина 1300 мм, Ø 8 мм, с радиальной форсункой 360° и передним распылением</t>
  </si>
  <si>
    <t>SATA Нейлоновая насадка с удлинителем для HRS</t>
  </si>
  <si>
    <t>SATA Соединительный узел крепления насадки для HKD1 и HRS</t>
  </si>
  <si>
    <t>SATA Г-образный зонд, Ø 4 мм, с гибким подводящим шлангом, плоской Г-образной форсункой, для обработки пустот и поверхностей</t>
  </si>
  <si>
    <t>SATA Круглая дюза для HRS</t>
  </si>
  <si>
    <t>SATA Ремонтный комплект запчастей для HRS</t>
  </si>
  <si>
    <t>SATA Набор уплотнителей для HRS</t>
  </si>
  <si>
    <t>SATA Клапан для HRS</t>
  </si>
  <si>
    <t>SATA Жесткий стальной зонд для обработки дверных полостей, 150 мм, Ø 8 мм, с радиальной форсункой 360° и передним распылением, с гибким подводящим шлангом 1 м</t>
  </si>
  <si>
    <t>SATA Сопло с круговым распылением, с гибким шлангом для нанесения антикоррозионной защиты на днище</t>
  </si>
  <si>
    <t>SATA Воздушный клапан системы подачи растворителя для Multiclean мойки</t>
  </si>
  <si>
    <t>SATA Мембранный насос для Multiclean мойки</t>
  </si>
  <si>
    <t>SATA Ручная щётка со шлангом для Multiclean мойки</t>
  </si>
  <si>
    <t>SATA Штуцер соединения покрасочных пистолетов с мойкой Multi Clean 2</t>
  </si>
  <si>
    <t>SATA Фильтрующий коврик для Multiclean мойки</t>
  </si>
  <si>
    <t>SATA Запорный клапан для Multiclean мойки</t>
  </si>
  <si>
    <t>SATA Держатель крышки бачка для Multiclean мойки</t>
  </si>
  <si>
    <t>SATA Пружинный зажим для Multiclean мойки</t>
  </si>
  <si>
    <t>SATA Механический таймер промывочного цикла для Multiclean мойки</t>
  </si>
  <si>
    <t>SATA Перфорированное металлическое основание промывочной камеры Multiclean мойки</t>
  </si>
  <si>
    <t>SATA Трубка подачи солвента с быстрым соединением для Multiclean мойки</t>
  </si>
  <si>
    <t>SATA Регулятор воздушного клапана для Multiclean мойки</t>
  </si>
  <si>
    <t>SATA Устройство промывки пистолетов для  Multiclean мойки</t>
  </si>
  <si>
    <t>SATA Переключатель режимов для мойки RCS</t>
  </si>
  <si>
    <t>SATA Воздушный шланг 13мм, длиной 500мм с соединением для мойки RCS</t>
  </si>
  <si>
    <t xml:space="preserve">SATA Комплект (приспособление и фиксатор по 5шт) для защиты от разбрызгивания для мойки clean RCS </t>
  </si>
  <si>
    <t>SATA Щётка для очистки мойки RCS</t>
  </si>
  <si>
    <t>SATA Винт для соединения быстрого разъёма с SATA jet 3000, jet 2000 HVLP, jet RP, jet K3, jet 3000 K,  K3 spray mix, jet 3000 K spray mix</t>
  </si>
  <si>
    <t>SATA Светодиодная лампа для цветоподбора TrueSun</t>
  </si>
  <si>
    <t>Разное (группа скидок 2)</t>
  </si>
  <si>
    <t>SATA Набор клипс CCS (4шт) для jet 3000, jet 2000, jet RP, jet K3</t>
  </si>
  <si>
    <t>SATA Набор ключей для ремонта jet 3000, jet 2000, jet 1000, jet 100, jet RP, KLC</t>
  </si>
  <si>
    <t>SATA Набор ключей для ремонта jet B jet GR, jet H, spray master RP</t>
  </si>
  <si>
    <t xml:space="preserve">SATA Пластиковый бачок 0,125л для SATAminijet 3000 B HVLP, minijet 4 HVLP </t>
  </si>
  <si>
    <t>SATA Алюминиевый бачок 0,15л QCC для minijet 3000 B HVLP, minijet 4 HVLP</t>
  </si>
  <si>
    <t>SATA Алюминиевый бачок 0,15л QCC для пистолетов с верхним бачком, кроме minijet3000 B, jet B, jet GR, jet 20</t>
  </si>
  <si>
    <t xml:space="preserve">SATA Пластиковый бачок 0,3л для SATAminijet 3000 B HVLP, minijet 4 HVLP </t>
  </si>
  <si>
    <t>SATA Пластиковый бачок 0,3л QCC для SATAjet 5000, jet 4000, jet 3000, jet 1000, jet 100, minijet 4400, LM 2000</t>
  </si>
  <si>
    <t>SATA Пластиковый бачок 0,3л QCC для SATAminijet</t>
  </si>
  <si>
    <t>SATA Пластиковый бачок 0,125л QCC для SATAminijet 4400</t>
  </si>
  <si>
    <t>SATA Крышка с поддоном и противокапельным устройством для пластикового бачка 0,125л для SATAminijet 4400</t>
  </si>
  <si>
    <t>SATA Пластиковый бачок 0,6л QCC для SATAjet 3000, jet 2000 HVLP, jet RP, jet 1000, jet 100</t>
  </si>
  <si>
    <t>SATA Алюминиевый бачок 0,75л QCC для SATAjet 3000, jet 2000 HVLP, jet RP, jet 1000, jet 100</t>
  </si>
  <si>
    <t>SATA Пластиковый бачок 0,6л QCC+резьба для SATAjet 5000, jet 4000, jet 3000, jet 1000, jet 100, minijet 4400</t>
  </si>
  <si>
    <t>SATA Пластиковый нижний бачок 0,6л для пескоструйного пистолета</t>
  </si>
  <si>
    <t>SATA Пластиковый бачок 0,3л для Jet B, GR</t>
  </si>
  <si>
    <t>SATA Пластиковый бачок 0,6л для Jet B, Jet B-NR95, GR</t>
  </si>
  <si>
    <t>SATA Набор противокапельных колец для пластикового бачка 0,6л (4шт)</t>
  </si>
  <si>
    <t>SATA Крышка с пробкой для пластикового бачка 0,6л</t>
  </si>
  <si>
    <t>SATA Алюминиевый нижний бачок 1,0л для Jet H, GR/H, LM/H с крышкой</t>
  </si>
  <si>
    <t>SATA Крышка в сборе с уплотнителем для алюминиевого нижнего бачка 1,0л</t>
  </si>
  <si>
    <t>SATA Алюминиевый нижний бачок 1,0л для Jet H, GR/H, LM/H</t>
  </si>
  <si>
    <t>SATA Прокладка крышки  алюминиевого нижнего бачка 1,0л (4шт.)</t>
  </si>
  <si>
    <t>SATA Алюминиевый бачок 1,0л с системой QCC для Jet 2000, Jet RP</t>
  </si>
  <si>
    <t>SATA Набор крышек (3шт.) для алюминиевого бачка 0,75 и 1,0л</t>
  </si>
  <si>
    <t>SATA Бачок со смесителем для jet B и GR/B-92</t>
  </si>
  <si>
    <t xml:space="preserve">SATA Пластиковый бачок 0,065л с крышкой для SATAjet 20 B, decor 2000 </t>
  </si>
  <si>
    <t xml:space="preserve">SATA Крышка с пробкой для пластикового бачка 0,065л для SATAjet 20 B, decor 2000 </t>
  </si>
  <si>
    <t>SATA Алюминиевый бачок 1,0л  в сборе для HRS, макс. давление 10 бар</t>
  </si>
  <si>
    <t>SATA Уплотнительное кольцо для QCC соединения</t>
  </si>
  <si>
    <t>SATA Комплект стальных ниппелей для быстрого разъёма, 5шт.</t>
  </si>
  <si>
    <t>SATA Комплект быстрых разъёмов "мама-папа"</t>
  </si>
  <si>
    <t>SATA Быстрый разъём для HKD1, LM/KK, HRS</t>
  </si>
  <si>
    <t>SATA Ниппель быстрого разъёма с наружной резьбой G 3/8</t>
  </si>
  <si>
    <t>SATA Ниппель быстрого разъёма для 9мм шланга</t>
  </si>
  <si>
    <t>SATA Быстрый разъём с внутренней резьбой G 3/8</t>
  </si>
  <si>
    <t>SATA Быстрый разъём с внутренней резьбой G 1/4</t>
  </si>
  <si>
    <t>SATA Быстрый разъём 100.14 с наружной резьбой G 1/4</t>
  </si>
  <si>
    <t>SATA Быстрый разъём 102.9 для 9мм шланга</t>
  </si>
  <si>
    <t>SATA Быстрый разъём 102.6 для 6мм шланга</t>
  </si>
  <si>
    <t>SATA Шарнирное соединение для SATA пистолетов</t>
  </si>
  <si>
    <t>SATA Ниппель для респираторов SATA GS с резьбой G 1/4</t>
  </si>
  <si>
    <t>SATA Универсальное эластичное соединение с внутренней резьбой G 1/4</t>
  </si>
  <si>
    <t>SATA Фильтры для SATA окрасочных пистолетов, кроме SATAminijet  (упаковка 10 шт.)</t>
  </si>
  <si>
    <t>SATA Фильтры 300 µ для SATA окрасочных пистолетов, кроме SATAminijet  (100 шт.)</t>
  </si>
  <si>
    <t>SATA Фильтры 300 µ для SATA окрасочных пистолетов, кроме SATAminijet  (500 шт.)</t>
  </si>
  <si>
    <t>SATA Фильтр 60 msh для SATA пистолетов с нижней подачей G3/8i-G3/8a для водоразбавляемых красок</t>
  </si>
  <si>
    <t>SATA Измеритель вязкости, вискозиметр, DIN 4мм, &lt; 1 сек. литой алюминий</t>
  </si>
  <si>
    <t>SATA Измеритель вязкости, вискозиметр, DIN 4мм,&lt; 1.5 сек. прессованный алюминий</t>
  </si>
  <si>
    <t>SATA Кронштейн-держатель для пистолета с верхним бачком</t>
  </si>
  <si>
    <t>SATA Смазка для пистолетов, без силикона и кислот, 100г.</t>
  </si>
  <si>
    <t>SATA Воздушный шланг 6мм, длиной 10м с быстрым соединением и ниппелем</t>
  </si>
  <si>
    <t>SATA Воздушный шланг 9мм, длиной 6м с быстрым соединением и ниппелем</t>
  </si>
  <si>
    <t>SATA Воздушный шланг 9мм, длиной 10м, G 1/4", синий</t>
  </si>
  <si>
    <t>SATA Воздушный шланг 9мм, длиной 10м с быстрым соединением и ниппелем</t>
  </si>
  <si>
    <t>SATA Воздушный шланг 9мм, длиной 15м с быстрым соединением и ниппелем</t>
  </si>
  <si>
    <t xml:space="preserve">SATA Воздушный шланг 9х3,5мм, синий, длиной 15м </t>
  </si>
  <si>
    <t>SATA Воздушный шланг 9х3,5мм, синий, макс.20 бар, длиной 50м</t>
  </si>
  <si>
    <t>SATA Воздушный шланг 6х3мм, синий, макс.20 бар, длиной 50м</t>
  </si>
  <si>
    <t>SATA Шланг для подачи материала 9мм, длиной 6м, оливковый цвет</t>
  </si>
  <si>
    <t>SATA Шланг для подачи материала 9мм, длиной 10м, оливковый цвет</t>
  </si>
  <si>
    <t>SATA Шланг для подачи материала 9мм, длиной 15м, оливковый цвет</t>
  </si>
  <si>
    <t>SATA Набор шлангов (2шт), длиной 3м для напорного бачка 2л</t>
  </si>
  <si>
    <t>SATA Набор шлангов (2шт) для водорастворимых красок, 9х9мм, длиной 6м</t>
  </si>
  <si>
    <t>SATA Набор шлангов (2шт) для водорастворимых красок, 9х9мм, длиной 10м</t>
  </si>
  <si>
    <t>SATA Набор шлангов (2шт) для водорастворимых красок, 9х9мм, длиной 15м</t>
  </si>
  <si>
    <t>SATA Шланг для подачи материала с резьбой G3/8 для водорастворимых красок для пистолетов SATA с нижней подачей</t>
  </si>
  <si>
    <t>SATA Набор шлангов (2шт) 9х9мм, длиной 6м</t>
  </si>
  <si>
    <t>SATA Набор шлангов (2шт) 9х9мм, длиной 10м</t>
  </si>
  <si>
    <t>SATA Набор шлангов (2шт) 9х9мм, длиной 15м</t>
  </si>
  <si>
    <t>SATA Набор для чистки пистолетов, 10 щёток</t>
  </si>
  <si>
    <t>SATA Набор для чистки пистолетов, 10 двусторонних щёток</t>
  </si>
  <si>
    <t>SATA Набор игл для чистки дюз пистолетов, 3х12шт.</t>
  </si>
  <si>
    <t>SATA Набор игл для чистки дюз пистолетов, 12шт.</t>
  </si>
  <si>
    <t>SATA Набор для чистки пистолетов, 2 щётки, 12 игл</t>
  </si>
  <si>
    <t>SATA Набор для чистки подающего шланга для пистолетов с нижним бачком, 10 щёток</t>
  </si>
  <si>
    <t>SATA Набор больших щёток для чистки, 5шт.</t>
  </si>
  <si>
    <t>SATA Бутыль-спрей 1л. для очистки пистолетов</t>
  </si>
  <si>
    <t>SATA Бутыль-спрей 1л с ручным нагнетателем для очистки пистолетов от водорастворимых красок</t>
  </si>
  <si>
    <t>SATA Приспособление для открывания канистр высотой до 36см.</t>
  </si>
  <si>
    <t>SATA Подставка для пистолетов SATAjet</t>
  </si>
  <si>
    <t>SATA Подставка в сборе для minijet и Décor 2000</t>
  </si>
  <si>
    <t>SATA Держатель для пистолета с держателем для фильтра-воронки</t>
  </si>
  <si>
    <t>SATA Держатель для 3-х пистолетов для настенного крепления</t>
  </si>
  <si>
    <t>SATA Вставка держателя 134882 для minijet</t>
  </si>
  <si>
    <t>SATA Подставка для 6-ти пистолетов с лого SATA</t>
  </si>
  <si>
    <t>SATA Набор красных резиновых колпачков (5шт.) для защиты головки SATAjet 3000 от мех. повреждений</t>
  </si>
  <si>
    <t>SATA Набор красных резиновых колпачков (5шт.) для защиты головки SATAjet 100 и jet 1000 от мех. повреждений</t>
  </si>
  <si>
    <t>SATA Набор красных резиновых колпачков (5шт.) для защиты головки SATAminijet 3000 от мех. повреждений</t>
  </si>
  <si>
    <t xml:space="preserve">SATA Алюминиевый кейс для окрасочных пистолетов и акссессуаров </t>
  </si>
  <si>
    <t>SATA Малярный комбинезон, полиэстер, карбон, 3 цвета, защита от возгорания, размер M</t>
  </si>
  <si>
    <t>SATA Малярный комбинезон, полиэстер, карбон, 3 цвета, защита от возгорания, размер L</t>
  </si>
  <si>
    <t>SATA Малярный комбинезон, полиэстер, карбон, 3 цвета, защита от возгорания, размер XL</t>
  </si>
  <si>
    <t>SATA Трёхступенчатый комби-фильтр 584 тонкой очистки с активированным углём, регулятором давления и отводом с 2-мя воздушными выходами G 1/4 ext.</t>
  </si>
  <si>
    <t>SATA Двухступенчатый комби-фильтр 544 тонкой очистки с регулятором давления c отводом с 2-мя воздушными выходами G 1/4 ext.</t>
  </si>
  <si>
    <t>SATA Одноступенчатый фильтр 564 с активированным углём, добавляемый для расширения 544 фильтра до 584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</si>
  <si>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подставке</t>
  </si>
  <si>
    <t>SATA Трёхступенчатый комби-фильтр 584 тонкой очистки с активированным углём, регулятором давления и отводом с 2-мя воздушными выходами G 1/4 ext. на передвижной тележке</t>
  </si>
  <si>
    <t>SATA Одноступенчатый фильтр 524 с регулятором давления для установки в воздушную магистраль с соединением G 1/2i без отвода</t>
  </si>
  <si>
    <t>SATA Одноступенчатый фильтр 524 с регулятором давления c отводом с 2-мя воздушными выходами G 1/4a</t>
  </si>
  <si>
    <t>SATA Регулятор давления с ручкой для фильтров серии 500</t>
  </si>
  <si>
    <t>SATA Сменный картридж тонкой очистки для фильтров серии 500</t>
  </si>
  <si>
    <t>SATA Сменный картридж с активированным углём для фильтров серии 500</t>
  </si>
  <si>
    <t>SATA Ремонтный комплект для фильтров серии 500, включающий фильтр тонкой очистки и фильтр с активированным углём</t>
  </si>
  <si>
    <t>SATA Диафрагма для фильтров серии 500</t>
  </si>
  <si>
    <t>SATA Блок управления давлением для фильтров серии 500</t>
  </si>
  <si>
    <t>SATA Манометр 0-15 бар для фильтров серии 500</t>
  </si>
  <si>
    <t>SATA Блок крышки с 2-мя шаровыми кранами для фильтров серии 500</t>
  </si>
  <si>
    <t>SATA Выходной блок в сборе для фильтров серии 500</t>
  </si>
  <si>
    <t>SATA Корпус фильтра серии 500</t>
  </si>
  <si>
    <t>SATA Стакан с автоматическим выпускным клапаном для фильтров серии 500</t>
  </si>
  <si>
    <t>SATA Крышка фильтра (4 шт.) для фильтров серии 500</t>
  </si>
  <si>
    <t>SATA Набор уплотнительных колец для фильтров серии 500</t>
  </si>
  <si>
    <t>SATA Регулятор давления 0-10 bar, с выходом G 1/2</t>
  </si>
  <si>
    <t>SATA Ремонтный комплект для фильтров серии 500</t>
  </si>
  <si>
    <t>SATA Циклонный сепаратор для фильтров серии 500</t>
  </si>
  <si>
    <t>60108</t>
  </si>
  <si>
    <t>3M Полировальный Круг, Finesse-it, рельефный, поролоновый, мягкий, оранжевый, 80 мм, 200 шт./уп.</t>
  </si>
  <si>
    <t>64500</t>
  </si>
  <si>
    <t>RoxelPro Малярная лента ROXPRO 4590, бежевая, 18мм х 50м</t>
  </si>
  <si>
    <t>RoxelPro Малярная лента ROXPRO 4590, бежевая, 24мм х 50м</t>
  </si>
  <si>
    <t>RoxelPro Малярная лента ROXPRO 4590, бежевая, 36мм х 50м</t>
  </si>
  <si>
    <t>RoxelPro Малярная лента ROXPRO 4590, бежевая, 48мм х 50м</t>
  </si>
  <si>
    <t>RoxelPro Малярная лента ROXPRO 3680, коричневая, 18мм х 40м</t>
  </si>
  <si>
    <t>RoxelPro Малярная лента ROXPRO 3680, коричневая, 24мм х 40м</t>
  </si>
  <si>
    <t>RoxelPro Малярная лента ROXPRO 3680, коричневая, 36мм х 40м</t>
  </si>
  <si>
    <t>RoxelPro Малярная лента ROXPRO 3680, коричневая, 48мм х 40м</t>
  </si>
  <si>
    <t>76606</t>
  </si>
  <si>
    <t>SATA Напорный бачок 2л с ручкой без принадлежностей для SATA mini set 2</t>
  </si>
  <si>
    <t>SATA Комплект шлангов для мойки RCS</t>
  </si>
  <si>
    <t>Шлифовальное оборудование</t>
  </si>
  <si>
    <t>SATA Быстросъёмное соединение регулятора подачи воздуха для масок Air Vision 5000</t>
  </si>
  <si>
    <t>SATA Шток регулятора подачи воздуха для SATAminijet 4400</t>
  </si>
  <si>
    <t>SATA Поясной ремень с пряжкой для защитных масок Vision 2000</t>
  </si>
  <si>
    <t>SATA Втулка регулятора давления воздуха для респираторов SATA</t>
  </si>
  <si>
    <t>RoxelPro Зачистной круг ROXTOP SOFT CUT 125 x 6.4 x 22мм, Т27, нерж.сталь, металл</t>
  </si>
  <si>
    <t>RoxelPro Зачистной круг ROXTOP SOFT CUT 180 x 6.4 x 22мм, Т27, нерж.сталь, металл</t>
  </si>
  <si>
    <t>76516</t>
  </si>
  <si>
    <t>76607</t>
  </si>
  <si>
    <t>76608</t>
  </si>
  <si>
    <t>76609</t>
  </si>
  <si>
    <t>76610</t>
  </si>
  <si>
    <t>76611</t>
  </si>
  <si>
    <t>76612</t>
  </si>
  <si>
    <t>76614</t>
  </si>
  <si>
    <t>76616</t>
  </si>
  <si>
    <t>SATA Насадка-удлинитель 20 см с вращающейся головкой 360º 1,6мм для SATAjet 1000 B RP</t>
  </si>
  <si>
    <t>SATA Насадка-удлинитель 30 см с вращающейся головкой 360º 1,6мм для SATAjet 1000 B RP</t>
  </si>
  <si>
    <t>SATA Насадка-удлинитель 40 см с вращающейся головкой 360º 1,6мм для SATAjet 1000 B RP</t>
  </si>
  <si>
    <t>SATA Бесшумное сопло для обдувочного пистолета арт.15180</t>
  </si>
  <si>
    <t>SATA Набор клипс цветовой индикации (4шт) для SATAjet 3000 B, 1000 B, 100 B, minijet 3000 B</t>
  </si>
  <si>
    <t>Оправки и прокладки для шлифовальных кругов</t>
  </si>
  <si>
    <t>RoxelPro Оправка для шлифовальных кругов FUSION 150мм на липучке, 5/16"+М8, 97 отв, жёсткая</t>
  </si>
  <si>
    <t>RoxelPro Оправка для шлифовальных кругов FUSION 150мм на липучке, 5/16"+М8, 97 отв, средней жёсткости</t>
  </si>
  <si>
    <t>RoxelPro Оправка для шлифовальных кругов FUSION 150мм на липучке, 5/16"+М8, 97 отв, мягкая</t>
  </si>
  <si>
    <t>RoxelPro Оправка для шлифовальных кругов WINNER 150мм на липучке, 5/16"+М8, 15 отв, жёсткая</t>
  </si>
  <si>
    <t>RoxelPro Оправка для шлифовальных кругов WINNER 150мм на липучке, 5/16"+М8, 15 отв, средней жёсткости</t>
  </si>
  <si>
    <t>RoxelPro Оправка для шлифовальных кругов WINNER 150мм на липучке, 5/16"+М8, 15 отв, мягкая</t>
  </si>
  <si>
    <t>RoxelPro Мягкая прокладка 150мм на липучке 15 отв, 5мм</t>
  </si>
  <si>
    <t>RoxelPro Мягкая прокладка 150мм на липучке 15 отв, 10мм</t>
  </si>
  <si>
    <t>RoxelPro Защитная прокладка 150мм 15 отв.</t>
  </si>
  <si>
    <t>RoxelPro Защитная прокладка 150мм 97 отв.</t>
  </si>
  <si>
    <t>RoxelPro Малый шлифок 70 х 125мм на липучке, 13 отв.</t>
  </si>
  <si>
    <t xml:space="preserve">RoxelPro Средний шлифок 70 х 198мм на липучке, 22 отв. </t>
  </si>
  <si>
    <t>RoxelPro Набор для шлифования выпуклых и вогнутых поверхностей: шлифок 70 х 198мм, 4 накладки</t>
  </si>
  <si>
    <t>RoxelPro Мягкая прокладка FUSION 150мм на липучке 97 отв, 5мм</t>
  </si>
  <si>
    <t>RoxelPro Мягкая прокладка FUSION 150мм на липучке 97 отв, 10мм</t>
  </si>
  <si>
    <t>SATAjet 1000 B HVLP с быстросменным верхним бачком 0.6л QCC и шарнирным соединением</t>
  </si>
  <si>
    <t>RoxelPro Обезжир. салфетка ULTRACLEAN ONE, перфор.рулон 400шт., 30х32см., голубая</t>
  </si>
  <si>
    <t>RoxelPro Обезжир. салфетка ULTRACLEAN ONE, листы 20х50шт, 30х32см., голубая</t>
  </si>
  <si>
    <t>RoxelPro Обезжир. салфетка ULTRACLEAN SOFT, перфор.рулон 400шт., 30х32см., голубая</t>
  </si>
  <si>
    <t>RoxelPro Обезжир. салфетка ULTRACLEAN SOFT, листы 20х50шт, 30х32см., голубая</t>
  </si>
  <si>
    <t>RoxelPro Лепестковая абразивная щётка ROXTOP на шпинделе 20х10х6мм, Р40</t>
  </si>
  <si>
    <t>RoxelPro Лепестковая абразивная щётка ROXTOP на шпинделе 30х15х6мм, Р120</t>
  </si>
  <si>
    <t>33039</t>
  </si>
  <si>
    <t>Полировальная паста Perfect-It™ одношаговая, 1кг, 12 шт./кор.</t>
  </si>
  <si>
    <t>30804</t>
  </si>
  <si>
    <t>Круг Trizact™ абразивный, полировальный,  P8000, 75 мм, 15 шт./кор., 4 кор./уп.</t>
  </si>
  <si>
    <t>30806</t>
  </si>
  <si>
    <t>Круг Trizact™ абразивный, полировальный,  P8000, 150 мм, 15 шт./кор., 4 кор./уп.</t>
  </si>
  <si>
    <t>4540+ M</t>
  </si>
  <si>
    <t>4540+ M Защитный комбинезон. Ламинированный материал. Вставка из дышащего материала. Тип 5/6. Защита от аэрозолей и брызг жидкостей.</t>
  </si>
  <si>
    <t>4540+ L</t>
  </si>
  <si>
    <t>4540+ L Защитный комбинезон. Ламинированный материал. Вставка из дышащего материала. Тип 5/6. Защита от аэрозолей и брызг жидкостей.</t>
  </si>
  <si>
    <t>4540+ XL</t>
  </si>
  <si>
    <t>4540+ XL Защитный комбинезон. Ламинированный материал. Вставка из дышащего материала. Тип 5/6. Защита от аэрозолей и брызг жидкостей.</t>
  </si>
  <si>
    <t>4540+ XXL</t>
  </si>
  <si>
    <t>4540+ XXL Защитный комбинезон. Ламинированный материал. Вставка из дышащего материала. Тип 5/6. Защита от аэрозолей и брызг жидкостей.</t>
  </si>
  <si>
    <t>4540+ 3XL</t>
  </si>
  <si>
    <t>4540+ 3XL Защитный комбинезон. Ламинированный материал. Вставка из дышащего материала. Тип 5/6. Защита от аэрозолей и брызг жидкостей.</t>
  </si>
  <si>
    <t>RoxelPro Фибровый шлифовальный круг ROXPRO 125 х 22мм, керамика, Р36</t>
  </si>
  <si>
    <t>SATA Головка дюзы для SATAjet 3000 K spray mix пистолетов</t>
  </si>
  <si>
    <t>SATA Защита головки дюзы для SATAjet 3000 K spray mix пистолетов</t>
  </si>
  <si>
    <t>SATA Шток с лопастью для пневматического миксера SATA PHR на стойке</t>
  </si>
  <si>
    <t>Оправки WINNER для шлифовальных машин</t>
  </si>
  <si>
    <t>SW25FEQ15F1</t>
  </si>
  <si>
    <t>SW25FEQ15F3</t>
  </si>
  <si>
    <t>SW0112240F1</t>
  </si>
  <si>
    <t>Оправка WINNER 125мм на липучке, 5/16"+М8, 8 отв, средней жёсткости</t>
  </si>
  <si>
    <t>SW0112240F2</t>
  </si>
  <si>
    <t>Оправка WINNER 125мм на липучке, 5/16"+М8, 8 отв, мягкая</t>
  </si>
  <si>
    <t>SW0112240F3</t>
  </si>
  <si>
    <t>Оправка WINNER 125мм на липучке, 5/16"+М8, 8 отв, жёсткая</t>
  </si>
  <si>
    <t>Оправки FUSION для шлифовальных машин</t>
  </si>
  <si>
    <t>SWMPFU250F1</t>
  </si>
  <si>
    <t>Оправка FUSION PLUS 150мм на липучке, 5/16"+M8, 97 отв, средней жёсткости</t>
  </si>
  <si>
    <t>SWMPFU250F2</t>
  </si>
  <si>
    <t>Оправка FUSION PLUS 150мм на липучке, 5/16"+M8, 97 отв, мягкая</t>
  </si>
  <si>
    <t>SWMPFU250F3</t>
  </si>
  <si>
    <t>Оправка FUSION PLUS 150мм на липучке, 5/16"+M8, 97 отв, жёсткая</t>
  </si>
  <si>
    <t>Промежуточные прокладки</t>
  </si>
  <si>
    <t>CMOV8152015</t>
  </si>
  <si>
    <t>Мягкая прокладка SOFT 150мм на микролипучке, 15 отв, 10мм</t>
  </si>
  <si>
    <t>CMOD0715200</t>
  </si>
  <si>
    <t>Мягкая прокладка 150мм на липучке, без пылеотвода, 5мм</t>
  </si>
  <si>
    <t>CMOV8152515</t>
  </si>
  <si>
    <t>Мягкая прокладка SOFT 150мм на микролипучке, 15 отв, 5мм</t>
  </si>
  <si>
    <t>CVLFM537040</t>
  </si>
  <si>
    <t>Защитная прокладка 70х400 мм, 53 отв.</t>
  </si>
  <si>
    <t>5 шт.</t>
  </si>
  <si>
    <t>B56R0020740</t>
  </si>
  <si>
    <t>Длинный шлифок 70 х 400мм на липучке, без пылеотвода</t>
  </si>
  <si>
    <t>Настенный стенд для ручного шлифовального инструмента 690 х 580 мм</t>
  </si>
  <si>
    <t>RoxelPro Нетканый прессованный круг ROXPRO BX 125x6мм, 2A, Medium, на липучке</t>
  </si>
  <si>
    <t>RoxelPro Нетканый прессованный круг ROXPRO BX 125x6мм, 2S, Fine, на липучке</t>
  </si>
  <si>
    <t>RoxelPro Нетканый прессованный круг ROXPRO BX 125x6мм, 3S, Fine, на липучке</t>
  </si>
  <si>
    <t>RoxelPro Нетканый прессованный круг ROXPRO BX 125x6мм, 4A, Fine, на липучке</t>
  </si>
  <si>
    <t>RoxelPro Нетканый прессованный круг ROXPRO VX 125x6мм, 5A, Medium, на липучке</t>
  </si>
  <si>
    <t>RoxelPro Нетканый прессованный круг ROXPRO VX 125x6мм, 7A, Medium, на липучке</t>
  </si>
  <si>
    <t>88930</t>
  </si>
  <si>
    <t>88923</t>
  </si>
  <si>
    <t>58015</t>
  </si>
  <si>
    <t>50661</t>
  </si>
  <si>
    <t>16099</t>
  </si>
  <si>
    <t>65055</t>
  </si>
  <si>
    <t>65056</t>
  </si>
  <si>
    <t>64855</t>
  </si>
  <si>
    <t>65036</t>
  </si>
  <si>
    <t>65043</t>
  </si>
  <si>
    <t>64858</t>
  </si>
  <si>
    <t>64859</t>
  </si>
  <si>
    <t>33215 Круг Scotch-Brite Bristle BB-ZB тип С с фланцами P80 желтый 150мм - 5 шт/кор</t>
  </si>
  <si>
    <t>33212 Круг Scotch-Brite Bristle BB-ZB тип С с фланцами P120 белый 150мм - 5 шт/кор</t>
  </si>
  <si>
    <t>33213 Круг Scotch-Brite Bristle BB-ZB тип С с фланцами P220 красный 150мм - 5 шт/кор</t>
  </si>
  <si>
    <t>33214 Круг Scotch-Brite Bristle BB-ZB тип С с фланцами P400 синий 150мм - 5 шт/кор</t>
  </si>
  <si>
    <t>64517</t>
  </si>
  <si>
    <t xml:space="preserve">изменение цены
 % </t>
  </si>
  <si>
    <t>"VFLEX 9152R" Противоаэрозольная Фильтрующая Полумаска, складная, класс защиты FFP2 NR D (12 ПДК). Р-р стандарт</t>
  </si>
  <si>
    <t>RoxelPro Лепестковый круг ROXPRO 125 х 22мм, керамика, конический, Р40</t>
  </si>
  <si>
    <t>RoxelPro Лепестковый круг ROXPRO 125 х 22мм, керамика, конический, Р60</t>
  </si>
  <si>
    <t>RoxelPro Лепестковый круг ROXPRO 125 х 22мм, керамика, конический, Р80</t>
  </si>
  <si>
    <t xml:space="preserve">SATA Стопорная шайба 4мм DIN 6799 штифта курка для HRS </t>
  </si>
  <si>
    <t xml:space="preserve">SATA Фиксатор регулятора подачи материала для HRS и UBE </t>
  </si>
  <si>
    <t>SATA Шток регулятора подачи воздуха для UBE</t>
  </si>
  <si>
    <t>RoxelPro Обезжиривающая салфетка MULTICLEAN II, перфор. рулон 500шт., 32х36см., синяя</t>
  </si>
  <si>
    <t>RoxelPro Обезжиривающая салфетка MULTICLEAN II, листы 12х35шт, 32х36см., синяя</t>
  </si>
  <si>
    <t xml:space="preserve">SATA Винт регулятора подачи материала для SATAminijet 4400 </t>
  </si>
  <si>
    <t>RoxelPro Маскирующая бумага PREMIUM, 1200мм х 300м</t>
  </si>
  <si>
    <t>321012</t>
  </si>
  <si>
    <t>392314</t>
  </si>
  <si>
    <t>RoxelPro Диспенсер для маскирующей бумаги, ширина 100см</t>
  </si>
  <si>
    <t>334316</t>
  </si>
  <si>
    <t>157891</t>
  </si>
  <si>
    <t>SATAjet 1000 B RP 1,3мм с быстросменным верхним бачком 0.6л. QCC и шарнирным соединением</t>
  </si>
  <si>
    <t>184275</t>
  </si>
  <si>
    <t>184283</t>
  </si>
  <si>
    <t>184291</t>
  </si>
  <si>
    <t>SATA Набор регулировочных винтов (3шт.) манометра для minijet 4400</t>
  </si>
  <si>
    <t>SATA Рукоятка регулятора факела (2шт.) с потайным винтом для jet 5000 B</t>
  </si>
  <si>
    <t>SATA Фильтр 60 msh (4 шт.) для очистки краски</t>
  </si>
  <si>
    <t xml:space="preserve">SATA Переключатель распыления для SATAjet 3000 K spray mix пистолетов </t>
  </si>
  <si>
    <t>SATA Клапан регулирования давления для напорного бачка 2л., баков 10л., Vario Top spray насоса и Multi-Top</t>
  </si>
  <si>
    <t>SATA Ниппель быстрого разъёма с наружной резьбой 1/8"</t>
  </si>
  <si>
    <t>76406</t>
  </si>
  <si>
    <t>Шлифовальный круг CERAMIC L712T 125мм на липучке с мультипылеотводом</t>
  </si>
  <si>
    <t>76407</t>
  </si>
  <si>
    <t>76408</t>
  </si>
  <si>
    <t>76409</t>
  </si>
  <si>
    <t>76410</t>
  </si>
  <si>
    <t>76411</t>
  </si>
  <si>
    <t>76412</t>
  </si>
  <si>
    <t>76414</t>
  </si>
  <si>
    <t>76416</t>
  </si>
  <si>
    <t>SATA Ремонтный комплект запчастей для jet X 5500</t>
  </si>
  <si>
    <t>RoxelPro Нетканый прессованный круг ROXPRO BX 125x6x13мм, 2S, Fine</t>
  </si>
  <si>
    <t>RoxelPro Нетканый прессованный круг ROXPRO BX 125x6x13мм, 3S, Fine</t>
  </si>
  <si>
    <t xml:space="preserve">Шлифовальные ленты из материала K35 (оксид алюминия, основа полиэстер/хлопок X, открытая насыпка) </t>
  </si>
  <si>
    <t>для шлифования смолистых пород древесины</t>
  </si>
  <si>
    <t>Шлифовальная лента K35 75х457мм</t>
  </si>
  <si>
    <t>Шлифовальная лента K35 75х533мм</t>
  </si>
  <si>
    <t>Шлифовальная лента K35 100х610мм</t>
  </si>
  <si>
    <t xml:space="preserve">Шлифовальные ленты из материала R155 (оксид алюминия, основа полиэстер/хлопок X, закрытая насыпка) </t>
  </si>
  <si>
    <t>для шлифования древесины и цветных металлов</t>
  </si>
  <si>
    <t xml:space="preserve">Абразивный материал на основе эластичной ткани K15F (оксид алюминия, основа хлопок J flex, открытая насыпка) </t>
  </si>
  <si>
    <t>SATA Напорный бак 24л., нерж.сталь, с двойным регулятором давления, пневматическим миксером</t>
  </si>
  <si>
    <t>SATA Шток регулятора подачи воздуха для SATAjet 3000 K, jet K3, jet 1000, jet 100</t>
  </si>
  <si>
    <t xml:space="preserve">SATA Демпфер подачи воздуха для респираторов SATA </t>
  </si>
  <si>
    <t>SATA Набор пластиковых крышек (3шт.) для алюминиевого бачка 0,15л</t>
  </si>
  <si>
    <t>RoxelPro Лепестковая комбинированная щётка ROXTOP на шпинделе 60х30х6мм, Р80+Medium</t>
  </si>
  <si>
    <t>RoxelPro Лепестковая комбинированная щётка ROXTOP на шпинделе 60х30х6мм, Р180+Fine</t>
  </si>
  <si>
    <t>RoxelPro Лепестковая нетканая щётка ROXTOP на шпинделе 60х30х6мм, Coarse</t>
  </si>
  <si>
    <t>RoxelPro Лепестковая нетканая щётка ROXTOP на шпинделе 60х30х6мм, Medium</t>
  </si>
  <si>
    <t>RoxelPro Лепестковая нетканая щётка ROXTOP на шпинделе 60х30х6мм, Fine</t>
  </si>
  <si>
    <t>RoxelPro Радиальный торцевой фетровый полировальный круг  150 х 6 х 13мм, мягкий</t>
  </si>
  <si>
    <t>3 шт.</t>
  </si>
  <si>
    <t>RoxelPro Радиальный торцевой фетровый полировальный круг  150 х 6 х 25мм, мягкий</t>
  </si>
  <si>
    <t>RoxelPro Радиальный торцевой фетровый полировальный круг  150 х 20 х 25мм, мягкий</t>
  </si>
  <si>
    <t>RoxelPro Фетровый полировальный круг на липучке 125 х 5мм, очень мягкий</t>
  </si>
  <si>
    <t>Химия, инструменты, образцы продукции</t>
  </si>
  <si>
    <t>94EF</t>
  </si>
  <si>
    <t>94EF ПРАЙМЕР 946 МЛ</t>
  </si>
  <si>
    <t>Лепестковые шлифовальные круги 3M™ 769F</t>
  </si>
  <si>
    <t>52007 769F Круг Шлифовальный Лепестковый Торцевой Конический, 60+, 125 мм, №52007, 10 шт./уп.</t>
  </si>
  <si>
    <t>52009 769F Круг Шлифовальный Лепестковый Торцевой Конический, 80+, 125 мм, №52009, 10 шт./уп.</t>
  </si>
  <si>
    <t>52011 769F Круг Шлифовальный Лепестковый Торцевой Конический, 120+, 125 мм, №52011, 10 шт./уп.</t>
  </si>
  <si>
    <t>52013 769F Круг Шлифовальный Лепестковый Торцевой Конический, 40+, 180 мм, №52013, 20 шт./уп.</t>
  </si>
  <si>
    <t>52015 769F Круг Шлифовальный Лепестковый Торцевой Конический, 60+, 180 мм, №52015, 5 шт./уп.</t>
  </si>
  <si>
    <t>52017 769F Круг Шлифовальный Лепестковый Торцевой Конический, 80+, 180 мм, №52017, 5 шт./уп.</t>
  </si>
  <si>
    <t>52019 769F Круг Шлифовальный Лепестковый Торцевой Конический, 120+, 180 мм, №52019, 5 шт./уп.</t>
  </si>
  <si>
    <t>51999</t>
  </si>
  <si>
    <t>51999 769F Круг Шлифовальный Лепестковый Торцевой Конический, 40+, 125 мм, №51999, 10 шт./уп.</t>
  </si>
  <si>
    <t>RoxelPro Отрезной круг ROXTOP UNI CUT 125 x 1.2 x 22мм, Т41, нерж.сталь, металл</t>
  </si>
  <si>
    <t>RoxelPro Зачистной круг ROXTOP SOFT CUT II 180 x 6.4 x 22мм, Т27, нерж.сталь, металл</t>
  </si>
  <si>
    <t>Пневматическая орбитально-шлифовальная машина, 150 мм</t>
  </si>
  <si>
    <t>3M Мобильный профессиональный пылесос, 45 литров, 230V, Тип F, 1 шт./кор.</t>
  </si>
  <si>
    <t>3M Пневматическая орбитально-шлифовальная машина, 150 мм, орбита 2.5 мм, 1 шт./кор.</t>
  </si>
  <si>
    <t>3M Пневматическая орбитально-шлифовальная машина, 150 мм, орбита 5 мм, 1 шт./кор.</t>
  </si>
  <si>
    <t>3M Пневматическая орбитально-шлифовальная машина, 150 мм, орбита 8 мм, 1 шт./кор.</t>
  </si>
  <si>
    <t>3M Соединитель Y-образный для мобильного профессионального пылесоса, 1шт./уп., №33652</t>
  </si>
  <si>
    <t>3M Ручка для мобильного профессионального пылесоса, 1 шт./кор., №33765</t>
  </si>
  <si>
    <t>3M Дополнительный модуль к рабочей станции Системы Чистой Шлифовки, 1 шт./кор., №33654</t>
  </si>
  <si>
    <t>3M Пылесборный мешок для  мобильного профессионального пылесоса, 5шт./уп., №33648</t>
  </si>
  <si>
    <t>3M Пылесборный мешок для мобильного профессионального пылесоса, 2 шт./уп., №33647</t>
  </si>
  <si>
    <t>3M Рабочая станция Системы Чистой Шлифовки, 1шт./кор., №33653</t>
  </si>
  <si>
    <t>3M Антистатический шланг пылеудаления для пневматических машин, 5 м, 1 шт./кор., №33645</t>
  </si>
  <si>
    <t>3M Антистатический шланг пылеудаления для электрических машин, 5 м, 1 шт./кор., №33646</t>
  </si>
  <si>
    <t>RoxelPro Нетканый прессованный круг ROXTOP 75х6х6мм, 2S FIN</t>
  </si>
  <si>
    <t>RoxelPro Нетканый прессованный круг ROXTOP 150х6х13мм, 2S FIN</t>
  </si>
  <si>
    <t>RoxelPro Нетканый прессованный круг ROXTOP 150х6х13мм, 3S FIN</t>
  </si>
  <si>
    <t>RoxelPro Нетканый прессованный круг ROXTOP 150х6х13мм, 5A MED</t>
  </si>
  <si>
    <t>RoxelPro Нетканый прессованный круг ROXTOP 150х6х13мм, 6A MED</t>
  </si>
  <si>
    <t>RoxelPro Нетканый прессованный круг ROXTOP 150х6х13мм, 7A MED</t>
  </si>
  <si>
    <t>RoxelPro Нетканый прессованный круг ROXTOP 150х6х13мм, 8A CRS</t>
  </si>
  <si>
    <t>RoxelPro Нетканый прессованный круг ROXTOP 150х6х13мм, 8A MED</t>
  </si>
  <si>
    <t>RoxelPro Нетканый прессованный круг ROXTOP 125х13х22мм, Trimmable, 2S FIN</t>
  </si>
  <si>
    <t>RoxelPro Нетканый прессованный круг ROXTOP 125х13х22мм, Trimmable, 6A MED</t>
  </si>
  <si>
    <t>Круги нетканые прессованные ROXTOP</t>
  </si>
  <si>
    <t>RoxelPro Нетканый прессованный круг ROXTOP 75х6х6мм, 2A MED</t>
  </si>
  <si>
    <t>RoxelPro Нетканый прессованный круг ROXTOP 150х6х13мм, 2A MED</t>
  </si>
  <si>
    <t>RoxelPro Нетканый прессованный круг ROXTOP 150х13х13мм, 2S FIN</t>
  </si>
  <si>
    <t>RoxelPro Нетканый прессованный круг ROXTOP 115х13х22мм, Trimmable, 2S FIN</t>
  </si>
  <si>
    <t>RoxelPro Нетканый прессованный круг ROXTOP 115х13х22мм, Trimmable, 5A MED</t>
  </si>
  <si>
    <t>RoxelPro Нетканый прессованный круг ROXTOP 125х13х22мм, Trimmable, 2A MED</t>
  </si>
  <si>
    <t>RoxelPro Нетканый прессованный круг ROXTOP 125х13х22мм, Trimmable, 5A MED</t>
  </si>
  <si>
    <t>SATAjet K 1800 spray mix пистолет для использования с насосами, без металлической трубки подачи материала, без фильтра, без дюзы</t>
  </si>
  <si>
    <t>SATAjet K 1800 spray mix пистолет для использования с насосами, с металлической трубкой подачи материала, коротким сетчатым фильтром 100 микрон, без дюзы</t>
  </si>
  <si>
    <t>SATAjet K 1800 spray mix пистолет для использования с насосами, с металлической трубкой подачи материала, длинным сетчатым фильтром 100 микрон, без дюзы</t>
  </si>
  <si>
    <t>90931-00000M</t>
  </si>
  <si>
    <t>Шнур для очков</t>
  </si>
  <si>
    <t>SATAjet X 5500 RP PHASER с RPS сменным стаканом 0.6л / 0.9л и шарнирным соединением</t>
  </si>
  <si>
    <t>SATAjet X 5500 HVLP PHASER с RPS сменным стаканом 0.6л / 0.9л и шарнирным соединением</t>
  </si>
  <si>
    <t>SATA Инверсионное сопло для SATA spray mix пистолетов</t>
  </si>
  <si>
    <t>Система универсальных бачков SATA RPS (группа скидок 1)</t>
  </si>
  <si>
    <t>Бачки для окрасочных пистолетов SATA (группа скидок 2)</t>
  </si>
  <si>
    <t>SATA Комплект крепления чаши мешалки SATA для серии SATAjet 5000, jet 4000 B, jet3000 B, jet 2000, jet 1000 B, jet 100 B, jet RP</t>
  </si>
  <si>
    <t>SATA Монтажный комплект SATA BVD с QCC без мелкой резьбы для SATAjet серии 5000, jet 4000 B, jet 3000 B, jet 2000, jet 1000 B, jet 100 B, jet RP</t>
  </si>
  <si>
    <t>SATA Двойной мембранный насос 1:1, корозионно-устойчивое покрытие, соединение подачи материала М25х1.5, наружная резьба, подача воздуха 1/4" (наружная резьба), кабель заземления для Vario Top Spray насоса</t>
  </si>
  <si>
    <t>Рек. цена Double Cut</t>
  </si>
  <si>
    <t>Рек. цена Alu Cut</t>
  </si>
  <si>
    <t>RoxelPro Твердосплавная борфреза по металлу цилиндрическая тип A</t>
  </si>
  <si>
    <t>RoxelPro Твердосплавная борфреза по металлу зенкер, угол 60° тип J</t>
  </si>
  <si>
    <t>RoxelPro Твердосплавная борфреза по металлу коническая с заострённым концом тип M</t>
  </si>
  <si>
    <t>TA61020-6</t>
  </si>
  <si>
    <t>TA61625-6</t>
  </si>
  <si>
    <t>TB61625-6</t>
  </si>
  <si>
    <t>TC61020-6</t>
  </si>
  <si>
    <t>TC61225-6</t>
  </si>
  <si>
    <t>TC61625-6</t>
  </si>
  <si>
    <t>TC81020-6</t>
  </si>
  <si>
    <t>TD60807-6</t>
  </si>
  <si>
    <t>TD61312-6</t>
  </si>
  <si>
    <t>TD61614-6</t>
  </si>
  <si>
    <t>TE60813-6</t>
  </si>
  <si>
    <t>TE61220-6</t>
  </si>
  <si>
    <t>TF61225-3</t>
  </si>
  <si>
    <t>TF61225-6</t>
  </si>
  <si>
    <t>TG61225-6</t>
  </si>
  <si>
    <t>TG61625-6</t>
  </si>
  <si>
    <t>TG81020-6</t>
  </si>
  <si>
    <t>TG81225-6</t>
  </si>
  <si>
    <t>TH61025-6</t>
  </si>
  <si>
    <t>TJ61008-6</t>
  </si>
  <si>
    <t>TJ61210-6</t>
  </si>
  <si>
    <t>TL60822-6</t>
  </si>
  <si>
    <t>TL61228-3</t>
  </si>
  <si>
    <t>TM60618-6</t>
  </si>
  <si>
    <t>TM60820-6</t>
  </si>
  <si>
    <t>TM61020-6</t>
  </si>
  <si>
    <t>TC81020-6-150</t>
  </si>
  <si>
    <t>76517</t>
  </si>
  <si>
    <t>76518</t>
  </si>
  <si>
    <t>76519</t>
  </si>
  <si>
    <t>RoxelPro Отрезной круг ROXPRO POWER CUT 125 x 1.2 x 22мм, Т41, нерж.сталь, металл</t>
  </si>
  <si>
    <t>Защита дыхания</t>
  </si>
  <si>
    <t>Маски и полумаски</t>
  </si>
  <si>
    <t>RoxelPro Полумаска ROXTOP силиконовая, размер M</t>
  </si>
  <si>
    <t>RoxelPro Фильтр от органических паров А1</t>
  </si>
  <si>
    <t>RoxelPro Фильтр от органических паров и кислых газов ABE1</t>
  </si>
  <si>
    <t>RoxelPro Держатель фильтра</t>
  </si>
  <si>
    <t>4 / 240 шт.</t>
  </si>
  <si>
    <t>1 / 32 шт.</t>
  </si>
  <si>
    <t>RoxelPro Фильтр от органических паров, кислых газов, аммиака ABEK1</t>
  </si>
  <si>
    <t>RoxelPro Фибровый шлифовальный круг ROXPRO HARD CUT 125 х 22мм, керамика, Р40</t>
  </si>
  <si>
    <t>RoxelPro Фибровый шлифовальный круг ROXPRO HARD CUT 125 х 22мм, керамика, Р80</t>
  </si>
  <si>
    <t>RoxelPro Фибровый шлифовальный круг ROXPRO HARD CUT 125 х 22мм, керамика, Р120</t>
  </si>
  <si>
    <t>RoxelPro Лепестковый круг ROXPRO HARD CUT 125 х 22мм, керамика, конический, Р60</t>
  </si>
  <si>
    <t>RoxelPro Лепестковый круг ROXPRO HARD CUT 125 х 22мм, керамика, конический, Р80</t>
  </si>
  <si>
    <t>RoxelPro Лепестковый круг ROXPRO HARD CUT 125 х 22мм, керамика, конический, Р120</t>
  </si>
  <si>
    <t>RoxelPro Лепестковый круг ROXPRO HARD CUT 125 х 22мм, керамика, конический, Р40</t>
  </si>
  <si>
    <t>RoxelPro Фильтр противоаэрозольный Р2</t>
  </si>
  <si>
    <t>2/ 20/ 1000 шт.</t>
  </si>
  <si>
    <t xml:space="preserve">RoxelPro Чёрный зачистной круг ROXONE Clean&amp;Strip 150х13х13мм </t>
  </si>
  <si>
    <t>RoxelPro Чёрный зачистной круг ROXONE Clean&amp;Strip на оправке 125х13х22мм</t>
  </si>
  <si>
    <t>RoxelPro Зачистной круг ROXTOP SOFT CUT II 125 x 6.4 x 22мм, Т27, нерж.сталь, металл</t>
  </si>
  <si>
    <t>RoxelPro Нетканый прессованный круг ROXTOP 150х13х32мм, 5A MED</t>
  </si>
  <si>
    <t>RoxelPro Нетканый прессованный круг ROXTOP 150х25х32мм, 5A MED</t>
  </si>
  <si>
    <t>RoxelPro Нетканый прессованный круг ROXTOP 125х13х22мм, Trimmable, 3S FIN</t>
  </si>
  <si>
    <t>RoxelPro Быстросъёмный нетканый прессованный круг ROXTOP 75х6мм, 5A MED</t>
  </si>
  <si>
    <t>RoxelPro Быстросъёмный нетканый прессованный круг ROXTOP 75х6мм, 7A MED</t>
  </si>
  <si>
    <t>97215</t>
  </si>
  <si>
    <t>Шлифовальный круг SUNFOAM SC S53SF 150мм на липучке, без отв.</t>
  </si>
  <si>
    <t>P360</t>
  </si>
  <si>
    <t>102505</t>
  </si>
  <si>
    <t>RoxelPro Фибровый шлифовальный круг ROXPRO HARD CUT 125 х 22мм, керамика, Р36</t>
  </si>
  <si>
    <t>RoxelPro Фибровый шлифовальный круг ROXPRO HARD CUT 125 х 22мм, керамика, Р60</t>
  </si>
  <si>
    <t>RoxelPro Фибровый шлифовальный круг ROXPRO HARD CUT 180 х 22мм, керамика, Р36</t>
  </si>
  <si>
    <t>RoxelPro Фибровый шлифовальный круг ROXPRO HARD CUT 180 х 22мм, керамика, Р60</t>
  </si>
  <si>
    <t>RoxelPro Лепестковый круг ROXONE UNI CUT 125 х 22мм, оксид алюминия, конический, Р40</t>
  </si>
  <si>
    <t>RoxelPro Лепестковый круг ROXONE UNI CUT 125 х 22мм, оксид алюминия, конический, Р60</t>
  </si>
  <si>
    <t>RoxelPro Лепестковый круг ROXONE UNI CUT 125 х 22мм, оксид алюминия, конический, Р80</t>
  </si>
  <si>
    <t>01205</t>
  </si>
  <si>
    <t>Шлифовальный круг FILM L312T 125мм на липучке, без отв, зелёный</t>
  </si>
  <si>
    <t>01206</t>
  </si>
  <si>
    <t>01207</t>
  </si>
  <si>
    <t>01208</t>
  </si>
  <si>
    <t>01209</t>
  </si>
  <si>
    <t>01210</t>
  </si>
  <si>
    <t>01211</t>
  </si>
  <si>
    <t>01212</t>
  </si>
  <si>
    <t>01405</t>
  </si>
  <si>
    <t>Шлифовальный круг FILM L312T 150мм на липучке, без отв, зелёный</t>
  </si>
  <si>
    <t>01406</t>
  </si>
  <si>
    <t>01407</t>
  </si>
  <si>
    <t>01408</t>
  </si>
  <si>
    <t>01409</t>
  </si>
  <si>
    <t>01410</t>
  </si>
  <si>
    <t>01411</t>
  </si>
  <si>
    <t>01412</t>
  </si>
  <si>
    <t>Абразивный материал на бумажной основе RED B125T</t>
  </si>
  <si>
    <t>для сухого шлифования наполнителей средней жёсткости, лакокрасочных материалов, смолистых пород дерева и мягких металлов</t>
  </si>
  <si>
    <t>20406</t>
  </si>
  <si>
    <t>Шлифовальный круг RED B125T 150мм на липучке, 15 отв, розовый</t>
  </si>
  <si>
    <t>20407</t>
  </si>
  <si>
    <t>20408</t>
  </si>
  <si>
    <t>20409</t>
  </si>
  <si>
    <t>20410</t>
  </si>
  <si>
    <t>20411</t>
  </si>
  <si>
    <t>20412</t>
  </si>
  <si>
    <t>20414</t>
  </si>
  <si>
    <t>20416</t>
  </si>
  <si>
    <t>20417</t>
  </si>
  <si>
    <t>Респираторы</t>
  </si>
  <si>
    <t>20 / 400 шт.</t>
  </si>
  <si>
    <t xml:space="preserve">Абразивный материал на основе синтетической плёнки FILM L312T </t>
  </si>
  <si>
    <t>Особо износостойкий абразивный материал на мягкой основе SUNFOAM S33SF и SUNFOAM SC S53SF</t>
  </si>
  <si>
    <t>SATA Набор шлангов (2шт) 6х6мм, длиной 6м для Vario Top Spray насоса</t>
  </si>
  <si>
    <t>SATA Набор шлангов (2шт) 6х6мм, длиной 10м для Vario Top Spray насоса</t>
  </si>
  <si>
    <t>SATA Набор шлангов (2шт) 6х6мм, длиной 15м для Vario Top Spray насоса</t>
  </si>
  <si>
    <t>Оправка WINNER FEQ 150мм на липучке, М8, 15 отв, средней жёсткости (для машинок Festool Rotex)</t>
  </si>
  <si>
    <t>Оправка WINNER FEQ 150мм на липучке, М8, 15 отв, жёсткая (для машинок Festool Rotex)</t>
  </si>
  <si>
    <t>76308</t>
  </si>
  <si>
    <t>76310</t>
  </si>
  <si>
    <t>76314</t>
  </si>
  <si>
    <t>Материалы для строительного рынка RoxelPro</t>
  </si>
  <si>
    <t>на материалы  для строительного рынка RoxelPro</t>
  </si>
  <si>
    <t>кор: 32 шт.</t>
  </si>
  <si>
    <t>RoxelPro Малярная лента ROXPRO 5010 универсальная, рисовая бумага, акрил. клей, жёлтая, 30мм х 50м</t>
  </si>
  <si>
    <t>RoxelPro Малярная лента ROXPRO 5020 для деликатных работ, рисовая бумага, акрил. клей, фиолетовая, 30мм х 50м</t>
  </si>
  <si>
    <t>RoxelPro Малярная лента ROXPRO 5025 ULTRA для деликатных работ, рисовая бумага, акрил. клей, розовая, 30мм х 50м</t>
  </si>
  <si>
    <t>RoxelPro Малярная лента ROXPRO 5030 для наружных работ, рисовая бумага, акрил. клей, синяя, 30мм х 50м</t>
  </si>
  <si>
    <t>RoxelPro Нетканый прессованный круг ROXTOP 150х13х13мм, 6A MED</t>
  </si>
  <si>
    <t>RoxelPro Нетканый прессованный круг ROXTOP 150х25х25мм, 2A MED</t>
  </si>
  <si>
    <t>RoxelPro Нетканый прессованный круг ROXTOP 150х25х25мм, 2S FIN</t>
  </si>
  <si>
    <t>RoxelPro Нетканый прессованный круг ROXTOP 115х13х22мм, Trimmable, 6A MED</t>
  </si>
  <si>
    <t>RoxelPro Нетканый прессованный круг ROXTOP 150х6х13мм, 3A MED</t>
  </si>
  <si>
    <t>RoxelPro Маск. плёнка ROXTOP с клеящей лентой 110° со стат.эффектом, 3200мм х 17м</t>
  </si>
  <si>
    <t>120</t>
  </si>
  <si>
    <t>180</t>
  </si>
  <si>
    <t>320</t>
  </si>
  <si>
    <t>80</t>
  </si>
  <si>
    <t>100</t>
  </si>
  <si>
    <t>150</t>
  </si>
  <si>
    <t>220</t>
  </si>
  <si>
    <t>240</t>
  </si>
  <si>
    <t>400</t>
  </si>
  <si>
    <t>500</t>
  </si>
  <si>
    <t>600</t>
  </si>
  <si>
    <t>800</t>
  </si>
  <si>
    <t>CMOD0815200</t>
  </si>
  <si>
    <t>Мягкая прокладка 150мм на липучке, без пылеотвода, 10мм</t>
  </si>
  <si>
    <t>CVLFM115010</t>
  </si>
  <si>
    <t>Защитная прокладка 115 х 230мм, 10 отв.</t>
  </si>
  <si>
    <t>CVLFM115032</t>
  </si>
  <si>
    <t>Защитная прокладка 115 х 230мм, 32 отв.</t>
  </si>
  <si>
    <t>B57R0021121</t>
  </si>
  <si>
    <t>Широкий шлифок 115 х 230мм на липучке, 10 отв. + адаптор для Ø29мм шланга</t>
  </si>
  <si>
    <t>B57R0321121</t>
  </si>
  <si>
    <t>Широкий шлифок 115 х 230мм на липучке, 32 отв. + адаптор для Ø29мм шланга</t>
  </si>
  <si>
    <t>RoxelPro Маскирующая плёнка ROXTOP 4м х 5м, 125г, 7 мк, инд.упаковка</t>
  </si>
  <si>
    <t>RoxelPro Маскирующая плёнка ROXTOP 4м х 7м, 175г, 7 мк, инд.упаковка</t>
  </si>
  <si>
    <t>RoxelPro Маскирующая плёнка ROXTOP 4,5м х 7м, 197г, 7 мк, инд.упаковка</t>
  </si>
  <si>
    <t>RoxelPro Маскирующая плёнка ROXONE 4м х 5м, 107г, 6 мк, инд.упаковка</t>
  </si>
  <si>
    <t>RoxelPro Маскирующая плёнка ROXONE 4м х 7м, 148г, 6 мк, инд.упаковка</t>
  </si>
  <si>
    <t>78003</t>
  </si>
  <si>
    <t>Шлифовальный круг CERAMIC L712T 225мм на липучке, 24 отв.</t>
  </si>
  <si>
    <t>40</t>
  </si>
  <si>
    <t>78005</t>
  </si>
  <si>
    <t>60</t>
  </si>
  <si>
    <t>78006</t>
  </si>
  <si>
    <t>78007</t>
  </si>
  <si>
    <t>78008</t>
  </si>
  <si>
    <t>78009</t>
  </si>
  <si>
    <t>78010</t>
  </si>
  <si>
    <t>78011</t>
  </si>
  <si>
    <t>78012</t>
  </si>
  <si>
    <t>78014</t>
  </si>
  <si>
    <t>83406</t>
  </si>
  <si>
    <t>Шлифовальный круг SUN NET X313T 225мм на липучке, сетка</t>
  </si>
  <si>
    <t>83407</t>
  </si>
  <si>
    <t>83408</t>
  </si>
  <si>
    <t>83409</t>
  </si>
  <si>
    <t>83410</t>
  </si>
  <si>
    <t>83411</t>
  </si>
  <si>
    <t>83412</t>
  </si>
  <si>
    <t>83414</t>
  </si>
  <si>
    <t>Рекоменд. Цена РУБ</t>
  </si>
  <si>
    <t>Цена EUR</t>
  </si>
  <si>
    <t>Цена РУБ</t>
  </si>
  <si>
    <t>RoxelPro Полумаска ROXTOP силиконовая, размер S</t>
  </si>
  <si>
    <t>RoxelPro Полумаска ROXTOP силиконовая, размер L</t>
  </si>
  <si>
    <t>RoxelPro Фибровый шлифовальный круг ROXPRO HARD CUT 180 х 22мм, керамика, Р80</t>
  </si>
  <si>
    <t>20 / 200</t>
  </si>
  <si>
    <t>LTUB0100004</t>
  </si>
  <si>
    <t>Пылеотводный шланг для шлифков, Ø21мм, 4м.</t>
  </si>
  <si>
    <t>RoxelPro Оправка для шлифовальных кругов WINNER FESTO 150мм на липучке, М8, 15 отв, жёсткая (для машинок Festool Rotex)</t>
  </si>
  <si>
    <t>RoxelPro Оправка для шлифовальных кругов WINNER FESTO 150мм на липучке, М8, 15 отв, средней жёсткости (для машинок Festool Rotex)</t>
  </si>
  <si>
    <t>RoxelPro Оправка для шлифовальных кругов WINNER FESTO 150мм на липучке, М8, 15 отв, мягкая (для машинок Festool Rotex)</t>
  </si>
  <si>
    <t>83506</t>
  </si>
  <si>
    <t>Шлифовальная полоска SUN NET X313T 80х230мм на липучке, сетка</t>
  </si>
  <si>
    <t>83508</t>
  </si>
  <si>
    <t>83510</t>
  </si>
  <si>
    <t>83512</t>
  </si>
  <si>
    <t>82506</t>
  </si>
  <si>
    <t>Шлифовальная полоска SUN NET X313T 115х230мм на липучке, сетка</t>
  </si>
  <si>
    <t>82508</t>
  </si>
  <si>
    <t>82510</t>
  </si>
  <si>
    <t>82512</t>
  </si>
  <si>
    <t>Scotch-Brite® XL-UR объемные прессованные</t>
  </si>
  <si>
    <t xml:space="preserve">Изм. цены
 % </t>
  </si>
  <si>
    <t>Изм. 
цены %</t>
  </si>
  <si>
    <t>кор: 72 шт.</t>
  </si>
  <si>
    <t>RoxelPro Фибровый шлифовальный круг ROXTOP 125 х 22мм, оксид алюминия, Р36</t>
  </si>
  <si>
    <t>RoxelPro Фибровый шлифовальный круг ROXTOP 125 х 22мм, оксид алюминия, Р60</t>
  </si>
  <si>
    <t>RoxelPro Фибровый шлифовальный круг ROXTOP 180 х 22мм, оксид алюминия, Р36</t>
  </si>
  <si>
    <t>RoxelPro Отрезной круг ROXTOP UNI CUT 75 x 1.0 x 9.8мм, Т41, нерж.сталь, металл</t>
  </si>
  <si>
    <t>RoxelPro Малярная лента ROXONE 2010 универсальная, рисовая бумага, акриловый клей, жёлтая, 38мм х 40м</t>
  </si>
  <si>
    <t>кор: 42 шт.</t>
  </si>
  <si>
    <t>RoxelPro Малярная лента ROXONE 2010 универсальная, рисовая бумага, акриловый клей, жёлтая, 48мм х 40м</t>
  </si>
  <si>
    <t>RoxelPro Противоаэрозольный респиратор ROXTOP 02V 2-й степени защиты, с клапаном выдоха, до 12 ПДК, размер L</t>
  </si>
  <si>
    <t>RoxelPro Малярная лента ROXPRO 4590, ярко-жёлтая, 18мм х 40м</t>
  </si>
  <si>
    <t>RoxelPro Малярная лента ROXPRO 4590, ярко-жёлтая, 24мм х 40м</t>
  </si>
  <si>
    <t>RoxelPro Малярная лента ROXPRO 4590, ярко-жёлтая, 36мм х 40м</t>
  </si>
  <si>
    <t>RoxelPro Малярная лента ROXPRO 4590, ярко-жёлтая, 48мм х 40м</t>
  </si>
  <si>
    <t>RoxelPro Малярная лента ROXPRO 4590, зелёная, 18мм х 40м</t>
  </si>
  <si>
    <t>RoxelPro Малярная лента ROXPRO 4590, зелёная, 24мм х 40м</t>
  </si>
  <si>
    <t>RoxelPro Малярная лента ROXPRO 4590, зелёная, 36мм х 40м</t>
  </si>
  <si>
    <t>RoxelPro Малярная лента ROXPRO 4590, зелёная, 48мм х 40м</t>
  </si>
  <si>
    <t>RoxelPro Малярная лента ROXPRO 4590, оранжевая, 18мм х 40м</t>
  </si>
  <si>
    <t>RoxelPro Малярная лента ROXPRO 4590, оранжевая, 24мм х 40м</t>
  </si>
  <si>
    <t>RoxelPro Малярная лента ROXPRO 4590, оранжевая, 36мм х 40м</t>
  </si>
  <si>
    <t>RoxelPro Малярная лента ROXPRO 4590, оранжевая, 48мм х 40м</t>
  </si>
  <si>
    <t>97217</t>
  </si>
  <si>
    <t>97218</t>
  </si>
  <si>
    <t>97220</t>
  </si>
  <si>
    <t>Конволютные круги ROXTOP</t>
  </si>
  <si>
    <t>RoxelPro Конволютный круг ROXTOP DB-WL 150х25х25мм 7S FIN</t>
  </si>
  <si>
    <t>RoxelPro Конволютный круг ROXTOP DB-WL 150х25х25мм 8S MED</t>
  </si>
  <si>
    <t>RoxelPro Конволютный круг ROXTOP DB-WL 150х25х25мм 8S FIN</t>
  </si>
  <si>
    <t>RoxelPro Конволютный круг ROXTOP DB-WL 150х25х25мм 9S FIN</t>
  </si>
  <si>
    <t>RoxelPro Конволютный круг ROXTOP DB-WL 200х50х75мм 7S MED</t>
  </si>
  <si>
    <t>RoxelPro Конволютный круг ROXTOP DB-WL 200х50х75мм 7S FIN</t>
  </si>
  <si>
    <t>RoxelPro Конволютный круг ROXTOP DB-WL 200х50х75мм 8S MED</t>
  </si>
  <si>
    <t>RoxelPro Конволютный круг ROXTOP FS-WL 150х25х25мм 5A MED</t>
  </si>
  <si>
    <t>RoxelPro Конволютный круг ROXTOP FS-WL 150х25х25мм 6S FIN</t>
  </si>
  <si>
    <t>RoxelPro Конволютный круг ROXTOP FS-WL 150х25х25мм 8A MED</t>
  </si>
  <si>
    <t>RoxelPro Конволютный круг ROXTOP FS-WL 150х25х25мм 8S MED</t>
  </si>
  <si>
    <t>RoxelPro Конволютный круг ROXTOP FS-WL 200х50х75мм 6S FIN</t>
  </si>
  <si>
    <t>96322</t>
  </si>
  <si>
    <t>96324</t>
  </si>
  <si>
    <t>P2500</t>
  </si>
  <si>
    <t>RoxelPro Малярная лента ROXTOP 3580, ярко-жёлтая, 18мм х 40м</t>
  </si>
  <si>
    <t>RoxelPro Малярная лента ROXTOP 3580, ярко-жёлтая, 24мм х 40м</t>
  </si>
  <si>
    <t>RoxelPro Малярная лента ROXTOP 3580, ярко-жёлтая, 36мм х 40м</t>
  </si>
  <si>
    <t>RoxelPro Малярная лента ROXTOP 3580, ярко-жёлтая, 48мм х 40м</t>
  </si>
  <si>
    <t>Абразивный материал на основе синтетической плёнки  с керамическим зерном SUNMIGHT CERAMIC L712T</t>
  </si>
  <si>
    <t xml:space="preserve">Сетчатый абразивный материал SUNMIGHT SUN NET X313T </t>
  </si>
  <si>
    <t>Абразивные материалы SUNMIGHT/ RoxelPro для строительного рынка</t>
  </si>
  <si>
    <t>Абразивный материал на бумажной основе ROXTOP WHITE</t>
  </si>
  <si>
    <t>P320</t>
  </si>
  <si>
    <t>Шлифовальный круг ROXTOP WHITE 225мм на липучке, 24 отв., белёсый</t>
  </si>
  <si>
    <t>Сумма EUR</t>
  </si>
  <si>
    <t>Сумма РУБ</t>
  </si>
  <si>
    <t>РУБ:</t>
  </si>
  <si>
    <t>Цена указана в ЕВРО</t>
  </si>
  <si>
    <t>RoxelPro Оправка для шлифовальных кругов WINNER 125мм на липучке, 5/16"+М8, 8 отв, средней жёсткости</t>
  </si>
  <si>
    <t>RoxelPro Мягкая прокладка 150мм на липучке без отв, 5мм</t>
  </si>
  <si>
    <t>RoxelPro Мягкая прокладка 150мм на липучке без отв, 10мм</t>
  </si>
  <si>
    <t>RoxelPro Защитная прокладка 125мм 8 отв.</t>
  </si>
  <si>
    <t>RoxelPro Защитная прокладка 115 х 230мм 10 отв.</t>
  </si>
  <si>
    <t>RoxelPro Защитная прокладка 115 х 230мм 32 отв.</t>
  </si>
  <si>
    <t>RoxelPro Оправка для шлиф. кругов FUSION ELECTRO 150мм на липучке, 5/16"+М8, 97 отв, жёсткая</t>
  </si>
  <si>
    <t>RoxelPro Оправка для шлиф. кругов FUSION ELECTRO 150мм на липучке, 5/16"+М8, 97 отв, средней жёсткости</t>
  </si>
  <si>
    <t>Цена, выделенная зелёным цветом, установлена в РУБЛЯХ</t>
  </si>
  <si>
    <t>RoxelPro Диспенсер для маскирующей плёнки шириной до 650мм</t>
  </si>
  <si>
    <t>RoxelPro Диспенсер для маскирующей плёнки шириной до 2700мм</t>
  </si>
  <si>
    <t>RoxelPro Маскирующая бумага ROXTOP с клеящей лентой, 180мм х 20м</t>
  </si>
  <si>
    <t>RoxelPro Маскирующая бумага ROXTOP с клеящей лентой, 300мм х 20м</t>
  </si>
  <si>
    <t>Средства индивидуальной защиты RoxelPro</t>
  </si>
  <si>
    <t>на средства индивидуальной защиты RoxelPro</t>
  </si>
  <si>
    <t>Перчатки нитриловые</t>
  </si>
  <si>
    <t>Перчатки защитные</t>
  </si>
  <si>
    <t>RoxelPro Перчатки защитные ROXTOP 7230 без покрытия  для точных работ, белые, размер 9/L</t>
  </si>
  <si>
    <t>12 / 120 шт.</t>
  </si>
  <si>
    <t>RoxelPro Перчатки защитные ROXTOP 7230 без покрытия  для точных работ, белые, размер 10/XL</t>
  </si>
  <si>
    <t>RoxelPro Перчатки защитные ROXTOP 7232 с полиуретановым покрытием ладони, цвет, размер 8/M</t>
  </si>
  <si>
    <t>RoxelPro Перчатки защитные ROXTOP 7232 с полиуретановым покрытием ладони, цвет, размер 9/L</t>
  </si>
  <si>
    <t>RoxelPro Перчатки защитные ROXTOP 7232 с полиуретановым покрытием ладони, цвет, размер 10/XL</t>
  </si>
  <si>
    <t>RoxelPro Перчатки защитные ROXTOP 7233 с рельефным латексным покрытием ладони, цвет, размер 9/L</t>
  </si>
  <si>
    <t>RoxelPro Перчатки защитные ROXTOP 7233 с рельефным латексным покрытием ладони, цвет, размер 10/XL</t>
  </si>
  <si>
    <t>RoxelPro Перчатки защитные ROXTOP 7236 со вспененным нитриловым покрытием ладони, цвет, размер 8/M</t>
  </si>
  <si>
    <t>RoxelPro Перчатки защитные ROXTOP 7236 со вспененным нитриловым покрытием ладони, цвет, размер 9/L</t>
  </si>
  <si>
    <t>RoxelPro Перчатки защитные ROXTOP 7236 со вспененным нитриловым покрытием ладони, цвет, размер10/XL</t>
  </si>
  <si>
    <t>RoxelPro Перчатки защитные ROXTOP 7237 с нитриловым покрытием ладони песочной текстуры, цвет, размер 8/M</t>
  </si>
  <si>
    <t>1 / 12 / 120 шт.</t>
  </si>
  <si>
    <t>RoxelPro Перчатки защитные ROXTOP 7237 с нитриловым покрытием ладони песочной текстуры, цвет, размер 9/L</t>
  </si>
  <si>
    <t>RoxelPro Перчатки защитные ROXTOP 7237 с нитриловым покрытием ладони песочной текстуры, цвет, размер 10/XL</t>
  </si>
  <si>
    <t>RoxelPro Перчатки защитные ROXTOP 7245 с нитриловым покрытием ладони для грубых работ, манжет крага, цвет, размер 10/XL</t>
  </si>
  <si>
    <t>RoxelPro Перчатки защитные ROXTOP 7245 с нитриловым покрытием ладони для грубых работ, манжет крага, цвет, размер 11/XXL</t>
  </si>
  <si>
    <t>RoxelPro Перчатки защитные ROXTOP 7245 с нитриловым покрытием ладони для грубых работ, трикотажный манжет, цвет, размер 10/XL</t>
  </si>
  <si>
    <t>RoxelPro Перчатки защитные ROXTOP 7245 с нитриловым покрытием ладони для грубых работ, трикотажный манжет, цвет, размер 11/XXL</t>
  </si>
  <si>
    <t>RoxelPro Перчатки ROXTOP 7255 для защиты от порезов с нитриловым покрытием ладони песочной текстуры, цвет, размер 8/M</t>
  </si>
  <si>
    <t>RoxelPro Перчатки ROXTOP 7255 для защиты от порезов с нитриловым покрытием ладони песочной текстуры, цвет, размер 9/L</t>
  </si>
  <si>
    <t>RoxelPro Перчатки ROXTOP 7255 для защиты от порезов с нитриловым покрытием ладони песочной текстуры, цвет, размер 10/XL</t>
  </si>
  <si>
    <t>Средства для очистки рук</t>
  </si>
  <si>
    <t xml:space="preserve">Сетчатый абразивный материал с керамическим зерном SUN NET CERAMIC X713T </t>
  </si>
  <si>
    <t>35006</t>
  </si>
  <si>
    <t>Шлифовальный круг SUN NET CERAMIC X713T 125мм на липучке, сетка</t>
  </si>
  <si>
    <t>35007</t>
  </si>
  <si>
    <t>35008</t>
  </si>
  <si>
    <t>35009</t>
  </si>
  <si>
    <t>35010</t>
  </si>
  <si>
    <t>35011</t>
  </si>
  <si>
    <t>35012</t>
  </si>
  <si>
    <t>35014</t>
  </si>
  <si>
    <t>35016</t>
  </si>
  <si>
    <t>35017</t>
  </si>
  <si>
    <t>35018</t>
  </si>
  <si>
    <t>35019</t>
  </si>
  <si>
    <t>35106</t>
  </si>
  <si>
    <t>Шлифовальный круг SUN NET CERAMIC X713T 150мм на липучке, сетка</t>
  </si>
  <si>
    <t>35107</t>
  </si>
  <si>
    <t>35108</t>
  </si>
  <si>
    <t>35117</t>
  </si>
  <si>
    <t>35118</t>
  </si>
  <si>
    <t>35119</t>
  </si>
  <si>
    <t>35406</t>
  </si>
  <si>
    <t>Шлифовальный круг SUN NET CERAMIC X713T 225мм на липучке, сетка</t>
  </si>
  <si>
    <t>35407</t>
  </si>
  <si>
    <t>35408</t>
  </si>
  <si>
    <t>35409</t>
  </si>
  <si>
    <t>35410</t>
  </si>
  <si>
    <t>35411</t>
  </si>
  <si>
    <t>35412</t>
  </si>
  <si>
    <t>35414</t>
  </si>
  <si>
    <t>35306</t>
  </si>
  <si>
    <t>Шлифовальная полоска SUN NET CERAMIC X713T 70х420мм на липучке, сетка</t>
  </si>
  <si>
    <t>35307</t>
  </si>
  <si>
    <t>35308</t>
  </si>
  <si>
    <t>35309</t>
  </si>
  <si>
    <t>35310</t>
  </si>
  <si>
    <t>35312</t>
  </si>
  <si>
    <t>35314</t>
  </si>
  <si>
    <t>35316</t>
  </si>
  <si>
    <t>53503</t>
  </si>
  <si>
    <t>Шлифовальный круг FILM L312T 225мм на липучке, 24 отв, зелёный</t>
  </si>
  <si>
    <t>53505</t>
  </si>
  <si>
    <t>53506</t>
  </si>
  <si>
    <t>53507</t>
  </si>
  <si>
    <t>53508</t>
  </si>
  <si>
    <t>53509</t>
  </si>
  <si>
    <t>53510</t>
  </si>
  <si>
    <t>53512</t>
  </si>
  <si>
    <t>53514</t>
  </si>
  <si>
    <t>Оправки для полировальных кругов</t>
  </si>
  <si>
    <t>RoxelPro Обезжир. салфетка ULTRACLEAN LIGHT, листы 20х50шт, 30х32см., голубая</t>
  </si>
  <si>
    <t>RoxelPro Обезжир. салфетка MULTICLEAN ONE, перфор. рулон 500шт., 32х36см., синяя</t>
  </si>
  <si>
    <t>RoxelPro Обезжир. салфетка MULTICLEAN ONE, листы 12х35шт, 30х38см., синяя</t>
  </si>
  <si>
    <t>Зачистные круги</t>
  </si>
  <si>
    <t>Оправки для фибровых кругов</t>
  </si>
  <si>
    <t>Оправки для зачистных кругов QCD</t>
  </si>
  <si>
    <t>Шпиндели для валиков</t>
  </si>
  <si>
    <t>Шпиндели для нетканых прессованных кругов</t>
  </si>
  <si>
    <t>RoxelPro Конволютный круг ROXTOP XR-WM 150х25х25мм HA 120</t>
  </si>
  <si>
    <t>RoxelPro Конволютный круг ROXTOP XR-WM 150х25х25мм HA 240</t>
  </si>
  <si>
    <t>Полировальные пасты твёрдые</t>
  </si>
  <si>
    <t>Фетровые полировальные круги</t>
  </si>
  <si>
    <t>TA30413-6</t>
  </si>
  <si>
    <t>TA60820-6</t>
  </si>
  <si>
    <t>TC30210-6</t>
  </si>
  <si>
    <t>TC30314-6</t>
  </si>
  <si>
    <t>TD30302-6</t>
  </si>
  <si>
    <t>TD61311-6</t>
  </si>
  <si>
    <t>TE30610-6</t>
  </si>
  <si>
    <t>TF30313-6</t>
  </si>
  <si>
    <t>TF30613-6</t>
  </si>
  <si>
    <t>TC60820-6</t>
  </si>
  <si>
    <t>TD61009-6</t>
  </si>
  <si>
    <t>TD61210-3</t>
  </si>
  <si>
    <t>TD61210-6</t>
  </si>
  <si>
    <t>TE61322-6</t>
  </si>
  <si>
    <t>TG60820-6</t>
  </si>
  <si>
    <t>TH60820-6</t>
  </si>
  <si>
    <t>TL61025-6</t>
  </si>
  <si>
    <t>TL61332-6</t>
  </si>
  <si>
    <t>TL61633-6</t>
  </si>
  <si>
    <t>RoxelPro Малярная лента ROXTOP 3580, оранжевая, 18мм х 40м</t>
  </si>
  <si>
    <t>RoxelPro Малярная лента ROXTOP 3580, оранжевая, 24мм х 40м</t>
  </si>
  <si>
    <t>RoxelPro Малярная лента ROXTOP 3580, оранжевая, 36мм х 40м</t>
  </si>
  <si>
    <t>RoxelPro Малярная лента ROXTOP 3580, оранжевая, 48мм х 40м</t>
  </si>
  <si>
    <t>RoxelPro Малярная лента ROXTOP 3580, синяя, 18мм х 40м</t>
  </si>
  <si>
    <t>RoxelPro Малярная лента ROXTOP 3580, синяя, 24мм х 40м</t>
  </si>
  <si>
    <t>RoxelPro Малярная лента ROXTOP 3580, синяя, 36мм х 40м</t>
  </si>
  <si>
    <t>RoxelPro Малярная лента ROXTOP 3580, синяя, 48мм х 40м</t>
  </si>
  <si>
    <t>RoxelPro Маскирующая плёнка ROXONE 4м х 5м, 7 мк, инд.упаковка</t>
  </si>
  <si>
    <t>RoxelPro Маскирующая плёнка ROXONE 4м х 7м, 7 мк, инд.упаковка</t>
  </si>
  <si>
    <t>RoxelPro Маскирующая плёнка ROXONE 4м х 10м, 7 мк, инд.упаковка</t>
  </si>
  <si>
    <t>RoxelPro Маскирующая плёнка ROXONE 4,5м х 7м, 7 мк, инд.упаковка</t>
  </si>
  <si>
    <t>RoxelPro Маскирующая плёнка ROXONE 5м х 8м, 7 мк, инд.упаковка</t>
  </si>
  <si>
    <t>RoxelPro Маскирующая плёнка ROXONE 4м х 5м, 6 мк, инд.упаковка</t>
  </si>
  <si>
    <t>RoxelPro Маскирующая плёнка ROXONE 4м х 7м, 6 мк, инд.упаковка</t>
  </si>
  <si>
    <t>кор: 45 шт.</t>
  </si>
  <si>
    <t>кор: 35 шт.</t>
  </si>
  <si>
    <t>RoxelPro Оправка для шлифовальных кругов WINNER 125мм на липучке, 5/16"+М8, 8 отв, жёсткая</t>
  </si>
  <si>
    <t>RoxelPro Широкий шлифок 115 х 230мм на липучке, 10 отв.</t>
  </si>
  <si>
    <t>RoxelPro Широкий шлифок 115 х 230мм на липучке, 32 отв.</t>
  </si>
  <si>
    <t>RoxelPro Пылеотводный шланг для шлифков, Ø21мм, 4м.</t>
  </si>
  <si>
    <t>RoxelPro Маскирующая плёнка ROXONE 4м х 10м, 212г, 6 мк, инд.упаковка</t>
  </si>
  <si>
    <t>83208</t>
  </si>
  <si>
    <t>Шлифовальная полоска SUN NET X313T 80х133мм на липучке, сетка</t>
  </si>
  <si>
    <t>83210</t>
  </si>
  <si>
    <t>83212</t>
  </si>
  <si>
    <t>83214</t>
  </si>
  <si>
    <t>82219</t>
  </si>
  <si>
    <t>RoxelPro Нитриловые перчатки ROXPRO, синие, размер M, упаковка 50 шт.</t>
  </si>
  <si>
    <t>RoxelPro Нитриловые перчатки ROXPRO, синие, размер L, упаковка 50 шт.</t>
  </si>
  <si>
    <t>RoxelPro Нитриловые перчатки ROXPRO, синие, размер XL, упаковка 50 шт.</t>
  </si>
  <si>
    <t>RoxelPro Нитриловые перчатки ROXTOP, чёрные/оранжевые, размер M, упаковка 50 шт.</t>
  </si>
  <si>
    <t>RoxelPro Нитриловые перчатки ROXTOP, чёрные/оранжевые, размер L, упаковка 50 шт.</t>
  </si>
  <si>
    <t>RoxelPro Нитриловые перчатки ROXTOP, чёрные/оранжевые, размер XL, упаковка 50 шт.</t>
  </si>
  <si>
    <t>RoxelPro Нитриловые перчатки ROXONE, чёрные, размер M, упаковка 50 шт.</t>
  </si>
  <si>
    <t>RoxelPro Нитриловые перчатки ROXONE, чёрные, размер L, упаковка 50 шт.</t>
  </si>
  <si>
    <t>RoxelPro Нитриловые перчатки ROXONE, чёрные, размер XL, упаковка 50 шт.</t>
  </si>
  <si>
    <t>RoxelPro Нетканый абразивный лист 150мм х 230мм, A MED, коричневый</t>
  </si>
  <si>
    <t>RoxelPro Нетканый абразивный лист 150мм х 230мм, S MED, темно-серый</t>
  </si>
  <si>
    <t>RoxelPro Нетканый абразивный лист 150мм х 230мм, A FIN, зеленый</t>
  </si>
  <si>
    <t>RoxelPro Нетканый абразивный лист 150мм х 230мм, A VFN, бордовый</t>
  </si>
  <si>
    <t>RoxelPro Нетканый абразивный лист 150мм х 230мм, S UFN, светло-серый</t>
  </si>
  <si>
    <t>RoxelPro Нетканый абразивный материал 115мм х10м A MED, коричневый</t>
  </si>
  <si>
    <t>RoxelPro Нетканый абразивный материал 115мм х10м S MED, темно-серый</t>
  </si>
  <si>
    <t>83514</t>
  </si>
  <si>
    <t>82514</t>
  </si>
  <si>
    <t>78016</t>
  </si>
  <si>
    <t>B60R8190153 </t>
  </si>
  <si>
    <t>Набор для шлифования выпуклых и вогнутых поверхностей (широкий шлифок 115 х 230мм, 3 накладки, регулятор пылеотсоса)</t>
  </si>
  <si>
    <t>BKITRVALREG</t>
  </si>
  <si>
    <t>Регулятор пылеотсоса (поставляется отдельно)</t>
  </si>
  <si>
    <t>CMOD1500000 </t>
  </si>
  <si>
    <t>Гибкий шлифок для шлифования выпуклых и вогнутых поверхностей для кругов 150мм, мягкий</t>
  </si>
  <si>
    <t>CMODA741227 </t>
  </si>
  <si>
    <t>Ручной шлифовальный блок жёсткий/мягкий на микролипучке для листов 70х125мм</t>
  </si>
  <si>
    <t>B1170007000</t>
  </si>
  <si>
    <t>Устройство для очистки шпателей</t>
  </si>
  <si>
    <t>Оправки MAMBA для шлифовальных машин</t>
  </si>
  <si>
    <t>SWMP152129F1</t>
  </si>
  <si>
    <t>Оправка MAMBA 150мм на липучке, 5/16"+М8, 129 отв., средней жёсткости</t>
  </si>
  <si>
    <t>RoxelPro Маск. плёнка ROXTOP с клеящей лентой 110° со стат.эффектом, 3500мм х 17м</t>
  </si>
  <si>
    <t>RoxelPro Обезжиривающая салфетка ULTRACLEAN, 33х40см., голубая</t>
  </si>
  <si>
    <t>76403</t>
  </si>
  <si>
    <t>76405</t>
  </si>
  <si>
    <t>76503</t>
  </si>
  <si>
    <t>76505</t>
  </si>
  <si>
    <t>77603</t>
  </si>
  <si>
    <t>Шлифовальный круг CERAMIC L712T 180мм на липучке с мультипылеотводом</t>
  </si>
  <si>
    <t>77605</t>
  </si>
  <si>
    <t>на шлифовальные круги SUNMIGHT/RoxelPro для строительного рынка</t>
  </si>
  <si>
    <t>53511</t>
  </si>
  <si>
    <t>53513</t>
  </si>
  <si>
    <t>77606</t>
  </si>
  <si>
    <t>77608</t>
  </si>
  <si>
    <t>104506</t>
  </si>
  <si>
    <t>104507</t>
  </si>
  <si>
    <t>Шлиф.материал CERAMIC L712T в перфорир.рулонах 70мм х 12м на липучке с мультипылеотводом</t>
  </si>
  <si>
    <t>для удаления старого ЛКП, сухого шлифования композитов, наполнителей, лакокрасочных материалов и древесины</t>
  </si>
  <si>
    <t>в судостроении, авиастроении, деревообработке, металлургии, мебельной промышленности</t>
  </si>
  <si>
    <t>23006</t>
  </si>
  <si>
    <t>23007</t>
  </si>
  <si>
    <t>23008</t>
  </si>
  <si>
    <t>23009</t>
  </si>
  <si>
    <t>23010</t>
  </si>
  <si>
    <t>23012</t>
  </si>
  <si>
    <t>23014</t>
  </si>
  <si>
    <t>23016</t>
  </si>
  <si>
    <t>21106</t>
  </si>
  <si>
    <t>21107</t>
  </si>
  <si>
    <t>21108</t>
  </si>
  <si>
    <t>21109</t>
  </si>
  <si>
    <t>21110</t>
  </si>
  <si>
    <t>21112</t>
  </si>
  <si>
    <t>21114</t>
  </si>
  <si>
    <t>21116</t>
  </si>
  <si>
    <t>21006</t>
  </si>
  <si>
    <t>21007</t>
  </si>
  <si>
    <t>21008</t>
  </si>
  <si>
    <t>21009</t>
  </si>
  <si>
    <t>21010</t>
  </si>
  <si>
    <t>21012</t>
  </si>
  <si>
    <t>21014</t>
  </si>
  <si>
    <t>21016</t>
  </si>
  <si>
    <t>Абразивный материал на основе синтетической плёнки ORANGE Q128OM</t>
  </si>
  <si>
    <t>Шлифовальный круг ORANGE FILM Q128OM 125мм на липучке, 8 отв, оранжевый</t>
  </si>
  <si>
    <t>Шлифовальный круг ORANGE FILM Q128OM 150мм на липучке, 7 отв, оранжевый</t>
  </si>
  <si>
    <t>Шлифовальный круг ORANGE FILM Q128OM 150мм на липучке, 15 отв, оранжевый</t>
  </si>
  <si>
    <t>77206</t>
  </si>
  <si>
    <t>Шлиф.материал CERAMIC L712T в перфорир.рулонах 115мм х 12м на липучке с мультипылеотводом</t>
  </si>
  <si>
    <t>77208</t>
  </si>
  <si>
    <t>77210</t>
  </si>
  <si>
    <t>77211</t>
  </si>
  <si>
    <t>77214</t>
  </si>
  <si>
    <t>RoxelPro Гибкий зачистной круг ROXPRO FLEXIBLE 125 х 3.0 х 22мм, Т27, нерж.сталь, металл, керамическое зерно 36+</t>
  </si>
  <si>
    <t>SATA Набор батареек для jet X 5500 Digital</t>
  </si>
  <si>
    <t>Шлифовальный круг CERAMIC L712T 77мм на липучке с мультипылеотводом</t>
  </si>
  <si>
    <t>RoxelPro Ручной шлифовальный блок 70х125мм на микролипучке, жёсткий/мягкий</t>
  </si>
  <si>
    <t>пакет: 2 шт.</t>
  </si>
  <si>
    <t>RoxelPro Гибкий шлифок 150мм на липучке для шлифования выпуклых и вогнутых поверхностей, мягкий</t>
  </si>
  <si>
    <t>RoxelPro Ручная шлифовальная подошва 150мм на липучке, мягкая</t>
  </si>
  <si>
    <t>товар временно недоступен!</t>
  </si>
  <si>
    <t>Рек. цена Single Cut</t>
  </si>
  <si>
    <t>TA30613-2</t>
  </si>
  <si>
    <t>TB30307-2</t>
  </si>
  <si>
    <t>TB60820-6</t>
  </si>
  <si>
    <t>TD62018-2</t>
  </si>
  <si>
    <t>TD62018-6</t>
  </si>
  <si>
    <t>TD62521-2</t>
  </si>
  <si>
    <t>TD62521-6</t>
  </si>
  <si>
    <t>TG30313-2</t>
  </si>
  <si>
    <t>TM30613-2</t>
  </si>
  <si>
    <t>TM61225-6</t>
  </si>
  <si>
    <t>TM61625-6</t>
  </si>
  <si>
    <t>SATA HRS E пистолет высокого давления для консервации полостей с регулятором подачи материала, бачком под давлением 1.5л. макс.10 бар, без зонда</t>
  </si>
  <si>
    <t>RoxelPro Укрывная защитная плёнка ROXTOP с малярной лентой со стат.эффектом, 550мм х 33м</t>
  </si>
  <si>
    <t>RoxelPro Укрывная защитная плёнка ROXTOP с малярной лентой со стат.эффектом, 650мм х 33м</t>
  </si>
  <si>
    <t>RoxelPro Укрывная защитная плёнка ROXTOP с малярной лентой со стат.эффектом, 900мм х 33м</t>
  </si>
  <si>
    <t>RoxelPro Укрывная защитная плёнка ROXTOP с малярной лентой со стат.эффектом, 1100мм х 33м</t>
  </si>
  <si>
    <t>RoxelPro Укрывная защитная плёнка ROXTOP с малярной лентой со стат.эффектом, 1800мм х 33м</t>
  </si>
  <si>
    <t>RoxelPro Укрывная защитная плёнка ROXTOP с малярной лентой со стат.эффектом, 2700мм х 20м</t>
  </si>
  <si>
    <t>RoxelPro Укрывная защитная плёнка ROXTOP с малярной лентой со стат.эффектом, 3200мм х 17м</t>
  </si>
  <si>
    <t>RoxelPro Укрывная защитная плёнка ROXTOP с малярной лентой со стат.эффектом, 3500мм х 17м</t>
  </si>
  <si>
    <t>RoxelPro Перчатки защитные ROXTOP 7230 без покрытия  для точных работ, белые, размер 8/M</t>
  </si>
  <si>
    <t>Маскирующие ленты на синтетической основе</t>
  </si>
  <si>
    <t>RoxelPro Малярная ПВХ лента ROXPRO для строительных работ, оранжевая, 50мм х 33м</t>
  </si>
  <si>
    <t>RoxelPro Малярная ПВХ лента ROXPRO для строительных работ, оранжевая, тиснённая, 50мм х 33м</t>
  </si>
  <si>
    <t>77212</t>
  </si>
  <si>
    <t>RoxelPro Лепесток клапана вдоха</t>
  </si>
  <si>
    <t>10 / 1000 шт.</t>
  </si>
  <si>
    <t>RoxelPro Лепесток клапана выдоха</t>
  </si>
  <si>
    <t>RoxelPro Ремень оголовья к полумаске</t>
  </si>
  <si>
    <t>77610</t>
  </si>
  <si>
    <t>20608</t>
  </si>
  <si>
    <t>Шлифовальный круг ORANGE FILM Q128OM 125мм на липучке, без отв, оранжевый</t>
  </si>
  <si>
    <t>20610</t>
  </si>
  <si>
    <t>20612</t>
  </si>
  <si>
    <t>20614</t>
  </si>
  <si>
    <t>35512</t>
  </si>
  <si>
    <t>Шлифовальный материал SUN NET CERAMIC X713T в рулонах 115мм х 10м на липучке, сетка</t>
  </si>
  <si>
    <t>35514</t>
  </si>
  <si>
    <t>35516</t>
  </si>
  <si>
    <t xml:space="preserve">SATA Пластиковый кейс для 5-и jet X5500 окрасочных пистолетов и акссессуаров </t>
  </si>
  <si>
    <t xml:space="preserve">SATA Пластиковый кейс для 2-х jet X5500 окрасочных пистолетов и акссессуаров </t>
  </si>
  <si>
    <t>RoxelPro Малярная лента ROXTOP 3580, красная, 18мм х 40м</t>
  </si>
  <si>
    <t>RoxelPro Малярная лента ROXTOP 3580, красная, 24мм х 40м</t>
  </si>
  <si>
    <t>RoxelPro Малярная лента ROXTOP 3580, красная, 36мм х 40м</t>
  </si>
  <si>
    <t>RoxelPro Малярная лента ROXTOP 3580, красная, 48мм х 40м</t>
  </si>
  <si>
    <t>RoxelPro Фибровый шлифовальный круг ROXPRO HARD CUT 125 х 22мм, керамика, Р24</t>
  </si>
  <si>
    <t>на материалы  для индустрии RoxelPro</t>
  </si>
  <si>
    <t>Цена указана в У. Е. = 1 EUR</t>
  </si>
  <si>
    <t>RoxelPro Гибкий зачистной круг ROXPRO FLEXIBLE 180 х 3.2 х 22мм, Т27, нерж.сталь, металл, керамическое зерно 36+</t>
  </si>
  <si>
    <t>RoxelPro Зачистной круг ROXTOP SOFT CUT 230 x 6.4 x 22мм, Т27, нерж.сталь, металл</t>
  </si>
  <si>
    <t>RoxelPro Шлифовальный круг ROXPRO COMPACT 337 125мм на липучке, без отв, А300</t>
  </si>
  <si>
    <t>RoxelPro Шлифовальный круг ROXPRO COMPACT 337 125мм на липучке, без отв, А160</t>
  </si>
  <si>
    <t>RoxelPro Шлифовальный круг ROXPRO COMPACT 337 125мм на липучке, без отв, А100</t>
  </si>
  <si>
    <t>RoxelPro Шлифовальный круг ROXPRO COMPACT 337 125мм на липучке, без отв, А45</t>
  </si>
  <si>
    <t>Складчатые нетканые круги</t>
  </si>
  <si>
    <t>RoxelPro Складчатый нетканый круг ROXTOP 150х20мм, Medium</t>
  </si>
  <si>
    <t>4 / 96 шт.</t>
  </si>
  <si>
    <t>RoxelPro Складчатый нетканый круг ROXTOP 150х20мм, Fine</t>
  </si>
  <si>
    <t>RoxelPro Противоаэрозольный респиратор ROXTOP 03V 3-й степени защиты, с клапаном выдоха, до 50 ПДК, размер M</t>
  </si>
  <si>
    <t>RoxelPro Противоаэрозольный респиратор ROXTOP 03V 3-й степени защиты, с клапаном выдоха, до 50 ПДК, размер L</t>
  </si>
  <si>
    <t>RoxelPro Противоаэрозольный респиратор ROXTOP 01 1-й степени защиты, до 4 ПДК, размер M</t>
  </si>
  <si>
    <t>RoxelPro Противоаэрозольный респиратор ROXTOP 01V 1-й степени защиты, с клапаном выдоха, до 4 ПДК, размер M</t>
  </si>
  <si>
    <t>RoxelPro Противоаэрозольный респиратор ROXTOP 02V 2-й степени защиты, с клапаном выдоха, до 12 ПДК, размер M</t>
  </si>
  <si>
    <t>RoxelPro Малярная лента ROXTOP 7095, водостойкая, УФ стойкая, 95°, синяя, 24мм х 50м</t>
  </si>
  <si>
    <t>RoxelPro Малярная лента ROXTOP 7095, водостойкая, УФ стойкая, 95°, синяя, 36мм х 50м</t>
  </si>
  <si>
    <t>RoxelPro Малярная лента ROXTOP 7095, водостойкая, УФ стойкая, 95°, синяя, 48мм х 50м</t>
  </si>
  <si>
    <t xml:space="preserve">Маскирующие малярные ленты на основе рисовой бумаги </t>
  </si>
  <si>
    <t>20006</t>
  </si>
  <si>
    <t>Шлифовальный круг RED B125T 125мм на липучке, без отв, розовый</t>
  </si>
  <si>
    <t>20008</t>
  </si>
  <si>
    <t>20010</t>
  </si>
  <si>
    <t>20012</t>
  </si>
  <si>
    <t>20014</t>
  </si>
  <si>
    <t>Рекоменд. цена</t>
  </si>
  <si>
    <t>Сумма</t>
  </si>
  <si>
    <t>RoxelPro Зачистной круг ROXPRO PLUS QCD 50мм, керамика, Р36</t>
  </si>
  <si>
    <t>RoxelPro Зачистной круг ROXPRO PLUS QCD 50мм, керамика, Р60</t>
  </si>
  <si>
    <t>RoxelPro Зачистной круг ROXPRO PLUS QCD 50мм, керамика, Р80</t>
  </si>
  <si>
    <t>Ленты шлифовальные</t>
  </si>
  <si>
    <t>RoxelPro Шлифовальная лента ROXPRO PLUS 10 х 330мм, керамика, Р36</t>
  </si>
  <si>
    <t>RoxelPro Шлифовальная лента ROXPRO PLUS 10 х 330мм, керамика, Р60</t>
  </si>
  <si>
    <t>RoxelPro Шлифовальная лента ROXPRO PLUS 10 х 330мм, керамика, Р80</t>
  </si>
  <si>
    <t>RoxelPro Шлифовальная лента ROXPRO PLUS 13 х 457мм, керамика, Р36</t>
  </si>
  <si>
    <t>10 / 300 шт.</t>
  </si>
  <si>
    <t>RoxelPro Шлифовальная лента ROXPRO PLUS 13 х 457мм, керамика, Р60</t>
  </si>
  <si>
    <t>RoxelPro Шлифовальная лента ROXPRO PLUS 13 х 457мм, керамика, Р80</t>
  </si>
  <si>
    <t>RoxelPro Нетканый абразивный материал ROXTOP FAST CUT 115х230мм VERY FINE, красный</t>
  </si>
  <si>
    <t>20 шт.</t>
  </si>
  <si>
    <t>RoxelPro Нетканый абразивный материал ROXTOP FAST CUT 115х230мм ULTRA FINE, серый</t>
  </si>
  <si>
    <t>RoxelPro Нетканый абразивный материал ROXTOP FAST CUT 115мм х 10м VERY FINE, красный</t>
  </si>
  <si>
    <t>RoxelPro Нетканый абразивный материал ROXTOP FAST CUT 115мм х 10м ULTRA FINE, серый</t>
  </si>
  <si>
    <t>RoxelPro Нетканый абразивный материал 152х229мм FINE, зелёный</t>
  </si>
  <si>
    <t>RoxelPro Нетканый абразивный материал 152х229мм VERY FINE, красный</t>
  </si>
  <si>
    <t>RoxelPro Нетканый абразивный материал 152х229мм ULTRA FINE, серый</t>
  </si>
  <si>
    <t>RoxelPro Нетканый абразивный материал 152х229мм MICRO FINE, светло-серый</t>
  </si>
  <si>
    <t>RoxelPro Нетканый абразивный материал 115мм х10м FINE, зелёный</t>
  </si>
  <si>
    <t>RoxelPro Нетканый абразивный материал 115мм х10м VERY FINE, красный</t>
  </si>
  <si>
    <t>RoxelPro Нетканый абразивный материал 115мм х10м ULTRA FINE, серый</t>
  </si>
  <si>
    <t>RoxelPro Нетканый абразивный материал 115мм х10м MICRO FINE, светло-серый</t>
  </si>
  <si>
    <t>RoxelPro Нетканый абразивный материал 150мм FINE, зелёный</t>
  </si>
  <si>
    <t>15 шт.</t>
  </si>
  <si>
    <t>RoxelPro Нетканый абразивный материал 150мм VERY FINE, красный</t>
  </si>
  <si>
    <t>RoxelPro Нетканый абразивный материал 150мм ULTRA FINE, серый</t>
  </si>
  <si>
    <t>RoxelPro Нетканый абразивный материал 150мм MICRO FINE, светло-серый</t>
  </si>
  <si>
    <t>Шлифовальные круги и полосы</t>
  </si>
  <si>
    <t>RoxelPro Шлифовальный круг ROXTOP FILM 125мм на липучке, 8 отв, синий P40</t>
  </si>
  <si>
    <t>100 / 400 шт.</t>
  </si>
  <si>
    <t>RoxelPro Шлифовальный круг ROXTOP FILM 125мм на липучке, 8 отв, синий P60</t>
  </si>
  <si>
    <t>RoxelPro Шлифовальный круг ROXTOP FILM 125мм на липучке, 8 отв, синий P80</t>
  </si>
  <si>
    <t>100 / 800 шт.</t>
  </si>
  <si>
    <t>RoxelPro Шлифовальный круг ROXTOP FILM 125мм на липучке, 8 отв, синий P100</t>
  </si>
  <si>
    <t>RoxelPro Шлифовальный круг ROXTOP FILM 125мм на липучке, 8 отв, синий P120</t>
  </si>
  <si>
    <t>RoxelPro Шлифовальный круг ROXTOP FILM 125мм на липучке, 8 отв, синий P150</t>
  </si>
  <si>
    <t>RoxelPro Шлифовальный круг ROXTOP FILM 125мм на липучке, 8 отв, синий P180</t>
  </si>
  <si>
    <t>RoxelPro Шлифовальный круг ROXTOP FILM 125мм на липучке, 8 отв, синий P220</t>
  </si>
  <si>
    <t>RoxelPro Шлифовальный круг ROXTOP FILM 125мм на липучке, 8 отв, синий P240</t>
  </si>
  <si>
    <t>RoxelPro Шлифовальный круг ROXTOP FILM 125мм на липучке, 8 отв, синий P320</t>
  </si>
  <si>
    <t>RoxelPro Шлифовальный круг ROXTOP FILM 125мм на липучке, 8 отв, синий P400</t>
  </si>
  <si>
    <t>RoxelPro Шлифовальный круг ROXTOP FILM 125мм на липучке, 8 отв, синий P500</t>
  </si>
  <si>
    <t>RoxelPro Шлифовальный круг ROXTOP FILM 125мм на липучке, 8 отв, синий P600</t>
  </si>
  <si>
    <t>RoxelPro Шлифовальный круг ROXTOP FILM 125мм на липучке, 8 отв, синий P800</t>
  </si>
  <si>
    <t>RoxelPro Шлифовальный круг ROXTOP FILM 125мм на липучке, 8 отв, синий P1000</t>
  </si>
  <si>
    <t>RoxelPro Шлифовальный круг ROXTOP FILM 125мм на липучке, 8 отв, синий P1200</t>
  </si>
  <si>
    <t>RoxelPro Шлифовальный круг ROXTOP FILM 125мм на липучке, 8 отв, синий P1500</t>
  </si>
  <si>
    <t>RoxelPro Шлифовальный круг ROXTOP FILM 125мм на липучке, 8 отв, синий P2000</t>
  </si>
  <si>
    <t>RoxelPro Шлифовальный круг ROXTOP FILM 150мм на липучке, 15 отв, синий P40</t>
  </si>
  <si>
    <t>50 / 400 шт.</t>
  </si>
  <si>
    <t>RoxelPro Шлифовальный круг ROXTOP FILM 150мм на липучке, 15 отв, синий P60</t>
  </si>
  <si>
    <t>RoxelPro Шлифовальный круг ROXTOP FILM 150мм на липучке, 15 отв, синий P80</t>
  </si>
  <si>
    <t>RoxelPro Шлифовальный круг ROXTOP FILM 150мм на липучке, 15 отв, синий P100</t>
  </si>
  <si>
    <t>RoxelPro Шлифовальный круг ROXTOP FILM 150мм на липучке, 15 отв, синий P120</t>
  </si>
  <si>
    <t>RoxelPro Шлифовальный круг ROXTOP FILM 150мм на липучке, 15 отв, синий P150</t>
  </si>
  <si>
    <t>RoxelPro Шлифовальный круг ROXTOP FILM 150мм на липучке, 15 отв, синий P180</t>
  </si>
  <si>
    <t>RoxelPro Шлифовальный круг ROXTOP FILM 150мм на липучке, 15 отв, синий P220</t>
  </si>
  <si>
    <t>RoxelPro Шлифовальный круг ROXTOP FILM 150мм на липучке, 15 отв, синий P240</t>
  </si>
  <si>
    <t>RoxelPro Шлифовальный круг ROXTOP FILM 150мм на липучке, 15 отв, синий P320</t>
  </si>
  <si>
    <t>RoxelPro Шлифовальный круг ROXTOP FILM 150мм на липучке, 15 отв, синий P400</t>
  </si>
  <si>
    <t>RoxelPro Шлифовальный круг ROXTOP FILM 150мм на липучке, 15 отв, синий P500</t>
  </si>
  <si>
    <t>RoxelPro Шлифовальный круг ROXTOP FILM 150мм на липучке, 15 отв, синий P600</t>
  </si>
  <si>
    <t>RoxelPro Шлифовальный круг ROXTOP FILM 150мм на липучке, 15 отв, синий P800</t>
  </si>
  <si>
    <t>RoxelPro Шлифовальный круг ROXTOP FILM 150мм на липучке, 15 отв, синий P1000</t>
  </si>
  <si>
    <t>RoxelPro Шлифовальный круг ROXTOP FILM 150мм на липучке, 15 отв, синий P1200</t>
  </si>
  <si>
    <t>RoxelPro Шлифовальный круг ROXTOP FILM 150мм на липучке, 15 отв, синий P1500</t>
  </si>
  <si>
    <t>RoxelPro Шлифовальный круг ROXTOP FILM 150мм на липучке, 15 отв, синий P2000</t>
  </si>
  <si>
    <t>RoxelPro Шлифовальная полоска ROXTOP FILM 70х400мм на липучке без отв, синяя P80</t>
  </si>
  <si>
    <t>RoxelPro Шлифовальная полоска ROXTOP FILM 70х400мм на липучке без отв, синяя P120</t>
  </si>
  <si>
    <t>RoxelPro Шлифовальная полоска ROXTOP FILM 70х400мм на липучке без отв, синяя P180</t>
  </si>
  <si>
    <t>RoxelPro Шлифовальная полоска ROXTOP FILM 70х400мм на липучке без отв, синяя P240</t>
  </si>
  <si>
    <t>RoxelPro Шлифовальная полоска ROXTOP FILM 70х400мм на липучке без отв, синяя P320</t>
  </si>
  <si>
    <t>RoxelPro Шлифовальная полоска ROXTOP FILM 70х400мм на липучке без отв, синяя P400</t>
  </si>
  <si>
    <t>Полировальные круги</t>
  </si>
  <si>
    <t>RoxelPro Полировальный абразивный круг ROXTOP 3Z 150мм на липучке, без отв. P3000</t>
  </si>
  <si>
    <t>15 / 60 шт.</t>
  </si>
  <si>
    <t>156845 NEW</t>
  </si>
  <si>
    <t>RoxelPro Полировальный абразивный круг ROXTOP 3Z-II 150мм на липучке, без отв. P3000</t>
  </si>
  <si>
    <t>Микрофинишные круги</t>
  </si>
  <si>
    <t>RoxelPro Микроабразивный круг ROXTOP 32mm зелёный, Р3000</t>
  </si>
  <si>
    <t>рулон: 500шт.</t>
  </si>
  <si>
    <t>RoxelPro Микроабразивный круг ROXTOP 35mm фестончатый, цветок, серо-зелёный, Р2500</t>
  </si>
  <si>
    <t>RoxelPro Микроабразивный круг ROXTOP 35mm фестончатый, цветок, зелёный, Р3000</t>
  </si>
  <si>
    <t>RoxelPro Микроабразивный круг ROXTOP 35mm фестончатый, цветок, светло-зелёный, Р4000</t>
  </si>
  <si>
    <t>Абразивные губки</t>
  </si>
  <si>
    <t>RoxelPro Абразивная губка Softback 140 x 115мм, Medium</t>
  </si>
  <si>
    <t>RoxelPro Абразивная губка Softback 140 x 115мм, Fine</t>
  </si>
  <si>
    <t>RoxelPro Абразивная губка Softback 140 x 115мм, Super Fine</t>
  </si>
  <si>
    <t>RoxelPro Абразивная губка Softback 140 x 115мм, Ultra Fine</t>
  </si>
  <si>
    <t>RoxelPro Абразивная губка Softback 140 x 115мм, Micro Fine</t>
  </si>
  <si>
    <t>Угловые шлифовальные машинки</t>
  </si>
  <si>
    <t>RoxelPro Пневматическая угловая шлифовальная машинка, 18.000 об/мин, 370 ватт, цанга 6мм</t>
  </si>
  <si>
    <t>RoxelPro Ремонтный комплект для угловых шлифовальных машин арт.192111</t>
  </si>
  <si>
    <t>Прямые шлифовальные машинки</t>
  </si>
  <si>
    <t>RoxelPro Пневматическая прямая шлифовальная машинка, 3.600 об/мин, 370 ватт, цанга 6мм</t>
  </si>
  <si>
    <t>RoxelPro Ремонтный комплект для прямых шлифовальных машин арт.192311</t>
  </si>
  <si>
    <t>Ленточные шлифовальные машинки</t>
  </si>
  <si>
    <t>RoxelPro Пневматический ленточный шлифовальный напильник для лент 10 х 330мм, 350 ватт</t>
  </si>
  <si>
    <t>RoxelPro Пневматический ленточный шлифовальный напильник для лент 13 х 457мм, 350 ватт</t>
  </si>
  <si>
    <t>RoxelPro Ремонтный комплект для ленточного шлифовального напильника арт.192512</t>
  </si>
  <si>
    <t>RoxelPro Ремонтный комплект для ленточного шлифовального напильника арт.192513</t>
  </si>
  <si>
    <t>RoxelPro Оправка для шлифовальных кругов MAMBA 150мм на липучке, 5/16"+М8, 129 отв, средней жёсткости</t>
  </si>
  <si>
    <t>RoxelPro Оправка для шлифовальных кругов WINNER FESTO 150мм на липучке, 15 отв, жёсткая (для машинок Festool Rotex)</t>
  </si>
  <si>
    <t>RoxelPro Оправка для шлифовальных кругов WINNER FESTO 150мм на липучке, 15 отв, средней жёсткости (для машинок Festool Rotex)</t>
  </si>
  <si>
    <t>RoxelPro Оправка для шлифовальных кругов WINNER FESTO 150мм на липучке, 15 отв, мягкая (для машинок Festool Rotex)</t>
  </si>
  <si>
    <t>RoxelPro Малый шлифок 70 х 125мм на липучке, без пылеотвода</t>
  </si>
  <si>
    <t>RoxelPro Средний шлифок 70 х 198мм на липучке, без пылеотвода</t>
  </si>
  <si>
    <t>RoxelPro Длинный шлифок 70 х 400мм на липучке, без пылеотвода</t>
  </si>
  <si>
    <t>RoxelPro Длинный шлифок 70 х 400мм на липучке, 53 отв.</t>
  </si>
  <si>
    <t>RoxelPro Регулируемый гибкий шлифок 70 х 400мм на липучке, 14 отв.</t>
  </si>
  <si>
    <t>RoxelPro Регулируемый гибкий шлифок 70 х 400мм на липучке, 53 отв.</t>
  </si>
  <si>
    <t>Проявочные покрытия</t>
  </si>
  <si>
    <t>RoxelPro Сухое проявочное покрытие ROXTOP с аппликатором, чёрное, 150г.</t>
  </si>
  <si>
    <t>Полировальные пасты жидкие</t>
  </si>
  <si>
    <t>RoxelPro Абразивная полировальная паста ROXTOP R10 EXTREME (белый колпачёк), очень быстрая, 1кг</t>
  </si>
  <si>
    <t>RoxelPro Абразивная полировальная паста ROXTOP S10 HEAVY CUT (зелёный колпачёк), агрессивная, 1кг</t>
  </si>
  <si>
    <t>RoxelPro Абразивная полировальная паста ROXTOP FAST CUT (зелёный колпачёк), быстрая, 1кг</t>
  </si>
  <si>
    <t>RoxelPro Абразивная полировальная паста ROXTOP S20 ONE STEP &amp; FINISH (оранжевый колпачёк), одношаговая, 1кг</t>
  </si>
  <si>
    <t>RoxelPro Абразивная полировальная паста ROXTOP EXTRA FINE (жёлтый колпачёк), тонкая, 1кг</t>
  </si>
  <si>
    <t>RoxelPro Антиголограммная паста ROXTOP ULTRA FINE (синий колпачёк), сверхтонкая, 1кг</t>
  </si>
  <si>
    <t>RoxelPro Поролоновый полировальник на липучке 150 х 25мм, высокой плотности, зелёный</t>
  </si>
  <si>
    <t>2 / 500 шт.</t>
  </si>
  <si>
    <t>RoxelPro Поролоновый полировальник на липучке 150 х 25мм, плотный, белый</t>
  </si>
  <si>
    <t>Поролоновый полировальник на липучке 150 х 30мм, плотный, белый, изготовлено RoxelPro</t>
  </si>
  <si>
    <t>1 / 125 шт.</t>
  </si>
  <si>
    <t>RoxelPro Поролоновый полировальник на липучке 150 х 25мм, плотный, пурпурный</t>
  </si>
  <si>
    <t>RoxelPro Поролоновый полировальник на липучке 150 х 25мм, средней плотности, оранжевый</t>
  </si>
  <si>
    <t>Поролоновый полировальник на липучке 150 х 30мм, средней плотности, оранжевый, изготовлено RoxelPro</t>
  </si>
  <si>
    <t>Поролоновый полировальник на липучке 150 х 30мм, мягкий, чёрный, рифлёный, изготовлено RoxelPro</t>
  </si>
  <si>
    <t>RoxelPro Поролоновый полировальник на липучке 150 х 25мм, мягкий, чёрный, рифлёный</t>
  </si>
  <si>
    <t>RoxelPro Шерстяной полировальник из натуральной овечьей шерсти на липучке 75мм</t>
  </si>
  <si>
    <t>RoxelPro Шерстяной полировальник из натуральной овечьей шерсти на липучке 133мм</t>
  </si>
  <si>
    <t>1 / 150 шт.</t>
  </si>
  <si>
    <t>RoxelPro Шерстяной полировальник из натуральной овечьей шерсти на липучке 180мм</t>
  </si>
  <si>
    <t>1 / 102 шт.</t>
  </si>
  <si>
    <t>RoxelPro Шерстяной полировальник из натуральной овечьей шерсти на липучке 150мм</t>
  </si>
  <si>
    <t>1 / 40 шт.</t>
  </si>
  <si>
    <t>RoxelPro Меховой полировальник из натуральной овчины на липучке 150мм</t>
  </si>
  <si>
    <t>RoxelPro Шерстяной полировальник ROXTOP FAST CUT на липучке 180мм, кручёная овечья шерсть</t>
  </si>
  <si>
    <t>1 / 12 шт.</t>
  </si>
  <si>
    <t>RoxelPro Шерстяной полировальник на липучке 180мм, кручёная овечья шерсть</t>
  </si>
  <si>
    <t>RoxelPro Оправка 150мм на липучке, М14, для полировальных кругов 180-200мм, жёсткая</t>
  </si>
  <si>
    <t>RoxelPro Многоразовая полировальная салфетка MICROSHINE из микрофибры, 260 г/м2, 40х40см., жёлтая</t>
  </si>
  <si>
    <t>5 / 400 шт.</t>
  </si>
  <si>
    <t>RoxelPro Малярная лента ROXTOP 3080, коричневая, 18мм х 40м</t>
  </si>
  <si>
    <t>RoxelPro Малярная лента ROXTOP 3080, коричневая, 24мм х 40м</t>
  </si>
  <si>
    <t>RoxelPro Малярная лента ROXTOP 3080, коричневая, 36мм х 40м</t>
  </si>
  <si>
    <t>RoxelPro Малярная лента ROXTOP 3080, коричневая, 48мм х 40м</t>
  </si>
  <si>
    <t>RoxelPro Прозрачная маскирующая плёнка ROXPRO со стат.эффектом, 12 мк, 4м х 150м</t>
  </si>
  <si>
    <t>RoxelPro Прозрачная маскирующая плёнка ROXPRO со стат.эффектом, 12 мк, 5м х 150м</t>
  </si>
  <si>
    <t>RoxelPro Прозрачная маскирующая плёнка ROXTOP со стат.эффектом, 9 мк, 4м х 200м</t>
  </si>
  <si>
    <t>RoxelPro Прозрачная маскирующая плёнка ROXTOP со стат.эффектом, 9 мк, 5м х 200м</t>
  </si>
  <si>
    <t>RoxelPro Прозрачная маскирующая плёнка ROXONE со стат.эффектом, 8 мк, 4м х 150м</t>
  </si>
  <si>
    <t>RoxelPro Прозрачная маскирующая плёнка ROXONE со стат.эффектом, 8 мк, 4м х 200м</t>
  </si>
  <si>
    <t>RoxelPro Прозрачная маскирующая плёнка ROXONE со стат.эффектом, 5м х 120м</t>
  </si>
  <si>
    <t>RoxelPro Прозрачная маскирующая плёнка ROXONE со стат.эффектом, 8 мк, 3,66м х 122м, без втулки</t>
  </si>
  <si>
    <t>RoxelPro Контурная лента ROXTOP 19мм х 55м, зелёная</t>
  </si>
  <si>
    <t>RoxelPro Клейкая лента для защиты от прошлифовки краев деталей, 50мм х 50м, серебристая</t>
  </si>
  <si>
    <t>RoxelPro Маскирующая лента для уплотнителей стёкол 50мм х 10м</t>
  </si>
  <si>
    <t>RoxelPro Лента для переноса эмблем 50мм х 300мм</t>
  </si>
  <si>
    <t>RoxelPro Поролоновые валики для проёмов ROXONE 13мм х 50м</t>
  </si>
  <si>
    <t>RoxelPro Прессованный диск для снятия клейких лент 100 х 16мм со шпинделем</t>
  </si>
  <si>
    <t>RoxelPro Безопасный резак для маскирующей плёнки</t>
  </si>
  <si>
    <t>Антигравийные-антикоррозийные покрытия</t>
  </si>
  <si>
    <t>RoxelPro Антигравийное антикоррозийное покрытие ROXONE на водной основе, окрашиваемое, серое, 1 л</t>
  </si>
  <si>
    <t>RoxelPro Антигравийное антикоррозийное покрытие ROXONE на водной основе, окрашиваемое, чёрное, 1 л</t>
  </si>
  <si>
    <t>RoxelPro Антигравийное антикоррозийное покрытие, окрашиваемое, серое, аэрозоль 500 мл</t>
  </si>
  <si>
    <t>RoxelPro Антигравийное антикоррозийное покрытие ROXONE, окрашиваемое, белое, 1 л</t>
  </si>
  <si>
    <t>RoxelPro Антигравийное антикоррозийное покрытие ROXONE, окрашиваемое, серое, 1 л</t>
  </si>
  <si>
    <t>RoxelPro Антигравийное антикоррозийное покрытие ROXONE, окрашиваемое, чёрное, 1 л</t>
  </si>
  <si>
    <t>RoxelPro Антикоррозийное покрытие ROXONE на битумной основе, неокрашиваемое, чёрное, 1 л</t>
  </si>
  <si>
    <t>RoxelPro Антикоррозийное покрытие ROXONE Metallic Bronze на битумной основе, бронзовое, 1 л</t>
  </si>
  <si>
    <t>RoxelPro Антикоррозийное покрытие ROXONE на битумной основе под кисть, неокрашиваемое, чёрное, 1 кг</t>
  </si>
  <si>
    <t>RoxelPro Антикоррозийное покрытие ROXONE для внутренних полостей, янтарное, аэрозоль 650 мл, с трубкой</t>
  </si>
  <si>
    <t>RoxelPro Антикоррозийное покрытие ROXONE для внутренних полостей, янтарное, 1 л</t>
  </si>
  <si>
    <t>RoxelPro Антикоррозийное покрытие ROXONE для внутренних полостей, янтарное, пластиковая бутыль 1 л</t>
  </si>
  <si>
    <t>Липкие покрытия для камер</t>
  </si>
  <si>
    <t>RoxelPro Липкое противопылевое покрытие ROXONE на водной основе, 5 л, прозрачное</t>
  </si>
  <si>
    <t>RoxelPro Липкое противопылевое покрытие ROXONE на водной основе, 20 л, прозрачное</t>
  </si>
  <si>
    <t>RoxelPro Японские шпатели, набор 4 шт.: 50, 80, 100, 120 мм</t>
  </si>
  <si>
    <t>кор: 100 наборов</t>
  </si>
  <si>
    <t>RoxelPro Шпатель резиновый, белый, 7 х 10 см</t>
  </si>
  <si>
    <t>RoxelPro Нейлоновая кисточка 30мм</t>
  </si>
  <si>
    <t>1 / 600 шт.</t>
  </si>
  <si>
    <t>RoxelPro Набор аппликаторов с микро-кисточкой для мелкого ремонта, супертонкие 1.0 мм, белые, 100шт.</t>
  </si>
  <si>
    <t>RoxelPro Набор аппликаторов с микро-кисточкой для мелкого ремонта, тонкие 1.5 мм, жёлтые, 100шт.</t>
  </si>
  <si>
    <t>RoxelPro Штрих-корректор 20 мл., пластик</t>
  </si>
  <si>
    <t>кор: 200 шт.</t>
  </si>
  <si>
    <t>200 шт.</t>
  </si>
  <si>
    <t>RoxelPro Штрих-корректор 60 мл., пластик</t>
  </si>
  <si>
    <t>RoxelPro Металлические тест-панели 10,5 х 15 см, светло-серые</t>
  </si>
  <si>
    <t>50 / 750 шт.</t>
  </si>
  <si>
    <t>RoxelPro Металлические тест-панели 10,5 х 15 см, серые</t>
  </si>
  <si>
    <t>RoxelPro Бумажные тест-панели 7 х 18 см, чёрно-белые</t>
  </si>
  <si>
    <t>100 / 5000 шт.</t>
  </si>
  <si>
    <t>RoxelPro Распылитель жидкостей с ручным нагнетателем 1л.</t>
  </si>
  <si>
    <t>RoxelPro Цветные колпачки для распылителя жидкостей (набор 5шт разноцветных колпачков)</t>
  </si>
  <si>
    <t>кор: 60 наборов</t>
  </si>
  <si>
    <t>RoxelPro Фильтры для окрасочных пистолетов SATA с верхним бачком</t>
  </si>
  <si>
    <t>RoxelPro Пистолет для нанесения антигравийных покрытий с регулируемым соплом 5мм</t>
  </si>
  <si>
    <t>RoxelPro Пластиковые палочки для размешивания краски 20 см, синие</t>
  </si>
  <si>
    <t>100 / 500 шт.</t>
  </si>
  <si>
    <t>RoxelPro Пластиковые палочки для размешивания краски 29 см, синие</t>
  </si>
  <si>
    <t>RoxelPro Набор игл с держателем для удаления частичек пыли с влажной краски (10 игл + держатель)</t>
  </si>
  <si>
    <t>1 / 50 наборов</t>
  </si>
  <si>
    <t>RoxelPro Набор сменных игл для удаления частичек пыли с влажной краски (10шт.)</t>
  </si>
  <si>
    <t>1 / 15 наборов</t>
  </si>
  <si>
    <t>RoxelPro Пеноакриловая двусторонняя лента ROXPRO, толшина 1,1мм, 6мм х 10м, чёрная</t>
  </si>
  <si>
    <t>RoxelPro Пеноакриловая двусторонняя лента ROXPRO, толшина 1,1мм, 9мм х 10м, чёрная</t>
  </si>
  <si>
    <t>кор: 132 шт.</t>
  </si>
  <si>
    <t>RoxelPro Пеноакриловая двусторонняя лента ROXPRO, толшина 1,1мм, 12мм х 10м, чёрная</t>
  </si>
  <si>
    <t>RoxelPro Пеноакриловая двусторонняя лента ROXPRO, толшина 1,1мм, 16мм х 10м, чёрная</t>
  </si>
  <si>
    <t>RoxelPro Пеноакриловая двусторонняя лента ROXPRO, толшина 1,1мм, 19мм х 10м, чёрная</t>
  </si>
  <si>
    <t>кор: 64 шт.</t>
  </si>
  <si>
    <t>RoxelPro Пеноакриловая двусторонняя лента, толшина 0,8мм, 6мм х 5м, серая</t>
  </si>
  <si>
    <t>кор: 342 шт.</t>
  </si>
  <si>
    <t>RoxelPro Пеноакриловая двусторонняя лента, толшина 0,8мм, 9мм х 5м, серая</t>
  </si>
  <si>
    <t>кор: 225 шт.</t>
  </si>
  <si>
    <t>RoxelPro Пеноакриловая двусторонняя лента, толшина 0,8мм, 12мм х 5м, серая</t>
  </si>
  <si>
    <t>кор: 171 шт.</t>
  </si>
  <si>
    <t>RoxelPro Пеноакриловая двусторонняя лента, толшина 0,8мм, 16мм х 5м, серая</t>
  </si>
  <si>
    <t>RoxelPro Пеноакриловая двусторонняя лента, толшина 0,8мм, 19мм х 5м, серая</t>
  </si>
  <si>
    <t>кор: 108 шт.</t>
  </si>
  <si>
    <t>RoxelPro Пеноакриловая двусторонняя лента, толшина 1,0мм, 6мм х 5м, прозрачная</t>
  </si>
  <si>
    <t>RoxelPro Пеноакриловая двусторонняя лента, толшина 1,0мм, 9мм х 5м, прозрачная</t>
  </si>
  <si>
    <t>RoxelPro Пеноакриловая двусторонняя лента, толшина 1,0мм, 12мм х 5м, прозрачная</t>
  </si>
  <si>
    <t>RoxelPro Пеноакриловая двусторонняя лента, толшина 1,0мм, 19мм х 5м, прозрачная</t>
  </si>
  <si>
    <t xml:space="preserve">RoxelPro Клей для вклеивания зеркал заднего вида, тюбик 50 мл. </t>
  </si>
  <si>
    <t>RoxelPro Активатор для клея для вклеивания зеркал заднего вида, флакон 10 мл. с кисточкой</t>
  </si>
  <si>
    <t>RoxelPro Полиуретановый клей для ремонта пластика 1 минутный, чёрный, картридж 50 мл.</t>
  </si>
  <si>
    <t>кор: 96 шт.</t>
  </si>
  <si>
    <t>RoxelPro Полиуретановый клей для ремонта пластика 5 минутный, чёрный, картридж 50 мл.</t>
  </si>
  <si>
    <t>RoxelPro Пистолет для нанесения 2К клея в картриджах 50 мл.</t>
  </si>
  <si>
    <t xml:space="preserve">RoxelPro Наконечник-миксер для 2К клея </t>
  </si>
  <si>
    <t>упак.: 12 шт.</t>
  </si>
  <si>
    <t>упаковка</t>
  </si>
  <si>
    <t>Вклейка стёкол</t>
  </si>
  <si>
    <t>RoxelPro Клей для вклейки стёкол, беспраймерный, 1 час, картридж 310 мл</t>
  </si>
  <si>
    <t>RoxelPro Клей для вклейки стёкол, 1 час, картридж 310 мл</t>
  </si>
  <si>
    <t>RoxelPro Клей для вклейки стёкол, 2 часа, картридж 310 мл</t>
  </si>
  <si>
    <t>RoxelPro Клей для вклейки стёкол, 2 часа, туба 600 мл</t>
  </si>
  <si>
    <t>RoxelPro Универсальный грунт для вклейки стёкол NEW, чёрный, тюбик 10 мл.</t>
  </si>
  <si>
    <t>блистер: 24 шт.</t>
  </si>
  <si>
    <t>RoxelPro Универсальный грунт для вклейки стёкол NEW, чёрный, флакон 30 мл.</t>
  </si>
  <si>
    <t>RoxelPro Универсальный грунт для вклейки стёкол NEW, чёрный, флакон 250 мл.</t>
  </si>
  <si>
    <t>RoxelPro Струна для срезки стёкол, треугольная, 50м.</t>
  </si>
  <si>
    <t>RoxelPro Струна для срезки стёкол, квадратная, 50м.</t>
  </si>
  <si>
    <t>RoxelPro Струна для срезки стёкол, витая, 22,5м</t>
  </si>
  <si>
    <t>RoxelPro Войлочный аппликатор для грунта</t>
  </si>
  <si>
    <t>100 / 4000 шт.</t>
  </si>
  <si>
    <t>RoxelPro Набор для вклейки стёкол 2 часа (клей 310мл, грунт 10мл, очищающая салфетка, струна 2м, аппликатор)</t>
  </si>
  <si>
    <t>60 наборов</t>
  </si>
  <si>
    <t>Герметики</t>
  </si>
  <si>
    <t>RoxelPro Многоцелевой ПУ герметик 550, белый, картридж 310мл</t>
  </si>
  <si>
    <t>RoxelPro Многоцелевой ПУ герметик 550, белый, туба 400мл</t>
  </si>
  <si>
    <t>RoxelPro Многоцелевой ПУ герметик 550, белый, туба 600мл</t>
  </si>
  <si>
    <t>RoxelPro Многоцелевой ПУ герметик 550, серый, картридж 310мл</t>
  </si>
  <si>
    <t>RoxelPro Многоцелевой ПУ герметик 550, серый, туба 400мл</t>
  </si>
  <si>
    <t>RoxelPro Многоцелевой ПУ герметик 550, серый, туба 600мл</t>
  </si>
  <si>
    <t>RoxelPro Многоцелевой ПУ герметик 550, чёрный, картридж 310мл</t>
  </si>
  <si>
    <t>RoxelPro Многоцелевой ПУ герметик 550, чёрный, туба 400мл</t>
  </si>
  <si>
    <t>RoxelPro Многоцелевой ПУ герметик 550, чёрный, туба 600мл</t>
  </si>
  <si>
    <t>RoxelPro Многоцелевой ПУ герметик 550, бежевый, картридж 310мл</t>
  </si>
  <si>
    <t>RoxelPro Многоцелевой ПУ герметик 550, бежевый, туба 400мл</t>
  </si>
  <si>
    <t>RoxelPro Однокомпонентный распыляемый герметик, бежевый, картридж 290мл</t>
  </si>
  <si>
    <t>RoxelPro Однокомпонентный распыляемый герметик, серый, картридж 290мл</t>
  </si>
  <si>
    <t>RoxelPro Однокомпонентный распыляемый герметик, чёрный, картридж 290мл</t>
  </si>
  <si>
    <t>RoxelPro Лента-герметик 9мм х 10м</t>
  </si>
  <si>
    <t>RoxelPro Пистолет для нанесения распыляемых герметиков в 310мл картриджах</t>
  </si>
  <si>
    <t>RoxelPro Носик для картриджа 310мл, белый</t>
  </si>
  <si>
    <t>коробка</t>
  </si>
  <si>
    <t>RoxelPro Внутренний носик для распыляемого герметика 3мм, М12х2.5, белый</t>
  </si>
  <si>
    <t>RoxelPro Носик для туб 400 и 600мл, белый</t>
  </si>
  <si>
    <t>RoxelPro Защитный комбинезон для малярных работ ROXTOP, тип 5,6, размер M</t>
  </si>
  <si>
    <t>RoxelPro Защитный комбинезон для малярных работ ROXTOP, тип 5,6, размер L</t>
  </si>
  <si>
    <t>RoxelPro Защитный комбинезон для малярных работ ROXTOP, тип 5,6, размер XL</t>
  </si>
  <si>
    <t>RoxelPro Защитный комбинезон для малярных работ ROXTOP, тип 5,6, размер XXL</t>
  </si>
  <si>
    <t>Фильтры-воронки</t>
  </si>
  <si>
    <t>RoxelPro Фильтр-воронка ROXTOP для краски, 190 µ</t>
  </si>
  <si>
    <t>кор: 1000 шт.</t>
  </si>
  <si>
    <t>1000 шт.</t>
  </si>
  <si>
    <t>RoxelPro Фильтр-воронка для краски, 125 µ</t>
  </si>
  <si>
    <t>RoxelPro Фильтр-воронка для краски, 190 µ</t>
  </si>
  <si>
    <t>Мерные ёмкости</t>
  </si>
  <si>
    <t>RoxelPro Ёмкость пластиковая для смешивания красок 0,385 л</t>
  </si>
  <si>
    <t>RoxelPro Ёмкость пластиковая для смешивания красок 0,750 л</t>
  </si>
  <si>
    <t>RoxelPro Ёмкость пластиковая для смешивания красок 1,4 л</t>
  </si>
  <si>
    <t>RoxelPro Ёмкость пластиковая для смешивания красок 2,3 л</t>
  </si>
  <si>
    <t>RoxelPro Крышка для ёмкости 0,385 л</t>
  </si>
  <si>
    <t>RoxelPro Крышка для ёмкости 0,750 л</t>
  </si>
  <si>
    <t>RoxelPro Крышка для ёмкости 1,4 л</t>
  </si>
  <si>
    <t>RoxelPro Крышка для ёмкости 2,3 л</t>
  </si>
  <si>
    <t>Стаканы RPPS</t>
  </si>
  <si>
    <t>RoxelPro Набор RPPS 650мл (стаканы - 50, крышки с фильтром 125 мкм - 50, колпачки - 20, смесительный бачок, запорное кольцо)</t>
  </si>
  <si>
    <t>набор: 50 шт.</t>
  </si>
  <si>
    <t>RoxelPro Набор RPPS 650мл (стаканы - 50, крышки с фильтром 190 мкм - 50, колпачки - 20, смесительный бачок, запорное кольцо)</t>
  </si>
  <si>
    <t>RoxelPro Набор RPPS 850мл (стаканы - 50, крышки с фильтром 125 мкм - 50, колпачки - 20, смесительный бачок, запорное кольцо)</t>
  </si>
  <si>
    <t>RoxelPro Набор RPPS 850мл (стаканы - 50, крышки с фильтром 190 мкм - 50, колпачки - 20, смесительный бачок, запорное кольцо)</t>
  </si>
  <si>
    <t>RoxelPro Переходник к окрасочным пистолетам Anest Iwata W400, W400WB, LPH400, LPH 94, VX929, VXL 949, тип 1</t>
  </si>
  <si>
    <t>RoxelPro Переходник к окрасочным пистолетам DeVilbiss GTI, DV1, GFG, FLG, тип 2</t>
  </si>
  <si>
    <t>RoxelPro Переходник к окрасочным пистолетам Sata QCC, тип 3</t>
  </si>
  <si>
    <t>RoxelPro Маскирующая ПЭ лента ROXPRO универсальная, акриловый клей высокой прочности, красная, 50мм х 33м</t>
  </si>
  <si>
    <t>RoxelPro Маскирующая ПЭ лента ROXPRO универсальная, акриловый клей средней прочности, зелёная, 50мм х 33м</t>
  </si>
  <si>
    <t>Новинка!</t>
  </si>
  <si>
    <t>Защитные материалы для малярных работ</t>
  </si>
  <si>
    <t>RoxelPro Защитный флис ROXTOP для малярных работ, 1х10м</t>
  </si>
  <si>
    <t>RoxelPro Защитный флис ROXTOP для малярных работ, 1х25м</t>
  </si>
  <si>
    <t>RoxelPro Защитный флис ROXTOP для малярных работ, 1х50м</t>
  </si>
  <si>
    <t>RoxelPro Комбинированный шерстяной полировальник на липучке 125мм  на мягком чёрном поролоне</t>
  </si>
  <si>
    <t>кор: 54 шт.</t>
  </si>
  <si>
    <t>1 / 333 шт.</t>
  </si>
  <si>
    <t>1 / 8 шт.</t>
  </si>
  <si>
    <t>1 / 4 шт.</t>
  </si>
  <si>
    <t>1 / 2 шт.</t>
  </si>
  <si>
    <t>RoxelPro Контурная лента ROXTOP 9мм х 55м, зелёная</t>
  </si>
  <si>
    <t>RoxelPro Комплект для защиты дыхания ROXTOP (полумаска, 2 фильтра А1, 2 предфильтра Р2, 2 держателя), размер S</t>
  </si>
  <si>
    <t>RoxelPro Комплект для защиты дыхания ROXTOP (полумаска, 2 фильтра А1, 2 предфильтра Р2, 2 держателя), размер M</t>
  </si>
  <si>
    <t>RoxelPro Комплект для защиты дыхания ROXTOP (полумаска, 2 фильтра А1, 2 предфильтра Р2, 2 держателя), размер L</t>
  </si>
  <si>
    <t>Плёночные малярные двери</t>
  </si>
  <si>
    <t>RoxelPro Плёночная многоразовая малярная дверь ROXTOP 2200 х 1200мм, 100 мк, С-образный замок</t>
  </si>
  <si>
    <t>RoxelPro Плёночная многоразовая малярная дверь ROXTOP 2200 х 1200мм, 100 мк, L-образный замок</t>
  </si>
  <si>
    <t>RoxelPro Плёночная многоразовая малярная дверь ROXTOP 2200 х 1200мм, 100 мк, U-образный замок</t>
  </si>
  <si>
    <t>RoxelPro Липкое противопылевое покрытие ROXONE на водной основе, прозрачное с контролем нанесения, 5 л</t>
  </si>
  <si>
    <t>23017</t>
  </si>
  <si>
    <t>20413</t>
  </si>
  <si>
    <t>83209</t>
  </si>
  <si>
    <t>77209</t>
  </si>
  <si>
    <t>RoxelPro Набор RPPS 650мл (стаканы - 50, крышки с фильтром 125 мкм - 50, колпачки - 20)</t>
  </si>
  <si>
    <t>RoxelPro Набор RPPS 650мл (стаканы - 50, крышки с фильтром 190 мкм - 50, колпачки - 20)</t>
  </si>
  <si>
    <t>RoxelPro RPPS Смесительный бачок стандартный и запорное кольцо, 650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</si>
</sst>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dd/mm/yy;@"/>
    <numFmt numFmtId="167" formatCode="dd/mm/yy"/>
    <numFmt numFmtId="168" formatCode="0.0"/>
    <numFmt numFmtId="169" formatCode="_-* #,##0\ _р_._-;\-* #,##0\ _р_._-;_-* &quot;-&quot;??\ _р_._-;_-@_-"/>
    <numFmt numFmtId="170" formatCode="_(* #,##0_);_(* \(#,##0\);_(* &quot;-&quot;_);_(@_)"/>
    <numFmt numFmtId="171" formatCode="_(* #,##0.00_);_(* \(#,##0.00\);_(* &quot;-&quot;_);_(@_)"/>
    <numFmt numFmtId="172" formatCode="0.000"/>
    <numFmt numFmtId="173" formatCode="0.0;[Red]0.0"/>
    <numFmt numFmtId="174" formatCode="#,##0.0"/>
    <numFmt numFmtId="175" formatCode="0.0%"/>
    <numFmt numFmtId="176" formatCode="_-* #,##0.00\ [$€-1]_-;\-* #,##0.00\ [$€-1]_-;_-* &quot;-&quot;??\ [$€-1]_-;_-@_-"/>
    <numFmt numFmtId="177" formatCode="#,##0.000"/>
  </numFmts>
  <fonts count="25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Arial CYR"/>
    </font>
    <font>
      <sz val="8"/>
      <name val="Tahoma"/>
      <family val="2"/>
      <charset val="204"/>
    </font>
    <font>
      <b/>
      <sz val="9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i/>
      <u/>
      <sz val="9"/>
      <name val="Calibri"/>
      <family val="2"/>
      <charset val="204"/>
      <scheme val="minor"/>
    </font>
    <font>
      <sz val="10"/>
      <name val="NTCourierVK/Cyrillic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u/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color theme="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4D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5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170" fontId="12" fillId="0" borderId="0" applyFont="0" applyFill="0" applyBorder="0" applyAlignment="0" applyProtection="0"/>
    <xf numFmtId="0" fontId="8" fillId="0" borderId="0"/>
    <xf numFmtId="0" fontId="15" fillId="0" borderId="0" applyNumberFormat="0" applyFill="0" applyBorder="0" applyAlignment="0" applyProtection="0"/>
  </cellStyleXfs>
  <cellXfs count="404">
    <xf numFmtId="0" fontId="0" fillId="0" borderId="0" xfId="0"/>
    <xf numFmtId="0" fontId="2" fillId="0" borderId="0" xfId="0" applyFont="1"/>
    <xf numFmtId="166" fontId="4" fillId="0" borderId="0" xfId="1" applyNumberFormat="1" applyFont="1" applyAlignment="1">
      <alignment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4" fontId="2" fillId="0" borderId="6" xfId="0" applyNumberFormat="1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166" fontId="2" fillId="0" borderId="0" xfId="1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/>
    </xf>
    <xf numFmtId="168" fontId="2" fillId="0" borderId="7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 vertical="center"/>
    </xf>
    <xf numFmtId="3" fontId="2" fillId="0" borderId="13" xfId="0" applyNumberFormat="1" applyFont="1" applyBorder="1" applyAlignment="1">
      <alignment horizontal="left" vertical="center"/>
    </xf>
    <xf numFmtId="3" fontId="2" fillId="0" borderId="15" xfId="0" applyNumberFormat="1" applyFont="1" applyBorder="1" applyAlignment="1">
      <alignment horizontal="left" vertical="center"/>
    </xf>
    <xf numFmtId="49" fontId="5" fillId="0" borderId="0" xfId="3" quotePrefix="1" applyNumberFormat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7" xfId="0" applyFont="1" applyBorder="1"/>
    <xf numFmtId="167" fontId="2" fillId="0" borderId="0" xfId="0" applyNumberFormat="1" applyFont="1"/>
    <xf numFmtId="0" fontId="2" fillId="0" borderId="12" xfId="0" applyFont="1" applyBorder="1"/>
    <xf numFmtId="4" fontId="2" fillId="0" borderId="12" xfId="0" applyNumberFormat="1" applyFont="1" applyBorder="1"/>
    <xf numFmtId="0" fontId="5" fillId="0" borderId="7" xfId="0" applyFont="1" applyBorder="1"/>
    <xf numFmtId="0" fontId="2" fillId="0" borderId="0" xfId="0" applyFont="1" applyAlignment="1">
      <alignment horizontal="left"/>
    </xf>
    <xf numFmtId="0" fontId="13" fillId="0" borderId="6" xfId="0" applyFont="1" applyBorder="1"/>
    <xf numFmtId="0" fontId="14" fillId="0" borderId="0" xfId="0" applyFont="1"/>
    <xf numFmtId="3" fontId="2" fillId="0" borderId="6" xfId="0" applyNumberFormat="1" applyFont="1" applyBorder="1"/>
    <xf numFmtId="0" fontId="9" fillId="0" borderId="0" xfId="0" applyFont="1"/>
    <xf numFmtId="0" fontId="15" fillId="0" borderId="0" xfId="6"/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9" fontId="2" fillId="0" borderId="7" xfId="0" applyNumberFormat="1" applyFont="1" applyBorder="1"/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quotePrefix="1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172" fontId="2" fillId="3" borderId="7" xfId="0" applyNumberFormat="1" applyFont="1" applyFill="1" applyBorder="1"/>
    <xf numFmtId="3" fontId="2" fillId="3" borderId="7" xfId="0" applyNumberFormat="1" applyFont="1" applyFill="1" applyBorder="1"/>
    <xf numFmtId="4" fontId="2" fillId="3" borderId="7" xfId="0" applyNumberFormat="1" applyFont="1" applyFill="1" applyBorder="1"/>
    <xf numFmtId="0" fontId="17" fillId="0" borderId="0" xfId="0" applyFont="1"/>
    <xf numFmtId="169" fontId="10" fillId="0" borderId="0" xfId="1" applyNumberFormat="1" applyFont="1" applyFill="1" applyAlignment="1">
      <alignment vertical="center"/>
    </xf>
    <xf numFmtId="171" fontId="10" fillId="0" borderId="0" xfId="4" applyNumberFormat="1" applyFont="1" applyFill="1" applyAlignment="1">
      <alignment vertical="center"/>
    </xf>
    <xf numFmtId="0" fontId="18" fillId="0" borderId="0" xfId="0" applyFont="1"/>
    <xf numFmtId="2" fontId="2" fillId="3" borderId="7" xfId="0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4" fontId="0" fillId="3" borderId="7" xfId="0" applyNumberFormat="1" applyFill="1" applyBorder="1"/>
    <xf numFmtId="4" fontId="17" fillId="3" borderId="7" xfId="0" applyNumberFormat="1" applyFont="1" applyFill="1" applyBorder="1"/>
    <xf numFmtId="4" fontId="0" fillId="3" borderId="6" xfId="0" applyNumberFormat="1" applyFill="1" applyBorder="1"/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9" fontId="15" fillId="0" borderId="0" xfId="6" applyNumberFormat="1" applyFill="1" applyAlignment="1">
      <alignment vertical="center"/>
    </xf>
    <xf numFmtId="4" fontId="2" fillId="3" borderId="6" xfId="0" applyNumberFormat="1" applyFont="1" applyFill="1" applyBorder="1"/>
    <xf numFmtId="0" fontId="2" fillId="4" borderId="6" xfId="0" applyFont="1" applyFill="1" applyBorder="1"/>
    <xf numFmtId="0" fontId="5" fillId="4" borderId="0" xfId="0" applyFont="1" applyFill="1"/>
    <xf numFmtId="0" fontId="2" fillId="4" borderId="0" xfId="0" applyFont="1" applyFill="1"/>
    <xf numFmtId="0" fontId="15" fillId="0" borderId="0" xfId="6" applyAlignment="1">
      <alignment horizontal="center"/>
    </xf>
    <xf numFmtId="3" fontId="2" fillId="0" borderId="6" xfId="0" applyNumberFormat="1" applyFont="1" applyBorder="1" applyAlignment="1">
      <alignment vertical="center"/>
    </xf>
    <xf numFmtId="4" fontId="2" fillId="0" borderId="0" xfId="0" applyNumberFormat="1" applyFont="1"/>
    <xf numFmtId="0" fontId="20" fillId="0" borderId="0" xfId="0" applyFont="1"/>
    <xf numFmtId="4" fontId="2" fillId="3" borderId="10" xfId="0" applyNumberFormat="1" applyFont="1" applyFill="1" applyBorder="1"/>
    <xf numFmtId="3" fontId="2" fillId="3" borderId="6" xfId="0" applyNumberFormat="1" applyFont="1" applyFill="1" applyBorder="1"/>
    <xf numFmtId="0" fontId="2" fillId="0" borderId="10" xfId="0" applyFont="1" applyBorder="1"/>
    <xf numFmtId="0" fontId="5" fillId="0" borderId="0" xfId="0" applyFont="1" applyAlignment="1">
      <alignment horizontal="center"/>
    </xf>
    <xf numFmtId="2" fontId="2" fillId="3" borderId="7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0" fontId="2" fillId="0" borderId="32" xfId="0" applyFont="1" applyBorder="1"/>
    <xf numFmtId="4" fontId="2" fillId="0" borderId="6" xfId="0" applyNumberFormat="1" applyFont="1" applyBorder="1" applyAlignment="1">
      <alignment vertical="center"/>
    </xf>
    <xf numFmtId="17" fontId="2" fillId="0" borderId="6" xfId="0" applyNumberFormat="1" applyFont="1" applyBorder="1" applyAlignment="1">
      <alignment horizontal="left"/>
    </xf>
    <xf numFmtId="0" fontId="2" fillId="0" borderId="12" xfId="0" applyFont="1" applyBorder="1" applyAlignment="1">
      <alignment wrapText="1"/>
    </xf>
    <xf numFmtId="2" fontId="13" fillId="0" borderId="12" xfId="0" applyNumberFormat="1" applyFont="1" applyBorder="1" applyAlignment="1">
      <alignment horizontal="right"/>
    </xf>
    <xf numFmtId="0" fontId="13" fillId="0" borderId="12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13" fillId="0" borderId="7" xfId="0" applyFont="1" applyBorder="1" applyAlignment="1">
      <alignment wrapText="1"/>
    </xf>
    <xf numFmtId="2" fontId="13" fillId="0" borderId="7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13" fillId="0" borderId="6" xfId="0" applyFont="1" applyBorder="1" applyAlignment="1">
      <alignment wrapText="1"/>
    </xf>
    <xf numFmtId="2" fontId="13" fillId="0" borderId="6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3" borderId="27" xfId="0" applyFont="1" applyFill="1" applyBorder="1"/>
    <xf numFmtId="0" fontId="13" fillId="3" borderId="17" xfId="0" applyFont="1" applyFill="1" applyBorder="1"/>
    <xf numFmtId="0" fontId="13" fillId="3" borderId="15" xfId="0" applyFont="1" applyFill="1" applyBorder="1"/>
    <xf numFmtId="4" fontId="13" fillId="3" borderId="7" xfId="0" applyNumberFormat="1" applyFont="1" applyFill="1" applyBorder="1"/>
    <xf numFmtId="0" fontId="21" fillId="0" borderId="0" xfId="6" applyFont="1" applyFill="1"/>
    <xf numFmtId="0" fontId="2" fillId="0" borderId="7" xfId="0" quotePrefix="1" applyFont="1" applyBorder="1" applyAlignment="1">
      <alignment wrapText="1"/>
    </xf>
    <xf numFmtId="0" fontId="5" fillId="0" borderId="7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20" fillId="0" borderId="6" xfId="0" applyNumberFormat="1" applyFont="1" applyBorder="1"/>
    <xf numFmtId="0" fontId="2" fillId="0" borderId="0" xfId="0" applyFont="1" applyAlignment="1">
      <alignment vertical="center"/>
    </xf>
    <xf numFmtId="169" fontId="15" fillId="0" borderId="0" xfId="6" applyNumberFormat="1" applyAlignment="1">
      <alignment vertical="center"/>
    </xf>
    <xf numFmtId="4" fontId="2" fillId="0" borderId="7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173" fontId="2" fillId="0" borderId="7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4" borderId="10" xfId="0" applyFont="1" applyFill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left" vertical="center"/>
    </xf>
    <xf numFmtId="0" fontId="2" fillId="0" borderId="28" xfId="0" applyFont="1" applyBorder="1"/>
    <xf numFmtId="0" fontId="10" fillId="0" borderId="7" xfId="0" applyFont="1" applyBorder="1"/>
    <xf numFmtId="168" fontId="10" fillId="0" borderId="0" xfId="0" applyNumberFormat="1" applyFont="1" applyAlignment="1">
      <alignment horizontal="center" vertical="center"/>
    </xf>
    <xf numFmtId="168" fontId="10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42" fontId="2" fillId="4" borderId="6" xfId="0" applyNumberFormat="1" applyFont="1" applyFill="1" applyBorder="1"/>
    <xf numFmtId="0" fontId="2" fillId="0" borderId="10" xfId="0" applyFont="1" applyBorder="1" applyAlignment="1">
      <alignment vertical="center"/>
    </xf>
    <xf numFmtId="0" fontId="2" fillId="0" borderId="15" xfId="0" applyFont="1" applyBorder="1"/>
    <xf numFmtId="4" fontId="13" fillId="0" borderId="0" xfId="0" applyNumberFormat="1" applyFont="1"/>
    <xf numFmtId="2" fontId="13" fillId="0" borderId="0" xfId="0" applyNumberFormat="1" applyFont="1"/>
    <xf numFmtId="169" fontId="10" fillId="0" borderId="0" xfId="1" applyNumberFormat="1" applyFont="1" applyAlignment="1">
      <alignment vertical="center"/>
    </xf>
    <xf numFmtId="171" fontId="10" fillId="0" borderId="0" xfId="4" applyNumberFormat="1" applyFont="1" applyAlignment="1">
      <alignment vertical="center"/>
    </xf>
    <xf numFmtId="0" fontId="10" fillId="0" borderId="0" xfId="0" applyFont="1" applyAlignment="1">
      <alignment vertical="top"/>
    </xf>
    <xf numFmtId="0" fontId="10" fillId="0" borderId="2" xfId="0" applyFont="1" applyBorder="1" applyAlignment="1">
      <alignment horizontal="center" vertical="center" wrapText="1"/>
    </xf>
    <xf numFmtId="2" fontId="10" fillId="0" borderId="7" xfId="0" applyNumberFormat="1" applyFont="1" applyBorder="1"/>
    <xf numFmtId="1" fontId="10" fillId="0" borderId="7" xfId="0" applyNumberFormat="1" applyFont="1" applyBorder="1"/>
    <xf numFmtId="4" fontId="10" fillId="0" borderId="7" xfId="0" applyNumberFormat="1" applyFont="1" applyBorder="1"/>
    <xf numFmtId="2" fontId="10" fillId="0" borderId="12" xfId="0" applyNumberFormat="1" applyFont="1" applyBorder="1"/>
    <xf numFmtId="1" fontId="10" fillId="0" borderId="12" xfId="0" applyNumberFormat="1" applyFont="1" applyBorder="1"/>
    <xf numFmtId="4" fontId="10" fillId="0" borderId="12" xfId="0" applyNumberFormat="1" applyFont="1" applyBorder="1"/>
    <xf numFmtId="2" fontId="10" fillId="0" borderId="6" xfId="0" applyNumberFormat="1" applyFont="1" applyBorder="1"/>
    <xf numFmtId="1" fontId="10" fillId="0" borderId="6" xfId="0" applyNumberFormat="1" applyFont="1" applyBorder="1"/>
    <xf numFmtId="4" fontId="10" fillId="0" borderId="6" xfId="0" applyNumberFormat="1" applyFont="1" applyBorder="1"/>
    <xf numFmtId="49" fontId="10" fillId="0" borderId="15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49" fontId="10" fillId="0" borderId="19" xfId="0" applyNumberFormat="1" applyFont="1" applyBorder="1" applyAlignment="1">
      <alignment horizontal="center"/>
    </xf>
    <xf numFmtId="4" fontId="10" fillId="0" borderId="19" xfId="0" applyNumberFormat="1" applyFont="1" applyBorder="1"/>
    <xf numFmtId="2" fontId="10" fillId="0" borderId="21" xfId="0" applyNumberFormat="1" applyFont="1" applyBorder="1"/>
    <xf numFmtId="1" fontId="10" fillId="0" borderId="21" xfId="0" applyNumberFormat="1" applyFont="1" applyBorder="1"/>
    <xf numFmtId="4" fontId="10" fillId="0" borderId="22" xfId="0" applyNumberFormat="1" applyFont="1" applyBorder="1"/>
    <xf numFmtId="0" fontId="10" fillId="0" borderId="31" xfId="0" applyFont="1" applyBorder="1" applyAlignment="1">
      <alignment horizontal="center" vertical="center" wrapText="1"/>
    </xf>
    <xf numFmtId="49" fontId="10" fillId="0" borderId="28" xfId="0" applyNumberFormat="1" applyFont="1" applyBorder="1" applyAlignment="1">
      <alignment horizontal="left"/>
    </xf>
    <xf numFmtId="49" fontId="10" fillId="0" borderId="10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right"/>
    </xf>
    <xf numFmtId="1" fontId="10" fillId="0" borderId="7" xfId="0" applyNumberFormat="1" applyFont="1" applyBorder="1" applyAlignment="1">
      <alignment horizontal="right"/>
    </xf>
    <xf numFmtId="49" fontId="10" fillId="3" borderId="13" xfId="0" applyNumberFormat="1" applyFont="1" applyFill="1" applyBorder="1" applyAlignment="1">
      <alignment horizontal="left"/>
    </xf>
    <xf numFmtId="49" fontId="10" fillId="3" borderId="15" xfId="0" applyNumberFormat="1" applyFont="1" applyFill="1" applyBorder="1" applyAlignment="1">
      <alignment horizontal="left"/>
    </xf>
    <xf numFmtId="0" fontId="5" fillId="0" borderId="6" xfId="0" applyFont="1" applyBorder="1"/>
    <xf numFmtId="0" fontId="5" fillId="0" borderId="8" xfId="0" applyFont="1" applyBorder="1"/>
    <xf numFmtId="0" fontId="5" fillId="0" borderId="9" xfId="0" applyFont="1" applyBorder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/>
    </xf>
    <xf numFmtId="2" fontId="2" fillId="0" borderId="6" xfId="0" applyNumberFormat="1" applyFont="1" applyBorder="1" applyAlignment="1">
      <alignment horizontal="right"/>
    </xf>
    <xf numFmtId="4" fontId="20" fillId="3" borderId="7" xfId="0" applyNumberFormat="1" applyFont="1" applyFill="1" applyBorder="1"/>
    <xf numFmtId="3" fontId="20" fillId="3" borderId="7" xfId="0" applyNumberFormat="1" applyFont="1" applyFill="1" applyBorder="1"/>
    <xf numFmtId="0" fontId="2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40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4" fontId="2" fillId="0" borderId="41" xfId="0" applyNumberFormat="1" applyFont="1" applyBorder="1"/>
    <xf numFmtId="4" fontId="2" fillId="3" borderId="15" xfId="0" applyNumberFormat="1" applyFont="1" applyFill="1" applyBorder="1"/>
    <xf numFmtId="174" fontId="2" fillId="0" borderId="11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4" fontId="2" fillId="0" borderId="19" xfId="0" applyNumberFormat="1" applyFont="1" applyBorder="1"/>
    <xf numFmtId="0" fontId="2" fillId="0" borderId="20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2" fillId="0" borderId="21" xfId="0" applyFont="1" applyBorder="1"/>
    <xf numFmtId="4" fontId="2" fillId="0" borderId="22" xfId="0" applyNumberFormat="1" applyFont="1" applyBorder="1"/>
    <xf numFmtId="0" fontId="2" fillId="0" borderId="17" xfId="0" applyFont="1" applyBorder="1"/>
    <xf numFmtId="4" fontId="2" fillId="0" borderId="42" xfId="0" applyNumberFormat="1" applyFont="1" applyBorder="1"/>
    <xf numFmtId="0" fontId="2" fillId="0" borderId="4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4" fontId="2" fillId="0" borderId="25" xfId="0" applyNumberFormat="1" applyFont="1" applyBorder="1"/>
    <xf numFmtId="174" fontId="2" fillId="0" borderId="1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4" fontId="2" fillId="0" borderId="20" xfId="0" applyNumberFormat="1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4" fontId="6" fillId="0" borderId="6" xfId="0" applyNumberFormat="1" applyFont="1" applyBorder="1"/>
    <xf numFmtId="168" fontId="13" fillId="0" borderId="7" xfId="0" applyNumberFormat="1" applyFont="1" applyBorder="1" applyAlignment="1">
      <alignment horizontal="center"/>
    </xf>
    <xf numFmtId="0" fontId="11" fillId="0" borderId="0" xfId="0" applyFont="1" applyAlignment="1">
      <alignment vertical="top"/>
    </xf>
    <xf numFmtId="175" fontId="2" fillId="0" borderId="7" xfId="0" applyNumberFormat="1" applyFont="1" applyBorder="1" applyAlignment="1">
      <alignment horizontal="center"/>
    </xf>
    <xf numFmtId="0" fontId="2" fillId="0" borderId="47" xfId="0" applyFont="1" applyBorder="1"/>
    <xf numFmtId="174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174" fontId="20" fillId="0" borderId="7" xfId="0" applyNumberFormat="1" applyFont="1" applyBorder="1" applyAlignment="1">
      <alignment horizontal="center"/>
    </xf>
    <xf numFmtId="0" fontId="10" fillId="0" borderId="15" xfId="0" applyFont="1" applyBorder="1" applyAlignment="1">
      <alignment horizontal="left"/>
    </xf>
    <xf numFmtId="168" fontId="10" fillId="0" borderId="7" xfId="2" applyNumberFormat="1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" fillId="0" borderId="8" xfId="0" quotePrefix="1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" fontId="6" fillId="0" borderId="9" xfId="0" applyNumberFormat="1" applyFont="1" applyBorder="1"/>
    <xf numFmtId="0" fontId="10" fillId="0" borderId="1" xfId="0" applyFont="1" applyBorder="1" applyAlignment="1">
      <alignment horizontal="center" vertical="center" wrapText="1"/>
    </xf>
    <xf numFmtId="168" fontId="10" fillId="0" borderId="0" xfId="2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left"/>
    </xf>
    <xf numFmtId="49" fontId="10" fillId="0" borderId="12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0" fillId="0" borderId="18" xfId="0" applyNumberFormat="1" applyFont="1" applyBorder="1" applyAlignment="1">
      <alignment horizontal="left"/>
    </xf>
    <xf numFmtId="49" fontId="10" fillId="0" borderId="20" xfId="0" applyNumberFormat="1" applyFont="1" applyBorder="1" applyAlignment="1">
      <alignment horizontal="left"/>
    </xf>
    <xf numFmtId="168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168" fontId="10" fillId="0" borderId="48" xfId="0" applyNumberFormat="1" applyFont="1" applyBorder="1" applyAlignment="1">
      <alignment horizontal="center" vertical="center" wrapText="1"/>
    </xf>
    <xf numFmtId="168" fontId="10" fillId="0" borderId="7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168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3" fontId="2" fillId="0" borderId="5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 wrapText="1"/>
    </xf>
    <xf numFmtId="3" fontId="2" fillId="0" borderId="32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/>
    </xf>
    <xf numFmtId="168" fontId="2" fillId="0" borderId="18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52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left" vertical="center"/>
    </xf>
    <xf numFmtId="3" fontId="2" fillId="0" borderId="20" xfId="0" applyNumberFormat="1" applyFont="1" applyBorder="1" applyAlignment="1">
      <alignment horizontal="left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4" fontId="2" fillId="0" borderId="17" xfId="0" applyNumberFormat="1" applyFont="1" applyBorder="1"/>
    <xf numFmtId="4" fontId="2" fillId="0" borderId="21" xfId="0" applyNumberFormat="1" applyFont="1" applyBorder="1"/>
    <xf numFmtId="4" fontId="2" fillId="0" borderId="38" xfId="0" applyNumberFormat="1" applyFont="1" applyBorder="1"/>
    <xf numFmtId="174" fontId="2" fillId="0" borderId="19" xfId="0" applyNumberFormat="1" applyFont="1" applyBorder="1" applyAlignment="1">
      <alignment horizontal="center"/>
    </xf>
    <xf numFmtId="17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72" fontId="2" fillId="3" borderId="6" xfId="0" applyNumberFormat="1" applyFont="1" applyFill="1" applyBorder="1"/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/>
    </xf>
    <xf numFmtId="4" fontId="10" fillId="0" borderId="11" xfId="0" applyNumberFormat="1" applyFont="1" applyBorder="1"/>
    <xf numFmtId="49" fontId="19" fillId="2" borderId="40" xfId="0" applyNumberFormat="1" applyFont="1" applyFill="1" applyBorder="1" applyAlignment="1">
      <alignment horizontal="center" vertical="center"/>
    </xf>
    <xf numFmtId="2" fontId="13" fillId="0" borderId="15" xfId="0" applyNumberFormat="1" applyFont="1" applyBorder="1" applyAlignment="1">
      <alignment horizontal="right"/>
    </xf>
    <xf numFmtId="49" fontId="19" fillId="2" borderId="0" xfId="0" applyNumberFormat="1" applyFont="1" applyFill="1" applyAlignment="1">
      <alignment horizontal="center" vertical="center"/>
    </xf>
    <xf numFmtId="0" fontId="2" fillId="0" borderId="1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2" fillId="2" borderId="6" xfId="0" applyNumberFormat="1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9" fontId="2" fillId="0" borderId="0" xfId="0" applyNumberFormat="1" applyFont="1"/>
    <xf numFmtId="176" fontId="2" fillId="4" borderId="6" xfId="0" applyNumberFormat="1" applyFont="1" applyFill="1" applyBorder="1"/>
    <xf numFmtId="177" fontId="2" fillId="3" borderId="7" xfId="0" applyNumberFormat="1" applyFont="1" applyFill="1" applyBorder="1"/>
    <xf numFmtId="177" fontId="2" fillId="3" borderId="6" xfId="0" applyNumberFormat="1" applyFont="1" applyFill="1" applyBorder="1"/>
    <xf numFmtId="0" fontId="5" fillId="0" borderId="43" xfId="0" applyFont="1" applyBorder="1" applyAlignment="1">
      <alignment horizontal="left"/>
    </xf>
    <xf numFmtId="0" fontId="2" fillId="3" borderId="10" xfId="0" applyFont="1" applyFill="1" applyBorder="1" applyAlignment="1">
      <alignment horizontal="center" vertical="center" wrapText="1"/>
    </xf>
    <xf numFmtId="168" fontId="2" fillId="0" borderId="7" xfId="0" applyNumberFormat="1" applyFont="1" applyBorder="1" applyAlignment="1">
      <alignment horizontal="center" vertical="center"/>
    </xf>
    <xf numFmtId="14" fontId="2" fillId="0" borderId="0" xfId="0" applyNumberFormat="1" applyFont="1"/>
    <xf numFmtId="3" fontId="2" fillId="0" borderId="4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174" fontId="2" fillId="0" borderId="7" xfId="0" applyNumberFormat="1" applyFont="1" applyBorder="1" applyAlignment="1">
      <alignment vertical="center"/>
    </xf>
    <xf numFmtId="0" fontId="19" fillId="2" borderId="0" xfId="0" applyFont="1" applyFill="1" applyAlignment="1">
      <alignment horizontal="center" vertical="top" wrapText="1"/>
    </xf>
    <xf numFmtId="14" fontId="15" fillId="0" borderId="0" xfId="6" applyNumberFormat="1"/>
    <xf numFmtId="175" fontId="2" fillId="0" borderId="11" xfId="0" applyNumberFormat="1" applyFont="1" applyBorder="1" applyAlignment="1">
      <alignment horizontal="center" vertical="center"/>
    </xf>
    <xf numFmtId="0" fontId="2" fillId="0" borderId="8" xfId="0" applyFont="1" applyBorder="1"/>
    <xf numFmtId="4" fontId="2" fillId="0" borderId="10" xfId="0" applyNumberFormat="1" applyFont="1" applyBorder="1"/>
    <xf numFmtId="0" fontId="19" fillId="2" borderId="14" xfId="0" applyFont="1" applyFill="1" applyBorder="1" applyAlignment="1">
      <alignment horizontal="left" vertical="center" indent="7"/>
    </xf>
    <xf numFmtId="0" fontId="19" fillId="2" borderId="0" xfId="0" applyFont="1" applyFill="1" applyAlignment="1">
      <alignment horizontal="left" vertical="center" indent="7"/>
    </xf>
    <xf numFmtId="0" fontId="24" fillId="5" borderId="0" xfId="0" applyFont="1" applyFill="1" applyAlignment="1">
      <alignment horizontal="left" vertical="center" indent="7"/>
    </xf>
    <xf numFmtId="0" fontId="2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4" fillId="5" borderId="31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vertical="center"/>
    </xf>
    <xf numFmtId="0" fontId="19" fillId="2" borderId="5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6" xfId="0" applyFont="1" applyFill="1" applyBorder="1" applyAlignment="1">
      <alignment horizontal="left" vertical="center" indent="7"/>
    </xf>
    <xf numFmtId="0" fontId="2" fillId="3" borderId="37" xfId="0" applyFont="1" applyFill="1" applyBorder="1" applyAlignment="1">
      <alignment horizontal="center" vertical="center" wrapText="1"/>
    </xf>
    <xf numFmtId="4" fontId="2" fillId="4" borderId="6" xfId="0" applyNumberFormat="1" applyFont="1" applyFill="1" applyBorder="1"/>
    <xf numFmtId="44" fontId="2" fillId="4" borderId="6" xfId="0" applyNumberFormat="1" applyFont="1" applyFill="1" applyBorder="1"/>
    <xf numFmtId="174" fontId="2" fillId="4" borderId="7" xfId="0" applyNumberFormat="1" applyFont="1" applyFill="1" applyBorder="1" applyAlignment="1">
      <alignment horizontal="center"/>
    </xf>
    <xf numFmtId="0" fontId="19" fillId="2" borderId="39" xfId="0" applyFont="1" applyFill="1" applyBorder="1" applyAlignment="1">
      <alignment horizontal="center" vertical="center"/>
    </xf>
    <xf numFmtId="4" fontId="2" fillId="0" borderId="47" xfId="0" applyNumberFormat="1" applyFont="1" applyBorder="1"/>
    <xf numFmtId="168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174" fontId="5" fillId="0" borderId="7" xfId="0" applyNumberFormat="1" applyFont="1" applyBorder="1" applyAlignment="1">
      <alignment horizontal="center"/>
    </xf>
    <xf numFmtId="0" fontId="2" fillId="0" borderId="47" xfId="0" applyFont="1" applyBorder="1" applyAlignment="1">
      <alignment horizontal="center" vertical="center" wrapText="1"/>
    </xf>
    <xf numFmtId="0" fontId="24" fillId="5" borderId="32" xfId="0" applyFont="1" applyFill="1" applyBorder="1" applyAlignment="1">
      <alignment horizontal="left" vertical="center" indent="7"/>
    </xf>
    <xf numFmtId="0" fontId="2" fillId="3" borderId="5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20" fillId="0" borderId="47" xfId="0" applyFont="1" applyBorder="1"/>
    <xf numFmtId="0" fontId="20" fillId="0" borderId="7" xfId="0" applyFont="1" applyBorder="1"/>
    <xf numFmtId="0" fontId="20" fillId="0" borderId="6" xfId="0" applyFont="1" applyBorder="1" applyAlignment="1">
      <alignment horizontal="left"/>
    </xf>
    <xf numFmtId="0" fontId="20" fillId="0" borderId="28" xfId="0" applyFont="1" applyBorder="1"/>
    <xf numFmtId="0" fontId="20" fillId="0" borderId="32" xfId="0" applyFont="1" applyBorder="1"/>
    <xf numFmtId="0" fontId="20" fillId="0" borderId="0" xfId="0" applyFont="1" applyAlignment="1">
      <alignment vertical="center"/>
    </xf>
    <xf numFmtId="174" fontId="6" fillId="0" borderId="7" xfId="0" applyNumberFormat="1" applyFont="1" applyBorder="1" applyAlignment="1">
      <alignment horizontal="center"/>
    </xf>
    <xf numFmtId="175" fontId="2" fillId="0" borderId="7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left" vertical="center" indent="7"/>
    </xf>
    <xf numFmtId="0" fontId="19" fillId="2" borderId="4" xfId="0" applyFont="1" applyFill="1" applyBorder="1" applyAlignment="1">
      <alignment horizontal="left" vertical="center" indent="7"/>
    </xf>
    <xf numFmtId="0" fontId="19" fillId="2" borderId="5" xfId="0" applyFont="1" applyFill="1" applyBorder="1" applyAlignment="1">
      <alignment horizontal="left" vertical="center" indent="7"/>
    </xf>
    <xf numFmtId="0" fontId="24" fillId="5" borderId="29" xfId="0" applyFont="1" applyFill="1" applyBorder="1" applyAlignment="1">
      <alignment horizontal="left" vertical="center" indent="7"/>
    </xf>
    <xf numFmtId="0" fontId="24" fillId="5" borderId="30" xfId="0" applyFont="1" applyFill="1" applyBorder="1" applyAlignment="1">
      <alignment horizontal="left" vertical="center" indent="7"/>
    </xf>
    <xf numFmtId="0" fontId="24" fillId="5" borderId="55" xfId="0" applyFont="1" applyFill="1" applyBorder="1" applyAlignment="1">
      <alignment horizontal="left" vertical="center" indent="7"/>
    </xf>
    <xf numFmtId="0" fontId="24" fillId="5" borderId="14" xfId="0" applyFont="1" applyFill="1" applyBorder="1" applyAlignment="1">
      <alignment horizontal="left" vertical="center" indent="7"/>
    </xf>
    <xf numFmtId="0" fontId="24" fillId="5" borderId="4" xfId="0" applyFont="1" applyFill="1" applyBorder="1" applyAlignment="1">
      <alignment horizontal="left" vertical="center" indent="7"/>
    </xf>
    <xf numFmtId="0" fontId="24" fillId="5" borderId="34" xfId="0" applyFont="1" applyFill="1" applyBorder="1" applyAlignment="1">
      <alignment horizontal="left" vertical="center" indent="7"/>
    </xf>
    <xf numFmtId="0" fontId="24" fillId="5" borderId="35" xfId="0" applyFont="1" applyFill="1" applyBorder="1" applyAlignment="1">
      <alignment horizontal="left" vertical="center" indent="7"/>
    </xf>
    <xf numFmtId="3" fontId="2" fillId="0" borderId="11" xfId="0" applyNumberFormat="1" applyFont="1" applyBorder="1" applyAlignment="1">
      <alignment vertical="center" wrapText="1"/>
    </xf>
    <xf numFmtId="3" fontId="2" fillId="0" borderId="13" xfId="0" applyNumberFormat="1" applyFont="1" applyBorder="1" applyAlignment="1">
      <alignment vertical="center" wrapText="1"/>
    </xf>
    <xf numFmtId="3" fontId="2" fillId="0" borderId="15" xfId="0" applyNumberFormat="1" applyFont="1" applyBorder="1" applyAlignment="1">
      <alignment vertical="center" wrapText="1"/>
    </xf>
    <xf numFmtId="0" fontId="19" fillId="2" borderId="26" xfId="0" applyFont="1" applyFill="1" applyBorder="1" applyAlignment="1">
      <alignment horizontal="center" vertical="top" wrapText="1"/>
    </xf>
    <xf numFmtId="0" fontId="19" fillId="2" borderId="33" xfId="0" applyFont="1" applyFill="1" applyBorder="1" applyAlignment="1">
      <alignment horizontal="center" vertical="top" wrapText="1"/>
    </xf>
    <xf numFmtId="3" fontId="2" fillId="0" borderId="34" xfId="0" applyNumberFormat="1" applyFont="1" applyBorder="1" applyAlignment="1">
      <alignment vertical="center" wrapText="1"/>
    </xf>
    <xf numFmtId="3" fontId="2" fillId="0" borderId="35" xfId="0" applyNumberFormat="1" applyFont="1" applyBorder="1" applyAlignment="1">
      <alignment vertical="center" wrapText="1"/>
    </xf>
    <xf numFmtId="3" fontId="2" fillId="0" borderId="36" xfId="0" applyNumberFormat="1" applyFont="1" applyBorder="1" applyAlignment="1">
      <alignment vertical="center" wrapText="1"/>
    </xf>
    <xf numFmtId="0" fontId="19" fillId="2" borderId="9" xfId="0" applyFont="1" applyFill="1" applyBorder="1" applyAlignment="1">
      <alignment horizontal="center" vertical="top" wrapText="1"/>
    </xf>
    <xf numFmtId="0" fontId="19" fillId="2" borderId="46" xfId="0" applyFont="1" applyFill="1" applyBorder="1" applyAlignment="1">
      <alignment horizontal="center" vertical="top" wrapText="1"/>
    </xf>
    <xf numFmtId="175" fontId="2" fillId="0" borderId="11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vertical="center" wrapText="1"/>
    </xf>
    <xf numFmtId="3" fontId="2" fillId="0" borderId="17" xfId="0" applyNumberFormat="1" applyFont="1" applyBorder="1" applyAlignment="1">
      <alignment vertical="center" wrapText="1"/>
    </xf>
    <xf numFmtId="1" fontId="2" fillId="0" borderId="23" xfId="0" applyNumberFormat="1" applyFont="1" applyBorder="1" applyAlignment="1">
      <alignment vertical="center"/>
    </xf>
    <xf numFmtId="1" fontId="2" fillId="0" borderId="24" xfId="0" applyNumberFormat="1" applyFont="1" applyBorder="1" applyAlignment="1">
      <alignment vertical="center"/>
    </xf>
    <xf numFmtId="1" fontId="2" fillId="0" borderId="25" xfId="0" applyNumberFormat="1" applyFont="1" applyBorder="1" applyAlignment="1">
      <alignment vertical="center"/>
    </xf>
    <xf numFmtId="175" fontId="2" fillId="0" borderId="53" xfId="0" applyNumberFormat="1" applyFont="1" applyBorder="1" applyAlignment="1">
      <alignment horizontal="center" vertical="center"/>
    </xf>
    <xf numFmtId="175" fontId="2" fillId="0" borderId="24" xfId="0" applyNumberFormat="1" applyFont="1" applyBorder="1" applyAlignment="1">
      <alignment horizontal="center" vertical="center"/>
    </xf>
    <xf numFmtId="175" fontId="2" fillId="0" borderId="42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vertical="center" wrapText="1"/>
    </xf>
    <xf numFmtId="3" fontId="2" fillId="0" borderId="51" xfId="0" applyNumberFormat="1" applyFont="1" applyBorder="1" applyAlignment="1">
      <alignment vertical="center" wrapText="1"/>
    </xf>
    <xf numFmtId="3" fontId="2" fillId="0" borderId="26" xfId="0" applyNumberFormat="1" applyFont="1" applyBorder="1" applyAlignment="1">
      <alignment vertical="center" wrapText="1"/>
    </xf>
    <xf numFmtId="3" fontId="2" fillId="0" borderId="27" xfId="0" applyNumberFormat="1" applyFont="1" applyBorder="1" applyAlignment="1">
      <alignment vertical="center" wrapText="1"/>
    </xf>
    <xf numFmtId="3" fontId="2" fillId="0" borderId="23" xfId="0" applyNumberFormat="1" applyFont="1" applyBorder="1" applyAlignment="1">
      <alignment vertical="center"/>
    </xf>
    <xf numFmtId="3" fontId="2" fillId="0" borderId="24" xfId="0" applyNumberFormat="1" applyFont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3" fontId="2" fillId="0" borderId="26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3" fontId="2" fillId="0" borderId="43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 wrapText="1"/>
    </xf>
    <xf numFmtId="0" fontId="19" fillId="2" borderId="40" xfId="0" applyFont="1" applyFill="1" applyBorder="1" applyAlignment="1">
      <alignment horizontal="center" vertical="top" wrapText="1"/>
    </xf>
    <xf numFmtId="0" fontId="19" fillId="2" borderId="49" xfId="0" applyFont="1" applyFill="1" applyBorder="1" applyAlignment="1">
      <alignment horizontal="center" vertical="top" wrapText="1"/>
    </xf>
    <xf numFmtId="0" fontId="23" fillId="2" borderId="4" xfId="0" applyFont="1" applyFill="1" applyBorder="1" applyAlignment="1">
      <alignment horizontal="center"/>
    </xf>
    <xf numFmtId="0" fontId="23" fillId="2" borderId="31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32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49" fontId="23" fillId="2" borderId="13" xfId="0" applyNumberFormat="1" applyFont="1" applyFill="1" applyBorder="1" applyAlignment="1">
      <alignment horizontal="center"/>
    </xf>
    <xf numFmtId="49" fontId="23" fillId="2" borderId="15" xfId="0" applyNumberFormat="1" applyFont="1" applyFill="1" applyBorder="1" applyAlignment="1">
      <alignment horizontal="center"/>
    </xf>
    <xf numFmtId="49" fontId="23" fillId="2" borderId="11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/>
    </xf>
    <xf numFmtId="0" fontId="20" fillId="0" borderId="6" xfId="0" applyFont="1" applyBorder="1"/>
  </cellXfs>
  <cellStyles count="7">
    <cellStyle name="Normal 2" xfId="5" xr:uid="{00000000-0005-0000-0000-000000000000}"/>
    <cellStyle name="Гиперссылка" xfId="6" builtinId="8"/>
    <cellStyle name="Обычный" xfId="0" builtinId="0"/>
    <cellStyle name="Обычный_3M-PR117" xfId="3" xr:uid="{00000000-0005-0000-0000-000003000000}"/>
    <cellStyle name="Финансовый" xfId="2" builtinId="3"/>
    <cellStyle name="Финансовый [0]_3M" xfId="4" xr:uid="{00000000-0005-0000-0000-000006000000}"/>
    <cellStyle name="Финансовый_Общ. - 22.07" xfId="1" xr:uid="{00000000-0005-0000-0000-00000700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png"/><Relationship Id="rId26" Type="http://schemas.openxmlformats.org/officeDocument/2006/relationships/image" Target="../media/image27.png"/><Relationship Id="rId39" Type="http://schemas.openxmlformats.org/officeDocument/2006/relationships/image" Target="../media/image40.jpg"/><Relationship Id="rId21" Type="http://schemas.openxmlformats.org/officeDocument/2006/relationships/image" Target="../media/image22.png"/><Relationship Id="rId34" Type="http://schemas.openxmlformats.org/officeDocument/2006/relationships/image" Target="../media/image35.png"/><Relationship Id="rId42" Type="http://schemas.openxmlformats.org/officeDocument/2006/relationships/image" Target="../media/image43.jpeg"/><Relationship Id="rId47" Type="http://schemas.openxmlformats.org/officeDocument/2006/relationships/image" Target="../media/image48.png"/><Relationship Id="rId50" Type="http://schemas.openxmlformats.org/officeDocument/2006/relationships/image" Target="../media/image51.png"/><Relationship Id="rId55" Type="http://schemas.openxmlformats.org/officeDocument/2006/relationships/image" Target="../media/image56.pn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17" Type="http://schemas.openxmlformats.org/officeDocument/2006/relationships/image" Target="../media/image18.png"/><Relationship Id="rId25" Type="http://schemas.openxmlformats.org/officeDocument/2006/relationships/image" Target="../media/image26.png"/><Relationship Id="rId33" Type="http://schemas.openxmlformats.org/officeDocument/2006/relationships/image" Target="../media/image34.png"/><Relationship Id="rId38" Type="http://schemas.openxmlformats.org/officeDocument/2006/relationships/image" Target="../media/image39.jpg"/><Relationship Id="rId46" Type="http://schemas.openxmlformats.org/officeDocument/2006/relationships/image" Target="../media/image47.pn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41" Type="http://schemas.openxmlformats.org/officeDocument/2006/relationships/image" Target="../media/image42.jpg"/><Relationship Id="rId54" Type="http://schemas.openxmlformats.org/officeDocument/2006/relationships/image" Target="../media/image55.png"/><Relationship Id="rId1" Type="http://schemas.openxmlformats.org/officeDocument/2006/relationships/image" Target="../media/image2.pn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png"/><Relationship Id="rId32" Type="http://schemas.openxmlformats.org/officeDocument/2006/relationships/image" Target="../media/image33.png"/><Relationship Id="rId37" Type="http://schemas.openxmlformats.org/officeDocument/2006/relationships/image" Target="../media/image38.png"/><Relationship Id="rId40" Type="http://schemas.openxmlformats.org/officeDocument/2006/relationships/image" Target="../media/image41.jpg"/><Relationship Id="rId45" Type="http://schemas.openxmlformats.org/officeDocument/2006/relationships/image" Target="../media/image46.png"/><Relationship Id="rId53" Type="http://schemas.openxmlformats.org/officeDocument/2006/relationships/image" Target="../media/image54.png"/><Relationship Id="rId5" Type="http://schemas.openxmlformats.org/officeDocument/2006/relationships/image" Target="../media/image6.png"/><Relationship Id="rId15" Type="http://schemas.openxmlformats.org/officeDocument/2006/relationships/image" Target="../media/image16.jpe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36" Type="http://schemas.openxmlformats.org/officeDocument/2006/relationships/image" Target="../media/image37.png"/><Relationship Id="rId49" Type="http://schemas.openxmlformats.org/officeDocument/2006/relationships/image" Target="../media/image50.png"/><Relationship Id="rId10" Type="http://schemas.openxmlformats.org/officeDocument/2006/relationships/image" Target="../media/image11.jpeg"/><Relationship Id="rId19" Type="http://schemas.openxmlformats.org/officeDocument/2006/relationships/image" Target="../media/image20.png"/><Relationship Id="rId31" Type="http://schemas.openxmlformats.org/officeDocument/2006/relationships/image" Target="../media/image32.png"/><Relationship Id="rId44" Type="http://schemas.openxmlformats.org/officeDocument/2006/relationships/image" Target="../media/image45.png"/><Relationship Id="rId52" Type="http://schemas.openxmlformats.org/officeDocument/2006/relationships/image" Target="../media/image53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Relationship Id="rId35" Type="http://schemas.openxmlformats.org/officeDocument/2006/relationships/image" Target="../media/image36.png"/><Relationship Id="rId43" Type="http://schemas.openxmlformats.org/officeDocument/2006/relationships/image" Target="../media/image44.jpg"/><Relationship Id="rId48" Type="http://schemas.openxmlformats.org/officeDocument/2006/relationships/image" Target="../media/image49.png"/><Relationship Id="rId8" Type="http://schemas.openxmlformats.org/officeDocument/2006/relationships/image" Target="../media/image9.jpeg"/><Relationship Id="rId51" Type="http://schemas.openxmlformats.org/officeDocument/2006/relationships/image" Target="../media/image52.png"/><Relationship Id="rId3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63.png"/><Relationship Id="rId13" Type="http://schemas.openxmlformats.org/officeDocument/2006/relationships/image" Target="../media/image68.png"/><Relationship Id="rId18" Type="http://schemas.openxmlformats.org/officeDocument/2006/relationships/image" Target="../media/image73.png"/><Relationship Id="rId3" Type="http://schemas.openxmlformats.org/officeDocument/2006/relationships/image" Target="../media/image58.png"/><Relationship Id="rId21" Type="http://schemas.openxmlformats.org/officeDocument/2006/relationships/image" Target="../media/image76.png"/><Relationship Id="rId7" Type="http://schemas.openxmlformats.org/officeDocument/2006/relationships/image" Target="../media/image62.png"/><Relationship Id="rId12" Type="http://schemas.openxmlformats.org/officeDocument/2006/relationships/image" Target="../media/image67.png"/><Relationship Id="rId17" Type="http://schemas.openxmlformats.org/officeDocument/2006/relationships/image" Target="../media/image72.png"/><Relationship Id="rId2" Type="http://schemas.openxmlformats.org/officeDocument/2006/relationships/image" Target="../media/image57.png"/><Relationship Id="rId16" Type="http://schemas.openxmlformats.org/officeDocument/2006/relationships/image" Target="../media/image71.png"/><Relationship Id="rId20" Type="http://schemas.openxmlformats.org/officeDocument/2006/relationships/image" Target="../media/image75.png"/><Relationship Id="rId1" Type="http://schemas.openxmlformats.org/officeDocument/2006/relationships/image" Target="../media/image2.png"/><Relationship Id="rId6" Type="http://schemas.openxmlformats.org/officeDocument/2006/relationships/image" Target="../media/image61.png"/><Relationship Id="rId11" Type="http://schemas.openxmlformats.org/officeDocument/2006/relationships/image" Target="../media/image66.png"/><Relationship Id="rId5" Type="http://schemas.openxmlformats.org/officeDocument/2006/relationships/image" Target="../media/image60.png"/><Relationship Id="rId15" Type="http://schemas.openxmlformats.org/officeDocument/2006/relationships/image" Target="../media/image70.png"/><Relationship Id="rId23" Type="http://schemas.openxmlformats.org/officeDocument/2006/relationships/image" Target="../media/image78.png"/><Relationship Id="rId10" Type="http://schemas.openxmlformats.org/officeDocument/2006/relationships/image" Target="../media/image65.png"/><Relationship Id="rId19" Type="http://schemas.openxmlformats.org/officeDocument/2006/relationships/image" Target="../media/image74.png"/><Relationship Id="rId4" Type="http://schemas.openxmlformats.org/officeDocument/2006/relationships/image" Target="../media/image59.png"/><Relationship Id="rId9" Type="http://schemas.openxmlformats.org/officeDocument/2006/relationships/image" Target="../media/image64.png"/><Relationship Id="rId14" Type="http://schemas.openxmlformats.org/officeDocument/2006/relationships/image" Target="../media/image69.png"/><Relationship Id="rId22" Type="http://schemas.openxmlformats.org/officeDocument/2006/relationships/image" Target="../media/image7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1038225</xdr:colOff>
      <xdr:row>1</xdr:row>
      <xdr:rowOff>184150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038225" cy="34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373380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405130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F3BD2FA-FAE2-4909-BBD9-A6C4A83B2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</xdr:colOff>
      <xdr:row>0</xdr:row>
      <xdr:rowOff>6350</xdr:rowOff>
    </xdr:from>
    <xdr:to>
      <xdr:col>2</xdr:col>
      <xdr:colOff>611505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6350"/>
          <a:ext cx="1119505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430530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28577</xdr:colOff>
      <xdr:row>56</xdr:row>
      <xdr:rowOff>136525</xdr:rowOff>
    </xdr:from>
    <xdr:to>
      <xdr:col>1</xdr:col>
      <xdr:colOff>662921</xdr:colOff>
      <xdr:row>59</xdr:row>
      <xdr:rowOff>135164</xdr:rowOff>
    </xdr:to>
    <xdr:pic>
      <xdr:nvPicPr>
        <xdr:cNvPr id="162" name="Рисунок 161" descr="Картинки по запросу фибровый круг vsm">
          <a:extLst>
            <a:ext uri="{FF2B5EF4-FFF2-40B4-BE49-F238E27FC236}">
              <a16:creationId xmlns:a16="http://schemas.microsoft.com/office/drawing/2014/main" id="{FA110E6F-86B9-47E8-A3E5-74AB87E08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7" y="9242425"/>
          <a:ext cx="634344" cy="455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39953</xdr:colOff>
      <xdr:row>93</xdr:row>
      <xdr:rowOff>76201</xdr:rowOff>
    </xdr:from>
    <xdr:to>
      <xdr:col>1</xdr:col>
      <xdr:colOff>659201</xdr:colOff>
      <xdr:row>97</xdr:row>
      <xdr:rowOff>57150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48222116-71DD-45D1-8CDD-06F699ED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7153" y="14859001"/>
          <a:ext cx="619248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114</xdr:row>
      <xdr:rowOff>12700</xdr:rowOff>
    </xdr:from>
    <xdr:to>
      <xdr:col>2</xdr:col>
      <xdr:colOff>3175</xdr:colOff>
      <xdr:row>118</xdr:row>
      <xdr:rowOff>42645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D8BB50E7-2641-486D-BF6A-3A2475629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17995900"/>
          <a:ext cx="619125" cy="639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123</xdr:row>
      <xdr:rowOff>110171</xdr:rowOff>
    </xdr:from>
    <xdr:to>
      <xdr:col>1</xdr:col>
      <xdr:colOff>628650</xdr:colOff>
      <xdr:row>127</xdr:row>
      <xdr:rowOff>117473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85D39D64-A395-4CA2-B59F-3B44D11A9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19464971"/>
          <a:ext cx="552450" cy="616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42183</xdr:colOff>
      <xdr:row>136</xdr:row>
      <xdr:rowOff>46265</xdr:rowOff>
    </xdr:from>
    <xdr:to>
      <xdr:col>2</xdr:col>
      <xdr:colOff>4083</xdr:colOff>
      <xdr:row>140</xdr:row>
      <xdr:rowOff>84365</xdr:rowOff>
    </xdr:to>
    <xdr:pic>
      <xdr:nvPicPr>
        <xdr:cNvPr id="166" name="Рисунок 165" descr="Картинки по запросу круги roloc vsm">
          <a:extLst>
            <a:ext uri="{FF2B5EF4-FFF2-40B4-BE49-F238E27FC236}">
              <a16:creationId xmlns:a16="http://schemas.microsoft.com/office/drawing/2014/main" id="{2AF7EF4C-BFC3-4507-8153-255F6C7B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9383" y="21401315"/>
          <a:ext cx="6286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76200</xdr:colOff>
      <xdr:row>154</xdr:row>
      <xdr:rowOff>82550</xdr:rowOff>
    </xdr:from>
    <xdr:to>
      <xdr:col>2</xdr:col>
      <xdr:colOff>0</xdr:colOff>
      <xdr:row>158</xdr:row>
      <xdr:rowOff>92075</xdr:rowOff>
    </xdr:to>
    <xdr:pic>
      <xdr:nvPicPr>
        <xdr:cNvPr id="167" name="Рисунок 166" descr="http://industrial.lion-group.ru/images/RP_photo/1s1.jpg">
          <a:extLst>
            <a:ext uri="{FF2B5EF4-FFF2-40B4-BE49-F238E27FC236}">
              <a16:creationId xmlns:a16="http://schemas.microsoft.com/office/drawing/2014/main" id="{84B2195F-1FBB-4936-BCA3-12C1C649A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00" y="24218900"/>
          <a:ext cx="590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</xdr:colOff>
      <xdr:row>170</xdr:row>
      <xdr:rowOff>123826</xdr:rowOff>
    </xdr:from>
    <xdr:to>
      <xdr:col>2</xdr:col>
      <xdr:colOff>3174</xdr:colOff>
      <xdr:row>174</xdr:row>
      <xdr:rowOff>142875</xdr:rowOff>
    </xdr:to>
    <xdr:pic>
      <xdr:nvPicPr>
        <xdr:cNvPr id="168" name="Рисунок 167" descr="http://industrial.lion-group.ru/images/RP_photo/121562s2.jpg">
          <a:extLst>
            <a:ext uri="{FF2B5EF4-FFF2-40B4-BE49-F238E27FC236}">
              <a16:creationId xmlns:a16="http://schemas.microsoft.com/office/drawing/2014/main" id="{9E92764A-707D-44C7-AD3A-6705E1E6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26698576"/>
          <a:ext cx="619124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66675</xdr:colOff>
      <xdr:row>202</xdr:row>
      <xdr:rowOff>12700</xdr:rowOff>
    </xdr:from>
    <xdr:to>
      <xdr:col>2</xdr:col>
      <xdr:colOff>0</xdr:colOff>
      <xdr:row>206</xdr:row>
      <xdr:rowOff>12700</xdr:rowOff>
    </xdr:to>
    <xdr:pic>
      <xdr:nvPicPr>
        <xdr:cNvPr id="169" name="Рисунок 168" descr="http://industrial.lion-group.ru/images/RP_photo/5s.jpg">
          <a:extLst>
            <a:ext uri="{FF2B5EF4-FFF2-40B4-BE49-F238E27FC236}">
              <a16:creationId xmlns:a16="http://schemas.microsoft.com/office/drawing/2014/main" id="{F7EDE182-DCD4-416F-A263-FEC86F3E1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5" y="31521400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</xdr:colOff>
      <xdr:row>294</xdr:row>
      <xdr:rowOff>28575</xdr:rowOff>
    </xdr:from>
    <xdr:to>
      <xdr:col>1</xdr:col>
      <xdr:colOff>633242</xdr:colOff>
      <xdr:row>297</xdr:row>
      <xdr:rowOff>0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3C33B349-7552-4843-908E-7C1DB4B3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5" y="45005625"/>
          <a:ext cx="604667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</xdr:colOff>
      <xdr:row>309</xdr:row>
      <xdr:rowOff>76199</xdr:rowOff>
    </xdr:from>
    <xdr:to>
      <xdr:col>1</xdr:col>
      <xdr:colOff>647699</xdr:colOff>
      <xdr:row>311</xdr:row>
      <xdr:rowOff>147388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B4A0C573-A16A-4075-9065-64FED81C1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4" y="47339249"/>
          <a:ext cx="581025" cy="375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316</xdr:row>
      <xdr:rowOff>19051</xdr:rowOff>
    </xdr:from>
    <xdr:to>
      <xdr:col>1</xdr:col>
      <xdr:colOff>663776</xdr:colOff>
      <xdr:row>319</xdr:row>
      <xdr:rowOff>1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154457DC-1B67-458E-8C56-E7099EB9B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0" y="48348901"/>
          <a:ext cx="66377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61231</xdr:colOff>
      <xdr:row>340</xdr:row>
      <xdr:rowOff>38101</xdr:rowOff>
    </xdr:from>
    <xdr:to>
      <xdr:col>2</xdr:col>
      <xdr:colOff>4080</xdr:colOff>
      <xdr:row>343</xdr:row>
      <xdr:rowOff>136663</xdr:rowOff>
    </xdr:to>
    <xdr:pic>
      <xdr:nvPicPr>
        <xdr:cNvPr id="173" name="Рисунок 172" descr="Картинки по запросу xl-uw 3m">
          <a:extLst>
            <a:ext uri="{FF2B5EF4-FFF2-40B4-BE49-F238E27FC236}">
              <a16:creationId xmlns:a16="http://schemas.microsoft.com/office/drawing/2014/main" id="{5BA51991-69BE-4CB5-BEAF-CB74EC67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431" y="52044601"/>
          <a:ext cx="609599" cy="5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28574</xdr:colOff>
      <xdr:row>353</xdr:row>
      <xdr:rowOff>0</xdr:rowOff>
    </xdr:from>
    <xdr:to>
      <xdr:col>1</xdr:col>
      <xdr:colOff>666749</xdr:colOff>
      <xdr:row>357</xdr:row>
      <xdr:rowOff>28575</xdr:rowOff>
    </xdr:to>
    <xdr:pic>
      <xdr:nvPicPr>
        <xdr:cNvPr id="174" name="Рисунок 173" descr="http://industrial.lion-group.ru/images/RP_photo/9s.jpg">
          <a:extLst>
            <a:ext uri="{FF2B5EF4-FFF2-40B4-BE49-F238E27FC236}">
              <a16:creationId xmlns:a16="http://schemas.microsoft.com/office/drawing/2014/main" id="{9ADFB836-0A84-44B5-ACAE-9EE66790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5774" y="539877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368</xdr:row>
      <xdr:rowOff>1</xdr:rowOff>
    </xdr:from>
    <xdr:to>
      <xdr:col>1</xdr:col>
      <xdr:colOff>645817</xdr:colOff>
      <xdr:row>370</xdr:row>
      <xdr:rowOff>137989</xdr:rowOff>
    </xdr:to>
    <xdr:pic>
      <xdr:nvPicPr>
        <xdr:cNvPr id="175" name="Рисунок 174" descr="Картинки по запросу нетканый круг на оправке">
          <a:extLst>
            <a:ext uri="{FF2B5EF4-FFF2-40B4-BE49-F238E27FC236}">
              <a16:creationId xmlns:a16="http://schemas.microsoft.com/office/drawing/2014/main" id="{A2C017D6-D045-4021-B469-3CFA74D3B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56273701"/>
          <a:ext cx="588667" cy="442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525</xdr:row>
      <xdr:rowOff>19050</xdr:rowOff>
    </xdr:from>
    <xdr:to>
      <xdr:col>1</xdr:col>
      <xdr:colOff>638175</xdr:colOff>
      <xdr:row>528</xdr:row>
      <xdr:rowOff>142875</xdr:rowOff>
    </xdr:to>
    <xdr:pic>
      <xdr:nvPicPr>
        <xdr:cNvPr id="176" name="Рисунок 175" descr="http://industrial.lion-group.ru/images/RP_photo/215374-92s.jpg">
          <a:extLst>
            <a:ext uri="{FF2B5EF4-FFF2-40B4-BE49-F238E27FC236}">
              <a16:creationId xmlns:a16="http://schemas.microsoft.com/office/drawing/2014/main" id="{BAA0DD47-3AF6-4815-91CB-DEDD3299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350" y="8042910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105</xdr:row>
      <xdr:rowOff>114302</xdr:rowOff>
    </xdr:from>
    <xdr:to>
      <xdr:col>1</xdr:col>
      <xdr:colOff>657225</xdr:colOff>
      <xdr:row>109</xdr:row>
      <xdr:rowOff>114302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BB71094A-446F-4F86-8772-2236C468C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4825" y="16725902"/>
          <a:ext cx="609600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55790</xdr:colOff>
      <xdr:row>186</xdr:row>
      <xdr:rowOff>97971</xdr:rowOff>
    </xdr:from>
    <xdr:to>
      <xdr:col>1</xdr:col>
      <xdr:colOff>665390</xdr:colOff>
      <xdr:row>190</xdr:row>
      <xdr:rowOff>117021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CE9C7B-1C66-4596-BFF3-4F46850E9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12990" y="29130171"/>
          <a:ext cx="6096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236</xdr:row>
      <xdr:rowOff>95251</xdr:rowOff>
    </xdr:from>
    <xdr:to>
      <xdr:col>1</xdr:col>
      <xdr:colOff>647700</xdr:colOff>
      <xdr:row>240</xdr:row>
      <xdr:rowOff>104775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AAD37D1A-EAAA-4960-BC0D-DCE1C2E55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85776" y="36214051"/>
          <a:ext cx="619124" cy="619124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251</xdr:row>
      <xdr:rowOff>1</xdr:rowOff>
    </xdr:from>
    <xdr:to>
      <xdr:col>1</xdr:col>
      <xdr:colOff>657224</xdr:colOff>
      <xdr:row>255</xdr:row>
      <xdr:rowOff>0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44144556-70DC-4C76-B763-B324671D0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4825" y="38404801"/>
          <a:ext cx="609599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162</xdr:row>
      <xdr:rowOff>6351</xdr:rowOff>
    </xdr:from>
    <xdr:to>
      <xdr:col>1</xdr:col>
      <xdr:colOff>663575</xdr:colOff>
      <xdr:row>166</xdr:row>
      <xdr:rowOff>25401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24149646-D2D8-4078-A871-ACF45704C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20700" y="25361901"/>
          <a:ext cx="600075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535</xdr:row>
      <xdr:rowOff>123825</xdr:rowOff>
    </xdr:from>
    <xdr:to>
      <xdr:col>2</xdr:col>
      <xdr:colOff>3175</xdr:colOff>
      <xdr:row>540</xdr:row>
      <xdr:rowOff>22225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C51EAFBD-07A6-407B-8351-6928E22E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76250" y="82095975"/>
          <a:ext cx="650875" cy="6604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531</xdr:row>
      <xdr:rowOff>9524</xdr:rowOff>
    </xdr:from>
    <xdr:to>
      <xdr:col>1</xdr:col>
      <xdr:colOff>323850</xdr:colOff>
      <xdr:row>533</xdr:row>
      <xdr:rowOff>19121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3BEBC15C-3A1C-4B74-8ED3-9CF2246D9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81353024"/>
          <a:ext cx="304800" cy="314397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531</xdr:row>
      <xdr:rowOff>19050</xdr:rowOff>
    </xdr:from>
    <xdr:to>
      <xdr:col>1</xdr:col>
      <xdr:colOff>631825</xdr:colOff>
      <xdr:row>533</xdr:row>
      <xdr:rowOff>12700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DA7E0028-3413-4C94-843C-2E889C93D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790575" y="81362550"/>
          <a:ext cx="298450" cy="298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323</xdr:row>
      <xdr:rowOff>95250</xdr:rowOff>
    </xdr:from>
    <xdr:to>
      <xdr:col>1</xdr:col>
      <xdr:colOff>666667</xdr:colOff>
      <xdr:row>327</xdr:row>
      <xdr:rowOff>147555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1B4500D2-2C28-4CEE-BE3A-E12FF7AC6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57200" y="49491900"/>
          <a:ext cx="666667" cy="6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38018</xdr:colOff>
      <xdr:row>270</xdr:row>
      <xdr:rowOff>76200</xdr:rowOff>
    </xdr:from>
    <xdr:to>
      <xdr:col>1</xdr:col>
      <xdr:colOff>666668</xdr:colOff>
      <xdr:row>274</xdr:row>
      <xdr:rowOff>95250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1BB5D150-642E-4B1D-9987-8981AADF5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95218" y="41395650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47542</xdr:colOff>
      <xdr:row>277</xdr:row>
      <xdr:rowOff>0</xdr:rowOff>
    </xdr:from>
    <xdr:to>
      <xdr:col>1</xdr:col>
      <xdr:colOff>666667</xdr:colOff>
      <xdr:row>281</xdr:row>
      <xdr:rowOff>9525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C10916CD-93F9-442A-9C22-FF2E74127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504742" y="42386250"/>
          <a:ext cx="6191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282</xdr:row>
      <xdr:rowOff>0</xdr:rowOff>
    </xdr:from>
    <xdr:to>
      <xdr:col>1</xdr:col>
      <xdr:colOff>666667</xdr:colOff>
      <xdr:row>285</xdr:row>
      <xdr:rowOff>147555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6A37457B-8487-422C-9A94-7F90D77D6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14350" y="43148250"/>
          <a:ext cx="609517" cy="604755"/>
        </a:xfrm>
        <a:prstGeom prst="rect">
          <a:avLst/>
        </a:prstGeom>
      </xdr:spPr>
    </xdr:pic>
    <xdr:clientData/>
  </xdr:twoCellAnchor>
  <xdr:twoCellAnchor editAs="oneCell">
    <xdr:from>
      <xdr:col>1</xdr:col>
      <xdr:colOff>99785</xdr:colOff>
      <xdr:row>21</xdr:row>
      <xdr:rowOff>15421</xdr:rowOff>
    </xdr:from>
    <xdr:to>
      <xdr:col>1</xdr:col>
      <xdr:colOff>639785</xdr:colOff>
      <xdr:row>24</xdr:row>
      <xdr:rowOff>98221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39CC0564-AE37-48A4-9766-EE065A40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56985" y="374922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108856</xdr:colOff>
      <xdr:row>11</xdr:row>
      <xdr:rowOff>32656</xdr:rowOff>
    </xdr:from>
    <xdr:to>
      <xdr:col>1</xdr:col>
      <xdr:colOff>648856</xdr:colOff>
      <xdr:row>14</xdr:row>
      <xdr:rowOff>115456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162F2E1D-145E-453E-A4A8-C534B60B4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566056" y="2242456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97971</xdr:colOff>
      <xdr:row>27</xdr:row>
      <xdr:rowOff>6350</xdr:rowOff>
    </xdr:from>
    <xdr:to>
      <xdr:col>1</xdr:col>
      <xdr:colOff>637971</xdr:colOff>
      <xdr:row>30</xdr:row>
      <xdr:rowOff>89150</xdr:rowOff>
    </xdr:to>
    <xdr:pic>
      <xdr:nvPicPr>
        <xdr:cNvPr id="191" name="Рисунок 190">
          <a:extLst>
            <a:ext uri="{FF2B5EF4-FFF2-40B4-BE49-F238E27FC236}">
              <a16:creationId xmlns:a16="http://schemas.microsoft.com/office/drawing/2014/main" id="{51A0BFE8-977B-4671-BBC8-6EB1D58DD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555171" y="4654550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97064</xdr:colOff>
      <xdr:row>31</xdr:row>
      <xdr:rowOff>6351</xdr:rowOff>
    </xdr:from>
    <xdr:to>
      <xdr:col>1</xdr:col>
      <xdr:colOff>637064</xdr:colOff>
      <xdr:row>34</xdr:row>
      <xdr:rowOff>89151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E49C98F5-04A7-4E8E-9DE0-4C0BC1025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554264" y="5264151"/>
          <a:ext cx="540000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103415</xdr:colOff>
      <xdr:row>40</xdr:row>
      <xdr:rowOff>117024</xdr:rowOff>
    </xdr:from>
    <xdr:to>
      <xdr:col>1</xdr:col>
      <xdr:colOff>642257</xdr:colOff>
      <xdr:row>44</xdr:row>
      <xdr:rowOff>46266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C93A1DA7-0C87-4E7C-BBCA-00387C9E1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560615" y="6765474"/>
          <a:ext cx="538842" cy="538842"/>
        </a:xfrm>
        <a:prstGeom prst="rect">
          <a:avLst/>
        </a:prstGeom>
      </xdr:spPr>
    </xdr:pic>
    <xdr:clientData/>
  </xdr:twoCellAnchor>
  <xdr:twoCellAnchor editAs="oneCell">
    <xdr:from>
      <xdr:col>1</xdr:col>
      <xdr:colOff>88901</xdr:colOff>
      <xdr:row>401</xdr:row>
      <xdr:rowOff>46266</xdr:rowOff>
    </xdr:from>
    <xdr:to>
      <xdr:col>1</xdr:col>
      <xdr:colOff>633187</xdr:colOff>
      <xdr:row>404</xdr:row>
      <xdr:rowOff>133352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B9FBECF1-7821-4B64-A27B-1DD0E9119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546101" y="61387266"/>
          <a:ext cx="544286" cy="544286"/>
        </a:xfrm>
        <a:prstGeom prst="rect">
          <a:avLst/>
        </a:prstGeom>
      </xdr:spPr>
    </xdr:pic>
    <xdr:clientData/>
  </xdr:twoCellAnchor>
  <xdr:twoCellAnchor editAs="oneCell">
    <xdr:from>
      <xdr:col>1</xdr:col>
      <xdr:colOff>65314</xdr:colOff>
      <xdr:row>438</xdr:row>
      <xdr:rowOff>59872</xdr:rowOff>
    </xdr:from>
    <xdr:to>
      <xdr:col>1</xdr:col>
      <xdr:colOff>665389</xdr:colOff>
      <xdr:row>442</xdr:row>
      <xdr:rowOff>59872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id="{29F56EA0-E17F-4BFA-8A0A-03AF57897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22514" y="67058722"/>
          <a:ext cx="6000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97970</xdr:colOff>
      <xdr:row>423</xdr:row>
      <xdr:rowOff>28121</xdr:rowOff>
    </xdr:from>
    <xdr:to>
      <xdr:col>1</xdr:col>
      <xdr:colOff>625927</xdr:colOff>
      <xdr:row>426</xdr:row>
      <xdr:rowOff>98878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1791BADD-C059-4F81-B444-88A7475F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555170" y="64721921"/>
          <a:ext cx="527957" cy="527957"/>
        </a:xfrm>
        <a:prstGeom prst="rect">
          <a:avLst/>
        </a:prstGeom>
      </xdr:spPr>
    </xdr:pic>
    <xdr:clientData/>
  </xdr:twoCellAnchor>
  <xdr:twoCellAnchor editAs="oneCell">
    <xdr:from>
      <xdr:col>1</xdr:col>
      <xdr:colOff>87086</xdr:colOff>
      <xdr:row>449</xdr:row>
      <xdr:rowOff>114300</xdr:rowOff>
    </xdr:from>
    <xdr:to>
      <xdr:col>1</xdr:col>
      <xdr:colOff>625929</xdr:colOff>
      <xdr:row>453</xdr:row>
      <xdr:rowOff>43543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59234C0F-1D56-490D-8F32-F837CE3B9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544286" y="68789550"/>
          <a:ext cx="538843" cy="538843"/>
        </a:xfrm>
        <a:prstGeom prst="rect">
          <a:avLst/>
        </a:prstGeom>
      </xdr:spPr>
    </xdr:pic>
    <xdr:clientData/>
  </xdr:twoCellAnchor>
  <xdr:twoCellAnchor editAs="oneCell">
    <xdr:from>
      <xdr:col>1</xdr:col>
      <xdr:colOff>116115</xdr:colOff>
      <xdr:row>79</xdr:row>
      <xdr:rowOff>82550</xdr:rowOff>
    </xdr:from>
    <xdr:to>
      <xdr:col>1</xdr:col>
      <xdr:colOff>595086</xdr:colOff>
      <xdr:row>82</xdr:row>
      <xdr:rowOff>104321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AEBD95F9-03F0-41ED-8962-B4A6ACD0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315" y="12712700"/>
          <a:ext cx="478971" cy="478971"/>
        </a:xfrm>
        <a:prstGeom prst="rect">
          <a:avLst/>
        </a:prstGeom>
      </xdr:spPr>
    </xdr:pic>
    <xdr:clientData/>
  </xdr:twoCellAnchor>
  <xdr:twoCellAnchor editAs="oneCell">
    <xdr:from>
      <xdr:col>1</xdr:col>
      <xdr:colOff>73479</xdr:colOff>
      <xdr:row>82</xdr:row>
      <xdr:rowOff>33564</xdr:rowOff>
    </xdr:from>
    <xdr:to>
      <xdr:col>1</xdr:col>
      <xdr:colOff>585107</xdr:colOff>
      <xdr:row>85</xdr:row>
      <xdr:rowOff>87992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id="{E57E1C23-2C19-4F02-B900-D7DF5589E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679" y="13120914"/>
          <a:ext cx="511628" cy="511628"/>
        </a:xfrm>
        <a:prstGeom prst="rect">
          <a:avLst/>
        </a:prstGeom>
      </xdr:spPr>
    </xdr:pic>
    <xdr:clientData/>
  </xdr:twoCellAnchor>
  <xdr:twoCellAnchor editAs="oneCell">
    <xdr:from>
      <xdr:col>1</xdr:col>
      <xdr:colOff>205921</xdr:colOff>
      <xdr:row>148</xdr:row>
      <xdr:rowOff>93436</xdr:rowOff>
    </xdr:from>
    <xdr:to>
      <xdr:col>1</xdr:col>
      <xdr:colOff>559707</xdr:colOff>
      <xdr:row>150</xdr:row>
      <xdr:rowOff>142422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876E51A-63B4-4AEB-818C-9BF629FF5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121" y="23296336"/>
          <a:ext cx="353786" cy="353786"/>
        </a:xfrm>
        <a:prstGeom prst="rect">
          <a:avLst/>
        </a:prstGeom>
      </xdr:spPr>
    </xdr:pic>
    <xdr:clientData/>
  </xdr:twoCellAnchor>
  <xdr:twoCellAnchor editAs="oneCell">
    <xdr:from>
      <xdr:col>1</xdr:col>
      <xdr:colOff>192315</xdr:colOff>
      <xdr:row>176</xdr:row>
      <xdr:rowOff>149678</xdr:rowOff>
    </xdr:from>
    <xdr:to>
      <xdr:col>1</xdr:col>
      <xdr:colOff>578758</xdr:colOff>
      <xdr:row>179</xdr:row>
      <xdr:rowOff>78921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3E992-C1F4-4A7B-AD6E-1D82BD337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515" y="27638828"/>
          <a:ext cx="386443" cy="386443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521</xdr:row>
      <xdr:rowOff>5445</xdr:rowOff>
    </xdr:from>
    <xdr:to>
      <xdr:col>1</xdr:col>
      <xdr:colOff>506187</xdr:colOff>
      <xdr:row>522</xdr:row>
      <xdr:rowOff>141517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AC04F16-47EE-440E-809C-8151792F2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915" y="79729695"/>
          <a:ext cx="288472" cy="288472"/>
        </a:xfrm>
        <a:prstGeom prst="rect">
          <a:avLst/>
        </a:prstGeom>
      </xdr:spPr>
    </xdr:pic>
    <xdr:clientData/>
  </xdr:twoCellAnchor>
  <xdr:twoCellAnchor editAs="oneCell">
    <xdr:from>
      <xdr:col>1</xdr:col>
      <xdr:colOff>168727</xdr:colOff>
      <xdr:row>146</xdr:row>
      <xdr:rowOff>9072</xdr:rowOff>
    </xdr:from>
    <xdr:to>
      <xdr:col>1</xdr:col>
      <xdr:colOff>538841</xdr:colOff>
      <xdr:row>148</xdr:row>
      <xdr:rowOff>74386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DE827A85-8503-422A-9D30-1D26C7601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7" y="22907172"/>
          <a:ext cx="370114" cy="370114"/>
        </a:xfrm>
        <a:prstGeom prst="rect">
          <a:avLst/>
        </a:prstGeom>
      </xdr:spPr>
    </xdr:pic>
    <xdr:clientData/>
  </xdr:twoCellAnchor>
  <xdr:twoCellAnchor editAs="oneCell">
    <xdr:from>
      <xdr:col>1</xdr:col>
      <xdr:colOff>48987</xdr:colOff>
      <xdr:row>100</xdr:row>
      <xdr:rowOff>1</xdr:rowOff>
    </xdr:from>
    <xdr:to>
      <xdr:col>1</xdr:col>
      <xdr:colOff>631373</xdr:colOff>
      <xdr:row>103</xdr:row>
      <xdr:rowOff>125187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46C29E7-871E-4E88-815E-CB8E61DFB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06187" y="15849601"/>
          <a:ext cx="582386" cy="582386"/>
        </a:xfrm>
        <a:prstGeom prst="rect">
          <a:avLst/>
        </a:prstGeom>
      </xdr:spPr>
    </xdr:pic>
    <xdr:clientData/>
  </xdr:twoCellAnchor>
  <xdr:twoCellAnchor editAs="oneCell">
    <xdr:from>
      <xdr:col>1</xdr:col>
      <xdr:colOff>87087</xdr:colOff>
      <xdr:row>181</xdr:row>
      <xdr:rowOff>16329</xdr:rowOff>
    </xdr:from>
    <xdr:to>
      <xdr:col>1</xdr:col>
      <xdr:colOff>620486</xdr:colOff>
      <xdr:row>184</xdr:row>
      <xdr:rowOff>92528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BABEE7C3-E5EF-4F86-B9EB-AFE7ECC4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44287" y="28286529"/>
          <a:ext cx="533399" cy="53339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209</xdr:row>
      <xdr:rowOff>38100</xdr:rowOff>
    </xdr:from>
    <xdr:to>
      <xdr:col>1</xdr:col>
      <xdr:colOff>558800</xdr:colOff>
      <xdr:row>212</xdr:row>
      <xdr:rowOff>31748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8BED8357-93A6-4F25-8B2F-41929885A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565150" y="32613600"/>
          <a:ext cx="450850" cy="450848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415</xdr:row>
      <xdr:rowOff>127001</xdr:rowOff>
    </xdr:from>
    <xdr:to>
      <xdr:col>2</xdr:col>
      <xdr:colOff>1</xdr:colOff>
      <xdr:row>419</xdr:row>
      <xdr:rowOff>133351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id="{A47D468A-CEE5-439D-938C-4DB8CCF4C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508000" y="63601601"/>
          <a:ext cx="615951" cy="61595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</xdr:colOff>
      <xdr:row>443</xdr:row>
      <xdr:rowOff>101601</xdr:rowOff>
    </xdr:from>
    <xdr:to>
      <xdr:col>1</xdr:col>
      <xdr:colOff>654051</xdr:colOff>
      <xdr:row>447</xdr:row>
      <xdr:rowOff>120651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8C8B144-CB35-4BF4-B48E-0929DD179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482600" y="67862451"/>
          <a:ext cx="628651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513</xdr:row>
      <xdr:rowOff>127001</xdr:rowOff>
    </xdr:from>
    <xdr:to>
      <xdr:col>1</xdr:col>
      <xdr:colOff>615951</xdr:colOff>
      <xdr:row>517</xdr:row>
      <xdr:rowOff>50801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30730611-0624-4BC4-8E6E-51F26FC81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539751" y="78613001"/>
          <a:ext cx="533400" cy="533400"/>
        </a:xfrm>
        <a:prstGeom prst="rect">
          <a:avLst/>
        </a:prstGeom>
      </xdr:spPr>
    </xdr:pic>
    <xdr:clientData/>
  </xdr:twoCellAnchor>
  <xdr:twoCellAnchor editAs="oneCell">
    <xdr:from>
      <xdr:col>1</xdr:col>
      <xdr:colOff>82551</xdr:colOff>
      <xdr:row>47</xdr:row>
      <xdr:rowOff>31751</xdr:rowOff>
    </xdr:from>
    <xdr:to>
      <xdr:col>1</xdr:col>
      <xdr:colOff>622551</xdr:colOff>
      <xdr:row>50</xdr:row>
      <xdr:rowOff>114550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D6A02E8B-F676-4374-B39C-55FC4B84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539751" y="7747001"/>
          <a:ext cx="540000" cy="5399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101601</xdr:colOff>
      <xdr:row>213</xdr:row>
      <xdr:rowOff>31751</xdr:rowOff>
    </xdr:from>
    <xdr:to>
      <xdr:col>2</xdr:col>
      <xdr:colOff>0</xdr:colOff>
      <xdr:row>216</xdr:row>
      <xdr:rowOff>139700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73C68CF5-029A-4C75-B3D3-B7D54199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58801" y="33216851"/>
          <a:ext cx="565149" cy="565149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107951</xdr:colOff>
      <xdr:row>67</xdr:row>
      <xdr:rowOff>6351</xdr:rowOff>
    </xdr:from>
    <xdr:to>
      <xdr:col>1</xdr:col>
      <xdr:colOff>577851</xdr:colOff>
      <xdr:row>70</xdr:row>
      <xdr:rowOff>19051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7AF971A9-71EB-4068-87C3-2004FF88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65151" y="10788651"/>
          <a:ext cx="469900" cy="469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87</xdr:row>
      <xdr:rowOff>44451</xdr:rowOff>
    </xdr:from>
    <xdr:to>
      <xdr:col>1</xdr:col>
      <xdr:colOff>635001</xdr:colOff>
      <xdr:row>91</xdr:row>
      <xdr:rowOff>6351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27CD38E6-EDC1-4FF7-A5FD-B626C2933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0701" y="13912851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219</xdr:row>
      <xdr:rowOff>95251</xdr:rowOff>
    </xdr:from>
    <xdr:to>
      <xdr:col>1</xdr:col>
      <xdr:colOff>663575</xdr:colOff>
      <xdr:row>223</xdr:row>
      <xdr:rowOff>95250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4EFCC063-AD04-47E2-B0A6-C7783CDA3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20701" y="34213801"/>
          <a:ext cx="600074" cy="609599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227</xdr:row>
      <xdr:rowOff>12700</xdr:rowOff>
    </xdr:from>
    <xdr:to>
      <xdr:col>1</xdr:col>
      <xdr:colOff>577850</xdr:colOff>
      <xdr:row>229</xdr:row>
      <xdr:rowOff>127000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8D71FDC-13ED-40A5-AD87-3726A03D8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635000" y="35306000"/>
          <a:ext cx="419100" cy="419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271780</xdr:colOff>
      <xdr:row>2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262DEEBF-53D3-4AE6-9A62-845FB43D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15</xdr:row>
      <xdr:rowOff>133351</xdr:rowOff>
    </xdr:from>
    <xdr:to>
      <xdr:col>2</xdr:col>
      <xdr:colOff>742950</xdr:colOff>
      <xdr:row>22</xdr:row>
      <xdr:rowOff>139701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19D1B2AE-B294-4C3C-8276-5F96776E6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2527301"/>
          <a:ext cx="647700" cy="1073150"/>
        </a:xfrm>
        <a:prstGeom prst="rect">
          <a:avLst/>
        </a:prstGeom>
      </xdr:spPr>
    </xdr:pic>
    <xdr:clientData/>
  </xdr:twoCellAnchor>
  <xdr:twoCellAnchor editAs="oneCell">
    <xdr:from>
      <xdr:col>2</xdr:col>
      <xdr:colOff>711200</xdr:colOff>
      <xdr:row>18</xdr:row>
      <xdr:rowOff>63500</xdr:rowOff>
    </xdr:from>
    <xdr:to>
      <xdr:col>2</xdr:col>
      <xdr:colOff>1358900</xdr:colOff>
      <xdr:row>22</xdr:row>
      <xdr:rowOff>101600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ADAE5CF5-4CA1-408E-8E2B-F034F5C1B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39950" y="3251200"/>
          <a:ext cx="647700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88900</xdr:colOff>
      <xdr:row>23</xdr:row>
      <xdr:rowOff>133351</xdr:rowOff>
    </xdr:from>
    <xdr:to>
      <xdr:col>2</xdr:col>
      <xdr:colOff>729101</xdr:colOff>
      <xdr:row>30</xdr:row>
      <xdr:rowOff>146551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ABE7D878-2379-414A-B5CB-5FDC4154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17650" y="3752851"/>
          <a:ext cx="640201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692150</xdr:colOff>
      <xdr:row>27</xdr:row>
      <xdr:rowOff>114300</xdr:rowOff>
    </xdr:from>
    <xdr:to>
      <xdr:col>2</xdr:col>
      <xdr:colOff>1340150</xdr:colOff>
      <xdr:row>32</xdr:row>
      <xdr:rowOff>300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124B28FF-3064-4168-9D34-EC1957294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20900" y="40386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</xdr:colOff>
      <xdr:row>33</xdr:row>
      <xdr:rowOff>139700</xdr:rowOff>
    </xdr:from>
    <xdr:to>
      <xdr:col>2</xdr:col>
      <xdr:colOff>682550</xdr:colOff>
      <xdr:row>41</xdr:row>
      <xdr:rowOff>500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A11E7F93-7BDD-4D4E-9166-5D0CA05D7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11300" y="49847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37</xdr:row>
      <xdr:rowOff>95250</xdr:rowOff>
    </xdr:from>
    <xdr:to>
      <xdr:col>2</xdr:col>
      <xdr:colOff>1314750</xdr:colOff>
      <xdr:row>41</xdr:row>
      <xdr:rowOff>133650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818780EF-3A73-4343-9D1A-FA7A81225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95500" y="53975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46</xdr:row>
      <xdr:rowOff>120650</xdr:rowOff>
    </xdr:from>
    <xdr:to>
      <xdr:col>2</xdr:col>
      <xdr:colOff>650799</xdr:colOff>
      <xdr:row>53</xdr:row>
      <xdr:rowOff>133850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C8DD65F1-498E-47BA-ABF4-82797208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79549" y="63436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49</xdr:row>
      <xdr:rowOff>63500</xdr:rowOff>
    </xdr:from>
    <xdr:to>
      <xdr:col>2</xdr:col>
      <xdr:colOff>1263950</xdr:colOff>
      <xdr:row>53</xdr:row>
      <xdr:rowOff>101900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AFBEE85F-EAD1-4F99-8B19-06D187029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44700" y="73850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54</xdr:row>
      <xdr:rowOff>133351</xdr:rowOff>
    </xdr:from>
    <xdr:to>
      <xdr:col>2</xdr:col>
      <xdr:colOff>619050</xdr:colOff>
      <xdr:row>61</xdr:row>
      <xdr:rowOff>146551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F9EEC023-A323-4AD5-976E-D03BA948E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447800" y="75819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59</xdr:row>
      <xdr:rowOff>133350</xdr:rowOff>
    </xdr:from>
    <xdr:to>
      <xdr:col>2</xdr:col>
      <xdr:colOff>1256716</xdr:colOff>
      <xdr:row>63</xdr:row>
      <xdr:rowOff>38100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212D841F-1C27-44BB-A7E5-A0E846324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012950" y="8039100"/>
          <a:ext cx="672516" cy="514350"/>
        </a:xfrm>
        <a:prstGeom prst="rect">
          <a:avLst/>
        </a:prstGeom>
      </xdr:spPr>
    </xdr:pic>
    <xdr:clientData/>
  </xdr:twoCellAnchor>
  <xdr:twoCellAnchor editAs="oneCell">
    <xdr:from>
      <xdr:col>2</xdr:col>
      <xdr:colOff>69850</xdr:colOff>
      <xdr:row>64</xdr:row>
      <xdr:rowOff>139701</xdr:rowOff>
    </xdr:from>
    <xdr:to>
      <xdr:col>2</xdr:col>
      <xdr:colOff>669850</xdr:colOff>
      <xdr:row>72</xdr:row>
      <xdr:rowOff>501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956238AF-3589-4CC8-B07A-711221861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98600" y="896620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584200</xdr:colOff>
      <xdr:row>67</xdr:row>
      <xdr:rowOff>139700</xdr:rowOff>
    </xdr:from>
    <xdr:to>
      <xdr:col>2</xdr:col>
      <xdr:colOff>1232200</xdr:colOff>
      <xdr:row>72</xdr:row>
      <xdr:rowOff>25700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C1A4C61F-A64B-45E9-B462-0DF41C3D5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12950" y="927100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6349</xdr:colOff>
      <xdr:row>73</xdr:row>
      <xdr:rowOff>127000</xdr:rowOff>
    </xdr:from>
    <xdr:to>
      <xdr:col>2</xdr:col>
      <xdr:colOff>606349</xdr:colOff>
      <xdr:row>80</xdr:row>
      <xdr:rowOff>140200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DEB00F14-92D9-4AEF-B4EA-92C2D8576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35099" y="10331450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75</xdr:row>
      <xdr:rowOff>114300</xdr:rowOff>
    </xdr:from>
    <xdr:to>
      <xdr:col>2</xdr:col>
      <xdr:colOff>1263950</xdr:colOff>
      <xdr:row>80</xdr:row>
      <xdr:rowOff>300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C4415215-0966-4EDA-8015-8743AA0F5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44700" y="106235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89</xdr:row>
      <xdr:rowOff>127001</xdr:rowOff>
    </xdr:from>
    <xdr:to>
      <xdr:col>2</xdr:col>
      <xdr:colOff>657150</xdr:colOff>
      <xdr:row>96</xdr:row>
      <xdr:rowOff>140201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EA430B8-A705-493F-83EB-54AC40048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485900" y="12782551"/>
          <a:ext cx="60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654050</xdr:colOff>
      <xdr:row>92</xdr:row>
      <xdr:rowOff>25400</xdr:rowOff>
    </xdr:from>
    <xdr:to>
      <xdr:col>2</xdr:col>
      <xdr:colOff>1320800</xdr:colOff>
      <xdr:row>96</xdr:row>
      <xdr:rowOff>37564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17D06AC3-27C7-4030-A42F-8874A36FD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82800" y="13138150"/>
          <a:ext cx="666750" cy="621764"/>
        </a:xfrm>
        <a:prstGeom prst="rect">
          <a:avLst/>
        </a:prstGeom>
      </xdr:spPr>
    </xdr:pic>
    <xdr:clientData/>
  </xdr:twoCellAnchor>
  <xdr:twoCellAnchor editAs="oneCell">
    <xdr:from>
      <xdr:col>2</xdr:col>
      <xdr:colOff>50799</xdr:colOff>
      <xdr:row>105</xdr:row>
      <xdr:rowOff>133350</xdr:rowOff>
    </xdr:from>
    <xdr:to>
      <xdr:col>2</xdr:col>
      <xdr:colOff>691223</xdr:colOff>
      <xdr:row>112</xdr:row>
      <xdr:rowOff>146550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73F60C35-FB93-4349-AF1F-D8B35E82B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79549" y="15240000"/>
          <a:ext cx="640424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615950</xdr:colOff>
      <xdr:row>107</xdr:row>
      <xdr:rowOff>139700</xdr:rowOff>
    </xdr:from>
    <xdr:to>
      <xdr:col>2</xdr:col>
      <xdr:colOff>1263950</xdr:colOff>
      <xdr:row>112</xdr:row>
      <xdr:rowOff>25700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42433D4E-8927-40E8-84AA-96CF708E8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44700" y="15551150"/>
          <a:ext cx="648000" cy="6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</xdr:colOff>
      <xdr:row>6</xdr:row>
      <xdr:rowOff>152399</xdr:rowOff>
    </xdr:from>
    <xdr:to>
      <xdr:col>2</xdr:col>
      <xdr:colOff>628650</xdr:colOff>
      <xdr:row>14</xdr:row>
      <xdr:rowOff>7618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FC856ED5-E0B5-4228-8C9E-8385DD5DD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60500" y="1320799"/>
          <a:ext cx="596900" cy="107441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82</xdr:row>
      <xdr:rowOff>0</xdr:rowOff>
    </xdr:from>
    <xdr:to>
      <xdr:col>2</xdr:col>
      <xdr:colOff>628651</xdr:colOff>
      <xdr:row>88</xdr:row>
      <xdr:rowOff>148590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386C9B92-D5AB-4C69-A33E-83D9D8825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66851" y="11582400"/>
          <a:ext cx="590550" cy="106299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98</xdr:row>
      <xdr:rowOff>6350</xdr:rowOff>
    </xdr:from>
    <xdr:to>
      <xdr:col>2</xdr:col>
      <xdr:colOff>665339</xdr:colOff>
      <xdr:row>104</xdr:row>
      <xdr:rowOff>152400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2B0ECC3E-2008-4664-9994-C91CC5DD0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04950" y="15443200"/>
          <a:ext cx="589139" cy="106045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100</xdr:row>
      <xdr:rowOff>63501</xdr:rowOff>
    </xdr:from>
    <xdr:to>
      <xdr:col>2</xdr:col>
      <xdr:colOff>1339850</xdr:colOff>
      <xdr:row>104</xdr:row>
      <xdr:rowOff>127000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FDF874A0-89E6-4449-BEE0-BE466319F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95501" y="15805151"/>
          <a:ext cx="673099" cy="673099"/>
        </a:xfrm>
        <a:prstGeom prst="rect">
          <a:avLst/>
        </a:prstGeom>
      </xdr:spPr>
    </xdr:pic>
    <xdr:clientData/>
  </xdr:twoCellAnchor>
  <xdr:twoCellAnchor editAs="oneCell">
    <xdr:from>
      <xdr:col>2</xdr:col>
      <xdr:colOff>654051</xdr:colOff>
      <xdr:row>10</xdr:row>
      <xdr:rowOff>114301</xdr:rowOff>
    </xdr:from>
    <xdr:to>
      <xdr:col>2</xdr:col>
      <xdr:colOff>1276350</xdr:colOff>
      <xdr:row>14</xdr:row>
      <xdr:rowOff>127000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3EAE73C2-2FBD-430C-AF74-58E6481A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82801" y="1924051"/>
          <a:ext cx="622299" cy="622299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590551</xdr:colOff>
      <xdr:row>83</xdr:row>
      <xdr:rowOff>114301</xdr:rowOff>
    </xdr:from>
    <xdr:to>
      <xdr:col>2</xdr:col>
      <xdr:colOff>1244600</xdr:colOff>
      <xdr:row>88</xdr:row>
      <xdr:rowOff>6350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32946449-633A-402F-BDD2-A91E1CF5D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019301" y="11849101"/>
          <a:ext cx="654049" cy="654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74910C3-5091-4357-B49E-29F821409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671830</xdr:colOff>
      <xdr:row>2</xdr:row>
      <xdr:rowOff>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A2118E5-5F07-4410-9211-707B04AF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903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2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25400</xdr:rowOff>
    </xdr:from>
    <xdr:to>
      <xdr:col>3</xdr:col>
      <xdr:colOff>387350</xdr:colOff>
      <xdr:row>1</xdr:row>
      <xdr:rowOff>190500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76D04A62-314E-4841-97F4-286EB615E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25400"/>
          <a:ext cx="118745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6350</xdr:rowOff>
    </xdr:from>
    <xdr:to>
      <xdr:col>2</xdr:col>
      <xdr:colOff>312601</xdr:colOff>
      <xdr:row>2</xdr:row>
      <xdr:rowOff>6350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6350"/>
          <a:ext cx="1125401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16329</xdr:colOff>
      <xdr:row>0</xdr:row>
      <xdr:rowOff>16328</xdr:rowOff>
    </xdr:from>
    <xdr:to>
      <xdr:col>3</xdr:col>
      <xdr:colOff>59055</xdr:colOff>
      <xdr:row>2</xdr:row>
      <xdr:rowOff>16328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" y="16328"/>
          <a:ext cx="1158512" cy="353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430530</xdr:colOff>
      <xdr:row>2</xdr:row>
      <xdr:rowOff>1270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287655</xdr:colOff>
      <xdr:row>2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335280</xdr:colOff>
      <xdr:row>2</xdr:row>
      <xdr:rowOff>1270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72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workbookViewId="0">
      <selection activeCell="A9" sqref="A9"/>
    </sheetView>
  </sheetViews>
  <sheetFormatPr defaultRowHeight="14.6"/>
  <cols>
    <col min="1" max="1" width="65.3046875" customWidth="1"/>
    <col min="2" max="2" width="10.69140625" customWidth="1"/>
    <col min="3" max="3" width="12.53515625" customWidth="1"/>
  </cols>
  <sheetData>
    <row r="2" spans="1:5" ht="15.9">
      <c r="B2" s="39"/>
      <c r="C2" s="39"/>
      <c r="D2" s="39"/>
      <c r="E2" s="39"/>
    </row>
    <row r="3" spans="1:5" ht="18.45">
      <c r="A3" s="42" t="s">
        <v>1593</v>
      </c>
      <c r="B3" s="39"/>
      <c r="C3" s="39"/>
      <c r="D3" s="39"/>
      <c r="E3" s="39"/>
    </row>
    <row r="4" spans="1:5" ht="15.9">
      <c r="A4" s="41">
        <v>45531</v>
      </c>
      <c r="B4" s="328" t="s">
        <v>1599</v>
      </c>
      <c r="C4" s="328"/>
      <c r="D4" s="39"/>
      <c r="E4" s="39"/>
    </row>
    <row r="5" spans="1:5" ht="15.9">
      <c r="A5" s="39"/>
      <c r="B5" s="72" t="s">
        <v>1600</v>
      </c>
      <c r="C5" s="72">
        <v>105</v>
      </c>
      <c r="D5" s="39"/>
      <c r="E5" s="39"/>
    </row>
    <row r="6" spans="1:5" ht="15.9">
      <c r="A6" s="39"/>
      <c r="B6" s="73" t="s">
        <v>1713</v>
      </c>
      <c r="C6" s="74" t="s">
        <v>1714</v>
      </c>
      <c r="D6" s="39"/>
      <c r="E6" s="39"/>
    </row>
    <row r="7" spans="1:5">
      <c r="A7" s="40" t="s">
        <v>1587</v>
      </c>
      <c r="B7" s="69">
        <f>Sunmight!J5</f>
        <v>0</v>
      </c>
      <c r="C7" s="71">
        <f t="shared" ref="C7:C14" si="0">B7*Курс_EUR</f>
        <v>0</v>
      </c>
    </row>
    <row r="8" spans="1:5">
      <c r="A8" s="40" t="s">
        <v>4576</v>
      </c>
      <c r="B8" s="69">
        <f>'SM CST'!J5</f>
        <v>0</v>
      </c>
      <c r="C8" s="71">
        <f t="shared" si="0"/>
        <v>0</v>
      </c>
    </row>
    <row r="9" spans="1:5">
      <c r="A9" s="40" t="s">
        <v>3242</v>
      </c>
      <c r="B9" s="69">
        <f>'RP CR'!J6</f>
        <v>0</v>
      </c>
      <c r="C9" s="69">
        <f t="shared" si="0"/>
        <v>0</v>
      </c>
    </row>
    <row r="10" spans="1:5">
      <c r="A10" s="40" t="s">
        <v>1873</v>
      </c>
      <c r="B10" s="69">
        <f>'RP IND'!K6</f>
        <v>0</v>
      </c>
      <c r="C10" s="71">
        <f t="shared" si="0"/>
        <v>0</v>
      </c>
    </row>
    <row r="11" spans="1:5">
      <c r="A11" s="40" t="s">
        <v>3258</v>
      </c>
      <c r="B11" s="69">
        <f>'RP BR'!N5</f>
        <v>0</v>
      </c>
      <c r="C11" s="71">
        <f t="shared" si="0"/>
        <v>0</v>
      </c>
    </row>
    <row r="12" spans="1:5">
      <c r="A12" s="40" t="s">
        <v>4443</v>
      </c>
      <c r="B12" s="69">
        <f>'RP CST'!J6</f>
        <v>0</v>
      </c>
      <c r="C12" s="71">
        <f t="shared" si="0"/>
        <v>0</v>
      </c>
    </row>
    <row r="13" spans="1:5">
      <c r="A13" s="40" t="s">
        <v>4597</v>
      </c>
      <c r="B13" s="69">
        <f>'RP СИЗ'!J6</f>
        <v>0</v>
      </c>
      <c r="C13" s="71">
        <f t="shared" si="0"/>
        <v>0</v>
      </c>
    </row>
    <row r="14" spans="1:5">
      <c r="A14" s="40" t="s">
        <v>1588</v>
      </c>
      <c r="B14" s="69">
        <f>Sata!O6</f>
        <v>0</v>
      </c>
      <c r="C14" s="71">
        <f t="shared" si="0"/>
        <v>0</v>
      </c>
    </row>
    <row r="15" spans="1:5">
      <c r="A15" s="40" t="s">
        <v>1589</v>
      </c>
      <c r="B15" s="69">
        <f>'3M EUR'!L5</f>
        <v>0</v>
      </c>
      <c r="C15" s="69">
        <f>B15*Курс_EUR</f>
        <v>0</v>
      </c>
    </row>
    <row r="16" spans="1:5">
      <c r="A16" s="40" t="s">
        <v>1847</v>
      </c>
      <c r="B16" s="69">
        <f>'3M АМ'!K6</f>
        <v>0</v>
      </c>
      <c r="C16" s="69">
        <f>B16*Курс_EUR</f>
        <v>0</v>
      </c>
    </row>
    <row r="17" spans="1:3">
      <c r="A17" s="40" t="s">
        <v>1590</v>
      </c>
      <c r="B17" s="69">
        <f>'3M СИЗ'!L5</f>
        <v>0</v>
      </c>
      <c r="C17" s="69">
        <f>B17*Курс_EUR</f>
        <v>0</v>
      </c>
    </row>
    <row r="18" spans="1:3">
      <c r="A18" s="40" t="s">
        <v>1591</v>
      </c>
      <c r="B18" s="69">
        <f>Jtape!I6</f>
        <v>0</v>
      </c>
      <c r="C18" s="69">
        <f t="shared" ref="C18:C20" si="1">B18*Курс_EUR</f>
        <v>0</v>
      </c>
    </row>
    <row r="19" spans="1:3">
      <c r="A19" s="40" t="s">
        <v>1592</v>
      </c>
      <c r="B19" s="69">
        <f>Abrex!J5</f>
        <v>0</v>
      </c>
      <c r="C19" s="69">
        <f t="shared" si="1"/>
        <v>0</v>
      </c>
    </row>
    <row r="20" spans="1:3">
      <c r="A20" s="109" t="s">
        <v>2091</v>
      </c>
      <c r="B20" s="69">
        <f>Распродажа!G6</f>
        <v>0</v>
      </c>
      <c r="C20" s="69">
        <f t="shared" si="1"/>
        <v>0</v>
      </c>
    </row>
    <row r="21" spans="1:3">
      <c r="A21" s="63" t="s">
        <v>1715</v>
      </c>
      <c r="B21" s="70">
        <f>SUM(B7:B20)</f>
        <v>0</v>
      </c>
      <c r="C21" s="70">
        <f>SUM(C7:C20)</f>
        <v>0</v>
      </c>
    </row>
  </sheetData>
  <mergeCells count="1">
    <mergeCell ref="B4:C4"/>
  </mergeCells>
  <hyperlinks>
    <hyperlink ref="A7" location="Sunmight!A1" display="Абразивные материалы SUNMIGHT (Южная Корея)" xr:uid="{00000000-0004-0000-0000-000000000000}"/>
    <hyperlink ref="A9" location="'RP CR'!A1" display="Материалы для авторемонта  RoxelPro" xr:uid="{00000000-0004-0000-0000-000001000000}"/>
    <hyperlink ref="A14" location="Sata!A1" display="Окрасочное оборудование и средства защиты SATA (Германия)" xr:uid="{00000000-0004-0000-0000-000002000000}"/>
    <hyperlink ref="A15" location="'3M eur'!A1" display="Расходные материалы для авторемонта 3М (США)" xr:uid="{00000000-0004-0000-0000-000003000000}"/>
    <hyperlink ref="A17" location="'3M СИЗ'!A1" display="Средства индивидуальной защиты 3М (США)" xr:uid="{00000000-0004-0000-0000-000004000000}"/>
    <hyperlink ref="A18" location="Jtape!A1" display="Маскирующие материалы JTAPE (Англия)" xr:uid="{00000000-0004-0000-0000-000008000000}"/>
    <hyperlink ref="A19" location="Abrex!A1" display="Шлифовальный ручной инструмент ABREX-SYSTEM (Италия)" xr:uid="{00000000-0004-0000-0000-00000A000000}"/>
    <hyperlink ref="A16" location="'3M ам'!A1" display="Абразивные материалы 3М (США)" xr:uid="{00000000-0004-0000-0000-00000C000000}"/>
    <hyperlink ref="A10" location="'RP IND'!A1" display="Абразивные материалы для индустрии RoxelPro" xr:uid="{00000000-0004-0000-0000-00000D000000}"/>
    <hyperlink ref="A20" location="Распродажа!A1" display="Товары по сниженной цене" xr:uid="{00000000-0004-0000-0000-00000E000000}"/>
    <hyperlink ref="A11" location="'RP BR'!A1" display="Твердосплавные борфрезы по металлу RoxelPro" xr:uid="{694C1930-B2AA-4AC9-9F4E-141C2EB2EDB9}"/>
    <hyperlink ref="A12" location="'RP CST'!A1" display="Материалы для строительного рынка RoxelPro" xr:uid="{F7029E16-A571-4BD4-96C5-9F31BE9683CC}"/>
    <hyperlink ref="A8" location="'SM CST'!A1" display="Абразивные материалы SUNMIGHT для строительного рынка" xr:uid="{F2D21B02-0A66-49E6-9825-BB36BCDCEFA2}"/>
    <hyperlink ref="A13" location="'RP СИЗ'!A1" display="Средства индивидуальной защиты RoxelPro" xr:uid="{CC910A11-2E49-445E-A9F6-2E2C2C884211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858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B1" sqref="B1"/>
    </sheetView>
  </sheetViews>
  <sheetFormatPr defaultColWidth="9.15234375" defaultRowHeight="12" outlineLevelCol="1"/>
  <cols>
    <col min="1" max="1" width="7.53515625" style="1" hidden="1" customWidth="1" outlineLevel="1"/>
    <col min="2" max="2" width="10.84375" style="1" customWidth="1" collapsed="1"/>
    <col min="3" max="3" width="54.84375" style="1" customWidth="1"/>
    <col min="4" max="4" width="8.84375" style="1" customWidth="1"/>
    <col min="5" max="5" width="11.53515625" style="43" customWidth="1"/>
    <col min="6" max="7" width="8.69140625" style="1" customWidth="1"/>
    <col min="8" max="11" width="8.53515625" style="1" customWidth="1" outlineLevel="1"/>
    <col min="12" max="12" width="9.53515625" style="1" customWidth="1" outlineLevel="1"/>
    <col min="13" max="13" width="2.15234375" style="1" customWidth="1"/>
    <col min="14" max="16384" width="9.15234375" style="1"/>
  </cols>
  <sheetData>
    <row r="2" spans="1:12" ht="15.9">
      <c r="B2" s="329" t="s">
        <v>0</v>
      </c>
      <c r="C2" s="329"/>
      <c r="D2" s="329"/>
      <c r="E2" s="329"/>
      <c r="F2" s="329"/>
      <c r="G2" s="248"/>
      <c r="H2" s="248"/>
    </row>
    <row r="3" spans="1:12" ht="15.9">
      <c r="B3" s="329" t="s">
        <v>1594</v>
      </c>
      <c r="C3" s="329"/>
      <c r="D3" s="329"/>
      <c r="E3" s="329"/>
      <c r="F3" s="329"/>
      <c r="G3" s="248"/>
      <c r="H3" s="248"/>
    </row>
    <row r="4" spans="1:12">
      <c r="B4" s="1" t="s">
        <v>3164</v>
      </c>
      <c r="F4" s="31"/>
      <c r="G4" s="31"/>
      <c r="H4" s="31"/>
      <c r="I4" s="44" t="s">
        <v>1595</v>
      </c>
      <c r="J4" s="45">
        <v>0</v>
      </c>
      <c r="K4" s="44"/>
    </row>
    <row r="5" spans="1:12" ht="15" thickBot="1">
      <c r="B5" s="1" t="s">
        <v>1</v>
      </c>
      <c r="E5" s="80" t="s">
        <v>1716</v>
      </c>
      <c r="I5" s="44" t="s">
        <v>1596</v>
      </c>
      <c r="J5" s="33">
        <f>SUM(J9:J855)</f>
        <v>0</v>
      </c>
      <c r="K5" s="44" t="s">
        <v>4582</v>
      </c>
      <c r="L5" s="33">
        <f>SUM(L9:L855)</f>
        <v>0</v>
      </c>
    </row>
    <row r="6" spans="1:12" ht="24.4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2">
      <c r="A7" s="313"/>
      <c r="B7" s="330" t="s">
        <v>3206</v>
      </c>
      <c r="C7" s="331"/>
      <c r="D7" s="331"/>
      <c r="E7" s="331"/>
      <c r="F7" s="331"/>
      <c r="G7" s="258"/>
      <c r="H7" s="85"/>
      <c r="I7" s="256"/>
      <c r="J7" s="76"/>
      <c r="K7" s="256"/>
      <c r="L7" s="76"/>
    </row>
    <row r="8" spans="1:12">
      <c r="A8" s="20"/>
      <c r="B8" s="111" t="s">
        <v>3207</v>
      </c>
      <c r="C8" s="4"/>
      <c r="D8" s="4"/>
      <c r="E8" s="48"/>
      <c r="F8" s="5"/>
      <c r="G8" s="5"/>
      <c r="H8" s="61"/>
      <c r="I8" s="60"/>
      <c r="J8" s="62"/>
      <c r="K8" s="60"/>
      <c r="L8" s="62"/>
    </row>
    <row r="9" spans="1:12">
      <c r="A9" s="20">
        <v>0</v>
      </c>
      <c r="B9" s="6" t="s">
        <v>4440</v>
      </c>
      <c r="C9" s="4" t="s">
        <v>4820</v>
      </c>
      <c r="D9" s="4" t="s">
        <v>4456</v>
      </c>
      <c r="E9" s="48" t="s">
        <v>52</v>
      </c>
      <c r="F9" s="5">
        <v>0.32</v>
      </c>
      <c r="G9" s="5">
        <f>ROUND(F9*Курс_EUR,2)</f>
        <v>33.6</v>
      </c>
      <c r="H9" s="61"/>
      <c r="I9" s="60">
        <f>F9*(1-Скидка_SUNMIGHT)</f>
        <v>0.32</v>
      </c>
      <c r="J9" s="62">
        <f>I9*H9</f>
        <v>0</v>
      </c>
      <c r="K9" s="281">
        <f>G9*(1-Скидка_SUNMIGHT)</f>
        <v>33.6</v>
      </c>
      <c r="L9" s="62">
        <f>H9*K9</f>
        <v>0</v>
      </c>
    </row>
    <row r="10" spans="1:12">
      <c r="A10" s="20">
        <v>0</v>
      </c>
      <c r="B10" s="6" t="s">
        <v>4441</v>
      </c>
      <c r="C10" s="4" t="s">
        <v>4820</v>
      </c>
      <c r="D10" s="4" t="s">
        <v>4457</v>
      </c>
      <c r="E10" s="48" t="s">
        <v>52</v>
      </c>
      <c r="F10" s="5">
        <v>0.32</v>
      </c>
      <c r="G10" s="5">
        <f>ROUND(F10*Курс_EUR,2)</f>
        <v>33.6</v>
      </c>
      <c r="H10" s="61"/>
      <c r="I10" s="60">
        <f>F10*(1-Скидка_SUNMIGHT)</f>
        <v>0.32</v>
      </c>
      <c r="J10" s="62">
        <f>I10*H10</f>
        <v>0</v>
      </c>
      <c r="K10" s="281">
        <f>G10*(1-Скидка_SUNMIGHT)</f>
        <v>33.6</v>
      </c>
      <c r="L10" s="62">
        <f>H10*K10</f>
        <v>0</v>
      </c>
    </row>
    <row r="11" spans="1:12">
      <c r="A11" s="20">
        <v>0</v>
      </c>
      <c r="B11" s="6" t="s">
        <v>4442</v>
      </c>
      <c r="C11" s="4" t="s">
        <v>4820</v>
      </c>
      <c r="D11" s="4" t="s">
        <v>4458</v>
      </c>
      <c r="E11" s="48" t="s">
        <v>52</v>
      </c>
      <c r="F11" s="5">
        <v>0.32</v>
      </c>
      <c r="G11" s="5">
        <f>ROUND(F11*Курс_EUR,2)</f>
        <v>33.6</v>
      </c>
      <c r="H11" s="61"/>
      <c r="I11" s="60">
        <f>F11*(1-Скидка_SUNMIGHT)</f>
        <v>0.32</v>
      </c>
      <c r="J11" s="62">
        <f>I11*H11</f>
        <v>0</v>
      </c>
      <c r="K11" s="281">
        <f>G11*(1-Скидка_SUNMIGHT)</f>
        <v>33.6</v>
      </c>
      <c r="L11" s="62">
        <f>H11*K11</f>
        <v>0</v>
      </c>
    </row>
    <row r="12" spans="1:12">
      <c r="A12" s="20"/>
      <c r="B12" s="6"/>
      <c r="C12" s="4"/>
      <c r="D12" s="4"/>
      <c r="E12" s="48"/>
      <c r="F12" s="5"/>
      <c r="G12" s="5"/>
      <c r="H12" s="61"/>
      <c r="I12" s="60"/>
      <c r="J12" s="62"/>
      <c r="K12" s="281"/>
      <c r="L12" s="62"/>
    </row>
    <row r="13" spans="1:12">
      <c r="A13" s="20">
        <v>0</v>
      </c>
      <c r="B13" s="6" t="s">
        <v>4767</v>
      </c>
      <c r="C13" s="4" t="s">
        <v>4234</v>
      </c>
      <c r="D13" s="4" t="s">
        <v>4485</v>
      </c>
      <c r="E13" s="48" t="s">
        <v>515</v>
      </c>
      <c r="F13" s="5">
        <v>0.76</v>
      </c>
      <c r="G13" s="5">
        <f t="shared" ref="G13:G14" si="0">ROUND(F13*Курс_EUR,2)</f>
        <v>79.8</v>
      </c>
      <c r="H13" s="61"/>
      <c r="I13" s="60">
        <f t="shared" ref="I13:I14" si="1">F13*(1-Скидка_SUNMIGHT)</f>
        <v>0.76</v>
      </c>
      <c r="J13" s="62">
        <f t="shared" ref="J13:J14" si="2">I13*H13</f>
        <v>0</v>
      </c>
      <c r="K13" s="281">
        <f t="shared" ref="K13:K14" si="3">G13*(1-Скидка_SUNMIGHT)</f>
        <v>79.8</v>
      </c>
      <c r="L13" s="62">
        <f t="shared" ref="L13:L14" si="4">H13*K13</f>
        <v>0</v>
      </c>
    </row>
    <row r="14" spans="1:12">
      <c r="A14" s="20">
        <v>0</v>
      </c>
      <c r="B14" s="6" t="s">
        <v>4768</v>
      </c>
      <c r="C14" s="4" t="s">
        <v>4234</v>
      </c>
      <c r="D14" s="4" t="s">
        <v>4487</v>
      </c>
      <c r="E14" s="48" t="s">
        <v>515</v>
      </c>
      <c r="F14" s="5">
        <v>0.64</v>
      </c>
      <c r="G14" s="5">
        <f t="shared" si="0"/>
        <v>67.2</v>
      </c>
      <c r="H14" s="61"/>
      <c r="I14" s="60">
        <f t="shared" si="1"/>
        <v>0.64</v>
      </c>
      <c r="J14" s="62">
        <f t="shared" si="2"/>
        <v>0</v>
      </c>
      <c r="K14" s="281">
        <f t="shared" si="3"/>
        <v>67.2</v>
      </c>
      <c r="L14" s="62">
        <f t="shared" si="4"/>
        <v>0</v>
      </c>
    </row>
    <row r="15" spans="1:12">
      <c r="A15" s="20">
        <v>0</v>
      </c>
      <c r="B15" s="6" t="s">
        <v>4233</v>
      </c>
      <c r="C15" s="4" t="s">
        <v>4234</v>
      </c>
      <c r="D15" s="4" t="s">
        <v>4459</v>
      </c>
      <c r="E15" s="48" t="s">
        <v>52</v>
      </c>
      <c r="F15" s="5">
        <v>0.48</v>
      </c>
      <c r="G15" s="5">
        <f t="shared" ref="G15:G23" si="5">ROUND(F15*Курс_EUR,2)</f>
        <v>50.4</v>
      </c>
      <c r="H15" s="61"/>
      <c r="I15" s="60">
        <f t="shared" ref="I15:I23" si="6">F15*(1-Скидка_SUNMIGHT)</f>
        <v>0.48</v>
      </c>
      <c r="J15" s="62">
        <f t="shared" ref="J15:J23" si="7">I15*H15</f>
        <v>0</v>
      </c>
      <c r="K15" s="281">
        <f t="shared" ref="K15:K23" si="8">G15*(1-Скидка_SUNMIGHT)</f>
        <v>50.4</v>
      </c>
      <c r="L15" s="62">
        <f t="shared" ref="L15:L23" si="9">H15*K15</f>
        <v>0</v>
      </c>
    </row>
    <row r="16" spans="1:12">
      <c r="A16" s="20">
        <v>0</v>
      </c>
      <c r="B16" s="6" t="s">
        <v>4235</v>
      </c>
      <c r="C16" s="4" t="s">
        <v>4234</v>
      </c>
      <c r="D16" s="4" t="s">
        <v>4460</v>
      </c>
      <c r="E16" s="48" t="s">
        <v>52</v>
      </c>
      <c r="F16" s="5">
        <v>0.44</v>
      </c>
      <c r="G16" s="5">
        <f t="shared" si="5"/>
        <v>46.2</v>
      </c>
      <c r="H16" s="61"/>
      <c r="I16" s="60">
        <f t="shared" si="6"/>
        <v>0.44</v>
      </c>
      <c r="J16" s="62">
        <f t="shared" si="7"/>
        <v>0</v>
      </c>
      <c r="K16" s="281">
        <f t="shared" si="8"/>
        <v>46.2</v>
      </c>
      <c r="L16" s="62">
        <f t="shared" si="9"/>
        <v>0</v>
      </c>
    </row>
    <row r="17" spans="1:12">
      <c r="A17" s="20">
        <v>0</v>
      </c>
      <c r="B17" s="6" t="s">
        <v>4236</v>
      </c>
      <c r="C17" s="4" t="s">
        <v>4234</v>
      </c>
      <c r="D17" s="4" t="s">
        <v>4456</v>
      </c>
      <c r="E17" s="48" t="s">
        <v>52</v>
      </c>
      <c r="F17" s="5">
        <v>0.44</v>
      </c>
      <c r="G17" s="5">
        <f t="shared" si="5"/>
        <v>46.2</v>
      </c>
      <c r="H17" s="61"/>
      <c r="I17" s="60">
        <f t="shared" si="6"/>
        <v>0.44</v>
      </c>
      <c r="J17" s="62">
        <f t="shared" si="7"/>
        <v>0</v>
      </c>
      <c r="K17" s="281">
        <f t="shared" si="8"/>
        <v>46.2</v>
      </c>
      <c r="L17" s="62">
        <f t="shared" si="9"/>
        <v>0</v>
      </c>
    </row>
    <row r="18" spans="1:12">
      <c r="A18" s="20">
        <v>0</v>
      </c>
      <c r="B18" s="6" t="s">
        <v>4237</v>
      </c>
      <c r="C18" s="4" t="s">
        <v>4234</v>
      </c>
      <c r="D18" s="4" t="s">
        <v>4461</v>
      </c>
      <c r="E18" s="48" t="s">
        <v>52</v>
      </c>
      <c r="F18" s="5">
        <v>0.44</v>
      </c>
      <c r="G18" s="5">
        <f t="shared" si="5"/>
        <v>46.2</v>
      </c>
      <c r="H18" s="61"/>
      <c r="I18" s="60">
        <f t="shared" si="6"/>
        <v>0.44</v>
      </c>
      <c r="J18" s="62">
        <f t="shared" si="7"/>
        <v>0</v>
      </c>
      <c r="K18" s="281">
        <f t="shared" si="8"/>
        <v>46.2</v>
      </c>
      <c r="L18" s="62">
        <f t="shared" si="9"/>
        <v>0</v>
      </c>
    </row>
    <row r="19" spans="1:12">
      <c r="A19" s="20">
        <v>0</v>
      </c>
      <c r="B19" s="6" t="s">
        <v>4238</v>
      </c>
      <c r="C19" s="4" t="s">
        <v>4234</v>
      </c>
      <c r="D19" s="4" t="s">
        <v>4457</v>
      </c>
      <c r="E19" s="48" t="s">
        <v>52</v>
      </c>
      <c r="F19" s="5">
        <v>0.44</v>
      </c>
      <c r="G19" s="5">
        <f t="shared" si="5"/>
        <v>46.2</v>
      </c>
      <c r="H19" s="61"/>
      <c r="I19" s="60">
        <f t="shared" si="6"/>
        <v>0.44</v>
      </c>
      <c r="J19" s="62">
        <f t="shared" si="7"/>
        <v>0</v>
      </c>
      <c r="K19" s="281">
        <f t="shared" si="8"/>
        <v>46.2</v>
      </c>
      <c r="L19" s="62">
        <f t="shared" si="9"/>
        <v>0</v>
      </c>
    </row>
    <row r="20" spans="1:12">
      <c r="A20" s="20">
        <v>0</v>
      </c>
      <c r="B20" s="6" t="s">
        <v>4239</v>
      </c>
      <c r="C20" s="4" t="s">
        <v>4234</v>
      </c>
      <c r="D20" s="4" t="s">
        <v>4462</v>
      </c>
      <c r="E20" s="48" t="s">
        <v>52</v>
      </c>
      <c r="F20" s="5">
        <v>0.44</v>
      </c>
      <c r="G20" s="5">
        <f t="shared" si="5"/>
        <v>46.2</v>
      </c>
      <c r="H20" s="61"/>
      <c r="I20" s="60">
        <f t="shared" si="6"/>
        <v>0.44</v>
      </c>
      <c r="J20" s="62">
        <f t="shared" si="7"/>
        <v>0</v>
      </c>
      <c r="K20" s="281">
        <f t="shared" si="8"/>
        <v>46.2</v>
      </c>
      <c r="L20" s="62">
        <f t="shared" si="9"/>
        <v>0</v>
      </c>
    </row>
    <row r="21" spans="1:12">
      <c r="A21" s="20">
        <v>0</v>
      </c>
      <c r="B21" s="6" t="s">
        <v>4240</v>
      </c>
      <c r="C21" s="4" t="s">
        <v>4234</v>
      </c>
      <c r="D21" s="4" t="s">
        <v>4463</v>
      </c>
      <c r="E21" s="48" t="s">
        <v>52</v>
      </c>
      <c r="F21" s="5">
        <v>0.44</v>
      </c>
      <c r="G21" s="5">
        <f t="shared" si="5"/>
        <v>46.2</v>
      </c>
      <c r="H21" s="61"/>
      <c r="I21" s="60">
        <f t="shared" si="6"/>
        <v>0.44</v>
      </c>
      <c r="J21" s="62">
        <f t="shared" si="7"/>
        <v>0</v>
      </c>
      <c r="K21" s="281">
        <f t="shared" si="8"/>
        <v>46.2</v>
      </c>
      <c r="L21" s="62">
        <f t="shared" si="9"/>
        <v>0</v>
      </c>
    </row>
    <row r="22" spans="1:12">
      <c r="A22" s="20">
        <v>0</v>
      </c>
      <c r="B22" s="6" t="s">
        <v>4241</v>
      </c>
      <c r="C22" s="4" t="s">
        <v>4234</v>
      </c>
      <c r="D22" s="4" t="s">
        <v>4458</v>
      </c>
      <c r="E22" s="48" t="s">
        <v>52</v>
      </c>
      <c r="F22" s="5">
        <v>0.44</v>
      </c>
      <c r="G22" s="5">
        <f t="shared" si="5"/>
        <v>46.2</v>
      </c>
      <c r="H22" s="61"/>
      <c r="I22" s="60">
        <f t="shared" si="6"/>
        <v>0.44</v>
      </c>
      <c r="J22" s="62">
        <f t="shared" si="7"/>
        <v>0</v>
      </c>
      <c r="K22" s="281">
        <f t="shared" si="8"/>
        <v>46.2</v>
      </c>
      <c r="L22" s="62">
        <f t="shared" si="9"/>
        <v>0</v>
      </c>
    </row>
    <row r="23" spans="1:12">
      <c r="A23" s="20">
        <v>0</v>
      </c>
      <c r="B23" s="6" t="s">
        <v>4242</v>
      </c>
      <c r="C23" s="4" t="s">
        <v>4234</v>
      </c>
      <c r="D23" s="4" t="s">
        <v>4464</v>
      </c>
      <c r="E23" s="48" t="s">
        <v>52</v>
      </c>
      <c r="F23" s="5">
        <v>0.44</v>
      </c>
      <c r="G23" s="5">
        <f t="shared" si="5"/>
        <v>46.2</v>
      </c>
      <c r="H23" s="61"/>
      <c r="I23" s="60">
        <f t="shared" si="6"/>
        <v>0.44</v>
      </c>
      <c r="J23" s="62">
        <f t="shared" si="7"/>
        <v>0</v>
      </c>
      <c r="K23" s="281">
        <f t="shared" si="8"/>
        <v>46.2</v>
      </c>
      <c r="L23" s="62">
        <f t="shared" si="9"/>
        <v>0</v>
      </c>
    </row>
    <row r="24" spans="1:12">
      <c r="A24" s="20"/>
      <c r="B24" s="6"/>
      <c r="C24" s="4"/>
      <c r="D24" s="4"/>
      <c r="E24" s="48"/>
      <c r="F24" s="5"/>
      <c r="G24" s="5"/>
      <c r="H24" s="61"/>
      <c r="I24" s="60"/>
      <c r="J24" s="62"/>
      <c r="K24" s="281"/>
      <c r="L24" s="62"/>
    </row>
    <row r="25" spans="1:12">
      <c r="A25" s="20">
        <v>0</v>
      </c>
      <c r="B25" s="6" t="s">
        <v>4769</v>
      </c>
      <c r="C25" s="4" t="s">
        <v>3209</v>
      </c>
      <c r="D25" s="4" t="s">
        <v>4485</v>
      </c>
      <c r="E25" s="48" t="s">
        <v>515</v>
      </c>
      <c r="F25" s="5">
        <v>0.93</v>
      </c>
      <c r="G25" s="5">
        <f t="shared" ref="G25:G26" si="10">ROUND(F25*Курс_EUR,2)</f>
        <v>97.65</v>
      </c>
      <c r="H25" s="61"/>
      <c r="I25" s="60">
        <f t="shared" ref="I25:I26" si="11">F25*(1-Скидка_SUNMIGHT)</f>
        <v>0.93</v>
      </c>
      <c r="J25" s="62">
        <f t="shared" ref="J25:J26" si="12">I25*H25</f>
        <v>0</v>
      </c>
      <c r="K25" s="281">
        <f t="shared" ref="K25:K26" si="13">G25*(1-Скидка_SUNMIGHT)</f>
        <v>97.65</v>
      </c>
      <c r="L25" s="62">
        <f t="shared" ref="L25:L26" si="14">H25*K25</f>
        <v>0</v>
      </c>
    </row>
    <row r="26" spans="1:12">
      <c r="A26" s="20">
        <v>0</v>
      </c>
      <c r="B26" s="6" t="s">
        <v>4770</v>
      </c>
      <c r="C26" s="4" t="s">
        <v>3209</v>
      </c>
      <c r="D26" s="4" t="s">
        <v>4487</v>
      </c>
      <c r="E26" s="48" t="s">
        <v>515</v>
      </c>
      <c r="F26" s="5">
        <v>0.77</v>
      </c>
      <c r="G26" s="5">
        <f t="shared" si="10"/>
        <v>80.849999999999994</v>
      </c>
      <c r="H26" s="61"/>
      <c r="I26" s="60">
        <f t="shared" si="11"/>
        <v>0.77</v>
      </c>
      <c r="J26" s="62">
        <f t="shared" si="12"/>
        <v>0</v>
      </c>
      <c r="K26" s="281">
        <f t="shared" si="13"/>
        <v>80.849999999999994</v>
      </c>
      <c r="L26" s="62">
        <f t="shared" si="14"/>
        <v>0</v>
      </c>
    </row>
    <row r="27" spans="1:12">
      <c r="A27" s="20">
        <v>0</v>
      </c>
      <c r="B27" s="6" t="s">
        <v>3208</v>
      </c>
      <c r="C27" s="4" t="s">
        <v>3209</v>
      </c>
      <c r="D27" s="4" t="s">
        <v>4459</v>
      </c>
      <c r="E27" s="48" t="s">
        <v>52</v>
      </c>
      <c r="F27" s="5">
        <v>0.62</v>
      </c>
      <c r="G27" s="5">
        <f t="shared" ref="G27:G38" si="15">ROUND(F27*Курс_EUR,2)</f>
        <v>65.099999999999994</v>
      </c>
      <c r="H27" s="61"/>
      <c r="I27" s="60">
        <f t="shared" ref="I27:I38" si="16">F27*(1-Скидка_SUNMIGHT)</f>
        <v>0.62</v>
      </c>
      <c r="J27" s="62">
        <f t="shared" ref="J27:J38" si="17">I27*H27</f>
        <v>0</v>
      </c>
      <c r="K27" s="281">
        <f t="shared" ref="K27:K38" si="18">G27*(1-Скидка_SUNMIGHT)</f>
        <v>65.099999999999994</v>
      </c>
      <c r="L27" s="62">
        <f t="shared" ref="L27:L38" si="19">H27*K27</f>
        <v>0</v>
      </c>
    </row>
    <row r="28" spans="1:12">
      <c r="A28" s="20">
        <v>0</v>
      </c>
      <c r="B28" s="6" t="s">
        <v>3210</v>
      </c>
      <c r="C28" s="4" t="s">
        <v>3209</v>
      </c>
      <c r="D28" s="4" t="s">
        <v>4460</v>
      </c>
      <c r="E28" s="48" t="s">
        <v>52</v>
      </c>
      <c r="F28" s="5">
        <v>0.54</v>
      </c>
      <c r="G28" s="5">
        <f t="shared" si="15"/>
        <v>56.7</v>
      </c>
      <c r="H28" s="61"/>
      <c r="I28" s="60">
        <f t="shared" si="16"/>
        <v>0.54</v>
      </c>
      <c r="J28" s="62">
        <f t="shared" si="17"/>
        <v>0</v>
      </c>
      <c r="K28" s="281">
        <f t="shared" si="18"/>
        <v>56.7</v>
      </c>
      <c r="L28" s="62">
        <f t="shared" si="19"/>
        <v>0</v>
      </c>
    </row>
    <row r="29" spans="1:12">
      <c r="A29" s="20">
        <v>0</v>
      </c>
      <c r="B29" s="6" t="s">
        <v>3211</v>
      </c>
      <c r="C29" s="4" t="s">
        <v>3209</v>
      </c>
      <c r="D29" s="4" t="s">
        <v>4456</v>
      </c>
      <c r="E29" s="48" t="s">
        <v>52</v>
      </c>
      <c r="F29" s="5">
        <v>0.54</v>
      </c>
      <c r="G29" s="5">
        <f t="shared" si="15"/>
        <v>56.7</v>
      </c>
      <c r="H29" s="61"/>
      <c r="I29" s="60">
        <f t="shared" si="16"/>
        <v>0.54</v>
      </c>
      <c r="J29" s="62">
        <f t="shared" si="17"/>
        <v>0</v>
      </c>
      <c r="K29" s="281">
        <f t="shared" si="18"/>
        <v>56.7</v>
      </c>
      <c r="L29" s="62">
        <f t="shared" si="19"/>
        <v>0</v>
      </c>
    </row>
    <row r="30" spans="1:12">
      <c r="A30" s="20">
        <v>0</v>
      </c>
      <c r="B30" s="6" t="s">
        <v>3212</v>
      </c>
      <c r="C30" s="4" t="s">
        <v>3209</v>
      </c>
      <c r="D30" s="4" t="s">
        <v>4461</v>
      </c>
      <c r="E30" s="48" t="s">
        <v>52</v>
      </c>
      <c r="F30" s="5">
        <v>0.54</v>
      </c>
      <c r="G30" s="5">
        <f t="shared" si="15"/>
        <v>56.7</v>
      </c>
      <c r="H30" s="61"/>
      <c r="I30" s="60">
        <f t="shared" si="16"/>
        <v>0.54</v>
      </c>
      <c r="J30" s="62">
        <f t="shared" si="17"/>
        <v>0</v>
      </c>
      <c r="K30" s="281">
        <f t="shared" si="18"/>
        <v>56.7</v>
      </c>
      <c r="L30" s="62">
        <f t="shared" si="19"/>
        <v>0</v>
      </c>
    </row>
    <row r="31" spans="1:12">
      <c r="A31" s="20">
        <v>0</v>
      </c>
      <c r="B31" s="6" t="s">
        <v>3213</v>
      </c>
      <c r="C31" s="4" t="s">
        <v>3209</v>
      </c>
      <c r="D31" s="4" t="s">
        <v>4457</v>
      </c>
      <c r="E31" s="48" t="s">
        <v>52</v>
      </c>
      <c r="F31" s="5">
        <v>0.54</v>
      </c>
      <c r="G31" s="5">
        <f t="shared" si="15"/>
        <v>56.7</v>
      </c>
      <c r="H31" s="61"/>
      <c r="I31" s="60">
        <f t="shared" si="16"/>
        <v>0.54</v>
      </c>
      <c r="J31" s="62">
        <f t="shared" si="17"/>
        <v>0</v>
      </c>
      <c r="K31" s="281">
        <f t="shared" si="18"/>
        <v>56.7</v>
      </c>
      <c r="L31" s="62">
        <f t="shared" si="19"/>
        <v>0</v>
      </c>
    </row>
    <row r="32" spans="1:12">
      <c r="A32" s="20">
        <v>0</v>
      </c>
      <c r="B32" s="6" t="s">
        <v>3214</v>
      </c>
      <c r="C32" s="4" t="s">
        <v>3209</v>
      </c>
      <c r="D32" s="4" t="s">
        <v>4462</v>
      </c>
      <c r="E32" s="48" t="s">
        <v>52</v>
      </c>
      <c r="F32" s="5">
        <v>0.54</v>
      </c>
      <c r="G32" s="5">
        <f t="shared" si="15"/>
        <v>56.7</v>
      </c>
      <c r="H32" s="61"/>
      <c r="I32" s="60">
        <f t="shared" si="16"/>
        <v>0.54</v>
      </c>
      <c r="J32" s="62">
        <f t="shared" si="17"/>
        <v>0</v>
      </c>
      <c r="K32" s="281">
        <f t="shared" si="18"/>
        <v>56.7</v>
      </c>
      <c r="L32" s="62">
        <f t="shared" si="19"/>
        <v>0</v>
      </c>
    </row>
    <row r="33" spans="1:12">
      <c r="A33" s="20">
        <v>0</v>
      </c>
      <c r="B33" s="6" t="s">
        <v>3215</v>
      </c>
      <c r="C33" s="4" t="s">
        <v>3209</v>
      </c>
      <c r="D33" s="4" t="s">
        <v>4463</v>
      </c>
      <c r="E33" s="48" t="s">
        <v>52</v>
      </c>
      <c r="F33" s="5">
        <v>0.54</v>
      </c>
      <c r="G33" s="5">
        <f t="shared" si="15"/>
        <v>56.7</v>
      </c>
      <c r="H33" s="61"/>
      <c r="I33" s="60">
        <f t="shared" si="16"/>
        <v>0.54</v>
      </c>
      <c r="J33" s="62">
        <f t="shared" si="17"/>
        <v>0</v>
      </c>
      <c r="K33" s="281">
        <f t="shared" si="18"/>
        <v>56.7</v>
      </c>
      <c r="L33" s="62">
        <f t="shared" si="19"/>
        <v>0</v>
      </c>
    </row>
    <row r="34" spans="1:12">
      <c r="A34" s="20">
        <v>0</v>
      </c>
      <c r="B34" s="6" t="s">
        <v>3216</v>
      </c>
      <c r="C34" s="4" t="s">
        <v>3209</v>
      </c>
      <c r="D34" s="4" t="s">
        <v>4458</v>
      </c>
      <c r="E34" s="48" t="s">
        <v>52</v>
      </c>
      <c r="F34" s="5">
        <v>0.54</v>
      </c>
      <c r="G34" s="5">
        <f t="shared" si="15"/>
        <v>56.7</v>
      </c>
      <c r="H34" s="61"/>
      <c r="I34" s="60">
        <f t="shared" si="16"/>
        <v>0.54</v>
      </c>
      <c r="J34" s="62">
        <f t="shared" si="17"/>
        <v>0</v>
      </c>
      <c r="K34" s="281">
        <f t="shared" si="18"/>
        <v>56.7</v>
      </c>
      <c r="L34" s="62">
        <f t="shared" si="19"/>
        <v>0</v>
      </c>
    </row>
    <row r="35" spans="1:12">
      <c r="A35" s="20">
        <v>0</v>
      </c>
      <c r="B35" s="6" t="s">
        <v>4097</v>
      </c>
      <c r="C35" s="4" t="s">
        <v>3209</v>
      </c>
      <c r="D35" s="4" t="s">
        <v>4464</v>
      </c>
      <c r="E35" s="48" t="s">
        <v>52</v>
      </c>
      <c r="F35" s="5">
        <v>0.54</v>
      </c>
      <c r="G35" s="5">
        <f t="shared" si="15"/>
        <v>56.7</v>
      </c>
      <c r="H35" s="61"/>
      <c r="I35" s="60">
        <f t="shared" si="16"/>
        <v>0.54</v>
      </c>
      <c r="J35" s="62">
        <f t="shared" si="17"/>
        <v>0</v>
      </c>
      <c r="K35" s="281">
        <f t="shared" si="18"/>
        <v>56.7</v>
      </c>
      <c r="L35" s="62">
        <f t="shared" si="19"/>
        <v>0</v>
      </c>
    </row>
    <row r="36" spans="1:12">
      <c r="A36" s="20">
        <v>0</v>
      </c>
      <c r="B36" s="6" t="s">
        <v>4359</v>
      </c>
      <c r="C36" s="4" t="s">
        <v>3209</v>
      </c>
      <c r="D36" s="4" t="s">
        <v>4465</v>
      </c>
      <c r="E36" s="48" t="s">
        <v>52</v>
      </c>
      <c r="F36" s="5">
        <v>0.54</v>
      </c>
      <c r="G36" s="5">
        <f t="shared" si="15"/>
        <v>56.7</v>
      </c>
      <c r="H36" s="61"/>
      <c r="I36" s="60">
        <f t="shared" si="16"/>
        <v>0.54</v>
      </c>
      <c r="J36" s="62">
        <f t="shared" si="17"/>
        <v>0</v>
      </c>
      <c r="K36" s="281">
        <f t="shared" si="18"/>
        <v>56.7</v>
      </c>
      <c r="L36" s="62">
        <f t="shared" si="19"/>
        <v>0</v>
      </c>
    </row>
    <row r="37" spans="1:12">
      <c r="A37" s="20">
        <v>0</v>
      </c>
      <c r="B37" s="6" t="s">
        <v>4360</v>
      </c>
      <c r="C37" s="4" t="s">
        <v>3209</v>
      </c>
      <c r="D37" s="4" t="s">
        <v>4466</v>
      </c>
      <c r="E37" s="48" t="s">
        <v>52</v>
      </c>
      <c r="F37" s="5">
        <v>0.54</v>
      </c>
      <c r="G37" s="5">
        <f t="shared" si="15"/>
        <v>56.7</v>
      </c>
      <c r="H37" s="61"/>
      <c r="I37" s="60">
        <f t="shared" si="16"/>
        <v>0.54</v>
      </c>
      <c r="J37" s="62">
        <f t="shared" si="17"/>
        <v>0</v>
      </c>
      <c r="K37" s="281">
        <f t="shared" si="18"/>
        <v>56.7</v>
      </c>
      <c r="L37" s="62">
        <f t="shared" si="19"/>
        <v>0</v>
      </c>
    </row>
    <row r="38" spans="1:12">
      <c r="A38" s="20">
        <v>0</v>
      </c>
      <c r="B38" s="6" t="s">
        <v>4361</v>
      </c>
      <c r="C38" s="4" t="s">
        <v>3209</v>
      </c>
      <c r="D38" s="4" t="s">
        <v>4467</v>
      </c>
      <c r="E38" s="48" t="s">
        <v>52</v>
      </c>
      <c r="F38" s="5">
        <v>0.54</v>
      </c>
      <c r="G38" s="5">
        <f t="shared" si="15"/>
        <v>56.7</v>
      </c>
      <c r="H38" s="61"/>
      <c r="I38" s="60">
        <f t="shared" si="16"/>
        <v>0.54</v>
      </c>
      <c r="J38" s="62">
        <f t="shared" si="17"/>
        <v>0</v>
      </c>
      <c r="K38" s="281">
        <f t="shared" si="18"/>
        <v>56.7</v>
      </c>
      <c r="L38" s="62">
        <f t="shared" si="19"/>
        <v>0</v>
      </c>
    </row>
    <row r="39" spans="1:12">
      <c r="A39" s="20"/>
      <c r="B39" s="6"/>
      <c r="C39" s="4"/>
      <c r="D39" s="4"/>
      <c r="E39" s="48"/>
      <c r="F39" s="5"/>
      <c r="G39" s="5"/>
      <c r="H39" s="61"/>
      <c r="I39" s="60"/>
      <c r="J39" s="62"/>
      <c r="K39" s="281"/>
      <c r="L39" s="62"/>
    </row>
    <row r="40" spans="1:12">
      <c r="A40" s="20">
        <v>0</v>
      </c>
      <c r="B40" s="6" t="s">
        <v>4771</v>
      </c>
      <c r="C40" s="4" t="s">
        <v>4772</v>
      </c>
      <c r="D40" s="4" t="s">
        <v>4485</v>
      </c>
      <c r="E40" s="48" t="s">
        <v>515</v>
      </c>
      <c r="F40" s="5">
        <v>1.58</v>
      </c>
      <c r="G40" s="5">
        <f t="shared" ref="G40:G43" si="20">ROUND(F40*Курс_EUR,2)</f>
        <v>165.9</v>
      </c>
      <c r="H40" s="61"/>
      <c r="I40" s="60">
        <f t="shared" ref="I40:I43" si="21">F40*(1-Скидка_SUNMIGHT)</f>
        <v>1.58</v>
      </c>
      <c r="J40" s="62">
        <f t="shared" ref="J40:J43" si="22">I40*H40</f>
        <v>0</v>
      </c>
      <c r="K40" s="281">
        <f t="shared" ref="K40:K43" si="23">G40*(1-Скидка_SUNMIGHT)</f>
        <v>165.9</v>
      </c>
      <c r="L40" s="62">
        <f t="shared" ref="L40:L43" si="24">H40*K40</f>
        <v>0</v>
      </c>
    </row>
    <row r="41" spans="1:12">
      <c r="A41" s="20">
        <v>0</v>
      </c>
      <c r="B41" s="6" t="s">
        <v>4773</v>
      </c>
      <c r="C41" s="4" t="s">
        <v>4772</v>
      </c>
      <c r="D41" s="4" t="s">
        <v>4487</v>
      </c>
      <c r="E41" s="48" t="s">
        <v>515</v>
      </c>
      <c r="F41" s="5">
        <v>1.51</v>
      </c>
      <c r="G41" s="5">
        <f t="shared" si="20"/>
        <v>158.55000000000001</v>
      </c>
      <c r="H41" s="61"/>
      <c r="I41" s="60">
        <f t="shared" si="21"/>
        <v>1.51</v>
      </c>
      <c r="J41" s="62">
        <f t="shared" si="22"/>
        <v>0</v>
      </c>
      <c r="K41" s="281">
        <f t="shared" si="23"/>
        <v>158.55000000000001</v>
      </c>
      <c r="L41" s="62">
        <f t="shared" si="24"/>
        <v>0</v>
      </c>
    </row>
    <row r="42" spans="1:12">
      <c r="A42" s="20">
        <v>0</v>
      </c>
      <c r="B42" s="6" t="s">
        <v>4777</v>
      </c>
      <c r="C42" s="4" t="s">
        <v>4772</v>
      </c>
      <c r="D42" s="4" t="s">
        <v>4459</v>
      </c>
      <c r="E42" s="48" t="s">
        <v>52</v>
      </c>
      <c r="F42" s="5">
        <v>1.29</v>
      </c>
      <c r="G42" s="5">
        <f t="shared" si="20"/>
        <v>135.44999999999999</v>
      </c>
      <c r="H42" s="61"/>
      <c r="I42" s="60">
        <f t="shared" si="21"/>
        <v>1.29</v>
      </c>
      <c r="J42" s="62">
        <f t="shared" si="22"/>
        <v>0</v>
      </c>
      <c r="K42" s="281">
        <f t="shared" si="23"/>
        <v>135.44999999999999</v>
      </c>
      <c r="L42" s="62">
        <f t="shared" si="24"/>
        <v>0</v>
      </c>
    </row>
    <row r="43" spans="1:12">
      <c r="A43" s="20">
        <v>0</v>
      </c>
      <c r="B43" s="6" t="s">
        <v>4778</v>
      </c>
      <c r="C43" s="4" t="s">
        <v>4772</v>
      </c>
      <c r="D43" s="4" t="s">
        <v>4456</v>
      </c>
      <c r="E43" s="48" t="s">
        <v>52</v>
      </c>
      <c r="F43" s="5">
        <v>1.1200000000000001</v>
      </c>
      <c r="G43" s="5">
        <f t="shared" si="20"/>
        <v>117.6</v>
      </c>
      <c r="H43" s="61"/>
      <c r="I43" s="60">
        <f t="shared" si="21"/>
        <v>1.1200000000000001</v>
      </c>
      <c r="J43" s="62">
        <f t="shared" si="22"/>
        <v>0</v>
      </c>
      <c r="K43" s="281">
        <f t="shared" si="23"/>
        <v>117.6</v>
      </c>
      <c r="L43" s="62">
        <f t="shared" si="24"/>
        <v>0</v>
      </c>
    </row>
    <row r="44" spans="1:12">
      <c r="A44" s="20">
        <v>0</v>
      </c>
      <c r="B44" s="6" t="s">
        <v>4856</v>
      </c>
      <c r="C44" s="4" t="s">
        <v>4772</v>
      </c>
      <c r="D44" s="4" t="s">
        <v>4457</v>
      </c>
      <c r="E44" s="48" t="s">
        <v>52</v>
      </c>
      <c r="F44" s="5">
        <v>1.1200000000000001</v>
      </c>
      <c r="G44" s="5">
        <f t="shared" ref="G44" si="25">ROUND(F44*Курс_EUR,2)</f>
        <v>117.6</v>
      </c>
      <c r="H44" s="61"/>
      <c r="I44" s="60">
        <f t="shared" ref="I44" si="26">F44*(1-Скидка_SUNMIGHT)</f>
        <v>1.1200000000000001</v>
      </c>
      <c r="J44" s="62">
        <f t="shared" ref="J44" si="27">I44*H44</f>
        <v>0</v>
      </c>
      <c r="K44" s="281">
        <f t="shared" ref="K44" si="28">G44*(1-Скидка_SUNMIGHT)</f>
        <v>117.6</v>
      </c>
      <c r="L44" s="62">
        <f t="shared" ref="L44" si="29">H44*K44</f>
        <v>0</v>
      </c>
    </row>
    <row r="45" spans="1:12">
      <c r="A45" s="20"/>
      <c r="B45" s="6"/>
      <c r="C45" s="4"/>
      <c r="D45" s="4"/>
      <c r="E45" s="48"/>
      <c r="F45" s="5"/>
      <c r="G45" s="5"/>
      <c r="H45" s="61"/>
      <c r="I45" s="60"/>
      <c r="J45" s="62"/>
      <c r="K45" s="281"/>
      <c r="L45" s="62"/>
    </row>
    <row r="46" spans="1:12">
      <c r="A46" s="20">
        <v>0</v>
      </c>
      <c r="B46" s="6" t="s">
        <v>4087</v>
      </c>
      <c r="C46" s="4" t="s">
        <v>4781</v>
      </c>
      <c r="D46" s="4" t="s">
        <v>4459</v>
      </c>
      <c r="E46" s="48" t="s">
        <v>221</v>
      </c>
      <c r="F46" s="5">
        <v>30.56</v>
      </c>
      <c r="G46" s="5">
        <f t="shared" ref="G46:G54" si="30">ROUND(F46*Курс_EUR,2)</f>
        <v>3208.8</v>
      </c>
      <c r="H46" s="61"/>
      <c r="I46" s="60">
        <f t="shared" ref="I46:I54" si="31">F46*(1-Скидка_SUNMIGHT)</f>
        <v>30.56</v>
      </c>
      <c r="J46" s="62">
        <f t="shared" ref="J46:J54" si="32">I46*H46</f>
        <v>0</v>
      </c>
      <c r="K46" s="281">
        <f t="shared" ref="K46:K54" si="33">G46*(1-Скидка_SUNMIGHT)</f>
        <v>3208.8</v>
      </c>
      <c r="L46" s="62">
        <f t="shared" ref="L46:L54" si="34">H46*K46</f>
        <v>0</v>
      </c>
    </row>
    <row r="47" spans="1:12">
      <c r="A47" s="20">
        <v>0</v>
      </c>
      <c r="B47" s="6" t="s">
        <v>4098</v>
      </c>
      <c r="C47" s="4" t="s">
        <v>4781</v>
      </c>
      <c r="D47" s="4" t="s">
        <v>4460</v>
      </c>
      <c r="E47" s="48" t="s">
        <v>221</v>
      </c>
      <c r="F47" s="5">
        <v>28.98</v>
      </c>
      <c r="G47" s="5">
        <f t="shared" si="30"/>
        <v>3042.9</v>
      </c>
      <c r="H47" s="61"/>
      <c r="I47" s="60">
        <f t="shared" si="31"/>
        <v>28.98</v>
      </c>
      <c r="J47" s="62">
        <f t="shared" si="32"/>
        <v>0</v>
      </c>
      <c r="K47" s="281">
        <f t="shared" si="33"/>
        <v>3042.9</v>
      </c>
      <c r="L47" s="62">
        <f t="shared" si="34"/>
        <v>0</v>
      </c>
    </row>
    <row r="48" spans="1:12">
      <c r="A48" s="20">
        <v>0</v>
      </c>
      <c r="B48" s="6" t="s">
        <v>4099</v>
      </c>
      <c r="C48" s="4" t="s">
        <v>4781</v>
      </c>
      <c r="D48" s="4" t="s">
        <v>4456</v>
      </c>
      <c r="E48" s="48" t="s">
        <v>221</v>
      </c>
      <c r="F48" s="5">
        <v>28.47</v>
      </c>
      <c r="G48" s="5">
        <f t="shared" si="30"/>
        <v>2989.35</v>
      </c>
      <c r="H48" s="61"/>
      <c r="I48" s="60">
        <f t="shared" si="31"/>
        <v>28.47</v>
      </c>
      <c r="J48" s="62">
        <f t="shared" si="32"/>
        <v>0</v>
      </c>
      <c r="K48" s="281">
        <f t="shared" si="33"/>
        <v>2989.35</v>
      </c>
      <c r="L48" s="62">
        <f t="shared" si="34"/>
        <v>0</v>
      </c>
    </row>
    <row r="49" spans="1:12">
      <c r="A49" s="20">
        <v>0</v>
      </c>
      <c r="B49" s="6" t="s">
        <v>4100</v>
      </c>
      <c r="C49" s="4" t="s">
        <v>4781</v>
      </c>
      <c r="D49" s="4" t="s">
        <v>4461</v>
      </c>
      <c r="E49" s="48" t="s">
        <v>221</v>
      </c>
      <c r="F49" s="5">
        <v>27.69</v>
      </c>
      <c r="G49" s="5">
        <f t="shared" si="30"/>
        <v>2907.45</v>
      </c>
      <c r="H49" s="61"/>
      <c r="I49" s="60">
        <f t="shared" si="31"/>
        <v>27.69</v>
      </c>
      <c r="J49" s="62">
        <f t="shared" si="32"/>
        <v>0</v>
      </c>
      <c r="K49" s="281">
        <f t="shared" si="33"/>
        <v>2907.45</v>
      </c>
      <c r="L49" s="62">
        <f t="shared" si="34"/>
        <v>0</v>
      </c>
    </row>
    <row r="50" spans="1:12">
      <c r="A50" s="20">
        <v>0</v>
      </c>
      <c r="B50" s="6" t="s">
        <v>4101</v>
      </c>
      <c r="C50" s="4" t="s">
        <v>4781</v>
      </c>
      <c r="D50" s="4" t="s">
        <v>4457</v>
      </c>
      <c r="E50" s="48" t="s">
        <v>221</v>
      </c>
      <c r="F50" s="5">
        <v>27.69</v>
      </c>
      <c r="G50" s="5">
        <f t="shared" si="30"/>
        <v>2907.45</v>
      </c>
      <c r="H50" s="61"/>
      <c r="I50" s="60">
        <f t="shared" si="31"/>
        <v>27.69</v>
      </c>
      <c r="J50" s="62">
        <f t="shared" si="32"/>
        <v>0</v>
      </c>
      <c r="K50" s="281">
        <f t="shared" si="33"/>
        <v>2907.45</v>
      </c>
      <c r="L50" s="62">
        <f t="shared" si="34"/>
        <v>0</v>
      </c>
    </row>
    <row r="51" spans="1:12">
      <c r="A51" s="20">
        <v>0</v>
      </c>
      <c r="B51" s="6" t="s">
        <v>4102</v>
      </c>
      <c r="C51" s="4" t="s">
        <v>4781</v>
      </c>
      <c r="D51" s="4" t="s">
        <v>4462</v>
      </c>
      <c r="E51" s="48" t="s">
        <v>221</v>
      </c>
      <c r="F51" s="5">
        <v>27.69</v>
      </c>
      <c r="G51" s="5">
        <f t="shared" si="30"/>
        <v>2907.45</v>
      </c>
      <c r="H51" s="61"/>
      <c r="I51" s="60">
        <f t="shared" si="31"/>
        <v>27.69</v>
      </c>
      <c r="J51" s="62">
        <f t="shared" si="32"/>
        <v>0</v>
      </c>
      <c r="K51" s="281">
        <f t="shared" si="33"/>
        <v>2907.45</v>
      </c>
      <c r="L51" s="62">
        <f t="shared" si="34"/>
        <v>0</v>
      </c>
    </row>
    <row r="52" spans="1:12">
      <c r="A52" s="20">
        <v>0</v>
      </c>
      <c r="B52" s="6" t="s">
        <v>4103</v>
      </c>
      <c r="C52" s="4" t="s">
        <v>4781</v>
      </c>
      <c r="D52" s="4" t="s">
        <v>4463</v>
      </c>
      <c r="E52" s="48" t="s">
        <v>221</v>
      </c>
      <c r="F52" s="5">
        <v>27.69</v>
      </c>
      <c r="G52" s="5">
        <f t="shared" si="30"/>
        <v>2907.45</v>
      </c>
      <c r="H52" s="61"/>
      <c r="I52" s="60">
        <f t="shared" si="31"/>
        <v>27.69</v>
      </c>
      <c r="J52" s="62">
        <f t="shared" si="32"/>
        <v>0</v>
      </c>
      <c r="K52" s="281">
        <f t="shared" si="33"/>
        <v>2907.45</v>
      </c>
      <c r="L52" s="62">
        <f t="shared" si="34"/>
        <v>0</v>
      </c>
    </row>
    <row r="53" spans="1:12">
      <c r="A53" s="20">
        <v>0</v>
      </c>
      <c r="B53" s="6" t="s">
        <v>4104</v>
      </c>
      <c r="C53" s="4" t="s">
        <v>4781</v>
      </c>
      <c r="D53" s="4" t="s">
        <v>4458</v>
      </c>
      <c r="E53" s="48" t="s">
        <v>221</v>
      </c>
      <c r="F53" s="5">
        <v>27.69</v>
      </c>
      <c r="G53" s="5">
        <f t="shared" si="30"/>
        <v>2907.45</v>
      </c>
      <c r="H53" s="61"/>
      <c r="I53" s="60">
        <f t="shared" si="31"/>
        <v>27.69</v>
      </c>
      <c r="J53" s="62">
        <f t="shared" si="32"/>
        <v>0</v>
      </c>
      <c r="K53" s="281">
        <f t="shared" si="33"/>
        <v>2907.45</v>
      </c>
      <c r="L53" s="62">
        <f t="shared" si="34"/>
        <v>0</v>
      </c>
    </row>
    <row r="54" spans="1:12">
      <c r="A54" s="20">
        <v>0</v>
      </c>
      <c r="B54" s="6" t="s">
        <v>4105</v>
      </c>
      <c r="C54" s="6" t="s">
        <v>4781</v>
      </c>
      <c r="D54" s="6" t="s">
        <v>4464</v>
      </c>
      <c r="E54" s="255" t="s">
        <v>221</v>
      </c>
      <c r="F54" s="7">
        <v>27.69</v>
      </c>
      <c r="G54" s="5">
        <f t="shared" si="30"/>
        <v>2907.45</v>
      </c>
      <c r="H54" s="61"/>
      <c r="I54" s="60">
        <f t="shared" si="31"/>
        <v>27.69</v>
      </c>
      <c r="J54" s="62">
        <f t="shared" si="32"/>
        <v>0</v>
      </c>
      <c r="K54" s="281">
        <f t="shared" si="33"/>
        <v>2907.45</v>
      </c>
      <c r="L54" s="62">
        <f t="shared" si="34"/>
        <v>0</v>
      </c>
    </row>
    <row r="55" spans="1:12">
      <c r="A55" s="20"/>
      <c r="B55" s="6"/>
      <c r="C55" s="6"/>
      <c r="D55" s="6"/>
      <c r="E55" s="255"/>
      <c r="F55" s="7"/>
      <c r="G55" s="5"/>
      <c r="H55" s="61"/>
      <c r="I55" s="60"/>
      <c r="J55" s="62"/>
      <c r="K55" s="281"/>
      <c r="L55" s="62"/>
    </row>
    <row r="56" spans="1:12">
      <c r="A56" s="20">
        <v>0</v>
      </c>
      <c r="B56" s="6" t="s">
        <v>4812</v>
      </c>
      <c r="C56" s="6" t="s">
        <v>4813</v>
      </c>
      <c r="D56" s="6" t="s">
        <v>4459</v>
      </c>
      <c r="E56" s="255" t="s">
        <v>221</v>
      </c>
      <c r="F56" s="7">
        <v>56.44</v>
      </c>
      <c r="G56" s="5">
        <f t="shared" ref="G56:G62" si="35">ROUND(F56*Курс_EUR,2)</f>
        <v>5926.2</v>
      </c>
      <c r="H56" s="61"/>
      <c r="I56" s="60">
        <f t="shared" ref="I56:I62" si="36">F56*(1-Скидка_SUNMIGHT)</f>
        <v>56.44</v>
      </c>
      <c r="J56" s="62">
        <f t="shared" ref="J56:J62" si="37">I56*H56</f>
        <v>0</v>
      </c>
      <c r="K56" s="281">
        <f t="shared" ref="K56:K62" si="38">G56*(1-Скидка_SUNMIGHT)</f>
        <v>5926.2</v>
      </c>
      <c r="L56" s="62">
        <f t="shared" ref="L56:L62" si="39">H56*K56</f>
        <v>0</v>
      </c>
    </row>
    <row r="57" spans="1:12">
      <c r="A57" s="20">
        <v>0</v>
      </c>
      <c r="B57" s="6" t="s">
        <v>4814</v>
      </c>
      <c r="C57" s="6" t="s">
        <v>4813</v>
      </c>
      <c r="D57" s="6" t="s">
        <v>4456</v>
      </c>
      <c r="E57" s="255" t="s">
        <v>221</v>
      </c>
      <c r="F57" s="7">
        <v>51.75</v>
      </c>
      <c r="G57" s="5">
        <f t="shared" si="35"/>
        <v>5433.75</v>
      </c>
      <c r="H57" s="61"/>
      <c r="I57" s="60">
        <f t="shared" si="36"/>
        <v>51.75</v>
      </c>
      <c r="J57" s="62">
        <f t="shared" si="37"/>
        <v>0</v>
      </c>
      <c r="K57" s="281">
        <f t="shared" si="38"/>
        <v>5433.75</v>
      </c>
      <c r="L57" s="62">
        <f t="shared" si="39"/>
        <v>0</v>
      </c>
    </row>
    <row r="58" spans="1:12">
      <c r="A58" s="20">
        <v>0</v>
      </c>
      <c r="B58" s="6" t="s">
        <v>5230</v>
      </c>
      <c r="C58" s="6" t="s">
        <v>4813</v>
      </c>
      <c r="D58" s="6" t="s">
        <v>4461</v>
      </c>
      <c r="E58" s="255" t="s">
        <v>221</v>
      </c>
      <c r="F58" s="7">
        <v>50.27</v>
      </c>
      <c r="G58" s="5">
        <f t="shared" ref="G58" si="40">ROUND(F58*Курс_EUR,2)</f>
        <v>5278.35</v>
      </c>
      <c r="H58" s="61"/>
      <c r="I58" s="60">
        <f t="shared" ref="I58" si="41">F58*(1-Скидка_SUNMIGHT)</f>
        <v>50.27</v>
      </c>
      <c r="J58" s="62">
        <f t="shared" ref="J58" si="42">I58*H58</f>
        <v>0</v>
      </c>
      <c r="K58" s="281">
        <f t="shared" ref="K58" si="43">G58*(1-Скидка_SUNMIGHT)</f>
        <v>5278.35</v>
      </c>
      <c r="L58" s="62">
        <f t="shared" ref="L58" si="44">H58*K58</f>
        <v>0</v>
      </c>
    </row>
    <row r="59" spans="1:12">
      <c r="A59" s="20">
        <v>0</v>
      </c>
      <c r="B59" s="6" t="s">
        <v>4815</v>
      </c>
      <c r="C59" s="6" t="s">
        <v>4813</v>
      </c>
      <c r="D59" s="6" t="s">
        <v>4457</v>
      </c>
      <c r="E59" s="255" t="s">
        <v>221</v>
      </c>
      <c r="F59" s="7">
        <v>50.27</v>
      </c>
      <c r="G59" s="5">
        <f t="shared" si="35"/>
        <v>5278.35</v>
      </c>
      <c r="H59" s="61"/>
      <c r="I59" s="60">
        <f t="shared" si="36"/>
        <v>50.27</v>
      </c>
      <c r="J59" s="62">
        <f t="shared" si="37"/>
        <v>0</v>
      </c>
      <c r="K59" s="281">
        <f t="shared" si="38"/>
        <v>5278.35</v>
      </c>
      <c r="L59" s="62">
        <f t="shared" si="39"/>
        <v>0</v>
      </c>
    </row>
    <row r="60" spans="1:12">
      <c r="A60" s="20">
        <v>0</v>
      </c>
      <c r="B60" s="6" t="s">
        <v>4816</v>
      </c>
      <c r="C60" s="6" t="s">
        <v>4813</v>
      </c>
      <c r="D60" s="6" t="s">
        <v>4462</v>
      </c>
      <c r="E60" s="255" t="s">
        <v>221</v>
      </c>
      <c r="F60" s="7">
        <v>50.27</v>
      </c>
      <c r="G60" s="5">
        <f t="shared" si="35"/>
        <v>5278.35</v>
      </c>
      <c r="H60" s="61"/>
      <c r="I60" s="60">
        <f t="shared" si="36"/>
        <v>50.27</v>
      </c>
      <c r="J60" s="62">
        <f t="shared" si="37"/>
        <v>0</v>
      </c>
      <c r="K60" s="281">
        <f t="shared" si="38"/>
        <v>5278.35</v>
      </c>
      <c r="L60" s="62">
        <f t="shared" si="39"/>
        <v>0</v>
      </c>
    </row>
    <row r="61" spans="1:12">
      <c r="A61" s="20">
        <v>0</v>
      </c>
      <c r="B61" s="6" t="s">
        <v>4851</v>
      </c>
      <c r="C61" s="6" t="s">
        <v>4813</v>
      </c>
      <c r="D61" s="6" t="s">
        <v>4463</v>
      </c>
      <c r="E61" s="255" t="s">
        <v>221</v>
      </c>
      <c r="F61" s="7">
        <v>50.27</v>
      </c>
      <c r="G61" s="5">
        <f t="shared" ref="G61" si="45">ROUND(F61*Курс_EUR,2)</f>
        <v>5278.35</v>
      </c>
      <c r="H61" s="61"/>
      <c r="I61" s="60">
        <f t="shared" ref="I61" si="46">F61*(1-Скидка_SUNMIGHT)</f>
        <v>50.27</v>
      </c>
      <c r="J61" s="62">
        <f t="shared" ref="J61" si="47">I61*H61</f>
        <v>0</v>
      </c>
      <c r="K61" s="281">
        <f t="shared" ref="K61" si="48">G61*(1-Скидка_SUNMIGHT)</f>
        <v>5278.35</v>
      </c>
      <c r="L61" s="62">
        <f t="shared" ref="L61" si="49">H61*K61</f>
        <v>0</v>
      </c>
    </row>
    <row r="62" spans="1:12">
      <c r="A62" s="20">
        <v>0</v>
      </c>
      <c r="B62" s="6" t="s">
        <v>4817</v>
      </c>
      <c r="C62" s="6" t="s">
        <v>4813</v>
      </c>
      <c r="D62" s="6" t="s">
        <v>4458</v>
      </c>
      <c r="E62" s="255" t="s">
        <v>221</v>
      </c>
      <c r="F62" s="7">
        <v>50.27</v>
      </c>
      <c r="G62" s="5">
        <f t="shared" si="35"/>
        <v>5278.35</v>
      </c>
      <c r="H62" s="61"/>
      <c r="I62" s="60">
        <f t="shared" si="36"/>
        <v>50.27</v>
      </c>
      <c r="J62" s="62">
        <f t="shared" si="37"/>
        <v>0</v>
      </c>
      <c r="K62" s="281">
        <f t="shared" si="38"/>
        <v>5278.35</v>
      </c>
      <c r="L62" s="62">
        <f t="shared" si="39"/>
        <v>0</v>
      </c>
    </row>
    <row r="63" spans="1:12">
      <c r="A63" s="20"/>
      <c r="B63" s="6"/>
      <c r="C63" s="6"/>
      <c r="D63" s="6"/>
      <c r="E63" s="255"/>
      <c r="F63" s="7"/>
      <c r="G63" s="5"/>
      <c r="H63" s="61"/>
      <c r="I63" s="60"/>
      <c r="J63" s="62"/>
      <c r="K63" s="281"/>
      <c r="L63" s="62"/>
    </row>
    <row r="64" spans="1:12">
      <c r="A64" s="20"/>
      <c r="B64" s="332" t="s">
        <v>4624</v>
      </c>
      <c r="C64" s="332"/>
      <c r="D64" s="332"/>
      <c r="E64" s="332"/>
      <c r="F64" s="332"/>
      <c r="G64" s="5"/>
      <c r="H64" s="61"/>
      <c r="I64" s="60"/>
      <c r="J64" s="62"/>
      <c r="K64" s="281"/>
      <c r="L64" s="62"/>
    </row>
    <row r="65" spans="1:12">
      <c r="A65" s="20"/>
      <c r="B65" s="111" t="s">
        <v>3131</v>
      </c>
      <c r="C65" s="54"/>
      <c r="D65" s="54"/>
      <c r="E65" s="54"/>
      <c r="F65" s="54"/>
      <c r="G65" s="5"/>
      <c r="H65" s="61"/>
      <c r="I65" s="60"/>
      <c r="J65" s="62"/>
      <c r="K65" s="281"/>
      <c r="L65" s="62"/>
    </row>
    <row r="66" spans="1:12">
      <c r="A66" s="20">
        <v>0</v>
      </c>
      <c r="B66" s="6" t="s">
        <v>4625</v>
      </c>
      <c r="C66" s="6" t="s">
        <v>4626</v>
      </c>
      <c r="D66" s="6" t="s">
        <v>4459</v>
      </c>
      <c r="E66" s="255" t="s">
        <v>52</v>
      </c>
      <c r="F66" s="7">
        <v>0.74</v>
      </c>
      <c r="G66" s="5">
        <f t="shared" ref="G66:G99" si="50">ROUND(F66*Курс_EUR,2)</f>
        <v>77.7</v>
      </c>
      <c r="H66" s="61"/>
      <c r="I66" s="60">
        <f t="shared" ref="I66:I99" si="51">F66*(1-Скидка_SUNMIGHT)</f>
        <v>0.74</v>
      </c>
      <c r="J66" s="62">
        <f t="shared" ref="J66:J99" si="52">I66*H66</f>
        <v>0</v>
      </c>
      <c r="K66" s="281">
        <f t="shared" ref="K66:K99" si="53">G66*(1-Скидка_SUNMIGHT)</f>
        <v>77.7</v>
      </c>
      <c r="L66" s="62">
        <f t="shared" ref="L66:L99" si="54">H66*K66</f>
        <v>0</v>
      </c>
    </row>
    <row r="67" spans="1:12">
      <c r="A67" s="20">
        <v>0</v>
      </c>
      <c r="B67" s="6" t="s">
        <v>4627</v>
      </c>
      <c r="C67" s="6" t="s">
        <v>4626</v>
      </c>
      <c r="D67" s="6" t="s">
        <v>4460</v>
      </c>
      <c r="E67" s="255" t="s">
        <v>52</v>
      </c>
      <c r="F67" s="7">
        <v>0.64</v>
      </c>
      <c r="G67" s="5">
        <f t="shared" si="50"/>
        <v>67.2</v>
      </c>
      <c r="H67" s="61"/>
      <c r="I67" s="60">
        <f t="shared" si="51"/>
        <v>0.64</v>
      </c>
      <c r="J67" s="62">
        <f t="shared" si="52"/>
        <v>0</v>
      </c>
      <c r="K67" s="281">
        <f t="shared" si="53"/>
        <v>67.2</v>
      </c>
      <c r="L67" s="62">
        <f t="shared" si="54"/>
        <v>0</v>
      </c>
    </row>
    <row r="68" spans="1:12">
      <c r="A68" s="20">
        <v>0</v>
      </c>
      <c r="B68" s="6" t="s">
        <v>4628</v>
      </c>
      <c r="C68" s="6" t="s">
        <v>4626</v>
      </c>
      <c r="D68" s="6" t="s">
        <v>4456</v>
      </c>
      <c r="E68" s="255" t="s">
        <v>52</v>
      </c>
      <c r="F68" s="7">
        <v>0.64</v>
      </c>
      <c r="G68" s="5">
        <f t="shared" si="50"/>
        <v>67.2</v>
      </c>
      <c r="H68" s="61"/>
      <c r="I68" s="60">
        <f t="shared" si="51"/>
        <v>0.64</v>
      </c>
      <c r="J68" s="62">
        <f t="shared" si="52"/>
        <v>0</v>
      </c>
      <c r="K68" s="281">
        <f t="shared" si="53"/>
        <v>67.2</v>
      </c>
      <c r="L68" s="62">
        <f t="shared" si="54"/>
        <v>0</v>
      </c>
    </row>
    <row r="69" spans="1:12">
      <c r="A69" s="20">
        <v>0</v>
      </c>
      <c r="B69" s="6" t="s">
        <v>4629</v>
      </c>
      <c r="C69" s="6" t="s">
        <v>4626</v>
      </c>
      <c r="D69" s="6" t="s">
        <v>4461</v>
      </c>
      <c r="E69" s="255" t="s">
        <v>52</v>
      </c>
      <c r="F69" s="7">
        <v>0.64</v>
      </c>
      <c r="G69" s="5">
        <f t="shared" si="50"/>
        <v>67.2</v>
      </c>
      <c r="H69" s="61"/>
      <c r="I69" s="60">
        <f t="shared" si="51"/>
        <v>0.64</v>
      </c>
      <c r="J69" s="62">
        <f t="shared" si="52"/>
        <v>0</v>
      </c>
      <c r="K69" s="281">
        <f t="shared" si="53"/>
        <v>67.2</v>
      </c>
      <c r="L69" s="62">
        <f t="shared" si="54"/>
        <v>0</v>
      </c>
    </row>
    <row r="70" spans="1:12">
      <c r="A70" s="20">
        <v>0</v>
      </c>
      <c r="B70" s="6" t="s">
        <v>4630</v>
      </c>
      <c r="C70" s="6" t="s">
        <v>4626</v>
      </c>
      <c r="D70" s="6" t="s">
        <v>4457</v>
      </c>
      <c r="E70" s="255" t="s">
        <v>52</v>
      </c>
      <c r="F70" s="7">
        <v>0.64</v>
      </c>
      <c r="G70" s="5">
        <f t="shared" si="50"/>
        <v>67.2</v>
      </c>
      <c r="H70" s="61"/>
      <c r="I70" s="60">
        <f t="shared" si="51"/>
        <v>0.64</v>
      </c>
      <c r="J70" s="62">
        <f t="shared" si="52"/>
        <v>0</v>
      </c>
      <c r="K70" s="281">
        <f t="shared" si="53"/>
        <v>67.2</v>
      </c>
      <c r="L70" s="62">
        <f t="shared" si="54"/>
        <v>0</v>
      </c>
    </row>
    <row r="71" spans="1:12">
      <c r="A71" s="20">
        <v>0</v>
      </c>
      <c r="B71" s="6" t="s">
        <v>4631</v>
      </c>
      <c r="C71" s="6" t="s">
        <v>4626</v>
      </c>
      <c r="D71" s="6" t="s">
        <v>4462</v>
      </c>
      <c r="E71" s="255" t="s">
        <v>52</v>
      </c>
      <c r="F71" s="7">
        <v>0.64</v>
      </c>
      <c r="G71" s="5">
        <f t="shared" si="50"/>
        <v>67.2</v>
      </c>
      <c r="H71" s="61"/>
      <c r="I71" s="60">
        <f t="shared" si="51"/>
        <v>0.64</v>
      </c>
      <c r="J71" s="62">
        <f t="shared" si="52"/>
        <v>0</v>
      </c>
      <c r="K71" s="281">
        <f t="shared" si="53"/>
        <v>67.2</v>
      </c>
      <c r="L71" s="62">
        <f t="shared" si="54"/>
        <v>0</v>
      </c>
    </row>
    <row r="72" spans="1:12">
      <c r="A72" s="20">
        <v>0</v>
      </c>
      <c r="B72" s="6" t="s">
        <v>4632</v>
      </c>
      <c r="C72" s="6" t="s">
        <v>4626</v>
      </c>
      <c r="D72" s="6" t="s">
        <v>4463</v>
      </c>
      <c r="E72" s="255" t="s">
        <v>52</v>
      </c>
      <c r="F72" s="7">
        <v>0.64</v>
      </c>
      <c r="G72" s="5">
        <f t="shared" si="50"/>
        <v>67.2</v>
      </c>
      <c r="H72" s="61"/>
      <c r="I72" s="60">
        <f t="shared" si="51"/>
        <v>0.64</v>
      </c>
      <c r="J72" s="62">
        <f t="shared" si="52"/>
        <v>0</v>
      </c>
      <c r="K72" s="281">
        <f t="shared" si="53"/>
        <v>67.2</v>
      </c>
      <c r="L72" s="62">
        <f t="shared" si="54"/>
        <v>0</v>
      </c>
    </row>
    <row r="73" spans="1:12">
      <c r="A73" s="20">
        <v>0</v>
      </c>
      <c r="B73" s="6" t="s">
        <v>4633</v>
      </c>
      <c r="C73" s="6" t="s">
        <v>4626</v>
      </c>
      <c r="D73" s="6" t="s">
        <v>4458</v>
      </c>
      <c r="E73" s="255" t="s">
        <v>52</v>
      </c>
      <c r="F73" s="7">
        <v>0.64</v>
      </c>
      <c r="G73" s="5">
        <f t="shared" si="50"/>
        <v>67.2</v>
      </c>
      <c r="H73" s="61"/>
      <c r="I73" s="60">
        <f t="shared" si="51"/>
        <v>0.64</v>
      </c>
      <c r="J73" s="62">
        <f t="shared" si="52"/>
        <v>0</v>
      </c>
      <c r="K73" s="281">
        <f t="shared" si="53"/>
        <v>67.2</v>
      </c>
      <c r="L73" s="62">
        <f t="shared" si="54"/>
        <v>0</v>
      </c>
    </row>
    <row r="74" spans="1:12">
      <c r="A74" s="20">
        <v>0</v>
      </c>
      <c r="B74" s="6" t="s">
        <v>4634</v>
      </c>
      <c r="C74" s="6" t="s">
        <v>4626</v>
      </c>
      <c r="D74" s="6" t="s">
        <v>4464</v>
      </c>
      <c r="E74" s="255" t="s">
        <v>52</v>
      </c>
      <c r="F74" s="7">
        <v>0.64</v>
      </c>
      <c r="G74" s="5">
        <f t="shared" si="50"/>
        <v>67.2</v>
      </c>
      <c r="H74" s="61"/>
      <c r="I74" s="60">
        <f t="shared" si="51"/>
        <v>0.64</v>
      </c>
      <c r="J74" s="62">
        <f t="shared" si="52"/>
        <v>0</v>
      </c>
      <c r="K74" s="281">
        <f t="shared" si="53"/>
        <v>67.2</v>
      </c>
      <c r="L74" s="62">
        <f t="shared" si="54"/>
        <v>0</v>
      </c>
    </row>
    <row r="75" spans="1:12">
      <c r="A75" s="20">
        <v>0</v>
      </c>
      <c r="B75" s="6" t="s">
        <v>4635</v>
      </c>
      <c r="C75" s="6" t="s">
        <v>4626</v>
      </c>
      <c r="D75" s="6" t="s">
        <v>4465</v>
      </c>
      <c r="E75" s="255" t="s">
        <v>52</v>
      </c>
      <c r="F75" s="7">
        <v>0.64</v>
      </c>
      <c r="G75" s="5">
        <f t="shared" si="50"/>
        <v>67.2</v>
      </c>
      <c r="H75" s="61"/>
      <c r="I75" s="60">
        <f t="shared" si="51"/>
        <v>0.64</v>
      </c>
      <c r="J75" s="62">
        <f t="shared" si="52"/>
        <v>0</v>
      </c>
      <c r="K75" s="281">
        <f t="shared" si="53"/>
        <v>67.2</v>
      </c>
      <c r="L75" s="62">
        <f t="shared" si="54"/>
        <v>0</v>
      </c>
    </row>
    <row r="76" spans="1:12">
      <c r="A76" s="20">
        <v>0</v>
      </c>
      <c r="B76" s="6" t="s">
        <v>4636</v>
      </c>
      <c r="C76" s="6" t="s">
        <v>4626</v>
      </c>
      <c r="D76" s="6" t="s">
        <v>4466</v>
      </c>
      <c r="E76" s="255" t="s">
        <v>52</v>
      </c>
      <c r="F76" s="7">
        <v>0.64</v>
      </c>
      <c r="G76" s="5">
        <f t="shared" si="50"/>
        <v>67.2</v>
      </c>
      <c r="H76" s="61"/>
      <c r="I76" s="60">
        <f t="shared" si="51"/>
        <v>0.64</v>
      </c>
      <c r="J76" s="62">
        <f t="shared" si="52"/>
        <v>0</v>
      </c>
      <c r="K76" s="281">
        <f t="shared" si="53"/>
        <v>67.2</v>
      </c>
      <c r="L76" s="62">
        <f t="shared" si="54"/>
        <v>0</v>
      </c>
    </row>
    <row r="77" spans="1:12">
      <c r="A77" s="20">
        <v>0</v>
      </c>
      <c r="B77" s="6" t="s">
        <v>4637</v>
      </c>
      <c r="C77" s="6" t="s">
        <v>4626</v>
      </c>
      <c r="D77" s="6" t="s">
        <v>4467</v>
      </c>
      <c r="E77" s="255" t="s">
        <v>52</v>
      </c>
      <c r="F77" s="7">
        <v>0.64</v>
      </c>
      <c r="G77" s="5">
        <f t="shared" si="50"/>
        <v>67.2</v>
      </c>
      <c r="H77" s="61"/>
      <c r="I77" s="60">
        <f t="shared" si="51"/>
        <v>0.64</v>
      </c>
      <c r="J77" s="62">
        <f t="shared" si="52"/>
        <v>0</v>
      </c>
      <c r="K77" s="281">
        <f t="shared" si="53"/>
        <v>67.2</v>
      </c>
      <c r="L77" s="62">
        <f t="shared" si="54"/>
        <v>0</v>
      </c>
    </row>
    <row r="78" spans="1:12">
      <c r="A78" s="20"/>
      <c r="B78" s="6"/>
      <c r="C78" s="6"/>
      <c r="D78" s="6"/>
      <c r="E78" s="255"/>
      <c r="F78" s="7"/>
      <c r="G78" s="5"/>
      <c r="H78" s="61"/>
      <c r="I78" s="60"/>
      <c r="J78" s="62"/>
      <c r="K78" s="281"/>
      <c r="L78" s="62"/>
    </row>
    <row r="79" spans="1:12">
      <c r="A79" s="20">
        <v>0</v>
      </c>
      <c r="B79" s="6" t="s">
        <v>4638</v>
      </c>
      <c r="C79" s="6" t="s">
        <v>4639</v>
      </c>
      <c r="D79" s="6" t="s">
        <v>4459</v>
      </c>
      <c r="E79" s="255" t="s">
        <v>52</v>
      </c>
      <c r="F79" s="7">
        <v>0.97</v>
      </c>
      <c r="G79" s="5">
        <f t="shared" si="50"/>
        <v>101.85</v>
      </c>
      <c r="H79" s="61"/>
      <c r="I79" s="60">
        <f t="shared" si="51"/>
        <v>0.97</v>
      </c>
      <c r="J79" s="62">
        <f t="shared" si="52"/>
        <v>0</v>
      </c>
      <c r="K79" s="281">
        <f t="shared" si="53"/>
        <v>101.85</v>
      </c>
      <c r="L79" s="62">
        <f t="shared" si="54"/>
        <v>0</v>
      </c>
    </row>
    <row r="80" spans="1:12">
      <c r="A80" s="20">
        <v>0</v>
      </c>
      <c r="B80" s="6" t="s">
        <v>4640</v>
      </c>
      <c r="C80" s="6" t="s">
        <v>4639</v>
      </c>
      <c r="D80" s="6" t="s">
        <v>4460</v>
      </c>
      <c r="E80" s="255" t="s">
        <v>52</v>
      </c>
      <c r="F80" s="7">
        <v>0.84</v>
      </c>
      <c r="G80" s="5">
        <f t="shared" si="50"/>
        <v>88.2</v>
      </c>
      <c r="H80" s="61"/>
      <c r="I80" s="60">
        <f t="shared" si="51"/>
        <v>0.84</v>
      </c>
      <c r="J80" s="62">
        <f t="shared" si="52"/>
        <v>0</v>
      </c>
      <c r="K80" s="281">
        <f t="shared" si="53"/>
        <v>88.2</v>
      </c>
      <c r="L80" s="62">
        <f t="shared" si="54"/>
        <v>0</v>
      </c>
    </row>
    <row r="81" spans="1:12">
      <c r="A81" s="20">
        <v>0</v>
      </c>
      <c r="B81" s="6" t="s">
        <v>4641</v>
      </c>
      <c r="C81" s="6" t="s">
        <v>4639</v>
      </c>
      <c r="D81" s="6" t="s">
        <v>4456</v>
      </c>
      <c r="E81" s="255" t="s">
        <v>52</v>
      </c>
      <c r="F81" s="7">
        <v>0.84</v>
      </c>
      <c r="G81" s="5">
        <f t="shared" si="50"/>
        <v>88.2</v>
      </c>
      <c r="H81" s="61"/>
      <c r="I81" s="60">
        <f t="shared" si="51"/>
        <v>0.84</v>
      </c>
      <c r="J81" s="62">
        <f t="shared" si="52"/>
        <v>0</v>
      </c>
      <c r="K81" s="281">
        <f t="shared" si="53"/>
        <v>88.2</v>
      </c>
      <c r="L81" s="62">
        <f t="shared" si="54"/>
        <v>0</v>
      </c>
    </row>
    <row r="82" spans="1:12">
      <c r="A82" s="20">
        <v>0</v>
      </c>
      <c r="B82" s="6" t="s">
        <v>2702</v>
      </c>
      <c r="C82" s="6" t="s">
        <v>4639</v>
      </c>
      <c r="D82" s="6" t="s">
        <v>4461</v>
      </c>
      <c r="E82" s="255" t="s">
        <v>52</v>
      </c>
      <c r="F82" s="7">
        <v>0.84</v>
      </c>
      <c r="G82" s="5">
        <f t="shared" si="50"/>
        <v>88.2</v>
      </c>
      <c r="H82" s="61"/>
      <c r="I82" s="60">
        <f t="shared" si="51"/>
        <v>0.84</v>
      </c>
      <c r="J82" s="62">
        <f t="shared" si="52"/>
        <v>0</v>
      </c>
      <c r="K82" s="281">
        <f t="shared" si="53"/>
        <v>88.2</v>
      </c>
      <c r="L82" s="62">
        <f t="shared" si="54"/>
        <v>0</v>
      </c>
    </row>
    <row r="83" spans="1:12">
      <c r="A83" s="20">
        <v>0</v>
      </c>
      <c r="B83" s="6" t="s">
        <v>2704</v>
      </c>
      <c r="C83" s="6" t="s">
        <v>4639</v>
      </c>
      <c r="D83" s="6" t="s">
        <v>4457</v>
      </c>
      <c r="E83" s="255" t="s">
        <v>52</v>
      </c>
      <c r="F83" s="7">
        <v>0.84</v>
      </c>
      <c r="G83" s="5">
        <f t="shared" si="50"/>
        <v>88.2</v>
      </c>
      <c r="H83" s="61"/>
      <c r="I83" s="60">
        <f t="shared" si="51"/>
        <v>0.84</v>
      </c>
      <c r="J83" s="62">
        <f t="shared" si="52"/>
        <v>0</v>
      </c>
      <c r="K83" s="281">
        <f t="shared" si="53"/>
        <v>88.2</v>
      </c>
      <c r="L83" s="62">
        <f t="shared" si="54"/>
        <v>0</v>
      </c>
    </row>
    <row r="84" spans="1:12">
      <c r="A84" s="20">
        <v>0</v>
      </c>
      <c r="B84" s="6" t="s">
        <v>2706</v>
      </c>
      <c r="C84" s="6" t="s">
        <v>4639</v>
      </c>
      <c r="D84" s="6" t="s">
        <v>4462</v>
      </c>
      <c r="E84" s="255" t="s">
        <v>52</v>
      </c>
      <c r="F84" s="7">
        <v>0.84</v>
      </c>
      <c r="G84" s="5">
        <f t="shared" si="50"/>
        <v>88.2</v>
      </c>
      <c r="H84" s="61"/>
      <c r="I84" s="60">
        <f t="shared" si="51"/>
        <v>0.84</v>
      </c>
      <c r="J84" s="62">
        <f t="shared" si="52"/>
        <v>0</v>
      </c>
      <c r="K84" s="281">
        <f t="shared" si="53"/>
        <v>88.2</v>
      </c>
      <c r="L84" s="62">
        <f t="shared" si="54"/>
        <v>0</v>
      </c>
    </row>
    <row r="85" spans="1:12">
      <c r="A85" s="20">
        <v>0</v>
      </c>
      <c r="B85" s="6" t="s">
        <v>2708</v>
      </c>
      <c r="C85" s="6" t="s">
        <v>4639</v>
      </c>
      <c r="D85" s="6" t="s">
        <v>4463</v>
      </c>
      <c r="E85" s="255" t="s">
        <v>52</v>
      </c>
      <c r="F85" s="7">
        <v>0.84</v>
      </c>
      <c r="G85" s="5">
        <f t="shared" si="50"/>
        <v>88.2</v>
      </c>
      <c r="H85" s="61"/>
      <c r="I85" s="60">
        <f t="shared" si="51"/>
        <v>0.84</v>
      </c>
      <c r="J85" s="62">
        <f t="shared" si="52"/>
        <v>0</v>
      </c>
      <c r="K85" s="281">
        <f t="shared" si="53"/>
        <v>88.2</v>
      </c>
      <c r="L85" s="62">
        <f t="shared" si="54"/>
        <v>0</v>
      </c>
    </row>
    <row r="86" spans="1:12">
      <c r="A86" s="20">
        <v>0</v>
      </c>
      <c r="B86" s="6" t="s">
        <v>2712</v>
      </c>
      <c r="C86" s="6" t="s">
        <v>4639</v>
      </c>
      <c r="D86" s="6" t="s">
        <v>4458</v>
      </c>
      <c r="E86" s="255" t="s">
        <v>52</v>
      </c>
      <c r="F86" s="7">
        <v>0.84</v>
      </c>
      <c r="G86" s="5">
        <f t="shared" si="50"/>
        <v>88.2</v>
      </c>
      <c r="H86" s="61"/>
      <c r="I86" s="60">
        <f t="shared" si="51"/>
        <v>0.84</v>
      </c>
      <c r="J86" s="62">
        <f t="shared" si="52"/>
        <v>0</v>
      </c>
      <c r="K86" s="281">
        <f t="shared" si="53"/>
        <v>88.2</v>
      </c>
      <c r="L86" s="62">
        <f t="shared" si="54"/>
        <v>0</v>
      </c>
    </row>
    <row r="87" spans="1:12">
      <c r="A87" s="20">
        <v>0</v>
      </c>
      <c r="B87" s="6" t="s">
        <v>2716</v>
      </c>
      <c r="C87" s="6" t="s">
        <v>4639</v>
      </c>
      <c r="D87" s="6" t="s">
        <v>4464</v>
      </c>
      <c r="E87" s="255" t="s">
        <v>52</v>
      </c>
      <c r="F87" s="7">
        <v>0.84</v>
      </c>
      <c r="G87" s="5">
        <f t="shared" si="50"/>
        <v>88.2</v>
      </c>
      <c r="H87" s="61"/>
      <c r="I87" s="60">
        <f t="shared" si="51"/>
        <v>0.84</v>
      </c>
      <c r="J87" s="62">
        <f t="shared" si="52"/>
        <v>0</v>
      </c>
      <c r="K87" s="281">
        <f t="shared" si="53"/>
        <v>88.2</v>
      </c>
      <c r="L87" s="62">
        <f t="shared" si="54"/>
        <v>0</v>
      </c>
    </row>
    <row r="88" spans="1:12">
      <c r="A88" s="20">
        <v>0</v>
      </c>
      <c r="B88" s="6" t="s">
        <v>4642</v>
      </c>
      <c r="C88" s="6" t="s">
        <v>4639</v>
      </c>
      <c r="D88" s="6" t="s">
        <v>4465</v>
      </c>
      <c r="E88" s="255" t="s">
        <v>52</v>
      </c>
      <c r="F88" s="7">
        <v>0.84</v>
      </c>
      <c r="G88" s="5">
        <f t="shared" si="50"/>
        <v>88.2</v>
      </c>
      <c r="H88" s="61"/>
      <c r="I88" s="60">
        <f t="shared" si="51"/>
        <v>0.84</v>
      </c>
      <c r="J88" s="62">
        <f t="shared" si="52"/>
        <v>0</v>
      </c>
      <c r="K88" s="281">
        <f t="shared" si="53"/>
        <v>88.2</v>
      </c>
      <c r="L88" s="62">
        <f t="shared" si="54"/>
        <v>0</v>
      </c>
    </row>
    <row r="89" spans="1:12">
      <c r="A89" s="20">
        <v>0</v>
      </c>
      <c r="B89" s="6" t="s">
        <v>4643</v>
      </c>
      <c r="C89" s="6" t="s">
        <v>4639</v>
      </c>
      <c r="D89" s="6" t="s">
        <v>4466</v>
      </c>
      <c r="E89" s="255" t="s">
        <v>52</v>
      </c>
      <c r="F89" s="7">
        <v>0.84</v>
      </c>
      <c r="G89" s="5">
        <f t="shared" si="50"/>
        <v>88.2</v>
      </c>
      <c r="H89" s="61"/>
      <c r="I89" s="60">
        <f t="shared" si="51"/>
        <v>0.84</v>
      </c>
      <c r="J89" s="62">
        <f t="shared" si="52"/>
        <v>0</v>
      </c>
      <c r="K89" s="281">
        <f t="shared" si="53"/>
        <v>88.2</v>
      </c>
      <c r="L89" s="62">
        <f t="shared" si="54"/>
        <v>0</v>
      </c>
    </row>
    <row r="90" spans="1:12">
      <c r="A90" s="20">
        <v>0</v>
      </c>
      <c r="B90" s="6" t="s">
        <v>4644</v>
      </c>
      <c r="C90" s="6" t="s">
        <v>4639</v>
      </c>
      <c r="D90" s="6" t="s">
        <v>4467</v>
      </c>
      <c r="E90" s="255" t="s">
        <v>52</v>
      </c>
      <c r="F90" s="7">
        <v>0.84</v>
      </c>
      <c r="G90" s="5">
        <f t="shared" si="50"/>
        <v>88.2</v>
      </c>
      <c r="H90" s="61"/>
      <c r="I90" s="60">
        <f t="shared" si="51"/>
        <v>0.84</v>
      </c>
      <c r="J90" s="62">
        <f t="shared" si="52"/>
        <v>0</v>
      </c>
      <c r="K90" s="281">
        <f t="shared" si="53"/>
        <v>88.2</v>
      </c>
      <c r="L90" s="62">
        <f t="shared" si="54"/>
        <v>0</v>
      </c>
    </row>
    <row r="91" spans="1:12">
      <c r="A91" s="20"/>
      <c r="B91" s="6"/>
      <c r="C91" s="6"/>
      <c r="D91" s="6"/>
      <c r="E91" s="255"/>
      <c r="F91" s="7"/>
      <c r="G91" s="5"/>
      <c r="H91" s="61"/>
      <c r="I91" s="60"/>
      <c r="J91" s="62"/>
      <c r="K91" s="281"/>
      <c r="L91" s="62"/>
    </row>
    <row r="92" spans="1:12">
      <c r="A92" s="20">
        <v>0</v>
      </c>
      <c r="B92" s="6" t="s">
        <v>4654</v>
      </c>
      <c r="C92" s="6" t="s">
        <v>4655</v>
      </c>
      <c r="D92" s="6" t="s">
        <v>4459</v>
      </c>
      <c r="E92" s="255" t="s">
        <v>52</v>
      </c>
      <c r="F92" s="7">
        <v>1.39</v>
      </c>
      <c r="G92" s="5">
        <f t="shared" si="50"/>
        <v>145.94999999999999</v>
      </c>
      <c r="H92" s="61"/>
      <c r="I92" s="60">
        <f t="shared" si="51"/>
        <v>1.39</v>
      </c>
      <c r="J92" s="62">
        <f t="shared" si="52"/>
        <v>0</v>
      </c>
      <c r="K92" s="281">
        <f t="shared" si="53"/>
        <v>145.94999999999999</v>
      </c>
      <c r="L92" s="62">
        <f t="shared" si="54"/>
        <v>0</v>
      </c>
    </row>
    <row r="93" spans="1:12">
      <c r="A93" s="20">
        <v>0</v>
      </c>
      <c r="B93" s="6" t="s">
        <v>4656</v>
      </c>
      <c r="C93" s="6" t="s">
        <v>4655</v>
      </c>
      <c r="D93" s="6" t="s">
        <v>4460</v>
      </c>
      <c r="E93" s="255" t="s">
        <v>52</v>
      </c>
      <c r="F93" s="7">
        <v>1.26</v>
      </c>
      <c r="G93" s="5">
        <f t="shared" si="50"/>
        <v>132.30000000000001</v>
      </c>
      <c r="H93" s="61"/>
      <c r="I93" s="60">
        <f t="shared" si="51"/>
        <v>1.26</v>
      </c>
      <c r="J93" s="62">
        <f t="shared" si="52"/>
        <v>0</v>
      </c>
      <c r="K93" s="281">
        <f t="shared" si="53"/>
        <v>132.30000000000001</v>
      </c>
      <c r="L93" s="62">
        <f t="shared" si="54"/>
        <v>0</v>
      </c>
    </row>
    <row r="94" spans="1:12">
      <c r="A94" s="20">
        <v>0</v>
      </c>
      <c r="B94" s="6" t="s">
        <v>4657</v>
      </c>
      <c r="C94" s="6" t="s">
        <v>4655</v>
      </c>
      <c r="D94" s="6" t="s">
        <v>4456</v>
      </c>
      <c r="E94" s="255" t="s">
        <v>52</v>
      </c>
      <c r="F94" s="7">
        <v>1.26</v>
      </c>
      <c r="G94" s="5">
        <f t="shared" si="50"/>
        <v>132.30000000000001</v>
      </c>
      <c r="H94" s="61"/>
      <c r="I94" s="60">
        <f t="shared" si="51"/>
        <v>1.26</v>
      </c>
      <c r="J94" s="62">
        <f t="shared" si="52"/>
        <v>0</v>
      </c>
      <c r="K94" s="281">
        <f t="shared" si="53"/>
        <v>132.30000000000001</v>
      </c>
      <c r="L94" s="62">
        <f t="shared" si="54"/>
        <v>0</v>
      </c>
    </row>
    <row r="95" spans="1:12">
      <c r="A95" s="20">
        <v>0</v>
      </c>
      <c r="B95" s="6" t="s">
        <v>4658</v>
      </c>
      <c r="C95" s="6" t="s">
        <v>4655</v>
      </c>
      <c r="D95" s="6" t="s">
        <v>4461</v>
      </c>
      <c r="E95" s="255" t="s">
        <v>52</v>
      </c>
      <c r="F95" s="7">
        <v>1.26</v>
      </c>
      <c r="G95" s="5">
        <f t="shared" si="50"/>
        <v>132.30000000000001</v>
      </c>
      <c r="H95" s="61"/>
      <c r="I95" s="60">
        <f t="shared" si="51"/>
        <v>1.26</v>
      </c>
      <c r="J95" s="62">
        <f t="shared" si="52"/>
        <v>0</v>
      </c>
      <c r="K95" s="281">
        <f t="shared" si="53"/>
        <v>132.30000000000001</v>
      </c>
      <c r="L95" s="62">
        <f t="shared" si="54"/>
        <v>0</v>
      </c>
    </row>
    <row r="96" spans="1:12">
      <c r="A96" s="20">
        <v>0</v>
      </c>
      <c r="B96" s="6" t="s">
        <v>4659</v>
      </c>
      <c r="C96" s="6" t="s">
        <v>4655</v>
      </c>
      <c r="D96" s="6" t="s">
        <v>4457</v>
      </c>
      <c r="E96" s="255" t="s">
        <v>52</v>
      </c>
      <c r="F96" s="7">
        <v>1.26</v>
      </c>
      <c r="G96" s="5">
        <f t="shared" si="50"/>
        <v>132.30000000000001</v>
      </c>
      <c r="H96" s="61"/>
      <c r="I96" s="60">
        <f t="shared" si="51"/>
        <v>1.26</v>
      </c>
      <c r="J96" s="62">
        <f t="shared" si="52"/>
        <v>0</v>
      </c>
      <c r="K96" s="281">
        <f t="shared" si="53"/>
        <v>132.30000000000001</v>
      </c>
      <c r="L96" s="62">
        <f t="shared" si="54"/>
        <v>0</v>
      </c>
    </row>
    <row r="97" spans="1:12">
      <c r="A97" s="20">
        <v>0</v>
      </c>
      <c r="B97" s="6" t="s">
        <v>4660</v>
      </c>
      <c r="C97" s="6" t="s">
        <v>4655</v>
      </c>
      <c r="D97" s="6" t="s">
        <v>4463</v>
      </c>
      <c r="E97" s="255" t="s">
        <v>52</v>
      </c>
      <c r="F97" s="7">
        <v>1.26</v>
      </c>
      <c r="G97" s="5">
        <f t="shared" si="50"/>
        <v>132.30000000000001</v>
      </c>
      <c r="H97" s="61"/>
      <c r="I97" s="60">
        <f t="shared" si="51"/>
        <v>1.26</v>
      </c>
      <c r="J97" s="62">
        <f t="shared" si="52"/>
        <v>0</v>
      </c>
      <c r="K97" s="281">
        <f t="shared" si="53"/>
        <v>132.30000000000001</v>
      </c>
      <c r="L97" s="62">
        <f t="shared" si="54"/>
        <v>0</v>
      </c>
    </row>
    <row r="98" spans="1:12">
      <c r="A98" s="20">
        <v>0</v>
      </c>
      <c r="B98" s="6" t="s">
        <v>4661</v>
      </c>
      <c r="C98" s="6" t="s">
        <v>4655</v>
      </c>
      <c r="D98" s="6" t="s">
        <v>4458</v>
      </c>
      <c r="E98" s="255" t="s">
        <v>52</v>
      </c>
      <c r="F98" s="7">
        <v>1.26</v>
      </c>
      <c r="G98" s="5">
        <f t="shared" si="50"/>
        <v>132.30000000000001</v>
      </c>
      <c r="H98" s="61"/>
      <c r="I98" s="60">
        <f t="shared" si="51"/>
        <v>1.26</v>
      </c>
      <c r="J98" s="62">
        <f t="shared" si="52"/>
        <v>0</v>
      </c>
      <c r="K98" s="281">
        <f t="shared" si="53"/>
        <v>132.30000000000001</v>
      </c>
      <c r="L98" s="62">
        <f t="shared" si="54"/>
        <v>0</v>
      </c>
    </row>
    <row r="99" spans="1:12">
      <c r="A99" s="20">
        <v>0</v>
      </c>
      <c r="B99" s="6" t="s">
        <v>4662</v>
      </c>
      <c r="C99" s="6" t="s">
        <v>4655</v>
      </c>
      <c r="D99" s="6" t="s">
        <v>4464</v>
      </c>
      <c r="E99" s="255" t="s">
        <v>52</v>
      </c>
      <c r="F99" s="7">
        <v>1.26</v>
      </c>
      <c r="G99" s="5">
        <f t="shared" si="50"/>
        <v>132.30000000000001</v>
      </c>
      <c r="H99" s="61"/>
      <c r="I99" s="60">
        <f t="shared" si="51"/>
        <v>1.26</v>
      </c>
      <c r="J99" s="62">
        <f t="shared" si="52"/>
        <v>0</v>
      </c>
      <c r="K99" s="281">
        <f t="shared" si="53"/>
        <v>132.30000000000001</v>
      </c>
      <c r="L99" s="62">
        <f t="shared" si="54"/>
        <v>0</v>
      </c>
    </row>
    <row r="100" spans="1:12">
      <c r="A100" s="20"/>
      <c r="B100" s="6"/>
      <c r="C100" s="6"/>
      <c r="D100" s="6"/>
      <c r="E100" s="255"/>
      <c r="F100" s="7"/>
      <c r="G100" s="5"/>
      <c r="H100" s="61"/>
      <c r="I100" s="60"/>
      <c r="J100" s="62"/>
      <c r="K100" s="281"/>
      <c r="L100" s="62"/>
    </row>
    <row r="101" spans="1:12">
      <c r="A101" s="20">
        <v>0</v>
      </c>
      <c r="B101" s="6" t="s">
        <v>4862</v>
      </c>
      <c r="C101" s="6" t="s">
        <v>4863</v>
      </c>
      <c r="D101" s="6" t="s">
        <v>71</v>
      </c>
      <c r="E101" s="255" t="s">
        <v>225</v>
      </c>
      <c r="F101" s="7">
        <v>50.06</v>
      </c>
      <c r="G101" s="5">
        <f t="shared" ref="G101:G103" si="55">ROUND(F101*Курс_EUR,2)</f>
        <v>5256.3</v>
      </c>
      <c r="H101" s="61"/>
      <c r="I101" s="60">
        <f t="shared" ref="I101:I103" si="56">F101*(1-Скидка_SUNMIGHT)</f>
        <v>50.06</v>
      </c>
      <c r="J101" s="62">
        <f t="shared" ref="J101:J103" si="57">I101*H101</f>
        <v>0</v>
      </c>
      <c r="K101" s="281">
        <f t="shared" ref="K101:K103" si="58">G101*(1-Скидка_SUNMIGHT)</f>
        <v>5256.3</v>
      </c>
      <c r="L101" s="62">
        <f t="shared" ref="L101:L103" si="59">H101*K101</f>
        <v>0</v>
      </c>
    </row>
    <row r="102" spans="1:12">
      <c r="A102" s="20">
        <v>0</v>
      </c>
      <c r="B102" s="6" t="s">
        <v>4864</v>
      </c>
      <c r="C102" s="6" t="s">
        <v>4863</v>
      </c>
      <c r="D102" s="6" t="s">
        <v>75</v>
      </c>
      <c r="E102" s="255" t="s">
        <v>225</v>
      </c>
      <c r="F102" s="7">
        <v>50.06</v>
      </c>
      <c r="G102" s="5">
        <f t="shared" si="55"/>
        <v>5256.3</v>
      </c>
      <c r="H102" s="61"/>
      <c r="I102" s="60">
        <f t="shared" si="56"/>
        <v>50.06</v>
      </c>
      <c r="J102" s="62">
        <f t="shared" si="57"/>
        <v>0</v>
      </c>
      <c r="K102" s="281">
        <f t="shared" si="58"/>
        <v>5256.3</v>
      </c>
      <c r="L102" s="62">
        <f t="shared" si="59"/>
        <v>0</v>
      </c>
    </row>
    <row r="103" spans="1:12">
      <c r="A103" s="20">
        <v>0</v>
      </c>
      <c r="B103" s="6" t="s">
        <v>4865</v>
      </c>
      <c r="C103" s="6" t="s">
        <v>4863</v>
      </c>
      <c r="D103" s="6" t="s">
        <v>79</v>
      </c>
      <c r="E103" s="255" t="s">
        <v>225</v>
      </c>
      <c r="F103" s="7">
        <v>50.06</v>
      </c>
      <c r="G103" s="5">
        <f t="shared" si="55"/>
        <v>5256.3</v>
      </c>
      <c r="H103" s="61"/>
      <c r="I103" s="60">
        <f t="shared" si="56"/>
        <v>50.06</v>
      </c>
      <c r="J103" s="62">
        <f t="shared" si="57"/>
        <v>0</v>
      </c>
      <c r="K103" s="281">
        <f t="shared" si="58"/>
        <v>5256.3</v>
      </c>
      <c r="L103" s="62">
        <f t="shared" si="59"/>
        <v>0</v>
      </c>
    </row>
    <row r="104" spans="1:12">
      <c r="A104" s="20"/>
      <c r="B104" s="6"/>
      <c r="C104" s="6"/>
      <c r="D104" s="6"/>
      <c r="E104" s="255"/>
      <c r="F104" s="7"/>
      <c r="G104" s="7"/>
      <c r="H104" s="61"/>
      <c r="I104" s="60"/>
      <c r="J104" s="62"/>
      <c r="K104" s="281"/>
      <c r="L104" s="62"/>
    </row>
    <row r="105" spans="1:12">
      <c r="A105" s="20"/>
      <c r="B105" s="332" t="s">
        <v>3130</v>
      </c>
      <c r="C105" s="332"/>
      <c r="D105" s="332"/>
      <c r="E105" s="332"/>
      <c r="F105" s="332"/>
      <c r="G105" s="257"/>
      <c r="H105" s="112"/>
      <c r="I105" s="112"/>
      <c r="J105" s="112"/>
      <c r="K105" s="281"/>
      <c r="L105" s="62"/>
    </row>
    <row r="106" spans="1:12">
      <c r="A106" s="20"/>
      <c r="B106" s="111" t="s">
        <v>3131</v>
      </c>
      <c r="C106" s="54"/>
      <c r="D106" s="54"/>
      <c r="E106" s="54"/>
      <c r="F106" s="54"/>
      <c r="G106" s="54"/>
      <c r="H106" s="112"/>
      <c r="I106" s="112"/>
      <c r="J106" s="112"/>
      <c r="K106" s="281"/>
      <c r="L106" s="62"/>
    </row>
    <row r="107" spans="1:12">
      <c r="A107" s="20">
        <v>0</v>
      </c>
      <c r="B107" s="6" t="s">
        <v>2574</v>
      </c>
      <c r="C107" s="4" t="s">
        <v>2642</v>
      </c>
      <c r="D107" s="4" t="s">
        <v>58</v>
      </c>
      <c r="E107" s="48" t="s">
        <v>52</v>
      </c>
      <c r="F107" s="5">
        <v>0.62</v>
      </c>
      <c r="G107" s="5">
        <f t="shared" ref="G107:G116" si="60">ROUND(F107*Курс_EUR,2)</f>
        <v>65.099999999999994</v>
      </c>
      <c r="H107" s="61"/>
      <c r="I107" s="60">
        <f t="shared" ref="I107:I116" si="61">F107*(1-Скидка_SUNMIGHT)</f>
        <v>0.62</v>
      </c>
      <c r="J107" s="62">
        <f t="shared" ref="J107:J116" si="62">I107*H107</f>
        <v>0</v>
      </c>
      <c r="K107" s="281">
        <f t="shared" ref="K107:K116" si="63">G107*(1-Скидка_SUNMIGHT)</f>
        <v>65.099999999999994</v>
      </c>
      <c r="L107" s="62">
        <f t="shared" ref="L107:L116" si="64">H107*K107</f>
        <v>0</v>
      </c>
    </row>
    <row r="108" spans="1:12">
      <c r="A108" s="20">
        <v>0</v>
      </c>
      <c r="B108" s="6" t="s">
        <v>2575</v>
      </c>
      <c r="C108" s="4" t="s">
        <v>2642</v>
      </c>
      <c r="D108" s="4" t="s">
        <v>61</v>
      </c>
      <c r="E108" s="48" t="s">
        <v>52</v>
      </c>
      <c r="F108" s="5">
        <v>0.54</v>
      </c>
      <c r="G108" s="5">
        <f t="shared" si="60"/>
        <v>56.7</v>
      </c>
      <c r="H108" s="61"/>
      <c r="I108" s="60">
        <f t="shared" si="61"/>
        <v>0.54</v>
      </c>
      <c r="J108" s="62">
        <f t="shared" si="62"/>
        <v>0</v>
      </c>
      <c r="K108" s="281">
        <f t="shared" si="63"/>
        <v>56.7</v>
      </c>
      <c r="L108" s="62">
        <f t="shared" si="64"/>
        <v>0</v>
      </c>
    </row>
    <row r="109" spans="1:12">
      <c r="A109" s="20">
        <v>0</v>
      </c>
      <c r="B109" s="6" t="s">
        <v>2576</v>
      </c>
      <c r="C109" s="4" t="s">
        <v>2642</v>
      </c>
      <c r="D109" s="4" t="s">
        <v>63</v>
      </c>
      <c r="E109" s="48" t="s">
        <v>52</v>
      </c>
      <c r="F109" s="5">
        <v>0.54</v>
      </c>
      <c r="G109" s="5">
        <f t="shared" si="60"/>
        <v>56.7</v>
      </c>
      <c r="H109" s="61"/>
      <c r="I109" s="60">
        <f t="shared" si="61"/>
        <v>0.54</v>
      </c>
      <c r="J109" s="62">
        <f t="shared" si="62"/>
        <v>0</v>
      </c>
      <c r="K109" s="281">
        <f t="shared" si="63"/>
        <v>56.7</v>
      </c>
      <c r="L109" s="62">
        <f t="shared" si="64"/>
        <v>0</v>
      </c>
    </row>
    <row r="110" spans="1:12">
      <c r="A110" s="20">
        <v>0</v>
      </c>
      <c r="B110" s="6" t="s">
        <v>2577</v>
      </c>
      <c r="C110" s="4" t="s">
        <v>2642</v>
      </c>
      <c r="D110" s="4" t="s">
        <v>65</v>
      </c>
      <c r="E110" s="48" t="s">
        <v>52</v>
      </c>
      <c r="F110" s="5">
        <v>0.54</v>
      </c>
      <c r="G110" s="5">
        <f t="shared" si="60"/>
        <v>56.7</v>
      </c>
      <c r="H110" s="61"/>
      <c r="I110" s="60">
        <f t="shared" si="61"/>
        <v>0.54</v>
      </c>
      <c r="J110" s="62">
        <f t="shared" si="62"/>
        <v>0</v>
      </c>
      <c r="K110" s="281">
        <f t="shared" si="63"/>
        <v>56.7</v>
      </c>
      <c r="L110" s="62">
        <f t="shared" si="64"/>
        <v>0</v>
      </c>
    </row>
    <row r="111" spans="1:12">
      <c r="A111" s="20">
        <v>0</v>
      </c>
      <c r="B111" s="6" t="s">
        <v>2578</v>
      </c>
      <c r="C111" s="4" t="s">
        <v>2642</v>
      </c>
      <c r="D111" s="4" t="s">
        <v>67</v>
      </c>
      <c r="E111" s="48" t="s">
        <v>52</v>
      </c>
      <c r="F111" s="5">
        <v>0.54</v>
      </c>
      <c r="G111" s="5">
        <f t="shared" si="60"/>
        <v>56.7</v>
      </c>
      <c r="H111" s="61"/>
      <c r="I111" s="60">
        <f t="shared" si="61"/>
        <v>0.54</v>
      </c>
      <c r="J111" s="62">
        <f t="shared" si="62"/>
        <v>0</v>
      </c>
      <c r="K111" s="281">
        <f t="shared" si="63"/>
        <v>56.7</v>
      </c>
      <c r="L111" s="62">
        <f t="shared" si="64"/>
        <v>0</v>
      </c>
    </row>
    <row r="112" spans="1:12">
      <c r="A112" s="20">
        <v>0</v>
      </c>
      <c r="B112" s="6" t="s">
        <v>2579</v>
      </c>
      <c r="C112" s="4" t="s">
        <v>2642</v>
      </c>
      <c r="D112" s="4" t="s">
        <v>71</v>
      </c>
      <c r="E112" s="48" t="s">
        <v>52</v>
      </c>
      <c r="F112" s="5">
        <v>0.54</v>
      </c>
      <c r="G112" s="5">
        <f t="shared" si="60"/>
        <v>56.7</v>
      </c>
      <c r="H112" s="61"/>
      <c r="I112" s="60">
        <f t="shared" si="61"/>
        <v>0.54</v>
      </c>
      <c r="J112" s="62">
        <f t="shared" si="62"/>
        <v>0</v>
      </c>
      <c r="K112" s="281">
        <f t="shared" si="63"/>
        <v>56.7</v>
      </c>
      <c r="L112" s="62">
        <f t="shared" si="64"/>
        <v>0</v>
      </c>
    </row>
    <row r="113" spans="1:12">
      <c r="A113" s="20">
        <v>0</v>
      </c>
      <c r="B113" s="6" t="s">
        <v>2580</v>
      </c>
      <c r="C113" s="4" t="s">
        <v>2642</v>
      </c>
      <c r="D113" s="4" t="s">
        <v>75</v>
      </c>
      <c r="E113" s="48" t="s">
        <v>52</v>
      </c>
      <c r="F113" s="5">
        <v>0.54</v>
      </c>
      <c r="G113" s="5">
        <f t="shared" si="60"/>
        <v>56.7</v>
      </c>
      <c r="H113" s="61"/>
      <c r="I113" s="60">
        <f t="shared" si="61"/>
        <v>0.54</v>
      </c>
      <c r="J113" s="62">
        <f t="shared" si="62"/>
        <v>0</v>
      </c>
      <c r="K113" s="281">
        <f t="shared" si="63"/>
        <v>56.7</v>
      </c>
      <c r="L113" s="62">
        <f t="shared" si="64"/>
        <v>0</v>
      </c>
    </row>
    <row r="114" spans="1:12">
      <c r="A114" s="20">
        <v>0</v>
      </c>
      <c r="B114" s="6" t="s">
        <v>2581</v>
      </c>
      <c r="C114" s="4" t="s">
        <v>2642</v>
      </c>
      <c r="D114" s="4" t="s">
        <v>79</v>
      </c>
      <c r="E114" s="48" t="s">
        <v>52</v>
      </c>
      <c r="F114" s="5">
        <v>0.54</v>
      </c>
      <c r="G114" s="5">
        <f t="shared" si="60"/>
        <v>56.7</v>
      </c>
      <c r="H114" s="61"/>
      <c r="I114" s="60">
        <f t="shared" si="61"/>
        <v>0.54</v>
      </c>
      <c r="J114" s="62">
        <f t="shared" si="62"/>
        <v>0</v>
      </c>
      <c r="K114" s="281">
        <f t="shared" si="63"/>
        <v>56.7</v>
      </c>
      <c r="L114" s="62">
        <f t="shared" si="64"/>
        <v>0</v>
      </c>
    </row>
    <row r="115" spans="1:12">
      <c r="A115" s="20">
        <v>0</v>
      </c>
      <c r="B115" s="6" t="s">
        <v>2582</v>
      </c>
      <c r="C115" s="4" t="s">
        <v>2642</v>
      </c>
      <c r="D115" s="4" t="s">
        <v>81</v>
      </c>
      <c r="E115" s="48" t="s">
        <v>52</v>
      </c>
      <c r="F115" s="5">
        <v>0.54</v>
      </c>
      <c r="G115" s="5">
        <f t="shared" si="60"/>
        <v>56.7</v>
      </c>
      <c r="H115" s="61"/>
      <c r="I115" s="60">
        <f t="shared" si="61"/>
        <v>0.54</v>
      </c>
      <c r="J115" s="62">
        <f t="shared" si="62"/>
        <v>0</v>
      </c>
      <c r="K115" s="281">
        <f t="shared" si="63"/>
        <v>56.7</v>
      </c>
      <c r="L115" s="62">
        <f t="shared" si="64"/>
        <v>0</v>
      </c>
    </row>
    <row r="116" spans="1:12">
      <c r="A116" s="20">
        <v>0</v>
      </c>
      <c r="B116" s="6" t="s">
        <v>2583</v>
      </c>
      <c r="C116" s="4" t="s">
        <v>2642</v>
      </c>
      <c r="D116" s="4" t="s">
        <v>83</v>
      </c>
      <c r="E116" s="48" t="s">
        <v>52</v>
      </c>
      <c r="F116" s="5">
        <v>0.54</v>
      </c>
      <c r="G116" s="5">
        <f t="shared" si="60"/>
        <v>56.7</v>
      </c>
      <c r="H116" s="61"/>
      <c r="I116" s="60">
        <f t="shared" si="61"/>
        <v>0.54</v>
      </c>
      <c r="J116" s="62">
        <f t="shared" si="62"/>
        <v>0</v>
      </c>
      <c r="K116" s="281">
        <f t="shared" si="63"/>
        <v>56.7</v>
      </c>
      <c r="L116" s="62">
        <f t="shared" si="64"/>
        <v>0</v>
      </c>
    </row>
    <row r="117" spans="1:12">
      <c r="A117" s="20"/>
      <c r="B117" s="6"/>
      <c r="C117" s="4"/>
      <c r="D117" s="4"/>
      <c r="E117" s="48"/>
      <c r="F117" s="5"/>
      <c r="G117" s="5"/>
      <c r="H117" s="61"/>
      <c r="I117" s="60"/>
      <c r="J117" s="62"/>
      <c r="K117" s="281"/>
      <c r="L117" s="62"/>
    </row>
    <row r="118" spans="1:12">
      <c r="A118" s="20">
        <v>0</v>
      </c>
      <c r="B118" s="6" t="s">
        <v>2584</v>
      </c>
      <c r="C118" s="4" t="s">
        <v>2643</v>
      </c>
      <c r="D118" s="4" t="s">
        <v>58</v>
      </c>
      <c r="E118" s="48" t="s">
        <v>52</v>
      </c>
      <c r="F118" s="5">
        <v>0.82</v>
      </c>
      <c r="G118" s="5">
        <f t="shared" ref="G118:G127" si="65">ROUND(F118*Курс_EUR,2)</f>
        <v>86.1</v>
      </c>
      <c r="H118" s="61"/>
      <c r="I118" s="60">
        <f t="shared" ref="I118:I127" si="66">F118*(1-Скидка_SUNMIGHT)</f>
        <v>0.82</v>
      </c>
      <c r="J118" s="62">
        <f t="shared" ref="J118:J127" si="67">I118*H118</f>
        <v>0</v>
      </c>
      <c r="K118" s="281">
        <f t="shared" ref="K118:K127" si="68">G118*(1-Скидка_SUNMIGHT)</f>
        <v>86.1</v>
      </c>
      <c r="L118" s="62">
        <f t="shared" ref="L118:L127" si="69">H118*K118</f>
        <v>0</v>
      </c>
    </row>
    <row r="119" spans="1:12">
      <c r="A119" s="20">
        <v>0</v>
      </c>
      <c r="B119" s="6" t="s">
        <v>2585</v>
      </c>
      <c r="C119" s="4" t="s">
        <v>2643</v>
      </c>
      <c r="D119" s="4" t="s">
        <v>61</v>
      </c>
      <c r="E119" s="48" t="s">
        <v>52</v>
      </c>
      <c r="F119" s="5">
        <v>0.71</v>
      </c>
      <c r="G119" s="5">
        <f t="shared" si="65"/>
        <v>74.55</v>
      </c>
      <c r="H119" s="61"/>
      <c r="I119" s="60">
        <f t="shared" si="66"/>
        <v>0.71</v>
      </c>
      <c r="J119" s="62">
        <f t="shared" si="67"/>
        <v>0</v>
      </c>
      <c r="K119" s="281">
        <f t="shared" si="68"/>
        <v>74.55</v>
      </c>
      <c r="L119" s="62">
        <f t="shared" si="69"/>
        <v>0</v>
      </c>
    </row>
    <row r="120" spans="1:12">
      <c r="A120" s="20">
        <v>0</v>
      </c>
      <c r="B120" s="6" t="s">
        <v>2586</v>
      </c>
      <c r="C120" s="4" t="s">
        <v>2643</v>
      </c>
      <c r="D120" s="4" t="s">
        <v>63</v>
      </c>
      <c r="E120" s="48" t="s">
        <v>52</v>
      </c>
      <c r="F120" s="5">
        <v>0.71</v>
      </c>
      <c r="G120" s="5">
        <f t="shared" si="65"/>
        <v>74.55</v>
      </c>
      <c r="H120" s="61"/>
      <c r="I120" s="60">
        <f t="shared" si="66"/>
        <v>0.71</v>
      </c>
      <c r="J120" s="62">
        <f t="shared" si="67"/>
        <v>0</v>
      </c>
      <c r="K120" s="281">
        <f t="shared" si="68"/>
        <v>74.55</v>
      </c>
      <c r="L120" s="62">
        <f t="shared" si="69"/>
        <v>0</v>
      </c>
    </row>
    <row r="121" spans="1:12">
      <c r="A121" s="20">
        <v>0</v>
      </c>
      <c r="B121" s="6" t="s">
        <v>2587</v>
      </c>
      <c r="C121" s="4" t="s">
        <v>2643</v>
      </c>
      <c r="D121" s="4" t="s">
        <v>65</v>
      </c>
      <c r="E121" s="48" t="s">
        <v>52</v>
      </c>
      <c r="F121" s="5">
        <v>0.71</v>
      </c>
      <c r="G121" s="5">
        <f t="shared" si="65"/>
        <v>74.55</v>
      </c>
      <c r="H121" s="61"/>
      <c r="I121" s="60">
        <f t="shared" si="66"/>
        <v>0.71</v>
      </c>
      <c r="J121" s="62">
        <f t="shared" si="67"/>
        <v>0</v>
      </c>
      <c r="K121" s="281">
        <f t="shared" si="68"/>
        <v>74.55</v>
      </c>
      <c r="L121" s="62">
        <f t="shared" si="69"/>
        <v>0</v>
      </c>
    </row>
    <row r="122" spans="1:12">
      <c r="A122" s="20">
        <v>0</v>
      </c>
      <c r="B122" s="6" t="s">
        <v>2588</v>
      </c>
      <c r="C122" s="4" t="s">
        <v>2643</v>
      </c>
      <c r="D122" s="4" t="s">
        <v>67</v>
      </c>
      <c r="E122" s="48" t="s">
        <v>52</v>
      </c>
      <c r="F122" s="5">
        <v>0.71</v>
      </c>
      <c r="G122" s="5">
        <f t="shared" si="65"/>
        <v>74.55</v>
      </c>
      <c r="H122" s="61"/>
      <c r="I122" s="60">
        <f t="shared" si="66"/>
        <v>0.71</v>
      </c>
      <c r="J122" s="62">
        <f t="shared" si="67"/>
        <v>0</v>
      </c>
      <c r="K122" s="281">
        <f t="shared" si="68"/>
        <v>74.55</v>
      </c>
      <c r="L122" s="62">
        <f t="shared" si="69"/>
        <v>0</v>
      </c>
    </row>
    <row r="123" spans="1:12">
      <c r="A123" s="20">
        <v>0</v>
      </c>
      <c r="B123" s="6" t="s">
        <v>2589</v>
      </c>
      <c r="C123" s="4" t="s">
        <v>2643</v>
      </c>
      <c r="D123" s="4" t="s">
        <v>71</v>
      </c>
      <c r="E123" s="48" t="s">
        <v>52</v>
      </c>
      <c r="F123" s="5">
        <v>0.71</v>
      </c>
      <c r="G123" s="5">
        <f t="shared" si="65"/>
        <v>74.55</v>
      </c>
      <c r="H123" s="61"/>
      <c r="I123" s="60">
        <f t="shared" si="66"/>
        <v>0.71</v>
      </c>
      <c r="J123" s="62">
        <f t="shared" si="67"/>
        <v>0</v>
      </c>
      <c r="K123" s="281">
        <f t="shared" si="68"/>
        <v>74.55</v>
      </c>
      <c r="L123" s="62">
        <f t="shared" si="69"/>
        <v>0</v>
      </c>
    </row>
    <row r="124" spans="1:12">
      <c r="A124" s="20">
        <v>0</v>
      </c>
      <c r="B124" s="6" t="s">
        <v>2590</v>
      </c>
      <c r="C124" s="4" t="s">
        <v>2643</v>
      </c>
      <c r="D124" s="4" t="s">
        <v>75</v>
      </c>
      <c r="E124" s="48" t="s">
        <v>52</v>
      </c>
      <c r="F124" s="5">
        <v>0.71</v>
      </c>
      <c r="G124" s="5">
        <f t="shared" si="65"/>
        <v>74.55</v>
      </c>
      <c r="H124" s="61"/>
      <c r="I124" s="60">
        <f t="shared" si="66"/>
        <v>0.71</v>
      </c>
      <c r="J124" s="62">
        <f t="shared" si="67"/>
        <v>0</v>
      </c>
      <c r="K124" s="281">
        <f t="shared" si="68"/>
        <v>74.55</v>
      </c>
      <c r="L124" s="62">
        <f t="shared" si="69"/>
        <v>0</v>
      </c>
    </row>
    <row r="125" spans="1:12">
      <c r="A125" s="20">
        <v>0</v>
      </c>
      <c r="B125" s="6" t="s">
        <v>2591</v>
      </c>
      <c r="C125" s="4" t="s">
        <v>2643</v>
      </c>
      <c r="D125" s="4" t="s">
        <v>79</v>
      </c>
      <c r="E125" s="48" t="s">
        <v>52</v>
      </c>
      <c r="F125" s="5">
        <v>0.71</v>
      </c>
      <c r="G125" s="5">
        <f t="shared" si="65"/>
        <v>74.55</v>
      </c>
      <c r="H125" s="61"/>
      <c r="I125" s="60">
        <f t="shared" si="66"/>
        <v>0.71</v>
      </c>
      <c r="J125" s="62">
        <f t="shared" si="67"/>
        <v>0</v>
      </c>
      <c r="K125" s="281">
        <f t="shared" si="68"/>
        <v>74.55</v>
      </c>
      <c r="L125" s="62">
        <f t="shared" si="69"/>
        <v>0</v>
      </c>
    </row>
    <row r="126" spans="1:12">
      <c r="A126" s="20">
        <v>0</v>
      </c>
      <c r="B126" s="6" t="s">
        <v>2592</v>
      </c>
      <c r="C126" s="4" t="s">
        <v>2643</v>
      </c>
      <c r="D126" s="4" t="s">
        <v>81</v>
      </c>
      <c r="E126" s="48" t="s">
        <v>52</v>
      </c>
      <c r="F126" s="5">
        <v>0.71</v>
      </c>
      <c r="G126" s="5">
        <f t="shared" si="65"/>
        <v>74.55</v>
      </c>
      <c r="H126" s="61"/>
      <c r="I126" s="60">
        <f t="shared" si="66"/>
        <v>0.71</v>
      </c>
      <c r="J126" s="62">
        <f t="shared" si="67"/>
        <v>0</v>
      </c>
      <c r="K126" s="281">
        <f t="shared" si="68"/>
        <v>74.55</v>
      </c>
      <c r="L126" s="62">
        <f t="shared" si="69"/>
        <v>0</v>
      </c>
    </row>
    <row r="127" spans="1:12">
      <c r="A127" s="20">
        <v>0</v>
      </c>
      <c r="B127" s="6" t="s">
        <v>2593</v>
      </c>
      <c r="C127" s="4" t="s">
        <v>2643</v>
      </c>
      <c r="D127" s="4" t="s">
        <v>83</v>
      </c>
      <c r="E127" s="48" t="s">
        <v>52</v>
      </c>
      <c r="F127" s="5">
        <v>0.71</v>
      </c>
      <c r="G127" s="5">
        <f t="shared" si="65"/>
        <v>74.55</v>
      </c>
      <c r="H127" s="61"/>
      <c r="I127" s="60">
        <f t="shared" si="66"/>
        <v>0.71</v>
      </c>
      <c r="J127" s="62">
        <f t="shared" si="67"/>
        <v>0</v>
      </c>
      <c r="K127" s="281">
        <f t="shared" si="68"/>
        <v>74.55</v>
      </c>
      <c r="L127" s="62">
        <f t="shared" si="69"/>
        <v>0</v>
      </c>
    </row>
    <row r="128" spans="1:12">
      <c r="A128" s="20">
        <v>0</v>
      </c>
      <c r="B128" s="6" t="s">
        <v>4732</v>
      </c>
      <c r="C128" s="4" t="s">
        <v>2643</v>
      </c>
      <c r="D128" s="4" t="s">
        <v>84</v>
      </c>
      <c r="E128" s="48" t="s">
        <v>52</v>
      </c>
      <c r="F128" s="5">
        <v>0.71</v>
      </c>
      <c r="G128" s="5">
        <f t="shared" ref="G128" si="70">ROUND(F128*Курс_EUR,2)</f>
        <v>74.55</v>
      </c>
      <c r="H128" s="61"/>
      <c r="I128" s="60">
        <f t="shared" ref="I128" si="71">F128*(1-Скидка_SUNMIGHT)</f>
        <v>0.71</v>
      </c>
      <c r="J128" s="62">
        <f t="shared" ref="J128" si="72">I128*H128</f>
        <v>0</v>
      </c>
      <c r="K128" s="281">
        <f t="shared" ref="K128" si="73">G128*(1-Скидка_SUNMIGHT)</f>
        <v>74.55</v>
      </c>
      <c r="L128" s="62">
        <f t="shared" ref="L128" si="74">H128*K128</f>
        <v>0</v>
      </c>
    </row>
    <row r="129" spans="1:12">
      <c r="A129" s="20"/>
      <c r="B129" s="6"/>
      <c r="C129" s="4"/>
      <c r="D129" s="4"/>
      <c r="E129" s="48"/>
      <c r="F129" s="5"/>
      <c r="G129" s="5"/>
      <c r="H129" s="61"/>
      <c r="I129" s="60"/>
      <c r="J129" s="62"/>
      <c r="K129" s="281"/>
      <c r="L129" s="62"/>
    </row>
    <row r="130" spans="1:12">
      <c r="A130" s="20">
        <v>0</v>
      </c>
      <c r="B130" s="6" t="s">
        <v>2594</v>
      </c>
      <c r="C130" s="4" t="s">
        <v>2644</v>
      </c>
      <c r="D130" s="4" t="s">
        <v>58</v>
      </c>
      <c r="E130" s="48" t="s">
        <v>52</v>
      </c>
      <c r="F130" s="5">
        <v>1.1599999999999999</v>
      </c>
      <c r="G130" s="5">
        <f t="shared" ref="G130:G137" si="75">ROUND(F130*Курс_EUR,2)</f>
        <v>121.8</v>
      </c>
      <c r="H130" s="61"/>
      <c r="I130" s="60">
        <f t="shared" ref="I130:I137" si="76">F130*(1-Скидка_SUNMIGHT)</f>
        <v>1.1599999999999999</v>
      </c>
      <c r="J130" s="62">
        <f t="shared" ref="J130:J137" si="77">I130*H130</f>
        <v>0</v>
      </c>
      <c r="K130" s="281">
        <f t="shared" ref="K130:K137" si="78">G130*(1-Скидка_SUNMIGHT)</f>
        <v>121.8</v>
      </c>
      <c r="L130" s="62">
        <f t="shared" ref="L130:L137" si="79">H130*K130</f>
        <v>0</v>
      </c>
    </row>
    <row r="131" spans="1:12">
      <c r="A131" s="20">
        <v>0</v>
      </c>
      <c r="B131" s="6" t="s">
        <v>2595</v>
      </c>
      <c r="C131" s="4" t="s">
        <v>2644</v>
      </c>
      <c r="D131" s="4" t="s">
        <v>61</v>
      </c>
      <c r="E131" s="48" t="s">
        <v>52</v>
      </c>
      <c r="F131" s="5">
        <v>1.05</v>
      </c>
      <c r="G131" s="5">
        <f t="shared" si="75"/>
        <v>110.25</v>
      </c>
      <c r="H131" s="61"/>
      <c r="I131" s="60">
        <f t="shared" si="76"/>
        <v>1.05</v>
      </c>
      <c r="J131" s="62">
        <f t="shared" si="77"/>
        <v>0</v>
      </c>
      <c r="K131" s="281">
        <f t="shared" si="78"/>
        <v>110.25</v>
      </c>
      <c r="L131" s="62">
        <f t="shared" si="79"/>
        <v>0</v>
      </c>
    </row>
    <row r="132" spans="1:12">
      <c r="A132" s="20">
        <v>0</v>
      </c>
      <c r="B132" s="6" t="s">
        <v>2596</v>
      </c>
      <c r="C132" s="4" t="s">
        <v>2644</v>
      </c>
      <c r="D132" s="4" t="s">
        <v>63</v>
      </c>
      <c r="E132" s="48" t="s">
        <v>52</v>
      </c>
      <c r="F132" s="5">
        <v>1.05</v>
      </c>
      <c r="G132" s="5">
        <f t="shared" si="75"/>
        <v>110.25</v>
      </c>
      <c r="H132" s="61"/>
      <c r="I132" s="60">
        <f t="shared" si="76"/>
        <v>1.05</v>
      </c>
      <c r="J132" s="62">
        <f t="shared" si="77"/>
        <v>0</v>
      </c>
      <c r="K132" s="281">
        <f t="shared" si="78"/>
        <v>110.25</v>
      </c>
      <c r="L132" s="62">
        <f t="shared" si="79"/>
        <v>0</v>
      </c>
    </row>
    <row r="133" spans="1:12">
      <c r="A133" s="20">
        <v>0</v>
      </c>
      <c r="B133" s="6" t="s">
        <v>2597</v>
      </c>
      <c r="C133" s="4" t="s">
        <v>2644</v>
      </c>
      <c r="D133" s="4" t="s">
        <v>65</v>
      </c>
      <c r="E133" s="48" t="s">
        <v>52</v>
      </c>
      <c r="F133" s="5">
        <v>1.05</v>
      </c>
      <c r="G133" s="5">
        <f t="shared" si="75"/>
        <v>110.25</v>
      </c>
      <c r="H133" s="61"/>
      <c r="I133" s="60">
        <f t="shared" si="76"/>
        <v>1.05</v>
      </c>
      <c r="J133" s="62">
        <f t="shared" si="77"/>
        <v>0</v>
      </c>
      <c r="K133" s="281">
        <f t="shared" si="78"/>
        <v>110.25</v>
      </c>
      <c r="L133" s="62">
        <f t="shared" si="79"/>
        <v>0</v>
      </c>
    </row>
    <row r="134" spans="1:12">
      <c r="A134" s="20">
        <v>0</v>
      </c>
      <c r="B134" s="6" t="s">
        <v>2598</v>
      </c>
      <c r="C134" s="4" t="s">
        <v>2644</v>
      </c>
      <c r="D134" s="4" t="s">
        <v>67</v>
      </c>
      <c r="E134" s="48" t="s">
        <v>52</v>
      </c>
      <c r="F134" s="5">
        <v>1.05</v>
      </c>
      <c r="G134" s="5">
        <f t="shared" si="75"/>
        <v>110.25</v>
      </c>
      <c r="H134" s="61"/>
      <c r="I134" s="60">
        <f t="shared" si="76"/>
        <v>1.05</v>
      </c>
      <c r="J134" s="62">
        <f t="shared" si="77"/>
        <v>0</v>
      </c>
      <c r="K134" s="281">
        <f t="shared" si="78"/>
        <v>110.25</v>
      </c>
      <c r="L134" s="62">
        <f t="shared" si="79"/>
        <v>0</v>
      </c>
    </row>
    <row r="135" spans="1:12">
      <c r="A135" s="20">
        <v>0</v>
      </c>
      <c r="B135" s="6" t="s">
        <v>2599</v>
      </c>
      <c r="C135" s="4" t="s">
        <v>2644</v>
      </c>
      <c r="D135" s="4" t="s">
        <v>71</v>
      </c>
      <c r="E135" s="48" t="s">
        <v>52</v>
      </c>
      <c r="F135" s="5">
        <v>1.05</v>
      </c>
      <c r="G135" s="5">
        <f t="shared" si="75"/>
        <v>110.25</v>
      </c>
      <c r="H135" s="61"/>
      <c r="I135" s="60">
        <f t="shared" si="76"/>
        <v>1.05</v>
      </c>
      <c r="J135" s="62">
        <f t="shared" si="77"/>
        <v>0</v>
      </c>
      <c r="K135" s="281">
        <f t="shared" si="78"/>
        <v>110.25</v>
      </c>
      <c r="L135" s="62">
        <f t="shared" si="79"/>
        <v>0</v>
      </c>
    </row>
    <row r="136" spans="1:12">
      <c r="A136" s="20">
        <v>0</v>
      </c>
      <c r="B136" s="6" t="s">
        <v>2600</v>
      </c>
      <c r="C136" s="4" t="s">
        <v>2644</v>
      </c>
      <c r="D136" s="4" t="s">
        <v>75</v>
      </c>
      <c r="E136" s="48" t="s">
        <v>52</v>
      </c>
      <c r="F136" s="5">
        <v>1.05</v>
      </c>
      <c r="G136" s="5">
        <f t="shared" si="75"/>
        <v>110.25</v>
      </c>
      <c r="H136" s="61"/>
      <c r="I136" s="60">
        <f t="shared" si="76"/>
        <v>1.05</v>
      </c>
      <c r="J136" s="62">
        <f t="shared" si="77"/>
        <v>0</v>
      </c>
      <c r="K136" s="281">
        <f t="shared" si="78"/>
        <v>110.25</v>
      </c>
      <c r="L136" s="62">
        <f t="shared" si="79"/>
        <v>0</v>
      </c>
    </row>
    <row r="137" spans="1:12">
      <c r="A137" s="20">
        <v>0</v>
      </c>
      <c r="B137" s="6" t="s">
        <v>2601</v>
      </c>
      <c r="C137" s="4" t="s">
        <v>2644</v>
      </c>
      <c r="D137" s="4" t="s">
        <v>79</v>
      </c>
      <c r="E137" s="48" t="s">
        <v>52</v>
      </c>
      <c r="F137" s="5">
        <v>1.05</v>
      </c>
      <c r="G137" s="5">
        <f t="shared" si="75"/>
        <v>110.25</v>
      </c>
      <c r="H137" s="61"/>
      <c r="I137" s="60">
        <f t="shared" si="76"/>
        <v>1.05</v>
      </c>
      <c r="J137" s="62">
        <f t="shared" si="77"/>
        <v>0</v>
      </c>
      <c r="K137" s="281">
        <f t="shared" si="78"/>
        <v>110.25</v>
      </c>
      <c r="L137" s="62">
        <f t="shared" si="79"/>
        <v>0</v>
      </c>
    </row>
    <row r="138" spans="1:12">
      <c r="A138" s="20"/>
      <c r="B138" s="6"/>
      <c r="C138" s="4"/>
      <c r="D138" s="4"/>
      <c r="E138" s="48"/>
      <c r="F138" s="5"/>
      <c r="G138" s="5"/>
      <c r="H138" s="61"/>
      <c r="I138" s="60"/>
      <c r="J138" s="62"/>
      <c r="K138" s="281"/>
      <c r="L138" s="62"/>
    </row>
    <row r="139" spans="1:12">
      <c r="A139" s="20">
        <v>0</v>
      </c>
      <c r="B139" s="6" t="s">
        <v>4727</v>
      </c>
      <c r="C139" s="4" t="s">
        <v>4728</v>
      </c>
      <c r="D139" s="4" t="s">
        <v>63</v>
      </c>
      <c r="E139" s="48" t="s">
        <v>52</v>
      </c>
      <c r="F139" s="5">
        <v>0.56000000000000005</v>
      </c>
      <c r="G139" s="5">
        <f t="shared" ref="G139:G143" si="80">ROUND(F139*Курс_EUR,2)</f>
        <v>58.8</v>
      </c>
      <c r="H139" s="61"/>
      <c r="I139" s="60">
        <f t="shared" ref="I139:I143" si="81">F139*(1-Скидка_SUNMIGHT)</f>
        <v>0.56000000000000005</v>
      </c>
      <c r="J139" s="62">
        <f t="shared" ref="J139:J143" si="82">I139*H139</f>
        <v>0</v>
      </c>
      <c r="K139" s="281">
        <f t="shared" ref="K139:K143" si="83">G139*(1-Скидка_SUNMIGHT)</f>
        <v>58.8</v>
      </c>
      <c r="L139" s="62">
        <f t="shared" ref="L139:L143" si="84">H139*K139</f>
        <v>0</v>
      </c>
    </row>
    <row r="140" spans="1:12">
      <c r="A140" s="20">
        <v>0</v>
      </c>
      <c r="B140" s="6" t="s">
        <v>5229</v>
      </c>
      <c r="C140" s="4" t="s">
        <v>4728</v>
      </c>
      <c r="D140" s="4" t="s">
        <v>65</v>
      </c>
      <c r="E140" s="48" t="s">
        <v>52</v>
      </c>
      <c r="F140" s="5">
        <v>0.56000000000000005</v>
      </c>
      <c r="G140" s="5">
        <f t="shared" ref="G140" si="85">ROUND(F140*Курс_EUR,2)</f>
        <v>58.8</v>
      </c>
      <c r="H140" s="61"/>
      <c r="I140" s="60">
        <f t="shared" ref="I140" si="86">F140*(1-Скидка_SUNMIGHT)</f>
        <v>0.56000000000000005</v>
      </c>
      <c r="J140" s="62">
        <f t="shared" ref="J140" si="87">I140*H140</f>
        <v>0</v>
      </c>
      <c r="K140" s="281">
        <f t="shared" ref="K140" si="88">G140*(1-Скидка_SUNMIGHT)</f>
        <v>58.8</v>
      </c>
      <c r="L140" s="62">
        <f t="shared" ref="L140" si="89">H140*K140</f>
        <v>0</v>
      </c>
    </row>
    <row r="141" spans="1:12">
      <c r="A141" s="20">
        <v>0</v>
      </c>
      <c r="B141" s="6" t="s">
        <v>4729</v>
      </c>
      <c r="C141" s="4" t="s">
        <v>4728</v>
      </c>
      <c r="D141" s="4" t="s">
        <v>67</v>
      </c>
      <c r="E141" s="48" t="s">
        <v>52</v>
      </c>
      <c r="F141" s="5">
        <v>0.56000000000000005</v>
      </c>
      <c r="G141" s="5">
        <f t="shared" si="80"/>
        <v>58.8</v>
      </c>
      <c r="H141" s="61"/>
      <c r="I141" s="60">
        <f t="shared" si="81"/>
        <v>0.56000000000000005</v>
      </c>
      <c r="J141" s="62">
        <f t="shared" si="82"/>
        <v>0</v>
      </c>
      <c r="K141" s="281">
        <f t="shared" si="83"/>
        <v>58.8</v>
      </c>
      <c r="L141" s="62">
        <f t="shared" si="84"/>
        <v>0</v>
      </c>
    </row>
    <row r="142" spans="1:12">
      <c r="A142" s="20">
        <v>0</v>
      </c>
      <c r="B142" s="6" t="s">
        <v>4730</v>
      </c>
      <c r="C142" s="4" t="s">
        <v>4728</v>
      </c>
      <c r="D142" s="4" t="s">
        <v>71</v>
      </c>
      <c r="E142" s="48" t="s">
        <v>52</v>
      </c>
      <c r="F142" s="5">
        <v>0.56000000000000005</v>
      </c>
      <c r="G142" s="5">
        <f t="shared" si="80"/>
        <v>58.8</v>
      </c>
      <c r="H142" s="61"/>
      <c r="I142" s="60">
        <f t="shared" si="81"/>
        <v>0.56000000000000005</v>
      </c>
      <c r="J142" s="62">
        <f t="shared" si="82"/>
        <v>0</v>
      </c>
      <c r="K142" s="281">
        <f t="shared" si="83"/>
        <v>58.8</v>
      </c>
      <c r="L142" s="62">
        <f t="shared" si="84"/>
        <v>0</v>
      </c>
    </row>
    <row r="143" spans="1:12">
      <c r="A143" s="20">
        <v>0</v>
      </c>
      <c r="B143" s="6" t="s">
        <v>4731</v>
      </c>
      <c r="C143" s="4" t="s">
        <v>4728</v>
      </c>
      <c r="D143" s="4" t="s">
        <v>75</v>
      </c>
      <c r="E143" s="48" t="s">
        <v>52</v>
      </c>
      <c r="F143" s="5">
        <v>0.56000000000000005</v>
      </c>
      <c r="G143" s="5">
        <f t="shared" si="80"/>
        <v>58.8</v>
      </c>
      <c r="H143" s="61"/>
      <c r="I143" s="60">
        <f t="shared" si="81"/>
        <v>0.56000000000000005</v>
      </c>
      <c r="J143" s="62">
        <f t="shared" si="82"/>
        <v>0</v>
      </c>
      <c r="K143" s="281">
        <f t="shared" si="83"/>
        <v>58.8</v>
      </c>
      <c r="L143" s="62">
        <f t="shared" si="84"/>
        <v>0</v>
      </c>
    </row>
    <row r="144" spans="1:12">
      <c r="A144" s="20"/>
      <c r="B144" s="6"/>
      <c r="C144" s="4"/>
      <c r="D144" s="4"/>
      <c r="E144" s="48"/>
      <c r="F144" s="5"/>
      <c r="G144" s="5"/>
      <c r="H144" s="61"/>
      <c r="I144" s="60"/>
      <c r="J144" s="62"/>
      <c r="K144" s="281"/>
      <c r="L144" s="62"/>
    </row>
    <row r="145" spans="1:12">
      <c r="A145" s="20">
        <v>0</v>
      </c>
      <c r="B145" s="6" t="s">
        <v>4517</v>
      </c>
      <c r="C145" s="4" t="s">
        <v>4518</v>
      </c>
      <c r="D145" s="4" t="s">
        <v>58</v>
      </c>
      <c r="E145" s="48" t="s">
        <v>52</v>
      </c>
      <c r="F145" s="5">
        <v>1.07</v>
      </c>
      <c r="G145" s="5">
        <f t="shared" ref="G145:G154" si="90">ROUND(F145*Курс_EUR,2)</f>
        <v>112.35</v>
      </c>
      <c r="H145" s="61"/>
      <c r="I145" s="60">
        <f>F145*(1-Скидка_SUNMIGHT)</f>
        <v>1.07</v>
      </c>
      <c r="J145" s="62">
        <f>I145*H145</f>
        <v>0</v>
      </c>
      <c r="K145" s="281">
        <f>G145*(1-Скидка_SUNMIGHT)</f>
        <v>112.35</v>
      </c>
      <c r="L145" s="62">
        <f>H145*K145</f>
        <v>0</v>
      </c>
    </row>
    <row r="146" spans="1:12">
      <c r="A146" s="20">
        <v>0</v>
      </c>
      <c r="B146" s="6" t="s">
        <v>4519</v>
      </c>
      <c r="C146" s="4" t="s">
        <v>4518</v>
      </c>
      <c r="D146" s="4" t="s">
        <v>63</v>
      </c>
      <c r="E146" s="48" t="s">
        <v>52</v>
      </c>
      <c r="F146" s="5">
        <v>0.96</v>
      </c>
      <c r="G146" s="5">
        <f t="shared" si="90"/>
        <v>100.8</v>
      </c>
      <c r="H146" s="61"/>
      <c r="I146" s="60">
        <f>F146*(1-Скидка_SUNMIGHT)</f>
        <v>0.96</v>
      </c>
      <c r="J146" s="62">
        <f>I146*H146</f>
        <v>0</v>
      </c>
      <c r="K146" s="281">
        <f>G146*(1-Скидка_SUNMIGHT)</f>
        <v>100.8</v>
      </c>
      <c r="L146" s="62">
        <f>H146*K146</f>
        <v>0</v>
      </c>
    </row>
    <row r="147" spans="1:12">
      <c r="A147" s="20">
        <v>0</v>
      </c>
      <c r="B147" s="6" t="s">
        <v>4520</v>
      </c>
      <c r="C147" s="4" t="s">
        <v>4518</v>
      </c>
      <c r="D147" s="4" t="s">
        <v>67</v>
      </c>
      <c r="E147" s="48" t="s">
        <v>52</v>
      </c>
      <c r="F147" s="5">
        <v>0.96</v>
      </c>
      <c r="G147" s="5">
        <f t="shared" si="90"/>
        <v>100.8</v>
      </c>
      <c r="H147" s="61"/>
      <c r="I147" s="60">
        <f>F147*(1-Скидка_SUNMIGHT)</f>
        <v>0.96</v>
      </c>
      <c r="J147" s="62">
        <f>I147*H147</f>
        <v>0</v>
      </c>
      <c r="K147" s="281">
        <f>G147*(1-Скидка_SUNMIGHT)</f>
        <v>100.8</v>
      </c>
      <c r="L147" s="62">
        <f>H147*K147</f>
        <v>0</v>
      </c>
    </row>
    <row r="148" spans="1:12">
      <c r="A148" s="20">
        <v>0</v>
      </c>
      <c r="B148" s="6" t="s">
        <v>4521</v>
      </c>
      <c r="C148" s="4" t="s">
        <v>4518</v>
      </c>
      <c r="D148" s="4" t="s">
        <v>71</v>
      </c>
      <c r="E148" s="48" t="s">
        <v>52</v>
      </c>
      <c r="F148" s="5">
        <v>0.96</v>
      </c>
      <c r="G148" s="5">
        <f t="shared" si="90"/>
        <v>100.8</v>
      </c>
      <c r="H148" s="61"/>
      <c r="I148" s="60">
        <f>F148*(1-Скидка_SUNMIGHT)</f>
        <v>0.96</v>
      </c>
      <c r="J148" s="62">
        <f>I148*H148</f>
        <v>0</v>
      </c>
      <c r="K148" s="281">
        <f>G148*(1-Скидка_SUNMIGHT)</f>
        <v>100.8</v>
      </c>
      <c r="L148" s="62">
        <f>H148*K148</f>
        <v>0</v>
      </c>
    </row>
    <row r="149" spans="1:12">
      <c r="A149" s="20">
        <v>0</v>
      </c>
      <c r="B149" s="6" t="s">
        <v>4749</v>
      </c>
      <c r="C149" s="4" t="s">
        <v>4518</v>
      </c>
      <c r="D149" s="4" t="s">
        <v>75</v>
      </c>
      <c r="E149" s="48" t="s">
        <v>52</v>
      </c>
      <c r="F149" s="5">
        <v>0.96</v>
      </c>
      <c r="G149" s="5">
        <f t="shared" ref="G149" si="91">ROUND(F149*Курс_EUR,2)</f>
        <v>100.8</v>
      </c>
      <c r="H149" s="61"/>
      <c r="I149" s="60">
        <f>F149*(1-Скидка_SUNMIGHT)</f>
        <v>0.96</v>
      </c>
      <c r="J149" s="62">
        <f>I149*H149</f>
        <v>0</v>
      </c>
      <c r="K149" s="281">
        <f>G149*(1-Скидка_SUNMIGHT)</f>
        <v>100.8</v>
      </c>
      <c r="L149" s="62">
        <f>H149*K149</f>
        <v>0</v>
      </c>
    </row>
    <row r="150" spans="1:12">
      <c r="A150" s="20"/>
      <c r="B150" s="6"/>
      <c r="C150" s="4"/>
      <c r="D150" s="4"/>
      <c r="E150" s="48"/>
      <c r="F150" s="5"/>
      <c r="G150" s="5"/>
      <c r="H150" s="61"/>
      <c r="I150" s="60"/>
      <c r="J150" s="62"/>
      <c r="K150" s="281"/>
      <c r="L150" s="62"/>
    </row>
    <row r="151" spans="1:12">
      <c r="A151" s="20">
        <v>0</v>
      </c>
      <c r="B151" s="6" t="s">
        <v>4522</v>
      </c>
      <c r="C151" s="4" t="s">
        <v>4523</v>
      </c>
      <c r="D151" s="4" t="s">
        <v>58</v>
      </c>
      <c r="E151" s="48" t="s">
        <v>52</v>
      </c>
      <c r="F151" s="5">
        <v>1.41</v>
      </c>
      <c r="G151" s="5">
        <f t="shared" si="90"/>
        <v>148.05000000000001</v>
      </c>
      <c r="H151" s="61"/>
      <c r="I151" s="60">
        <f>F151*(1-Скидка_SUNMIGHT)</f>
        <v>1.41</v>
      </c>
      <c r="J151" s="62">
        <f>I151*H151</f>
        <v>0</v>
      </c>
      <c r="K151" s="281">
        <f>G151*(1-Скидка_SUNMIGHT)</f>
        <v>148.05000000000001</v>
      </c>
      <c r="L151" s="62">
        <f>H151*K151</f>
        <v>0</v>
      </c>
    </row>
    <row r="152" spans="1:12">
      <c r="A152" s="20">
        <v>0</v>
      </c>
      <c r="B152" s="6" t="s">
        <v>4524</v>
      </c>
      <c r="C152" s="4" t="s">
        <v>4523</v>
      </c>
      <c r="D152" s="4" t="s">
        <v>63</v>
      </c>
      <c r="E152" s="48" t="s">
        <v>52</v>
      </c>
      <c r="F152" s="5">
        <v>1.25</v>
      </c>
      <c r="G152" s="5">
        <f t="shared" si="90"/>
        <v>131.25</v>
      </c>
      <c r="H152" s="61"/>
      <c r="I152" s="60">
        <f>F152*(1-Скидка_SUNMIGHT)</f>
        <v>1.25</v>
      </c>
      <c r="J152" s="62">
        <f>I152*H152</f>
        <v>0</v>
      </c>
      <c r="K152" s="281">
        <f>G152*(1-Скидка_SUNMIGHT)</f>
        <v>131.25</v>
      </c>
      <c r="L152" s="62">
        <f>H152*K152</f>
        <v>0</v>
      </c>
    </row>
    <row r="153" spans="1:12">
      <c r="A153" s="20">
        <v>0</v>
      </c>
      <c r="B153" s="6" t="s">
        <v>4525</v>
      </c>
      <c r="C153" s="4" t="s">
        <v>4523</v>
      </c>
      <c r="D153" s="4" t="s">
        <v>67</v>
      </c>
      <c r="E153" s="48" t="s">
        <v>52</v>
      </c>
      <c r="F153" s="5">
        <v>1.25</v>
      </c>
      <c r="G153" s="5">
        <f t="shared" si="90"/>
        <v>131.25</v>
      </c>
      <c r="H153" s="61"/>
      <c r="I153" s="60">
        <f>F153*(1-Скидка_SUNMIGHT)</f>
        <v>1.25</v>
      </c>
      <c r="J153" s="62">
        <f>I153*H153</f>
        <v>0</v>
      </c>
      <c r="K153" s="281">
        <f>G153*(1-Скидка_SUNMIGHT)</f>
        <v>131.25</v>
      </c>
      <c r="L153" s="62">
        <f>H153*K153</f>
        <v>0</v>
      </c>
    </row>
    <row r="154" spans="1:12">
      <c r="A154" s="20">
        <v>0</v>
      </c>
      <c r="B154" s="6" t="s">
        <v>4526</v>
      </c>
      <c r="C154" s="4" t="s">
        <v>4523</v>
      </c>
      <c r="D154" s="4" t="s">
        <v>71</v>
      </c>
      <c r="E154" s="48" t="s">
        <v>52</v>
      </c>
      <c r="F154" s="5">
        <v>1.25</v>
      </c>
      <c r="G154" s="5">
        <f t="shared" si="90"/>
        <v>131.25</v>
      </c>
      <c r="H154" s="61"/>
      <c r="I154" s="60">
        <f>F154*(1-Скидка_SUNMIGHT)</f>
        <v>1.25</v>
      </c>
      <c r="J154" s="62">
        <f>I154*H154</f>
        <v>0</v>
      </c>
      <c r="K154" s="281">
        <f>G154*(1-Скидка_SUNMIGHT)</f>
        <v>131.25</v>
      </c>
      <c r="L154" s="62">
        <f>H154*K154</f>
        <v>0</v>
      </c>
    </row>
    <row r="155" spans="1:12">
      <c r="A155" s="20">
        <v>0</v>
      </c>
      <c r="B155" s="6" t="s">
        <v>4750</v>
      </c>
      <c r="C155" s="4" t="s">
        <v>4523</v>
      </c>
      <c r="D155" s="4" t="s">
        <v>75</v>
      </c>
      <c r="E155" s="48" t="s">
        <v>52</v>
      </c>
      <c r="F155" s="5">
        <v>1.25</v>
      </c>
      <c r="G155" s="5">
        <f t="shared" ref="G155" si="92">ROUND(F155*Курс_EUR,2)</f>
        <v>131.25</v>
      </c>
      <c r="H155" s="61"/>
      <c r="I155" s="60">
        <f>F155*(1-Скидка_SUNMIGHT)</f>
        <v>1.25</v>
      </c>
      <c r="J155" s="62">
        <f>I155*H155</f>
        <v>0</v>
      </c>
      <c r="K155" s="281">
        <f>G155*(1-Скидка_SUNMIGHT)</f>
        <v>131.25</v>
      </c>
      <c r="L155" s="62">
        <f>H155*K155</f>
        <v>0</v>
      </c>
    </row>
    <row r="156" spans="1:12">
      <c r="A156" s="20"/>
      <c r="B156" s="6"/>
      <c r="C156" s="4"/>
      <c r="D156" s="4"/>
      <c r="E156" s="48"/>
      <c r="F156" s="5"/>
      <c r="G156" s="5"/>
      <c r="H156" s="61"/>
      <c r="I156" s="60"/>
      <c r="J156" s="62"/>
      <c r="K156" s="281"/>
      <c r="L156" s="62"/>
    </row>
    <row r="157" spans="1:12">
      <c r="A157" s="20">
        <v>0</v>
      </c>
      <c r="B157" s="6" t="s">
        <v>2800</v>
      </c>
      <c r="C157" s="4" t="s">
        <v>2801</v>
      </c>
      <c r="D157" s="4" t="s">
        <v>58</v>
      </c>
      <c r="E157" s="48" t="s">
        <v>225</v>
      </c>
      <c r="F157" s="5">
        <v>45.51</v>
      </c>
      <c r="G157" s="5">
        <f t="shared" ref="G157:G164" si="93">ROUND(F157*Курс_EUR,2)</f>
        <v>4778.55</v>
      </c>
      <c r="H157" s="61"/>
      <c r="I157" s="60">
        <f t="shared" ref="I157:I164" si="94">F157*(1-Скидка_SUNMIGHT)</f>
        <v>45.51</v>
      </c>
      <c r="J157" s="62">
        <f t="shared" ref="J157:J164" si="95">I157*H157</f>
        <v>0</v>
      </c>
      <c r="K157" s="281">
        <f t="shared" ref="K157:K164" si="96">G157*(1-Скидка_SUNMIGHT)</f>
        <v>4778.55</v>
      </c>
      <c r="L157" s="62">
        <f t="shared" ref="L157:L164" si="97">H157*K157</f>
        <v>0</v>
      </c>
    </row>
    <row r="158" spans="1:12">
      <c r="A158" s="20">
        <v>0</v>
      </c>
      <c r="B158" s="6" t="s">
        <v>2802</v>
      </c>
      <c r="C158" s="4" t="s">
        <v>2801</v>
      </c>
      <c r="D158" s="4" t="s">
        <v>61</v>
      </c>
      <c r="E158" s="48" t="s">
        <v>225</v>
      </c>
      <c r="F158" s="5">
        <v>41.7</v>
      </c>
      <c r="G158" s="5">
        <f t="shared" si="93"/>
        <v>4378.5</v>
      </c>
      <c r="H158" s="61"/>
      <c r="I158" s="60">
        <f t="shared" si="94"/>
        <v>41.7</v>
      </c>
      <c r="J158" s="62">
        <f t="shared" si="95"/>
        <v>0</v>
      </c>
      <c r="K158" s="281">
        <f t="shared" si="96"/>
        <v>4378.5</v>
      </c>
      <c r="L158" s="62">
        <f t="shared" si="97"/>
        <v>0</v>
      </c>
    </row>
    <row r="159" spans="1:12">
      <c r="A159" s="20">
        <v>0</v>
      </c>
      <c r="B159" s="6" t="s">
        <v>2803</v>
      </c>
      <c r="C159" s="4" t="s">
        <v>2801</v>
      </c>
      <c r="D159" s="4" t="s">
        <v>63</v>
      </c>
      <c r="E159" s="48" t="s">
        <v>225</v>
      </c>
      <c r="F159" s="5">
        <v>41.7</v>
      </c>
      <c r="G159" s="5">
        <f t="shared" si="93"/>
        <v>4378.5</v>
      </c>
      <c r="H159" s="61"/>
      <c r="I159" s="60">
        <f t="shared" si="94"/>
        <v>41.7</v>
      </c>
      <c r="J159" s="62">
        <f t="shared" si="95"/>
        <v>0</v>
      </c>
      <c r="K159" s="281">
        <f t="shared" si="96"/>
        <v>4378.5</v>
      </c>
      <c r="L159" s="62">
        <f t="shared" si="97"/>
        <v>0</v>
      </c>
    </row>
    <row r="160" spans="1:12">
      <c r="A160" s="20">
        <v>0</v>
      </c>
      <c r="B160" s="6" t="s">
        <v>2804</v>
      </c>
      <c r="C160" s="4" t="s">
        <v>2801</v>
      </c>
      <c r="D160" s="4" t="s">
        <v>65</v>
      </c>
      <c r="E160" s="48" t="s">
        <v>225</v>
      </c>
      <c r="F160" s="5">
        <v>41.7</v>
      </c>
      <c r="G160" s="5">
        <f t="shared" si="93"/>
        <v>4378.5</v>
      </c>
      <c r="H160" s="61"/>
      <c r="I160" s="60">
        <f t="shared" si="94"/>
        <v>41.7</v>
      </c>
      <c r="J160" s="62">
        <f t="shared" si="95"/>
        <v>0</v>
      </c>
      <c r="K160" s="281">
        <f t="shared" si="96"/>
        <v>4378.5</v>
      </c>
      <c r="L160" s="62">
        <f t="shared" si="97"/>
        <v>0</v>
      </c>
    </row>
    <row r="161" spans="1:12">
      <c r="A161" s="20">
        <v>0</v>
      </c>
      <c r="B161" s="6" t="s">
        <v>2805</v>
      </c>
      <c r="C161" s="4" t="s">
        <v>2801</v>
      </c>
      <c r="D161" s="4" t="s">
        <v>67</v>
      </c>
      <c r="E161" s="48" t="s">
        <v>225</v>
      </c>
      <c r="F161" s="5">
        <v>41.7</v>
      </c>
      <c r="G161" s="5">
        <f t="shared" si="93"/>
        <v>4378.5</v>
      </c>
      <c r="H161" s="61"/>
      <c r="I161" s="60">
        <f t="shared" si="94"/>
        <v>41.7</v>
      </c>
      <c r="J161" s="62">
        <f t="shared" si="95"/>
        <v>0</v>
      </c>
      <c r="K161" s="281">
        <f t="shared" si="96"/>
        <v>4378.5</v>
      </c>
      <c r="L161" s="62">
        <f t="shared" si="97"/>
        <v>0</v>
      </c>
    </row>
    <row r="162" spans="1:12">
      <c r="A162" s="20">
        <v>0</v>
      </c>
      <c r="B162" s="6" t="s">
        <v>2806</v>
      </c>
      <c r="C162" s="4" t="s">
        <v>2801</v>
      </c>
      <c r="D162" s="4" t="s">
        <v>71</v>
      </c>
      <c r="E162" s="48" t="s">
        <v>225</v>
      </c>
      <c r="F162" s="5">
        <v>41.7</v>
      </c>
      <c r="G162" s="5">
        <f t="shared" si="93"/>
        <v>4378.5</v>
      </c>
      <c r="H162" s="61"/>
      <c r="I162" s="60">
        <f t="shared" si="94"/>
        <v>41.7</v>
      </c>
      <c r="J162" s="62">
        <f t="shared" si="95"/>
        <v>0</v>
      </c>
      <c r="K162" s="281">
        <f t="shared" si="96"/>
        <v>4378.5</v>
      </c>
      <c r="L162" s="62">
        <f t="shared" si="97"/>
        <v>0</v>
      </c>
    </row>
    <row r="163" spans="1:12">
      <c r="A163" s="20">
        <v>0</v>
      </c>
      <c r="B163" s="6" t="s">
        <v>2807</v>
      </c>
      <c r="C163" s="4" t="s">
        <v>2801</v>
      </c>
      <c r="D163" s="4" t="s">
        <v>75</v>
      </c>
      <c r="E163" s="48" t="s">
        <v>225</v>
      </c>
      <c r="F163" s="5">
        <v>41.7</v>
      </c>
      <c r="G163" s="5">
        <f t="shared" si="93"/>
        <v>4378.5</v>
      </c>
      <c r="H163" s="61"/>
      <c r="I163" s="60">
        <f t="shared" si="94"/>
        <v>41.7</v>
      </c>
      <c r="J163" s="62">
        <f t="shared" si="95"/>
        <v>0</v>
      </c>
      <c r="K163" s="281">
        <f t="shared" si="96"/>
        <v>4378.5</v>
      </c>
      <c r="L163" s="62">
        <f t="shared" si="97"/>
        <v>0</v>
      </c>
    </row>
    <row r="164" spans="1:12">
      <c r="A164" s="20">
        <v>0</v>
      </c>
      <c r="B164" s="6" t="s">
        <v>2808</v>
      </c>
      <c r="C164" s="4" t="s">
        <v>2801</v>
      </c>
      <c r="D164" s="4" t="s">
        <v>79</v>
      </c>
      <c r="E164" s="48" t="s">
        <v>225</v>
      </c>
      <c r="F164" s="5">
        <v>41.7</v>
      </c>
      <c r="G164" s="5">
        <f t="shared" si="93"/>
        <v>4378.5</v>
      </c>
      <c r="H164" s="61"/>
      <c r="I164" s="60">
        <f t="shared" si="94"/>
        <v>41.7</v>
      </c>
      <c r="J164" s="62">
        <f t="shared" si="95"/>
        <v>0</v>
      </c>
      <c r="K164" s="281">
        <f t="shared" si="96"/>
        <v>4378.5</v>
      </c>
      <c r="L164" s="62">
        <f t="shared" si="97"/>
        <v>0</v>
      </c>
    </row>
    <row r="165" spans="1:12" ht="12.45" thickBot="1">
      <c r="A165" s="20"/>
      <c r="B165" s="6"/>
      <c r="C165" s="4"/>
      <c r="D165" s="4"/>
      <c r="E165" s="48"/>
      <c r="F165" s="5"/>
      <c r="G165" s="5"/>
      <c r="H165" s="61"/>
      <c r="I165" s="60"/>
      <c r="J165" s="62"/>
      <c r="K165" s="281"/>
      <c r="L165" s="62"/>
    </row>
    <row r="166" spans="1:12">
      <c r="A166" s="20"/>
      <c r="B166" s="333" t="s">
        <v>4433</v>
      </c>
      <c r="C166" s="334"/>
      <c r="D166" s="334"/>
      <c r="E166" s="334"/>
      <c r="F166" s="334"/>
      <c r="G166" s="258"/>
      <c r="H166" s="61"/>
      <c r="I166" s="60"/>
      <c r="J166" s="62"/>
      <c r="K166" s="281"/>
      <c r="L166" s="62"/>
    </row>
    <row r="167" spans="1:12">
      <c r="A167" s="20"/>
      <c r="B167" s="50" t="s">
        <v>3132</v>
      </c>
      <c r="C167" s="46"/>
      <c r="D167" s="47"/>
      <c r="E167" s="48"/>
      <c r="F167" s="49"/>
      <c r="G167" s="49"/>
      <c r="H167" s="61"/>
      <c r="I167" s="60"/>
      <c r="J167" s="62"/>
      <c r="K167" s="281"/>
      <c r="L167" s="62"/>
    </row>
    <row r="168" spans="1:12">
      <c r="A168" s="20">
        <v>0</v>
      </c>
      <c r="B168" s="6" t="s">
        <v>4400</v>
      </c>
      <c r="C168" s="6" t="s">
        <v>4401</v>
      </c>
      <c r="D168" s="6" t="s">
        <v>56</v>
      </c>
      <c r="E168" s="48" t="s">
        <v>52</v>
      </c>
      <c r="F168" s="5">
        <v>0.48</v>
      </c>
      <c r="G168" s="5">
        <f t="shared" ref="G168:G175" si="98">ROUND(F168*Курс_EUR,2)</f>
        <v>50.4</v>
      </c>
      <c r="H168" s="61"/>
      <c r="I168" s="60">
        <f t="shared" ref="I168:I175" si="99">F168*(1-Скидка_SUNMIGHT)</f>
        <v>0.48</v>
      </c>
      <c r="J168" s="62">
        <f t="shared" ref="J168:J175" si="100">I168*H168</f>
        <v>0</v>
      </c>
      <c r="K168" s="281">
        <f t="shared" ref="K168:K175" si="101">G168*(1-Скидка_SUNMIGHT)</f>
        <v>50.4</v>
      </c>
      <c r="L168" s="62">
        <f t="shared" ref="L168:L175" si="102">H168*K168</f>
        <v>0</v>
      </c>
    </row>
    <row r="169" spans="1:12">
      <c r="A169" s="20">
        <v>0</v>
      </c>
      <c r="B169" s="6" t="s">
        <v>4402</v>
      </c>
      <c r="C169" s="6" t="s">
        <v>4401</v>
      </c>
      <c r="D169" s="6" t="s">
        <v>58</v>
      </c>
      <c r="E169" s="48" t="s">
        <v>59</v>
      </c>
      <c r="F169" s="5">
        <v>0.43</v>
      </c>
      <c r="G169" s="5">
        <f t="shared" si="98"/>
        <v>45.15</v>
      </c>
      <c r="H169" s="61"/>
      <c r="I169" s="60">
        <f t="shared" si="99"/>
        <v>0.43</v>
      </c>
      <c r="J169" s="62">
        <f t="shared" si="100"/>
        <v>0</v>
      </c>
      <c r="K169" s="281">
        <f t="shared" si="101"/>
        <v>45.15</v>
      </c>
      <c r="L169" s="62">
        <f t="shared" si="102"/>
        <v>0</v>
      </c>
    </row>
    <row r="170" spans="1:12">
      <c r="A170" s="20">
        <v>0</v>
      </c>
      <c r="B170" s="6" t="s">
        <v>4403</v>
      </c>
      <c r="C170" s="6" t="s">
        <v>4401</v>
      </c>
      <c r="D170" s="6" t="s">
        <v>61</v>
      </c>
      <c r="E170" s="48" t="s">
        <v>59</v>
      </c>
      <c r="F170" s="5">
        <v>0.39</v>
      </c>
      <c r="G170" s="5">
        <f t="shared" si="98"/>
        <v>40.950000000000003</v>
      </c>
      <c r="H170" s="61"/>
      <c r="I170" s="60">
        <f t="shared" si="99"/>
        <v>0.39</v>
      </c>
      <c r="J170" s="62">
        <f t="shared" si="100"/>
        <v>0</v>
      </c>
      <c r="K170" s="281">
        <f t="shared" si="101"/>
        <v>40.950000000000003</v>
      </c>
      <c r="L170" s="62">
        <f t="shared" si="102"/>
        <v>0</v>
      </c>
    </row>
    <row r="171" spans="1:12">
      <c r="A171" s="20">
        <v>0</v>
      </c>
      <c r="B171" s="6" t="s">
        <v>4404</v>
      </c>
      <c r="C171" s="6" t="s">
        <v>4401</v>
      </c>
      <c r="D171" s="6" t="s">
        <v>63</v>
      </c>
      <c r="E171" s="48" t="s">
        <v>59</v>
      </c>
      <c r="F171" s="5">
        <v>0.39</v>
      </c>
      <c r="G171" s="5">
        <f t="shared" si="98"/>
        <v>40.950000000000003</v>
      </c>
      <c r="H171" s="61"/>
      <c r="I171" s="60">
        <f t="shared" si="99"/>
        <v>0.39</v>
      </c>
      <c r="J171" s="62">
        <f t="shared" si="100"/>
        <v>0</v>
      </c>
      <c r="K171" s="281">
        <f t="shared" si="101"/>
        <v>40.950000000000003</v>
      </c>
      <c r="L171" s="62">
        <f t="shared" si="102"/>
        <v>0</v>
      </c>
    </row>
    <row r="172" spans="1:12">
      <c r="A172" s="20">
        <v>0</v>
      </c>
      <c r="B172" s="6" t="s">
        <v>4405</v>
      </c>
      <c r="C172" s="6" t="s">
        <v>4401</v>
      </c>
      <c r="D172" s="6" t="s">
        <v>65</v>
      </c>
      <c r="E172" s="48" t="s">
        <v>59</v>
      </c>
      <c r="F172" s="5">
        <v>0.39</v>
      </c>
      <c r="G172" s="5">
        <f t="shared" si="98"/>
        <v>40.950000000000003</v>
      </c>
      <c r="H172" s="61"/>
      <c r="I172" s="60">
        <f t="shared" si="99"/>
        <v>0.39</v>
      </c>
      <c r="J172" s="62">
        <f t="shared" si="100"/>
        <v>0</v>
      </c>
      <c r="K172" s="281">
        <f t="shared" si="101"/>
        <v>40.950000000000003</v>
      </c>
      <c r="L172" s="62">
        <f t="shared" si="102"/>
        <v>0</v>
      </c>
    </row>
    <row r="173" spans="1:12">
      <c r="A173" s="20">
        <v>0</v>
      </c>
      <c r="B173" s="6" t="s">
        <v>4406</v>
      </c>
      <c r="C173" s="6" t="s">
        <v>4401</v>
      </c>
      <c r="D173" s="6" t="s">
        <v>67</v>
      </c>
      <c r="E173" s="48" t="s">
        <v>59</v>
      </c>
      <c r="F173" s="5">
        <v>0.39</v>
      </c>
      <c r="G173" s="5">
        <f t="shared" si="98"/>
        <v>40.950000000000003</v>
      </c>
      <c r="H173" s="61"/>
      <c r="I173" s="60">
        <f t="shared" si="99"/>
        <v>0.39</v>
      </c>
      <c r="J173" s="62">
        <f t="shared" si="100"/>
        <v>0</v>
      </c>
      <c r="K173" s="281">
        <f t="shared" si="101"/>
        <v>40.950000000000003</v>
      </c>
      <c r="L173" s="62">
        <f t="shared" si="102"/>
        <v>0</v>
      </c>
    </row>
    <row r="174" spans="1:12">
      <c r="A174" s="20">
        <v>0</v>
      </c>
      <c r="B174" s="6" t="s">
        <v>4407</v>
      </c>
      <c r="C174" s="6" t="s">
        <v>4401</v>
      </c>
      <c r="D174" s="6" t="s">
        <v>69</v>
      </c>
      <c r="E174" s="48" t="s">
        <v>59</v>
      </c>
      <c r="F174" s="5">
        <v>0.39</v>
      </c>
      <c r="G174" s="5">
        <f t="shared" si="98"/>
        <v>40.950000000000003</v>
      </c>
      <c r="H174" s="61"/>
      <c r="I174" s="60">
        <f t="shared" si="99"/>
        <v>0.39</v>
      </c>
      <c r="J174" s="62">
        <f t="shared" si="100"/>
        <v>0</v>
      </c>
      <c r="K174" s="281">
        <f t="shared" si="101"/>
        <v>40.950000000000003</v>
      </c>
      <c r="L174" s="62">
        <f t="shared" si="102"/>
        <v>0</v>
      </c>
    </row>
    <row r="175" spans="1:12">
      <c r="A175" s="20">
        <v>0</v>
      </c>
      <c r="B175" s="6" t="s">
        <v>4408</v>
      </c>
      <c r="C175" s="6" t="s">
        <v>4401</v>
      </c>
      <c r="D175" s="6" t="s">
        <v>71</v>
      </c>
      <c r="E175" s="48" t="s">
        <v>59</v>
      </c>
      <c r="F175" s="5">
        <v>0.39</v>
      </c>
      <c r="G175" s="5">
        <f t="shared" si="98"/>
        <v>40.950000000000003</v>
      </c>
      <c r="H175" s="61"/>
      <c r="I175" s="60">
        <f t="shared" si="99"/>
        <v>0.39</v>
      </c>
      <c r="J175" s="62">
        <f t="shared" si="100"/>
        <v>0</v>
      </c>
      <c r="K175" s="281">
        <f t="shared" si="101"/>
        <v>40.950000000000003</v>
      </c>
      <c r="L175" s="62">
        <f t="shared" si="102"/>
        <v>0</v>
      </c>
    </row>
    <row r="176" spans="1:12">
      <c r="A176" s="20"/>
      <c r="B176" s="6"/>
      <c r="C176" s="6"/>
      <c r="D176" s="6"/>
      <c r="E176" s="48"/>
      <c r="F176" s="5"/>
      <c r="G176" s="5"/>
      <c r="H176" s="61"/>
      <c r="I176" s="60"/>
      <c r="J176" s="62"/>
      <c r="K176" s="281"/>
      <c r="L176" s="62"/>
    </row>
    <row r="177" spans="1:12">
      <c r="A177" s="20">
        <v>0</v>
      </c>
      <c r="B177" s="6" t="s">
        <v>50</v>
      </c>
      <c r="C177" s="4" t="s">
        <v>2645</v>
      </c>
      <c r="D177" s="4" t="s">
        <v>51</v>
      </c>
      <c r="E177" s="48" t="s">
        <v>52</v>
      </c>
      <c r="F177" s="5">
        <v>0.7</v>
      </c>
      <c r="G177" s="5">
        <f t="shared" ref="G177:G197" si="103">ROUND(F177*Курс_EUR,2)</f>
        <v>73.5</v>
      </c>
      <c r="H177" s="61"/>
      <c r="I177" s="60">
        <f t="shared" ref="I177:I197" si="104">F177*(1-Скидка_SUNMIGHT)</f>
        <v>0.7</v>
      </c>
      <c r="J177" s="62">
        <f t="shared" ref="J177:J197" si="105">I177*H177</f>
        <v>0</v>
      </c>
      <c r="K177" s="281">
        <f t="shared" ref="K177:K197" si="106">G177*(1-Скидка_SUNMIGHT)</f>
        <v>73.5</v>
      </c>
      <c r="L177" s="62">
        <f t="shared" ref="L177:L197" si="107">H177*K177</f>
        <v>0</v>
      </c>
    </row>
    <row r="178" spans="1:12">
      <c r="A178" s="20">
        <v>0</v>
      </c>
      <c r="B178" s="6" t="s">
        <v>53</v>
      </c>
      <c r="C178" s="6" t="s">
        <v>2645</v>
      </c>
      <c r="D178" s="6" t="s">
        <v>54</v>
      </c>
      <c r="E178" s="48" t="s">
        <v>52</v>
      </c>
      <c r="F178" s="5">
        <v>0.62</v>
      </c>
      <c r="G178" s="5">
        <f t="shared" si="103"/>
        <v>65.099999999999994</v>
      </c>
      <c r="H178" s="61"/>
      <c r="I178" s="60">
        <f t="shared" si="104"/>
        <v>0.62</v>
      </c>
      <c r="J178" s="62">
        <f t="shared" si="105"/>
        <v>0</v>
      </c>
      <c r="K178" s="281">
        <f t="shared" si="106"/>
        <v>65.099999999999994</v>
      </c>
      <c r="L178" s="62">
        <f t="shared" si="107"/>
        <v>0</v>
      </c>
    </row>
    <row r="179" spans="1:12">
      <c r="A179" s="20">
        <v>0</v>
      </c>
      <c r="B179" s="6" t="s">
        <v>55</v>
      </c>
      <c r="C179" s="6" t="s">
        <v>2645</v>
      </c>
      <c r="D179" s="6" t="s">
        <v>56</v>
      </c>
      <c r="E179" s="48" t="s">
        <v>52</v>
      </c>
      <c r="F179" s="5">
        <v>0.48</v>
      </c>
      <c r="G179" s="5">
        <f t="shared" si="103"/>
        <v>50.4</v>
      </c>
      <c r="H179" s="61"/>
      <c r="I179" s="60">
        <f t="shared" si="104"/>
        <v>0.48</v>
      </c>
      <c r="J179" s="62">
        <f t="shared" si="105"/>
        <v>0</v>
      </c>
      <c r="K179" s="281">
        <f t="shared" si="106"/>
        <v>50.4</v>
      </c>
      <c r="L179" s="62">
        <f t="shared" si="107"/>
        <v>0</v>
      </c>
    </row>
    <row r="180" spans="1:12">
      <c r="A180" s="20">
        <v>0</v>
      </c>
      <c r="B180" s="6" t="s">
        <v>57</v>
      </c>
      <c r="C180" s="6" t="s">
        <v>2645</v>
      </c>
      <c r="D180" s="6" t="s">
        <v>58</v>
      </c>
      <c r="E180" s="48" t="s">
        <v>59</v>
      </c>
      <c r="F180" s="5">
        <v>0.43</v>
      </c>
      <c r="G180" s="5">
        <f t="shared" si="103"/>
        <v>45.15</v>
      </c>
      <c r="H180" s="61"/>
      <c r="I180" s="60">
        <f t="shared" si="104"/>
        <v>0.43</v>
      </c>
      <c r="J180" s="62">
        <f t="shared" si="105"/>
        <v>0</v>
      </c>
      <c r="K180" s="281">
        <f t="shared" si="106"/>
        <v>45.15</v>
      </c>
      <c r="L180" s="62">
        <f t="shared" si="107"/>
        <v>0</v>
      </c>
    </row>
    <row r="181" spans="1:12">
      <c r="A181" s="20">
        <v>0</v>
      </c>
      <c r="B181" s="6" t="s">
        <v>60</v>
      </c>
      <c r="C181" s="6" t="s">
        <v>2645</v>
      </c>
      <c r="D181" s="6" t="s">
        <v>61</v>
      </c>
      <c r="E181" s="48" t="s">
        <v>59</v>
      </c>
      <c r="F181" s="5">
        <v>0.39</v>
      </c>
      <c r="G181" s="5">
        <f t="shared" si="103"/>
        <v>40.950000000000003</v>
      </c>
      <c r="H181" s="61"/>
      <c r="I181" s="60">
        <f t="shared" si="104"/>
        <v>0.39</v>
      </c>
      <c r="J181" s="62">
        <f t="shared" si="105"/>
        <v>0</v>
      </c>
      <c r="K181" s="281">
        <f t="shared" si="106"/>
        <v>40.950000000000003</v>
      </c>
      <c r="L181" s="62">
        <f t="shared" si="107"/>
        <v>0</v>
      </c>
    </row>
    <row r="182" spans="1:12">
      <c r="A182" s="20">
        <v>0</v>
      </c>
      <c r="B182" s="6" t="s">
        <v>62</v>
      </c>
      <c r="C182" s="6" t="s">
        <v>2645</v>
      </c>
      <c r="D182" s="6" t="s">
        <v>63</v>
      </c>
      <c r="E182" s="48" t="s">
        <v>59</v>
      </c>
      <c r="F182" s="5">
        <v>0.39</v>
      </c>
      <c r="G182" s="5">
        <f t="shared" si="103"/>
        <v>40.950000000000003</v>
      </c>
      <c r="H182" s="61"/>
      <c r="I182" s="60">
        <f t="shared" si="104"/>
        <v>0.39</v>
      </c>
      <c r="J182" s="62">
        <f t="shared" si="105"/>
        <v>0</v>
      </c>
      <c r="K182" s="281">
        <f t="shared" si="106"/>
        <v>40.950000000000003</v>
      </c>
      <c r="L182" s="62">
        <f t="shared" si="107"/>
        <v>0</v>
      </c>
    </row>
    <row r="183" spans="1:12">
      <c r="A183" s="20">
        <v>0</v>
      </c>
      <c r="B183" s="6" t="s">
        <v>64</v>
      </c>
      <c r="C183" s="6" t="s">
        <v>2645</v>
      </c>
      <c r="D183" s="6" t="s">
        <v>65</v>
      </c>
      <c r="E183" s="48" t="s">
        <v>59</v>
      </c>
      <c r="F183" s="5">
        <v>0.39</v>
      </c>
      <c r="G183" s="5">
        <f t="shared" si="103"/>
        <v>40.950000000000003</v>
      </c>
      <c r="H183" s="61"/>
      <c r="I183" s="60">
        <f t="shared" si="104"/>
        <v>0.39</v>
      </c>
      <c r="J183" s="62">
        <f t="shared" si="105"/>
        <v>0</v>
      </c>
      <c r="K183" s="281">
        <f t="shared" si="106"/>
        <v>40.950000000000003</v>
      </c>
      <c r="L183" s="62">
        <f t="shared" si="107"/>
        <v>0</v>
      </c>
    </row>
    <row r="184" spans="1:12">
      <c r="A184" s="20">
        <v>0</v>
      </c>
      <c r="B184" s="6" t="s">
        <v>66</v>
      </c>
      <c r="C184" s="6" t="s">
        <v>2645</v>
      </c>
      <c r="D184" s="6" t="s">
        <v>67</v>
      </c>
      <c r="E184" s="48" t="s">
        <v>59</v>
      </c>
      <c r="F184" s="5">
        <v>0.39</v>
      </c>
      <c r="G184" s="5">
        <f t="shared" si="103"/>
        <v>40.950000000000003</v>
      </c>
      <c r="H184" s="61"/>
      <c r="I184" s="60">
        <f t="shared" si="104"/>
        <v>0.39</v>
      </c>
      <c r="J184" s="62">
        <f t="shared" si="105"/>
        <v>0</v>
      </c>
      <c r="K184" s="281">
        <f t="shared" si="106"/>
        <v>40.950000000000003</v>
      </c>
      <c r="L184" s="62">
        <f t="shared" si="107"/>
        <v>0</v>
      </c>
    </row>
    <row r="185" spans="1:12">
      <c r="A185" s="20">
        <v>0</v>
      </c>
      <c r="B185" s="6" t="s">
        <v>68</v>
      </c>
      <c r="C185" s="6" t="s">
        <v>2645</v>
      </c>
      <c r="D185" s="6" t="s">
        <v>69</v>
      </c>
      <c r="E185" s="48" t="s">
        <v>59</v>
      </c>
      <c r="F185" s="5">
        <v>0.39</v>
      </c>
      <c r="G185" s="5">
        <f t="shared" si="103"/>
        <v>40.950000000000003</v>
      </c>
      <c r="H185" s="61"/>
      <c r="I185" s="60">
        <f t="shared" si="104"/>
        <v>0.39</v>
      </c>
      <c r="J185" s="62">
        <f t="shared" si="105"/>
        <v>0</v>
      </c>
      <c r="K185" s="281">
        <f t="shared" si="106"/>
        <v>40.950000000000003</v>
      </c>
      <c r="L185" s="62">
        <f t="shared" si="107"/>
        <v>0</v>
      </c>
    </row>
    <row r="186" spans="1:12">
      <c r="A186" s="20">
        <v>0</v>
      </c>
      <c r="B186" s="6" t="s">
        <v>70</v>
      </c>
      <c r="C186" s="6" t="s">
        <v>2645</v>
      </c>
      <c r="D186" s="6" t="s">
        <v>71</v>
      </c>
      <c r="E186" s="48" t="s">
        <v>59</v>
      </c>
      <c r="F186" s="5">
        <v>0.39</v>
      </c>
      <c r="G186" s="5">
        <f t="shared" si="103"/>
        <v>40.950000000000003</v>
      </c>
      <c r="H186" s="61"/>
      <c r="I186" s="60">
        <f t="shared" si="104"/>
        <v>0.39</v>
      </c>
      <c r="J186" s="62">
        <f t="shared" si="105"/>
        <v>0</v>
      </c>
      <c r="K186" s="281">
        <f t="shared" si="106"/>
        <v>40.950000000000003</v>
      </c>
      <c r="L186" s="62">
        <f t="shared" si="107"/>
        <v>0</v>
      </c>
    </row>
    <row r="187" spans="1:12">
      <c r="A187" s="20">
        <v>0</v>
      </c>
      <c r="B187" s="6" t="s">
        <v>72</v>
      </c>
      <c r="C187" s="6" t="s">
        <v>2645</v>
      </c>
      <c r="D187" s="6" t="s">
        <v>73</v>
      </c>
      <c r="E187" s="48" t="s">
        <v>59</v>
      </c>
      <c r="F187" s="5">
        <v>0.39</v>
      </c>
      <c r="G187" s="5">
        <f t="shared" si="103"/>
        <v>40.950000000000003</v>
      </c>
      <c r="H187" s="61"/>
      <c r="I187" s="60">
        <f t="shared" si="104"/>
        <v>0.39</v>
      </c>
      <c r="J187" s="62">
        <f t="shared" si="105"/>
        <v>0</v>
      </c>
      <c r="K187" s="281">
        <f t="shared" si="106"/>
        <v>40.950000000000003</v>
      </c>
      <c r="L187" s="62">
        <f t="shared" si="107"/>
        <v>0</v>
      </c>
    </row>
    <row r="188" spans="1:12">
      <c r="A188" s="20">
        <v>0</v>
      </c>
      <c r="B188" s="6" t="s">
        <v>74</v>
      </c>
      <c r="C188" s="6" t="s">
        <v>2645</v>
      </c>
      <c r="D188" s="6" t="s">
        <v>75</v>
      </c>
      <c r="E188" s="48" t="s">
        <v>59</v>
      </c>
      <c r="F188" s="5">
        <v>0.39</v>
      </c>
      <c r="G188" s="5">
        <f t="shared" si="103"/>
        <v>40.950000000000003</v>
      </c>
      <c r="H188" s="61"/>
      <c r="I188" s="60">
        <f t="shared" si="104"/>
        <v>0.39</v>
      </c>
      <c r="J188" s="62">
        <f t="shared" si="105"/>
        <v>0</v>
      </c>
      <c r="K188" s="281">
        <f t="shared" si="106"/>
        <v>40.950000000000003</v>
      </c>
      <c r="L188" s="62">
        <f t="shared" si="107"/>
        <v>0</v>
      </c>
    </row>
    <row r="189" spans="1:12">
      <c r="A189" s="20">
        <v>0</v>
      </c>
      <c r="B189" s="6" t="s">
        <v>76</v>
      </c>
      <c r="C189" s="6" t="s">
        <v>2645</v>
      </c>
      <c r="D189" s="6" t="s">
        <v>77</v>
      </c>
      <c r="E189" s="48" t="s">
        <v>59</v>
      </c>
      <c r="F189" s="5">
        <v>0.39</v>
      </c>
      <c r="G189" s="5">
        <f t="shared" si="103"/>
        <v>40.950000000000003</v>
      </c>
      <c r="H189" s="61"/>
      <c r="I189" s="60">
        <f t="shared" si="104"/>
        <v>0.39</v>
      </c>
      <c r="J189" s="62">
        <f t="shared" si="105"/>
        <v>0</v>
      </c>
      <c r="K189" s="281">
        <f t="shared" si="106"/>
        <v>40.950000000000003</v>
      </c>
      <c r="L189" s="62">
        <f t="shared" si="107"/>
        <v>0</v>
      </c>
    </row>
    <row r="190" spans="1:12">
      <c r="A190" s="20">
        <v>0</v>
      </c>
      <c r="B190" s="6" t="s">
        <v>78</v>
      </c>
      <c r="C190" s="6" t="s">
        <v>2645</v>
      </c>
      <c r="D190" s="6" t="s">
        <v>79</v>
      </c>
      <c r="E190" s="48" t="s">
        <v>59</v>
      </c>
      <c r="F190" s="5">
        <v>0.39</v>
      </c>
      <c r="G190" s="5">
        <f t="shared" si="103"/>
        <v>40.950000000000003</v>
      </c>
      <c r="H190" s="61"/>
      <c r="I190" s="60">
        <f t="shared" si="104"/>
        <v>0.39</v>
      </c>
      <c r="J190" s="62">
        <f t="shared" si="105"/>
        <v>0</v>
      </c>
      <c r="K190" s="281">
        <f t="shared" si="106"/>
        <v>40.950000000000003</v>
      </c>
      <c r="L190" s="62">
        <f t="shared" si="107"/>
        <v>0</v>
      </c>
    </row>
    <row r="191" spans="1:12">
      <c r="A191" s="20">
        <v>0</v>
      </c>
      <c r="B191" s="6" t="s">
        <v>80</v>
      </c>
      <c r="C191" s="6" t="s">
        <v>2645</v>
      </c>
      <c r="D191" s="6" t="s">
        <v>81</v>
      </c>
      <c r="E191" s="48" t="s">
        <v>59</v>
      </c>
      <c r="F191" s="5">
        <v>0.39</v>
      </c>
      <c r="G191" s="5">
        <f t="shared" si="103"/>
        <v>40.950000000000003</v>
      </c>
      <c r="H191" s="61"/>
      <c r="I191" s="60">
        <f t="shared" si="104"/>
        <v>0.39</v>
      </c>
      <c r="J191" s="62">
        <f t="shared" si="105"/>
        <v>0</v>
      </c>
      <c r="K191" s="281">
        <f t="shared" si="106"/>
        <v>40.950000000000003</v>
      </c>
      <c r="L191" s="62">
        <f t="shared" si="107"/>
        <v>0</v>
      </c>
    </row>
    <row r="192" spans="1:12">
      <c r="A192" s="20">
        <v>0</v>
      </c>
      <c r="B192" s="6" t="s">
        <v>82</v>
      </c>
      <c r="C192" s="6" t="s">
        <v>2645</v>
      </c>
      <c r="D192" s="6" t="s">
        <v>83</v>
      </c>
      <c r="E192" s="48" t="s">
        <v>59</v>
      </c>
      <c r="F192" s="5">
        <v>0.39</v>
      </c>
      <c r="G192" s="5">
        <f t="shared" si="103"/>
        <v>40.950000000000003</v>
      </c>
      <c r="H192" s="61"/>
      <c r="I192" s="60">
        <f t="shared" si="104"/>
        <v>0.39</v>
      </c>
      <c r="J192" s="62">
        <f t="shared" si="105"/>
        <v>0</v>
      </c>
      <c r="K192" s="281">
        <f t="shared" si="106"/>
        <v>40.950000000000003</v>
      </c>
      <c r="L192" s="62">
        <f t="shared" si="107"/>
        <v>0</v>
      </c>
    </row>
    <row r="193" spans="1:12">
      <c r="A193" s="20">
        <v>0</v>
      </c>
      <c r="B193" s="6" t="s">
        <v>3279</v>
      </c>
      <c r="C193" s="6" t="s">
        <v>2646</v>
      </c>
      <c r="D193" s="6" t="s">
        <v>84</v>
      </c>
      <c r="E193" s="48" t="s">
        <v>59</v>
      </c>
      <c r="F193" s="5">
        <v>0.54</v>
      </c>
      <c r="G193" s="5">
        <f t="shared" si="103"/>
        <v>56.7</v>
      </c>
      <c r="H193" s="61"/>
      <c r="I193" s="60">
        <f t="shared" si="104"/>
        <v>0.54</v>
      </c>
      <c r="J193" s="62">
        <f t="shared" si="105"/>
        <v>0</v>
      </c>
      <c r="K193" s="281">
        <f t="shared" si="106"/>
        <v>56.7</v>
      </c>
      <c r="L193" s="62">
        <f t="shared" si="107"/>
        <v>0</v>
      </c>
    </row>
    <row r="194" spans="1:12">
      <c r="A194" s="20">
        <v>0</v>
      </c>
      <c r="B194" s="6" t="s">
        <v>3280</v>
      </c>
      <c r="C194" s="6" t="s">
        <v>2646</v>
      </c>
      <c r="D194" s="6" t="s">
        <v>85</v>
      </c>
      <c r="E194" s="48" t="s">
        <v>59</v>
      </c>
      <c r="F194" s="5">
        <v>0.54</v>
      </c>
      <c r="G194" s="5">
        <f t="shared" si="103"/>
        <v>56.7</v>
      </c>
      <c r="H194" s="61"/>
      <c r="I194" s="60">
        <f t="shared" si="104"/>
        <v>0.54</v>
      </c>
      <c r="J194" s="62">
        <f t="shared" si="105"/>
        <v>0</v>
      </c>
      <c r="K194" s="281">
        <f t="shared" si="106"/>
        <v>56.7</v>
      </c>
      <c r="L194" s="62">
        <f t="shared" si="107"/>
        <v>0</v>
      </c>
    </row>
    <row r="195" spans="1:12">
      <c r="A195" s="20">
        <v>0</v>
      </c>
      <c r="B195" s="6" t="s">
        <v>3281</v>
      </c>
      <c r="C195" s="6" t="s">
        <v>2646</v>
      </c>
      <c r="D195" s="6" t="s">
        <v>86</v>
      </c>
      <c r="E195" s="48" t="s">
        <v>59</v>
      </c>
      <c r="F195" s="5">
        <v>0.54</v>
      </c>
      <c r="G195" s="5">
        <f t="shared" si="103"/>
        <v>56.7</v>
      </c>
      <c r="H195" s="61"/>
      <c r="I195" s="60">
        <f t="shared" si="104"/>
        <v>0.54</v>
      </c>
      <c r="J195" s="62">
        <f t="shared" si="105"/>
        <v>0</v>
      </c>
      <c r="K195" s="281">
        <f t="shared" si="106"/>
        <v>56.7</v>
      </c>
      <c r="L195" s="62">
        <f t="shared" si="107"/>
        <v>0</v>
      </c>
    </row>
    <row r="196" spans="1:12">
      <c r="A196" s="20">
        <v>0</v>
      </c>
      <c r="B196" s="6" t="s">
        <v>3282</v>
      </c>
      <c r="C196" s="6" t="s">
        <v>2646</v>
      </c>
      <c r="D196" s="6" t="s">
        <v>87</v>
      </c>
      <c r="E196" s="48" t="s">
        <v>59</v>
      </c>
      <c r="F196" s="5">
        <v>0.54</v>
      </c>
      <c r="G196" s="5">
        <f t="shared" si="103"/>
        <v>56.7</v>
      </c>
      <c r="H196" s="61"/>
      <c r="I196" s="60">
        <f t="shared" si="104"/>
        <v>0.54</v>
      </c>
      <c r="J196" s="62">
        <f t="shared" si="105"/>
        <v>0</v>
      </c>
      <c r="K196" s="281">
        <f t="shared" si="106"/>
        <v>56.7</v>
      </c>
      <c r="L196" s="62">
        <f t="shared" si="107"/>
        <v>0</v>
      </c>
    </row>
    <row r="197" spans="1:12">
      <c r="A197" s="20">
        <v>0</v>
      </c>
      <c r="B197" s="6" t="s">
        <v>3283</v>
      </c>
      <c r="C197" s="6" t="s">
        <v>2646</v>
      </c>
      <c r="D197" s="6" t="s">
        <v>88</v>
      </c>
      <c r="E197" s="48" t="s">
        <v>59</v>
      </c>
      <c r="F197" s="5">
        <v>0.54</v>
      </c>
      <c r="G197" s="5">
        <f t="shared" si="103"/>
        <v>56.7</v>
      </c>
      <c r="H197" s="61"/>
      <c r="I197" s="60">
        <f t="shared" si="104"/>
        <v>0.54</v>
      </c>
      <c r="J197" s="62">
        <f t="shared" si="105"/>
        <v>0</v>
      </c>
      <c r="K197" s="281">
        <f t="shared" si="106"/>
        <v>56.7</v>
      </c>
      <c r="L197" s="62">
        <f t="shared" si="107"/>
        <v>0</v>
      </c>
    </row>
    <row r="198" spans="1:12">
      <c r="A198" s="20"/>
      <c r="B198" s="6"/>
      <c r="C198" s="6"/>
      <c r="D198" s="6"/>
      <c r="E198" s="48"/>
      <c r="F198" s="113"/>
      <c r="G198" s="113"/>
      <c r="H198" s="61"/>
      <c r="I198" s="60"/>
      <c r="J198" s="62"/>
      <c r="K198" s="281"/>
      <c r="L198" s="62"/>
    </row>
    <row r="199" spans="1:12">
      <c r="A199" s="20">
        <v>0</v>
      </c>
      <c r="B199" s="6" t="s">
        <v>4409</v>
      </c>
      <c r="C199" s="6" t="s">
        <v>4410</v>
      </c>
      <c r="D199" s="6" t="s">
        <v>56</v>
      </c>
      <c r="E199" s="48" t="s">
        <v>52</v>
      </c>
      <c r="F199" s="7">
        <v>0.6</v>
      </c>
      <c r="G199" s="5">
        <f t="shared" ref="G199:G206" si="108">ROUND(F199*Курс_EUR,2)</f>
        <v>63</v>
      </c>
      <c r="H199" s="61"/>
      <c r="I199" s="60">
        <f t="shared" ref="I199:I206" si="109">F199*(1-Скидка_SUNMIGHT)</f>
        <v>0.6</v>
      </c>
      <c r="J199" s="62">
        <f t="shared" ref="J199:J206" si="110">I199*H199</f>
        <v>0</v>
      </c>
      <c r="K199" s="281">
        <f t="shared" ref="K199:K206" si="111">G199*(1-Скидка_SUNMIGHT)</f>
        <v>63</v>
      </c>
      <c r="L199" s="62">
        <f t="shared" ref="L199:L206" si="112">H199*K199</f>
        <v>0</v>
      </c>
    </row>
    <row r="200" spans="1:12">
      <c r="A200" s="20">
        <v>0</v>
      </c>
      <c r="B200" s="6" t="s">
        <v>4411</v>
      </c>
      <c r="C200" s="6" t="s">
        <v>4410</v>
      </c>
      <c r="D200" s="6" t="s">
        <v>58</v>
      </c>
      <c r="E200" s="48" t="s">
        <v>59</v>
      </c>
      <c r="F200" s="7">
        <v>0.56000000000000005</v>
      </c>
      <c r="G200" s="5">
        <f t="shared" si="108"/>
        <v>58.8</v>
      </c>
      <c r="H200" s="61"/>
      <c r="I200" s="60">
        <f t="shared" si="109"/>
        <v>0.56000000000000005</v>
      </c>
      <c r="J200" s="62">
        <f t="shared" si="110"/>
        <v>0</v>
      </c>
      <c r="K200" s="281">
        <f t="shared" si="111"/>
        <v>58.8</v>
      </c>
      <c r="L200" s="62">
        <f t="shared" si="112"/>
        <v>0</v>
      </c>
    </row>
    <row r="201" spans="1:12">
      <c r="A201" s="20">
        <v>0</v>
      </c>
      <c r="B201" s="6" t="s">
        <v>4412</v>
      </c>
      <c r="C201" s="6" t="s">
        <v>4410</v>
      </c>
      <c r="D201" s="6" t="s">
        <v>61</v>
      </c>
      <c r="E201" s="48" t="s">
        <v>59</v>
      </c>
      <c r="F201" s="7">
        <v>0.52</v>
      </c>
      <c r="G201" s="5">
        <f t="shared" si="108"/>
        <v>54.6</v>
      </c>
      <c r="H201" s="61"/>
      <c r="I201" s="60">
        <f t="shared" si="109"/>
        <v>0.52</v>
      </c>
      <c r="J201" s="62">
        <f t="shared" si="110"/>
        <v>0</v>
      </c>
      <c r="K201" s="281">
        <f t="shared" si="111"/>
        <v>54.6</v>
      </c>
      <c r="L201" s="62">
        <f t="shared" si="112"/>
        <v>0</v>
      </c>
    </row>
    <row r="202" spans="1:12">
      <c r="A202" s="20">
        <v>0</v>
      </c>
      <c r="B202" s="6" t="s">
        <v>4413</v>
      </c>
      <c r="C202" s="6" t="s">
        <v>4410</v>
      </c>
      <c r="D202" s="6" t="s">
        <v>63</v>
      </c>
      <c r="E202" s="48" t="s">
        <v>59</v>
      </c>
      <c r="F202" s="7">
        <v>0.52</v>
      </c>
      <c r="G202" s="5">
        <f t="shared" si="108"/>
        <v>54.6</v>
      </c>
      <c r="H202" s="61"/>
      <c r="I202" s="60">
        <f t="shared" si="109"/>
        <v>0.52</v>
      </c>
      <c r="J202" s="62">
        <f t="shared" si="110"/>
        <v>0</v>
      </c>
      <c r="K202" s="281">
        <f t="shared" si="111"/>
        <v>54.6</v>
      </c>
      <c r="L202" s="62">
        <f t="shared" si="112"/>
        <v>0</v>
      </c>
    </row>
    <row r="203" spans="1:12">
      <c r="A203" s="20">
        <v>0</v>
      </c>
      <c r="B203" s="6" t="s">
        <v>4414</v>
      </c>
      <c r="C203" s="6" t="s">
        <v>4410</v>
      </c>
      <c r="D203" s="6" t="s">
        <v>65</v>
      </c>
      <c r="E203" s="48" t="s">
        <v>59</v>
      </c>
      <c r="F203" s="7">
        <v>0.52</v>
      </c>
      <c r="G203" s="5">
        <f t="shared" si="108"/>
        <v>54.6</v>
      </c>
      <c r="H203" s="61"/>
      <c r="I203" s="60">
        <f t="shared" si="109"/>
        <v>0.52</v>
      </c>
      <c r="J203" s="62">
        <f t="shared" si="110"/>
        <v>0</v>
      </c>
      <c r="K203" s="281">
        <f t="shared" si="111"/>
        <v>54.6</v>
      </c>
      <c r="L203" s="62">
        <f t="shared" si="112"/>
        <v>0</v>
      </c>
    </row>
    <row r="204" spans="1:12">
      <c r="A204" s="20">
        <v>0</v>
      </c>
      <c r="B204" s="6" t="s">
        <v>4415</v>
      </c>
      <c r="C204" s="6" t="s">
        <v>4410</v>
      </c>
      <c r="D204" s="6" t="s">
        <v>67</v>
      </c>
      <c r="E204" s="48" t="s">
        <v>59</v>
      </c>
      <c r="F204" s="7">
        <v>0.52</v>
      </c>
      <c r="G204" s="5">
        <f t="shared" si="108"/>
        <v>54.6</v>
      </c>
      <c r="H204" s="61"/>
      <c r="I204" s="60">
        <f t="shared" si="109"/>
        <v>0.52</v>
      </c>
      <c r="J204" s="62">
        <f t="shared" si="110"/>
        <v>0</v>
      </c>
      <c r="K204" s="281">
        <f t="shared" si="111"/>
        <v>54.6</v>
      </c>
      <c r="L204" s="62">
        <f t="shared" si="112"/>
        <v>0</v>
      </c>
    </row>
    <row r="205" spans="1:12">
      <c r="A205" s="20">
        <v>0</v>
      </c>
      <c r="B205" s="6" t="s">
        <v>4416</v>
      </c>
      <c r="C205" s="6" t="s">
        <v>4410</v>
      </c>
      <c r="D205" s="6" t="s">
        <v>69</v>
      </c>
      <c r="E205" s="48" t="s">
        <v>59</v>
      </c>
      <c r="F205" s="7">
        <v>0.52</v>
      </c>
      <c r="G205" s="5">
        <f t="shared" si="108"/>
        <v>54.6</v>
      </c>
      <c r="H205" s="61"/>
      <c r="I205" s="60">
        <f t="shared" si="109"/>
        <v>0.52</v>
      </c>
      <c r="J205" s="62">
        <f t="shared" si="110"/>
        <v>0</v>
      </c>
      <c r="K205" s="281">
        <f t="shared" si="111"/>
        <v>54.6</v>
      </c>
      <c r="L205" s="62">
        <f t="shared" si="112"/>
        <v>0</v>
      </c>
    </row>
    <row r="206" spans="1:12">
      <c r="A206" s="20">
        <v>0</v>
      </c>
      <c r="B206" s="6" t="s">
        <v>4417</v>
      </c>
      <c r="C206" s="6" t="s">
        <v>4410</v>
      </c>
      <c r="D206" s="6" t="s">
        <v>71</v>
      </c>
      <c r="E206" s="48" t="s">
        <v>59</v>
      </c>
      <c r="F206" s="7">
        <v>0.52</v>
      </c>
      <c r="G206" s="5">
        <f t="shared" si="108"/>
        <v>54.6</v>
      </c>
      <c r="H206" s="61"/>
      <c r="I206" s="60">
        <f t="shared" si="109"/>
        <v>0.52</v>
      </c>
      <c r="J206" s="62">
        <f t="shared" si="110"/>
        <v>0</v>
      </c>
      <c r="K206" s="281">
        <f t="shared" si="111"/>
        <v>54.6</v>
      </c>
      <c r="L206" s="62">
        <f t="shared" si="112"/>
        <v>0</v>
      </c>
    </row>
    <row r="207" spans="1:12">
      <c r="A207" s="20"/>
      <c r="B207" s="6"/>
      <c r="C207" s="6"/>
      <c r="D207" s="6"/>
      <c r="E207" s="48"/>
      <c r="F207" s="7"/>
      <c r="G207" s="7"/>
      <c r="H207" s="61"/>
      <c r="I207" s="60"/>
      <c r="J207" s="62"/>
      <c r="K207" s="281"/>
      <c r="L207" s="62"/>
    </row>
    <row r="208" spans="1:12">
      <c r="A208" s="20">
        <v>0</v>
      </c>
      <c r="B208" s="6" t="s">
        <v>89</v>
      </c>
      <c r="C208" s="6" t="s">
        <v>2647</v>
      </c>
      <c r="D208" s="6" t="s">
        <v>51</v>
      </c>
      <c r="E208" s="48" t="s">
        <v>52</v>
      </c>
      <c r="F208" s="7">
        <v>0.96</v>
      </c>
      <c r="G208" s="5">
        <f t="shared" ref="G208:G228" si="113">ROUND(F208*Курс_EUR,2)</f>
        <v>100.8</v>
      </c>
      <c r="H208" s="61"/>
      <c r="I208" s="60">
        <f t="shared" ref="I208:I228" si="114">F208*(1-Скидка_SUNMIGHT)</f>
        <v>0.96</v>
      </c>
      <c r="J208" s="62">
        <f t="shared" ref="J208:J228" si="115">I208*H208</f>
        <v>0</v>
      </c>
      <c r="K208" s="281">
        <f t="shared" ref="K208:K228" si="116">G208*(1-Скидка_SUNMIGHT)</f>
        <v>100.8</v>
      </c>
      <c r="L208" s="62">
        <f t="shared" ref="L208:L228" si="117">H208*K208</f>
        <v>0</v>
      </c>
    </row>
    <row r="209" spans="1:12">
      <c r="A209" s="20">
        <v>0</v>
      </c>
      <c r="B209" s="6" t="s">
        <v>90</v>
      </c>
      <c r="C209" s="6" t="s">
        <v>2647</v>
      </c>
      <c r="D209" s="6" t="s">
        <v>54</v>
      </c>
      <c r="E209" s="48" t="s">
        <v>52</v>
      </c>
      <c r="F209" s="7">
        <v>0.88</v>
      </c>
      <c r="G209" s="5">
        <f t="shared" si="113"/>
        <v>92.4</v>
      </c>
      <c r="H209" s="61"/>
      <c r="I209" s="60">
        <f t="shared" si="114"/>
        <v>0.88</v>
      </c>
      <c r="J209" s="62">
        <f t="shared" si="115"/>
        <v>0</v>
      </c>
      <c r="K209" s="281">
        <f t="shared" si="116"/>
        <v>92.4</v>
      </c>
      <c r="L209" s="62">
        <f t="shared" si="117"/>
        <v>0</v>
      </c>
    </row>
    <row r="210" spans="1:12">
      <c r="A210" s="20">
        <v>0</v>
      </c>
      <c r="B210" s="6" t="s">
        <v>91</v>
      </c>
      <c r="C210" s="6" t="s">
        <v>2647</v>
      </c>
      <c r="D210" s="6" t="s">
        <v>56</v>
      </c>
      <c r="E210" s="48" t="s">
        <v>52</v>
      </c>
      <c r="F210" s="7">
        <v>0.6</v>
      </c>
      <c r="G210" s="5">
        <f t="shared" si="113"/>
        <v>63</v>
      </c>
      <c r="H210" s="61"/>
      <c r="I210" s="60">
        <f t="shared" si="114"/>
        <v>0.6</v>
      </c>
      <c r="J210" s="62">
        <f t="shared" si="115"/>
        <v>0</v>
      </c>
      <c r="K210" s="281">
        <f t="shared" si="116"/>
        <v>63</v>
      </c>
      <c r="L210" s="62">
        <f t="shared" si="117"/>
        <v>0</v>
      </c>
    </row>
    <row r="211" spans="1:12">
      <c r="A211" s="20">
        <v>0</v>
      </c>
      <c r="B211" s="6" t="s">
        <v>92</v>
      </c>
      <c r="C211" s="6" t="s">
        <v>2647</v>
      </c>
      <c r="D211" s="6" t="s">
        <v>58</v>
      </c>
      <c r="E211" s="48" t="s">
        <v>59</v>
      </c>
      <c r="F211" s="7">
        <v>0.56000000000000005</v>
      </c>
      <c r="G211" s="5">
        <f t="shared" si="113"/>
        <v>58.8</v>
      </c>
      <c r="H211" s="61"/>
      <c r="I211" s="60">
        <f t="shared" si="114"/>
        <v>0.56000000000000005</v>
      </c>
      <c r="J211" s="62">
        <f t="shared" si="115"/>
        <v>0</v>
      </c>
      <c r="K211" s="281">
        <f t="shared" si="116"/>
        <v>58.8</v>
      </c>
      <c r="L211" s="62">
        <f t="shared" si="117"/>
        <v>0</v>
      </c>
    </row>
    <row r="212" spans="1:12">
      <c r="A212" s="20">
        <v>0</v>
      </c>
      <c r="B212" s="6" t="s">
        <v>93</v>
      </c>
      <c r="C212" s="6" t="s">
        <v>2647</v>
      </c>
      <c r="D212" s="6" t="s">
        <v>61</v>
      </c>
      <c r="E212" s="48" t="s">
        <v>59</v>
      </c>
      <c r="F212" s="7">
        <v>0.52</v>
      </c>
      <c r="G212" s="5">
        <f t="shared" si="113"/>
        <v>54.6</v>
      </c>
      <c r="H212" s="61"/>
      <c r="I212" s="60">
        <f t="shared" si="114"/>
        <v>0.52</v>
      </c>
      <c r="J212" s="62">
        <f t="shared" si="115"/>
        <v>0</v>
      </c>
      <c r="K212" s="281">
        <f t="shared" si="116"/>
        <v>54.6</v>
      </c>
      <c r="L212" s="62">
        <f t="shared" si="117"/>
        <v>0</v>
      </c>
    </row>
    <row r="213" spans="1:12">
      <c r="A213" s="20">
        <v>0</v>
      </c>
      <c r="B213" s="6" t="s">
        <v>94</v>
      </c>
      <c r="C213" s="6" t="s">
        <v>2647</v>
      </c>
      <c r="D213" s="6" t="s">
        <v>63</v>
      </c>
      <c r="E213" s="48" t="s">
        <v>59</v>
      </c>
      <c r="F213" s="7">
        <v>0.52</v>
      </c>
      <c r="G213" s="5">
        <f t="shared" si="113"/>
        <v>54.6</v>
      </c>
      <c r="H213" s="61"/>
      <c r="I213" s="60">
        <f t="shared" si="114"/>
        <v>0.52</v>
      </c>
      <c r="J213" s="62">
        <f t="shared" si="115"/>
        <v>0</v>
      </c>
      <c r="K213" s="281">
        <f t="shared" si="116"/>
        <v>54.6</v>
      </c>
      <c r="L213" s="62">
        <f t="shared" si="117"/>
        <v>0</v>
      </c>
    </row>
    <row r="214" spans="1:12">
      <c r="A214" s="20">
        <v>0</v>
      </c>
      <c r="B214" s="6" t="s">
        <v>95</v>
      </c>
      <c r="C214" s="6" t="s">
        <v>2647</v>
      </c>
      <c r="D214" s="6" t="s">
        <v>65</v>
      </c>
      <c r="E214" s="48" t="s">
        <v>59</v>
      </c>
      <c r="F214" s="7">
        <v>0.52</v>
      </c>
      <c r="G214" s="5">
        <f t="shared" si="113"/>
        <v>54.6</v>
      </c>
      <c r="H214" s="61"/>
      <c r="I214" s="60">
        <f t="shared" si="114"/>
        <v>0.52</v>
      </c>
      <c r="J214" s="62">
        <f t="shared" si="115"/>
        <v>0</v>
      </c>
      <c r="K214" s="281">
        <f t="shared" si="116"/>
        <v>54.6</v>
      </c>
      <c r="L214" s="62">
        <f t="shared" si="117"/>
        <v>0</v>
      </c>
    </row>
    <row r="215" spans="1:12">
      <c r="A215" s="20">
        <v>0</v>
      </c>
      <c r="B215" s="6" t="s">
        <v>96</v>
      </c>
      <c r="C215" s="6" t="s">
        <v>2647</v>
      </c>
      <c r="D215" s="6" t="s">
        <v>67</v>
      </c>
      <c r="E215" s="48" t="s">
        <v>59</v>
      </c>
      <c r="F215" s="7">
        <v>0.52</v>
      </c>
      <c r="G215" s="5">
        <f t="shared" si="113"/>
        <v>54.6</v>
      </c>
      <c r="H215" s="61"/>
      <c r="I215" s="60">
        <f t="shared" si="114"/>
        <v>0.52</v>
      </c>
      <c r="J215" s="62">
        <f t="shared" si="115"/>
        <v>0</v>
      </c>
      <c r="K215" s="281">
        <f t="shared" si="116"/>
        <v>54.6</v>
      </c>
      <c r="L215" s="62">
        <f t="shared" si="117"/>
        <v>0</v>
      </c>
    </row>
    <row r="216" spans="1:12">
      <c r="A216" s="20">
        <v>0</v>
      </c>
      <c r="B216" s="6" t="s">
        <v>97</v>
      </c>
      <c r="C216" s="6" t="s">
        <v>2647</v>
      </c>
      <c r="D216" s="6" t="s">
        <v>69</v>
      </c>
      <c r="E216" s="48" t="s">
        <v>59</v>
      </c>
      <c r="F216" s="7">
        <v>0.52</v>
      </c>
      <c r="G216" s="5">
        <f t="shared" si="113"/>
        <v>54.6</v>
      </c>
      <c r="H216" s="61"/>
      <c r="I216" s="60">
        <f t="shared" si="114"/>
        <v>0.52</v>
      </c>
      <c r="J216" s="62">
        <f t="shared" si="115"/>
        <v>0</v>
      </c>
      <c r="K216" s="281">
        <f t="shared" si="116"/>
        <v>54.6</v>
      </c>
      <c r="L216" s="62">
        <f t="shared" si="117"/>
        <v>0</v>
      </c>
    </row>
    <row r="217" spans="1:12">
      <c r="A217" s="20">
        <v>0</v>
      </c>
      <c r="B217" s="6" t="s">
        <v>98</v>
      </c>
      <c r="C217" s="6" t="s">
        <v>2647</v>
      </c>
      <c r="D217" s="6" t="s">
        <v>71</v>
      </c>
      <c r="E217" s="48" t="s">
        <v>59</v>
      </c>
      <c r="F217" s="7">
        <v>0.52</v>
      </c>
      <c r="G217" s="5">
        <f t="shared" si="113"/>
        <v>54.6</v>
      </c>
      <c r="H217" s="61"/>
      <c r="I217" s="60">
        <f t="shared" si="114"/>
        <v>0.52</v>
      </c>
      <c r="J217" s="62">
        <f t="shared" si="115"/>
        <v>0</v>
      </c>
      <c r="K217" s="281">
        <f t="shared" si="116"/>
        <v>54.6</v>
      </c>
      <c r="L217" s="62">
        <f t="shared" si="117"/>
        <v>0</v>
      </c>
    </row>
    <row r="218" spans="1:12">
      <c r="A218" s="20">
        <v>0</v>
      </c>
      <c r="B218" s="6" t="s">
        <v>99</v>
      </c>
      <c r="C218" s="6" t="s">
        <v>2647</v>
      </c>
      <c r="D218" s="6" t="s">
        <v>73</v>
      </c>
      <c r="E218" s="48" t="s">
        <v>59</v>
      </c>
      <c r="F218" s="7">
        <v>0.52</v>
      </c>
      <c r="G218" s="5">
        <f t="shared" si="113"/>
        <v>54.6</v>
      </c>
      <c r="H218" s="61"/>
      <c r="I218" s="60">
        <f t="shared" si="114"/>
        <v>0.52</v>
      </c>
      <c r="J218" s="62">
        <f t="shared" si="115"/>
        <v>0</v>
      </c>
      <c r="K218" s="281">
        <f t="shared" si="116"/>
        <v>54.6</v>
      </c>
      <c r="L218" s="62">
        <f t="shared" si="117"/>
        <v>0</v>
      </c>
    </row>
    <row r="219" spans="1:12">
      <c r="A219" s="20">
        <v>0</v>
      </c>
      <c r="B219" s="6" t="s">
        <v>100</v>
      </c>
      <c r="C219" s="6" t="s">
        <v>2647</v>
      </c>
      <c r="D219" s="6" t="s">
        <v>75</v>
      </c>
      <c r="E219" s="48" t="s">
        <v>59</v>
      </c>
      <c r="F219" s="7">
        <v>0.52</v>
      </c>
      <c r="G219" s="5">
        <f t="shared" si="113"/>
        <v>54.6</v>
      </c>
      <c r="H219" s="61"/>
      <c r="I219" s="60">
        <f t="shared" si="114"/>
        <v>0.52</v>
      </c>
      <c r="J219" s="62">
        <f t="shared" si="115"/>
        <v>0</v>
      </c>
      <c r="K219" s="281">
        <f t="shared" si="116"/>
        <v>54.6</v>
      </c>
      <c r="L219" s="62">
        <f t="shared" si="117"/>
        <v>0</v>
      </c>
    </row>
    <row r="220" spans="1:12">
      <c r="A220" s="20">
        <v>0</v>
      </c>
      <c r="B220" s="6" t="s">
        <v>101</v>
      </c>
      <c r="C220" s="6" t="s">
        <v>2647</v>
      </c>
      <c r="D220" s="6" t="s">
        <v>77</v>
      </c>
      <c r="E220" s="48" t="s">
        <v>59</v>
      </c>
      <c r="F220" s="7">
        <v>0.52</v>
      </c>
      <c r="G220" s="5">
        <f t="shared" si="113"/>
        <v>54.6</v>
      </c>
      <c r="H220" s="61"/>
      <c r="I220" s="60">
        <f t="shared" si="114"/>
        <v>0.52</v>
      </c>
      <c r="J220" s="62">
        <f t="shared" si="115"/>
        <v>0</v>
      </c>
      <c r="K220" s="281">
        <f t="shared" si="116"/>
        <v>54.6</v>
      </c>
      <c r="L220" s="62">
        <f t="shared" si="117"/>
        <v>0</v>
      </c>
    </row>
    <row r="221" spans="1:12">
      <c r="A221" s="20">
        <v>0</v>
      </c>
      <c r="B221" s="6" t="s">
        <v>102</v>
      </c>
      <c r="C221" s="6" t="s">
        <v>2647</v>
      </c>
      <c r="D221" s="6" t="s">
        <v>79</v>
      </c>
      <c r="E221" s="48" t="s">
        <v>59</v>
      </c>
      <c r="F221" s="7">
        <v>0.52</v>
      </c>
      <c r="G221" s="5">
        <f t="shared" si="113"/>
        <v>54.6</v>
      </c>
      <c r="H221" s="61"/>
      <c r="I221" s="60">
        <f t="shared" si="114"/>
        <v>0.52</v>
      </c>
      <c r="J221" s="62">
        <f t="shared" si="115"/>
        <v>0</v>
      </c>
      <c r="K221" s="281">
        <f t="shared" si="116"/>
        <v>54.6</v>
      </c>
      <c r="L221" s="62">
        <f t="shared" si="117"/>
        <v>0</v>
      </c>
    </row>
    <row r="222" spans="1:12">
      <c r="A222" s="20">
        <v>0</v>
      </c>
      <c r="B222" s="6" t="s">
        <v>103</v>
      </c>
      <c r="C222" s="6" t="s">
        <v>2647</v>
      </c>
      <c r="D222" s="6" t="s">
        <v>81</v>
      </c>
      <c r="E222" s="48" t="s">
        <v>59</v>
      </c>
      <c r="F222" s="7">
        <v>0.52</v>
      </c>
      <c r="G222" s="5">
        <f t="shared" si="113"/>
        <v>54.6</v>
      </c>
      <c r="H222" s="61"/>
      <c r="I222" s="60">
        <f t="shared" si="114"/>
        <v>0.52</v>
      </c>
      <c r="J222" s="62">
        <f t="shared" si="115"/>
        <v>0</v>
      </c>
      <c r="K222" s="281">
        <f t="shared" si="116"/>
        <v>54.6</v>
      </c>
      <c r="L222" s="62">
        <f t="shared" si="117"/>
        <v>0</v>
      </c>
    </row>
    <row r="223" spans="1:12">
      <c r="A223" s="20">
        <v>0</v>
      </c>
      <c r="B223" s="6" t="s">
        <v>104</v>
      </c>
      <c r="C223" s="6" t="s">
        <v>2647</v>
      </c>
      <c r="D223" s="6" t="s">
        <v>83</v>
      </c>
      <c r="E223" s="48" t="s">
        <v>59</v>
      </c>
      <c r="F223" s="7">
        <v>0.52</v>
      </c>
      <c r="G223" s="5">
        <f t="shared" si="113"/>
        <v>54.6</v>
      </c>
      <c r="H223" s="61"/>
      <c r="I223" s="60">
        <f t="shared" si="114"/>
        <v>0.52</v>
      </c>
      <c r="J223" s="62">
        <f t="shared" si="115"/>
        <v>0</v>
      </c>
      <c r="K223" s="281">
        <f t="shared" si="116"/>
        <v>54.6</v>
      </c>
      <c r="L223" s="62">
        <f t="shared" si="117"/>
        <v>0</v>
      </c>
    </row>
    <row r="224" spans="1:12">
      <c r="A224" s="20">
        <v>0</v>
      </c>
      <c r="B224" s="6" t="s">
        <v>3284</v>
      </c>
      <c r="C224" s="6" t="s">
        <v>2648</v>
      </c>
      <c r="D224" s="6" t="s">
        <v>84</v>
      </c>
      <c r="E224" s="48" t="s">
        <v>59</v>
      </c>
      <c r="F224" s="7">
        <v>0.67</v>
      </c>
      <c r="G224" s="5">
        <f t="shared" si="113"/>
        <v>70.349999999999994</v>
      </c>
      <c r="H224" s="61"/>
      <c r="I224" s="60">
        <f t="shared" si="114"/>
        <v>0.67</v>
      </c>
      <c r="J224" s="62">
        <f t="shared" si="115"/>
        <v>0</v>
      </c>
      <c r="K224" s="281">
        <f t="shared" si="116"/>
        <v>70.349999999999994</v>
      </c>
      <c r="L224" s="62">
        <f t="shared" si="117"/>
        <v>0</v>
      </c>
    </row>
    <row r="225" spans="1:12">
      <c r="A225" s="20">
        <v>0</v>
      </c>
      <c r="B225" s="6" t="s">
        <v>3285</v>
      </c>
      <c r="C225" s="6" t="s">
        <v>2648</v>
      </c>
      <c r="D225" s="6" t="s">
        <v>85</v>
      </c>
      <c r="E225" s="48" t="s">
        <v>59</v>
      </c>
      <c r="F225" s="7">
        <v>0.67</v>
      </c>
      <c r="G225" s="5">
        <f t="shared" si="113"/>
        <v>70.349999999999994</v>
      </c>
      <c r="H225" s="61"/>
      <c r="I225" s="60">
        <f t="shared" si="114"/>
        <v>0.67</v>
      </c>
      <c r="J225" s="62">
        <f t="shared" si="115"/>
        <v>0</v>
      </c>
      <c r="K225" s="281">
        <f t="shared" si="116"/>
        <v>70.349999999999994</v>
      </c>
      <c r="L225" s="62">
        <f t="shared" si="117"/>
        <v>0</v>
      </c>
    </row>
    <row r="226" spans="1:12">
      <c r="A226" s="20">
        <v>0</v>
      </c>
      <c r="B226" s="6" t="s">
        <v>3286</v>
      </c>
      <c r="C226" s="6" t="s">
        <v>2648</v>
      </c>
      <c r="D226" s="6" t="s">
        <v>86</v>
      </c>
      <c r="E226" s="48" t="s">
        <v>59</v>
      </c>
      <c r="F226" s="7">
        <v>0.67</v>
      </c>
      <c r="G226" s="5">
        <f t="shared" si="113"/>
        <v>70.349999999999994</v>
      </c>
      <c r="H226" s="61"/>
      <c r="I226" s="60">
        <f t="shared" si="114"/>
        <v>0.67</v>
      </c>
      <c r="J226" s="62">
        <f t="shared" si="115"/>
        <v>0</v>
      </c>
      <c r="K226" s="281">
        <f t="shared" si="116"/>
        <v>70.349999999999994</v>
      </c>
      <c r="L226" s="62">
        <f t="shared" si="117"/>
        <v>0</v>
      </c>
    </row>
    <row r="227" spans="1:12">
      <c r="A227" s="20">
        <v>0</v>
      </c>
      <c r="B227" s="6" t="s">
        <v>3287</v>
      </c>
      <c r="C227" s="6" t="s">
        <v>2648</v>
      </c>
      <c r="D227" s="6" t="s">
        <v>87</v>
      </c>
      <c r="E227" s="48" t="s">
        <v>59</v>
      </c>
      <c r="F227" s="7">
        <v>0.67</v>
      </c>
      <c r="G227" s="5">
        <f t="shared" si="113"/>
        <v>70.349999999999994</v>
      </c>
      <c r="H227" s="61"/>
      <c r="I227" s="60">
        <f t="shared" si="114"/>
        <v>0.67</v>
      </c>
      <c r="J227" s="62">
        <f t="shared" si="115"/>
        <v>0</v>
      </c>
      <c r="K227" s="281">
        <f t="shared" si="116"/>
        <v>70.349999999999994</v>
      </c>
      <c r="L227" s="62">
        <f t="shared" si="117"/>
        <v>0</v>
      </c>
    </row>
    <row r="228" spans="1:12">
      <c r="A228" s="20">
        <v>0</v>
      </c>
      <c r="B228" s="6" t="s">
        <v>3288</v>
      </c>
      <c r="C228" s="6" t="s">
        <v>2648</v>
      </c>
      <c r="D228" s="6" t="s">
        <v>88</v>
      </c>
      <c r="E228" s="48" t="s">
        <v>59</v>
      </c>
      <c r="F228" s="7">
        <v>0.67</v>
      </c>
      <c r="G228" s="5">
        <f t="shared" si="113"/>
        <v>70.349999999999994</v>
      </c>
      <c r="H228" s="61"/>
      <c r="I228" s="60">
        <f t="shared" si="114"/>
        <v>0.67</v>
      </c>
      <c r="J228" s="62">
        <f t="shared" si="115"/>
        <v>0</v>
      </c>
      <c r="K228" s="281">
        <f t="shared" si="116"/>
        <v>70.349999999999994</v>
      </c>
      <c r="L228" s="62">
        <f t="shared" si="117"/>
        <v>0</v>
      </c>
    </row>
    <row r="229" spans="1:12">
      <c r="A229" s="20"/>
      <c r="B229" s="6"/>
      <c r="C229" s="6"/>
      <c r="D229" s="6"/>
      <c r="E229" s="48"/>
      <c r="F229" s="7"/>
      <c r="G229" s="7"/>
      <c r="H229" s="61"/>
      <c r="I229" s="60"/>
      <c r="J229" s="62"/>
      <c r="K229" s="281"/>
      <c r="L229" s="62"/>
    </row>
    <row r="230" spans="1:12">
      <c r="A230" s="20">
        <v>0</v>
      </c>
      <c r="B230" s="6" t="s">
        <v>105</v>
      </c>
      <c r="C230" s="6" t="s">
        <v>2649</v>
      </c>
      <c r="D230" s="6" t="s">
        <v>51</v>
      </c>
      <c r="E230" s="48" t="s">
        <v>52</v>
      </c>
      <c r="F230" s="7">
        <v>0.96</v>
      </c>
      <c r="G230" s="5">
        <f t="shared" ref="G230:G250" si="118">ROUND(F230*Курс_EUR,2)</f>
        <v>100.8</v>
      </c>
      <c r="H230" s="61"/>
      <c r="I230" s="60">
        <f t="shared" ref="I230:I250" si="119">F230*(1-Скидка_SUNMIGHT)</f>
        <v>0.96</v>
      </c>
      <c r="J230" s="62">
        <f t="shared" ref="J230:J250" si="120">I230*H230</f>
        <v>0</v>
      </c>
      <c r="K230" s="281">
        <f t="shared" ref="K230:K250" si="121">G230*(1-Скидка_SUNMIGHT)</f>
        <v>100.8</v>
      </c>
      <c r="L230" s="62">
        <f t="shared" ref="L230:L250" si="122">H230*K230</f>
        <v>0</v>
      </c>
    </row>
    <row r="231" spans="1:12">
      <c r="A231" s="20">
        <v>0</v>
      </c>
      <c r="B231" s="6" t="s">
        <v>106</v>
      </c>
      <c r="C231" s="6" t="s">
        <v>2649</v>
      </c>
      <c r="D231" s="6" t="s">
        <v>54</v>
      </c>
      <c r="E231" s="48" t="s">
        <v>52</v>
      </c>
      <c r="F231" s="7">
        <v>0.88</v>
      </c>
      <c r="G231" s="5">
        <f t="shared" si="118"/>
        <v>92.4</v>
      </c>
      <c r="H231" s="61"/>
      <c r="I231" s="60">
        <f t="shared" si="119"/>
        <v>0.88</v>
      </c>
      <c r="J231" s="62">
        <f t="shared" si="120"/>
        <v>0</v>
      </c>
      <c r="K231" s="281">
        <f t="shared" si="121"/>
        <v>92.4</v>
      </c>
      <c r="L231" s="62">
        <f t="shared" si="122"/>
        <v>0</v>
      </c>
    </row>
    <row r="232" spans="1:12">
      <c r="A232" s="20">
        <v>0</v>
      </c>
      <c r="B232" s="6" t="s">
        <v>107</v>
      </c>
      <c r="C232" s="6" t="s">
        <v>2649</v>
      </c>
      <c r="D232" s="6" t="s">
        <v>56</v>
      </c>
      <c r="E232" s="48" t="s">
        <v>52</v>
      </c>
      <c r="F232" s="7">
        <v>0.6</v>
      </c>
      <c r="G232" s="5">
        <f t="shared" si="118"/>
        <v>63</v>
      </c>
      <c r="H232" s="61"/>
      <c r="I232" s="60">
        <f t="shared" si="119"/>
        <v>0.6</v>
      </c>
      <c r="J232" s="62">
        <f t="shared" si="120"/>
        <v>0</v>
      </c>
      <c r="K232" s="281">
        <f t="shared" si="121"/>
        <v>63</v>
      </c>
      <c r="L232" s="62">
        <f t="shared" si="122"/>
        <v>0</v>
      </c>
    </row>
    <row r="233" spans="1:12">
      <c r="A233" s="20">
        <v>0</v>
      </c>
      <c r="B233" s="6" t="s">
        <v>108</v>
      </c>
      <c r="C233" s="6" t="s">
        <v>2649</v>
      </c>
      <c r="D233" s="6" t="s">
        <v>58</v>
      </c>
      <c r="E233" s="48" t="s">
        <v>59</v>
      </c>
      <c r="F233" s="7">
        <v>0.56000000000000005</v>
      </c>
      <c r="G233" s="5">
        <f t="shared" si="118"/>
        <v>58.8</v>
      </c>
      <c r="H233" s="61"/>
      <c r="I233" s="60">
        <f t="shared" si="119"/>
        <v>0.56000000000000005</v>
      </c>
      <c r="J233" s="62">
        <f t="shared" si="120"/>
        <v>0</v>
      </c>
      <c r="K233" s="281">
        <f t="shared" si="121"/>
        <v>58.8</v>
      </c>
      <c r="L233" s="62">
        <f t="shared" si="122"/>
        <v>0</v>
      </c>
    </row>
    <row r="234" spans="1:12">
      <c r="A234" s="20">
        <v>0</v>
      </c>
      <c r="B234" s="6" t="s">
        <v>109</v>
      </c>
      <c r="C234" s="6" t="s">
        <v>2649</v>
      </c>
      <c r="D234" s="6" t="s">
        <v>61</v>
      </c>
      <c r="E234" s="48" t="s">
        <v>59</v>
      </c>
      <c r="F234" s="7">
        <v>0.52</v>
      </c>
      <c r="G234" s="5">
        <f t="shared" si="118"/>
        <v>54.6</v>
      </c>
      <c r="H234" s="61"/>
      <c r="I234" s="60">
        <f t="shared" si="119"/>
        <v>0.52</v>
      </c>
      <c r="J234" s="62">
        <f t="shared" si="120"/>
        <v>0</v>
      </c>
      <c r="K234" s="281">
        <f t="shared" si="121"/>
        <v>54.6</v>
      </c>
      <c r="L234" s="62">
        <f t="shared" si="122"/>
        <v>0</v>
      </c>
    </row>
    <row r="235" spans="1:12">
      <c r="A235" s="20">
        <v>0</v>
      </c>
      <c r="B235" s="6" t="s">
        <v>110</v>
      </c>
      <c r="C235" s="6" t="s">
        <v>2649</v>
      </c>
      <c r="D235" s="6" t="s">
        <v>63</v>
      </c>
      <c r="E235" s="48" t="s">
        <v>59</v>
      </c>
      <c r="F235" s="7">
        <v>0.52</v>
      </c>
      <c r="G235" s="5">
        <f t="shared" si="118"/>
        <v>54.6</v>
      </c>
      <c r="H235" s="61"/>
      <c r="I235" s="60">
        <f t="shared" si="119"/>
        <v>0.52</v>
      </c>
      <c r="J235" s="62">
        <f t="shared" si="120"/>
        <v>0</v>
      </c>
      <c r="K235" s="281">
        <f t="shared" si="121"/>
        <v>54.6</v>
      </c>
      <c r="L235" s="62">
        <f t="shared" si="122"/>
        <v>0</v>
      </c>
    </row>
    <row r="236" spans="1:12">
      <c r="A236" s="20">
        <v>0</v>
      </c>
      <c r="B236" s="6" t="s">
        <v>111</v>
      </c>
      <c r="C236" s="6" t="s">
        <v>2649</v>
      </c>
      <c r="D236" s="6" t="s">
        <v>65</v>
      </c>
      <c r="E236" s="48" t="s">
        <v>59</v>
      </c>
      <c r="F236" s="7">
        <v>0.52</v>
      </c>
      <c r="G236" s="5">
        <f t="shared" si="118"/>
        <v>54.6</v>
      </c>
      <c r="H236" s="61"/>
      <c r="I236" s="60">
        <f t="shared" si="119"/>
        <v>0.52</v>
      </c>
      <c r="J236" s="62">
        <f t="shared" si="120"/>
        <v>0</v>
      </c>
      <c r="K236" s="281">
        <f t="shared" si="121"/>
        <v>54.6</v>
      </c>
      <c r="L236" s="62">
        <f t="shared" si="122"/>
        <v>0</v>
      </c>
    </row>
    <row r="237" spans="1:12">
      <c r="A237" s="20">
        <v>0</v>
      </c>
      <c r="B237" s="6" t="s">
        <v>112</v>
      </c>
      <c r="C237" s="6" t="s">
        <v>2649</v>
      </c>
      <c r="D237" s="6" t="s">
        <v>67</v>
      </c>
      <c r="E237" s="48" t="s">
        <v>59</v>
      </c>
      <c r="F237" s="7">
        <v>0.52</v>
      </c>
      <c r="G237" s="5">
        <f t="shared" si="118"/>
        <v>54.6</v>
      </c>
      <c r="H237" s="61"/>
      <c r="I237" s="60">
        <f t="shared" si="119"/>
        <v>0.52</v>
      </c>
      <c r="J237" s="62">
        <f t="shared" si="120"/>
        <v>0</v>
      </c>
      <c r="K237" s="281">
        <f t="shared" si="121"/>
        <v>54.6</v>
      </c>
      <c r="L237" s="62">
        <f t="shared" si="122"/>
        <v>0</v>
      </c>
    </row>
    <row r="238" spans="1:12">
      <c r="A238" s="20">
        <v>0</v>
      </c>
      <c r="B238" s="6" t="s">
        <v>113</v>
      </c>
      <c r="C238" s="6" t="s">
        <v>2649</v>
      </c>
      <c r="D238" s="6" t="s">
        <v>69</v>
      </c>
      <c r="E238" s="48" t="s">
        <v>59</v>
      </c>
      <c r="F238" s="7">
        <v>0.52</v>
      </c>
      <c r="G238" s="5">
        <f t="shared" si="118"/>
        <v>54.6</v>
      </c>
      <c r="H238" s="61"/>
      <c r="I238" s="60">
        <f t="shared" si="119"/>
        <v>0.52</v>
      </c>
      <c r="J238" s="62">
        <f t="shared" si="120"/>
        <v>0</v>
      </c>
      <c r="K238" s="281">
        <f t="shared" si="121"/>
        <v>54.6</v>
      </c>
      <c r="L238" s="62">
        <f t="shared" si="122"/>
        <v>0</v>
      </c>
    </row>
    <row r="239" spans="1:12">
      <c r="A239" s="20">
        <v>0</v>
      </c>
      <c r="B239" s="6" t="s">
        <v>114</v>
      </c>
      <c r="C239" s="6" t="s">
        <v>2649</v>
      </c>
      <c r="D239" s="6" t="s">
        <v>71</v>
      </c>
      <c r="E239" s="48" t="s">
        <v>59</v>
      </c>
      <c r="F239" s="7">
        <v>0.52</v>
      </c>
      <c r="G239" s="5">
        <f t="shared" si="118"/>
        <v>54.6</v>
      </c>
      <c r="H239" s="61"/>
      <c r="I239" s="60">
        <f t="shared" si="119"/>
        <v>0.52</v>
      </c>
      <c r="J239" s="62">
        <f t="shared" si="120"/>
        <v>0</v>
      </c>
      <c r="K239" s="281">
        <f t="shared" si="121"/>
        <v>54.6</v>
      </c>
      <c r="L239" s="62">
        <f t="shared" si="122"/>
        <v>0</v>
      </c>
    </row>
    <row r="240" spans="1:12">
      <c r="A240" s="20">
        <v>0</v>
      </c>
      <c r="B240" s="6" t="s">
        <v>115</v>
      </c>
      <c r="C240" s="6" t="s">
        <v>2649</v>
      </c>
      <c r="D240" s="6" t="s">
        <v>73</v>
      </c>
      <c r="E240" s="48" t="s">
        <v>59</v>
      </c>
      <c r="F240" s="7">
        <v>0.52</v>
      </c>
      <c r="G240" s="5">
        <f t="shared" si="118"/>
        <v>54.6</v>
      </c>
      <c r="H240" s="61"/>
      <c r="I240" s="60">
        <f t="shared" si="119"/>
        <v>0.52</v>
      </c>
      <c r="J240" s="62">
        <f t="shared" si="120"/>
        <v>0</v>
      </c>
      <c r="K240" s="281">
        <f t="shared" si="121"/>
        <v>54.6</v>
      </c>
      <c r="L240" s="62">
        <f t="shared" si="122"/>
        <v>0</v>
      </c>
    </row>
    <row r="241" spans="1:12">
      <c r="A241" s="20">
        <v>0</v>
      </c>
      <c r="B241" s="6" t="s">
        <v>116</v>
      </c>
      <c r="C241" s="6" t="s">
        <v>2649</v>
      </c>
      <c r="D241" s="6" t="s">
        <v>75</v>
      </c>
      <c r="E241" s="48" t="s">
        <v>59</v>
      </c>
      <c r="F241" s="7">
        <v>0.52</v>
      </c>
      <c r="G241" s="5">
        <f t="shared" si="118"/>
        <v>54.6</v>
      </c>
      <c r="H241" s="61"/>
      <c r="I241" s="60">
        <f t="shared" si="119"/>
        <v>0.52</v>
      </c>
      <c r="J241" s="62">
        <f t="shared" si="120"/>
        <v>0</v>
      </c>
      <c r="K241" s="281">
        <f t="shared" si="121"/>
        <v>54.6</v>
      </c>
      <c r="L241" s="62">
        <f t="shared" si="122"/>
        <v>0</v>
      </c>
    </row>
    <row r="242" spans="1:12">
      <c r="A242" s="20">
        <v>0</v>
      </c>
      <c r="B242" s="6" t="s">
        <v>117</v>
      </c>
      <c r="C242" s="6" t="s">
        <v>2649</v>
      </c>
      <c r="D242" s="6" t="s">
        <v>77</v>
      </c>
      <c r="E242" s="48" t="s">
        <v>59</v>
      </c>
      <c r="F242" s="7">
        <v>0.52</v>
      </c>
      <c r="G242" s="5">
        <f t="shared" si="118"/>
        <v>54.6</v>
      </c>
      <c r="H242" s="61"/>
      <c r="I242" s="60">
        <f t="shared" si="119"/>
        <v>0.52</v>
      </c>
      <c r="J242" s="62">
        <f t="shared" si="120"/>
        <v>0</v>
      </c>
      <c r="K242" s="281">
        <f t="shared" si="121"/>
        <v>54.6</v>
      </c>
      <c r="L242" s="62">
        <f t="shared" si="122"/>
        <v>0</v>
      </c>
    </row>
    <row r="243" spans="1:12">
      <c r="A243" s="20">
        <v>0</v>
      </c>
      <c r="B243" s="6" t="s">
        <v>118</v>
      </c>
      <c r="C243" s="6" t="s">
        <v>2649</v>
      </c>
      <c r="D243" s="6" t="s">
        <v>79</v>
      </c>
      <c r="E243" s="48" t="s">
        <v>59</v>
      </c>
      <c r="F243" s="7">
        <v>0.52</v>
      </c>
      <c r="G243" s="5">
        <f t="shared" si="118"/>
        <v>54.6</v>
      </c>
      <c r="H243" s="61"/>
      <c r="I243" s="60">
        <f t="shared" si="119"/>
        <v>0.52</v>
      </c>
      <c r="J243" s="62">
        <f t="shared" si="120"/>
        <v>0</v>
      </c>
      <c r="K243" s="281">
        <f t="shared" si="121"/>
        <v>54.6</v>
      </c>
      <c r="L243" s="62">
        <f t="shared" si="122"/>
        <v>0</v>
      </c>
    </row>
    <row r="244" spans="1:12">
      <c r="A244" s="20">
        <v>0</v>
      </c>
      <c r="B244" s="6" t="s">
        <v>119</v>
      </c>
      <c r="C244" s="6" t="s">
        <v>2649</v>
      </c>
      <c r="D244" s="6" t="s">
        <v>81</v>
      </c>
      <c r="E244" s="48" t="s">
        <v>59</v>
      </c>
      <c r="F244" s="7">
        <v>0.52</v>
      </c>
      <c r="G244" s="5">
        <f t="shared" si="118"/>
        <v>54.6</v>
      </c>
      <c r="H244" s="61"/>
      <c r="I244" s="60">
        <f t="shared" si="119"/>
        <v>0.52</v>
      </c>
      <c r="J244" s="62">
        <f t="shared" si="120"/>
        <v>0</v>
      </c>
      <c r="K244" s="281">
        <f t="shared" si="121"/>
        <v>54.6</v>
      </c>
      <c r="L244" s="62">
        <f t="shared" si="122"/>
        <v>0</v>
      </c>
    </row>
    <row r="245" spans="1:12">
      <c r="A245" s="20">
        <v>0</v>
      </c>
      <c r="B245" s="6" t="s">
        <v>120</v>
      </c>
      <c r="C245" s="6" t="s">
        <v>2649</v>
      </c>
      <c r="D245" s="6" t="s">
        <v>83</v>
      </c>
      <c r="E245" s="48" t="s">
        <v>59</v>
      </c>
      <c r="F245" s="7">
        <v>0.52</v>
      </c>
      <c r="G245" s="5">
        <f t="shared" si="118"/>
        <v>54.6</v>
      </c>
      <c r="H245" s="61"/>
      <c r="I245" s="60">
        <f t="shared" si="119"/>
        <v>0.52</v>
      </c>
      <c r="J245" s="62">
        <f t="shared" si="120"/>
        <v>0</v>
      </c>
      <c r="K245" s="281">
        <f t="shared" si="121"/>
        <v>54.6</v>
      </c>
      <c r="L245" s="62">
        <f t="shared" si="122"/>
        <v>0</v>
      </c>
    </row>
    <row r="246" spans="1:12">
      <c r="A246" s="20">
        <v>0</v>
      </c>
      <c r="B246" s="6" t="s">
        <v>3289</v>
      </c>
      <c r="C246" s="6" t="s">
        <v>2650</v>
      </c>
      <c r="D246" s="6" t="s">
        <v>84</v>
      </c>
      <c r="E246" s="48" t="s">
        <v>59</v>
      </c>
      <c r="F246" s="7">
        <v>0.67</v>
      </c>
      <c r="G246" s="5">
        <f t="shared" si="118"/>
        <v>70.349999999999994</v>
      </c>
      <c r="H246" s="61"/>
      <c r="I246" s="60">
        <f t="shared" si="119"/>
        <v>0.67</v>
      </c>
      <c r="J246" s="62">
        <f t="shared" si="120"/>
        <v>0</v>
      </c>
      <c r="K246" s="281">
        <f t="shared" si="121"/>
        <v>70.349999999999994</v>
      </c>
      <c r="L246" s="62">
        <f t="shared" si="122"/>
        <v>0</v>
      </c>
    </row>
    <row r="247" spans="1:12">
      <c r="A247" s="20">
        <v>0</v>
      </c>
      <c r="B247" s="6" t="s">
        <v>3290</v>
      </c>
      <c r="C247" s="6" t="s">
        <v>2650</v>
      </c>
      <c r="D247" s="6" t="s">
        <v>85</v>
      </c>
      <c r="E247" s="48" t="s">
        <v>59</v>
      </c>
      <c r="F247" s="7">
        <v>0.67</v>
      </c>
      <c r="G247" s="5">
        <f t="shared" si="118"/>
        <v>70.349999999999994</v>
      </c>
      <c r="H247" s="61"/>
      <c r="I247" s="60">
        <f t="shared" si="119"/>
        <v>0.67</v>
      </c>
      <c r="J247" s="62">
        <f t="shared" si="120"/>
        <v>0</v>
      </c>
      <c r="K247" s="281">
        <f t="shared" si="121"/>
        <v>70.349999999999994</v>
      </c>
      <c r="L247" s="62">
        <f t="shared" si="122"/>
        <v>0</v>
      </c>
    </row>
    <row r="248" spans="1:12">
      <c r="A248" s="20">
        <v>0</v>
      </c>
      <c r="B248" s="6" t="s">
        <v>3291</v>
      </c>
      <c r="C248" s="6" t="s">
        <v>2650</v>
      </c>
      <c r="D248" s="6" t="s">
        <v>86</v>
      </c>
      <c r="E248" s="48" t="s">
        <v>59</v>
      </c>
      <c r="F248" s="7">
        <v>0.67</v>
      </c>
      <c r="G248" s="5">
        <f t="shared" si="118"/>
        <v>70.349999999999994</v>
      </c>
      <c r="H248" s="61"/>
      <c r="I248" s="60">
        <f t="shared" si="119"/>
        <v>0.67</v>
      </c>
      <c r="J248" s="62">
        <f t="shared" si="120"/>
        <v>0</v>
      </c>
      <c r="K248" s="281">
        <f t="shared" si="121"/>
        <v>70.349999999999994</v>
      </c>
      <c r="L248" s="62">
        <f t="shared" si="122"/>
        <v>0</v>
      </c>
    </row>
    <row r="249" spans="1:12">
      <c r="A249" s="20">
        <v>0</v>
      </c>
      <c r="B249" s="6" t="s">
        <v>3292</v>
      </c>
      <c r="C249" s="6" t="s">
        <v>2650</v>
      </c>
      <c r="D249" s="6" t="s">
        <v>87</v>
      </c>
      <c r="E249" s="48" t="s">
        <v>59</v>
      </c>
      <c r="F249" s="7">
        <v>0.67</v>
      </c>
      <c r="G249" s="5">
        <f t="shared" si="118"/>
        <v>70.349999999999994</v>
      </c>
      <c r="H249" s="61"/>
      <c r="I249" s="60">
        <f t="shared" si="119"/>
        <v>0.67</v>
      </c>
      <c r="J249" s="62">
        <f t="shared" si="120"/>
        <v>0</v>
      </c>
      <c r="K249" s="281">
        <f t="shared" si="121"/>
        <v>70.349999999999994</v>
      </c>
      <c r="L249" s="62">
        <f t="shared" si="122"/>
        <v>0</v>
      </c>
    </row>
    <row r="250" spans="1:12">
      <c r="A250" s="20">
        <v>0</v>
      </c>
      <c r="B250" s="6" t="s">
        <v>3293</v>
      </c>
      <c r="C250" s="6" t="s">
        <v>2650</v>
      </c>
      <c r="D250" s="6" t="s">
        <v>88</v>
      </c>
      <c r="E250" s="48" t="s">
        <v>59</v>
      </c>
      <c r="F250" s="7">
        <v>0.67</v>
      </c>
      <c r="G250" s="5">
        <f t="shared" si="118"/>
        <v>70.349999999999994</v>
      </c>
      <c r="H250" s="61"/>
      <c r="I250" s="60">
        <f t="shared" si="119"/>
        <v>0.67</v>
      </c>
      <c r="J250" s="62">
        <f t="shared" si="120"/>
        <v>0</v>
      </c>
      <c r="K250" s="281">
        <f t="shared" si="121"/>
        <v>70.349999999999994</v>
      </c>
      <c r="L250" s="62">
        <f t="shared" si="122"/>
        <v>0</v>
      </c>
    </row>
    <row r="251" spans="1:12">
      <c r="A251" s="20"/>
      <c r="B251" s="6"/>
      <c r="C251" s="6"/>
      <c r="D251" s="6"/>
      <c r="E251" s="48"/>
      <c r="F251" s="7"/>
      <c r="G251" s="7"/>
      <c r="H251" s="61"/>
      <c r="I251" s="60"/>
      <c r="J251" s="62"/>
      <c r="K251" s="281"/>
      <c r="L251" s="62"/>
    </row>
    <row r="252" spans="1:12">
      <c r="A252" s="20">
        <v>0</v>
      </c>
      <c r="B252" s="6" t="s">
        <v>121</v>
      </c>
      <c r="C252" s="6" t="s">
        <v>2651</v>
      </c>
      <c r="D252" s="6" t="s">
        <v>51</v>
      </c>
      <c r="E252" s="48" t="s">
        <v>52</v>
      </c>
      <c r="F252" s="7">
        <v>0.96</v>
      </c>
      <c r="G252" s="5">
        <f t="shared" ref="G252:G272" si="123">ROUND(F252*Курс_EUR,2)</f>
        <v>100.8</v>
      </c>
      <c r="H252" s="61"/>
      <c r="I252" s="60">
        <f t="shared" ref="I252:I272" si="124">F252*(1-Скидка_SUNMIGHT)</f>
        <v>0.96</v>
      </c>
      <c r="J252" s="62">
        <f t="shared" ref="J252:J272" si="125">I252*H252</f>
        <v>0</v>
      </c>
      <c r="K252" s="281">
        <f t="shared" ref="K252:K272" si="126">G252*(1-Скидка_SUNMIGHT)</f>
        <v>100.8</v>
      </c>
      <c r="L252" s="62">
        <f t="shared" ref="L252:L272" si="127">H252*K252</f>
        <v>0</v>
      </c>
    </row>
    <row r="253" spans="1:12">
      <c r="A253" s="20">
        <v>0</v>
      </c>
      <c r="B253" s="6" t="s">
        <v>122</v>
      </c>
      <c r="C253" s="6" t="s">
        <v>2651</v>
      </c>
      <c r="D253" s="6" t="s">
        <v>54</v>
      </c>
      <c r="E253" s="48" t="s">
        <v>52</v>
      </c>
      <c r="F253" s="7">
        <v>0.88</v>
      </c>
      <c r="G253" s="5">
        <f t="shared" si="123"/>
        <v>92.4</v>
      </c>
      <c r="H253" s="61"/>
      <c r="I253" s="60">
        <f t="shared" si="124"/>
        <v>0.88</v>
      </c>
      <c r="J253" s="62">
        <f t="shared" si="125"/>
        <v>0</v>
      </c>
      <c r="K253" s="281">
        <f t="shared" si="126"/>
        <v>92.4</v>
      </c>
      <c r="L253" s="62">
        <f t="shared" si="127"/>
        <v>0</v>
      </c>
    </row>
    <row r="254" spans="1:12">
      <c r="A254" s="20">
        <v>0</v>
      </c>
      <c r="B254" s="6" t="s">
        <v>123</v>
      </c>
      <c r="C254" s="6" t="s">
        <v>2651</v>
      </c>
      <c r="D254" s="6" t="s">
        <v>56</v>
      </c>
      <c r="E254" s="48" t="s">
        <v>52</v>
      </c>
      <c r="F254" s="7">
        <v>0.59</v>
      </c>
      <c r="G254" s="5">
        <f t="shared" si="123"/>
        <v>61.95</v>
      </c>
      <c r="H254" s="61"/>
      <c r="I254" s="60">
        <f t="shared" si="124"/>
        <v>0.59</v>
      </c>
      <c r="J254" s="62">
        <f t="shared" si="125"/>
        <v>0</v>
      </c>
      <c r="K254" s="281">
        <f t="shared" si="126"/>
        <v>61.95</v>
      </c>
      <c r="L254" s="62">
        <f t="shared" si="127"/>
        <v>0</v>
      </c>
    </row>
    <row r="255" spans="1:12">
      <c r="A255" s="20">
        <v>0</v>
      </c>
      <c r="B255" s="6" t="s">
        <v>124</v>
      </c>
      <c r="C255" s="6" t="s">
        <v>2651</v>
      </c>
      <c r="D255" s="6" t="s">
        <v>58</v>
      </c>
      <c r="E255" s="48" t="s">
        <v>59</v>
      </c>
      <c r="F255" s="7">
        <v>0.54</v>
      </c>
      <c r="G255" s="5">
        <f t="shared" si="123"/>
        <v>56.7</v>
      </c>
      <c r="H255" s="61"/>
      <c r="I255" s="60">
        <f t="shared" si="124"/>
        <v>0.54</v>
      </c>
      <c r="J255" s="62">
        <f t="shared" si="125"/>
        <v>0</v>
      </c>
      <c r="K255" s="281">
        <f t="shared" si="126"/>
        <v>56.7</v>
      </c>
      <c r="L255" s="62">
        <f t="shared" si="127"/>
        <v>0</v>
      </c>
    </row>
    <row r="256" spans="1:12">
      <c r="A256" s="20">
        <v>0</v>
      </c>
      <c r="B256" s="6" t="s">
        <v>125</v>
      </c>
      <c r="C256" s="6" t="s">
        <v>2651</v>
      </c>
      <c r="D256" s="6" t="s">
        <v>61</v>
      </c>
      <c r="E256" s="48" t="s">
        <v>59</v>
      </c>
      <c r="F256" s="7">
        <v>0.5</v>
      </c>
      <c r="G256" s="5">
        <f t="shared" si="123"/>
        <v>52.5</v>
      </c>
      <c r="H256" s="61"/>
      <c r="I256" s="60">
        <f t="shared" si="124"/>
        <v>0.5</v>
      </c>
      <c r="J256" s="62">
        <f t="shared" si="125"/>
        <v>0</v>
      </c>
      <c r="K256" s="281">
        <f t="shared" si="126"/>
        <v>52.5</v>
      </c>
      <c r="L256" s="62">
        <f t="shared" si="127"/>
        <v>0</v>
      </c>
    </row>
    <row r="257" spans="1:12">
      <c r="A257" s="20">
        <v>0</v>
      </c>
      <c r="B257" s="6" t="s">
        <v>126</v>
      </c>
      <c r="C257" s="6" t="s">
        <v>2651</v>
      </c>
      <c r="D257" s="6" t="s">
        <v>63</v>
      </c>
      <c r="E257" s="48" t="s">
        <v>59</v>
      </c>
      <c r="F257" s="7">
        <v>0.5</v>
      </c>
      <c r="G257" s="5">
        <f t="shared" si="123"/>
        <v>52.5</v>
      </c>
      <c r="H257" s="61"/>
      <c r="I257" s="60">
        <f t="shared" si="124"/>
        <v>0.5</v>
      </c>
      <c r="J257" s="62">
        <f t="shared" si="125"/>
        <v>0</v>
      </c>
      <c r="K257" s="281">
        <f t="shared" si="126"/>
        <v>52.5</v>
      </c>
      <c r="L257" s="62">
        <f t="shared" si="127"/>
        <v>0</v>
      </c>
    </row>
    <row r="258" spans="1:12">
      <c r="A258" s="20">
        <v>0</v>
      </c>
      <c r="B258" s="6" t="s">
        <v>127</v>
      </c>
      <c r="C258" s="6" t="s">
        <v>2651</v>
      </c>
      <c r="D258" s="6" t="s">
        <v>65</v>
      </c>
      <c r="E258" s="48" t="s">
        <v>59</v>
      </c>
      <c r="F258" s="7">
        <v>0.5</v>
      </c>
      <c r="G258" s="5">
        <f t="shared" si="123"/>
        <v>52.5</v>
      </c>
      <c r="H258" s="61"/>
      <c r="I258" s="60">
        <f t="shared" si="124"/>
        <v>0.5</v>
      </c>
      <c r="J258" s="62">
        <f t="shared" si="125"/>
        <v>0</v>
      </c>
      <c r="K258" s="281">
        <f t="shared" si="126"/>
        <v>52.5</v>
      </c>
      <c r="L258" s="62">
        <f t="shared" si="127"/>
        <v>0</v>
      </c>
    </row>
    <row r="259" spans="1:12">
      <c r="A259" s="20">
        <v>0</v>
      </c>
      <c r="B259" s="6" t="s">
        <v>128</v>
      </c>
      <c r="C259" s="6" t="s">
        <v>2651</v>
      </c>
      <c r="D259" s="6" t="s">
        <v>67</v>
      </c>
      <c r="E259" s="48" t="s">
        <v>59</v>
      </c>
      <c r="F259" s="7">
        <v>0.5</v>
      </c>
      <c r="G259" s="5">
        <f t="shared" si="123"/>
        <v>52.5</v>
      </c>
      <c r="H259" s="61"/>
      <c r="I259" s="60">
        <f t="shared" si="124"/>
        <v>0.5</v>
      </c>
      <c r="J259" s="62">
        <f t="shared" si="125"/>
        <v>0</v>
      </c>
      <c r="K259" s="281">
        <f t="shared" si="126"/>
        <v>52.5</v>
      </c>
      <c r="L259" s="62">
        <f t="shared" si="127"/>
        <v>0</v>
      </c>
    </row>
    <row r="260" spans="1:12">
      <c r="A260" s="20">
        <v>0</v>
      </c>
      <c r="B260" s="6" t="s">
        <v>129</v>
      </c>
      <c r="C260" s="6" t="s">
        <v>2651</v>
      </c>
      <c r="D260" s="6" t="s">
        <v>69</v>
      </c>
      <c r="E260" s="48" t="s">
        <v>59</v>
      </c>
      <c r="F260" s="7">
        <v>0.5</v>
      </c>
      <c r="G260" s="5">
        <f t="shared" si="123"/>
        <v>52.5</v>
      </c>
      <c r="H260" s="61"/>
      <c r="I260" s="60">
        <f t="shared" si="124"/>
        <v>0.5</v>
      </c>
      <c r="J260" s="62">
        <f t="shared" si="125"/>
        <v>0</v>
      </c>
      <c r="K260" s="281">
        <f t="shared" si="126"/>
        <v>52.5</v>
      </c>
      <c r="L260" s="62">
        <f t="shared" si="127"/>
        <v>0</v>
      </c>
    </row>
    <row r="261" spans="1:12">
      <c r="A261" s="20">
        <v>0</v>
      </c>
      <c r="B261" s="6" t="s">
        <v>130</v>
      </c>
      <c r="C261" s="6" t="s">
        <v>2651</v>
      </c>
      <c r="D261" s="6" t="s">
        <v>71</v>
      </c>
      <c r="E261" s="48" t="s">
        <v>59</v>
      </c>
      <c r="F261" s="7">
        <v>0.5</v>
      </c>
      <c r="G261" s="5">
        <f t="shared" si="123"/>
        <v>52.5</v>
      </c>
      <c r="H261" s="61"/>
      <c r="I261" s="60">
        <f t="shared" si="124"/>
        <v>0.5</v>
      </c>
      <c r="J261" s="62">
        <f t="shared" si="125"/>
        <v>0</v>
      </c>
      <c r="K261" s="281">
        <f t="shared" si="126"/>
        <v>52.5</v>
      </c>
      <c r="L261" s="62">
        <f t="shared" si="127"/>
        <v>0</v>
      </c>
    </row>
    <row r="262" spans="1:12">
      <c r="A262" s="20">
        <v>0</v>
      </c>
      <c r="B262" s="6" t="s">
        <v>131</v>
      </c>
      <c r="C262" s="6" t="s">
        <v>2651</v>
      </c>
      <c r="D262" s="6" t="s">
        <v>73</v>
      </c>
      <c r="E262" s="48" t="s">
        <v>59</v>
      </c>
      <c r="F262" s="7">
        <v>0.5</v>
      </c>
      <c r="G262" s="5">
        <f t="shared" si="123"/>
        <v>52.5</v>
      </c>
      <c r="H262" s="61"/>
      <c r="I262" s="60">
        <f t="shared" si="124"/>
        <v>0.5</v>
      </c>
      <c r="J262" s="62">
        <f t="shared" si="125"/>
        <v>0</v>
      </c>
      <c r="K262" s="281">
        <f t="shared" si="126"/>
        <v>52.5</v>
      </c>
      <c r="L262" s="62">
        <f t="shared" si="127"/>
        <v>0</v>
      </c>
    </row>
    <row r="263" spans="1:12">
      <c r="A263" s="20">
        <v>0</v>
      </c>
      <c r="B263" s="6" t="s">
        <v>132</v>
      </c>
      <c r="C263" s="6" t="s">
        <v>2651</v>
      </c>
      <c r="D263" s="6" t="s">
        <v>75</v>
      </c>
      <c r="E263" s="48" t="s">
        <v>59</v>
      </c>
      <c r="F263" s="7">
        <v>0.5</v>
      </c>
      <c r="G263" s="5">
        <f t="shared" si="123"/>
        <v>52.5</v>
      </c>
      <c r="H263" s="61"/>
      <c r="I263" s="60">
        <f t="shared" si="124"/>
        <v>0.5</v>
      </c>
      <c r="J263" s="62">
        <f t="shared" si="125"/>
        <v>0</v>
      </c>
      <c r="K263" s="281">
        <f t="shared" si="126"/>
        <v>52.5</v>
      </c>
      <c r="L263" s="62">
        <f t="shared" si="127"/>
        <v>0</v>
      </c>
    </row>
    <row r="264" spans="1:12">
      <c r="A264" s="20">
        <v>0</v>
      </c>
      <c r="B264" s="6" t="s">
        <v>133</v>
      </c>
      <c r="C264" s="6" t="s">
        <v>2651</v>
      </c>
      <c r="D264" s="6" t="s">
        <v>77</v>
      </c>
      <c r="E264" s="48" t="s">
        <v>59</v>
      </c>
      <c r="F264" s="7">
        <v>0.5</v>
      </c>
      <c r="G264" s="5">
        <f t="shared" si="123"/>
        <v>52.5</v>
      </c>
      <c r="H264" s="61"/>
      <c r="I264" s="60">
        <f t="shared" si="124"/>
        <v>0.5</v>
      </c>
      <c r="J264" s="62">
        <f t="shared" si="125"/>
        <v>0</v>
      </c>
      <c r="K264" s="281">
        <f t="shared" si="126"/>
        <v>52.5</v>
      </c>
      <c r="L264" s="62">
        <f t="shared" si="127"/>
        <v>0</v>
      </c>
    </row>
    <row r="265" spans="1:12">
      <c r="A265" s="20">
        <v>0</v>
      </c>
      <c r="B265" s="6" t="s">
        <v>134</v>
      </c>
      <c r="C265" s="6" t="s">
        <v>2651</v>
      </c>
      <c r="D265" s="6" t="s">
        <v>79</v>
      </c>
      <c r="E265" s="48" t="s">
        <v>59</v>
      </c>
      <c r="F265" s="7">
        <v>0.5</v>
      </c>
      <c r="G265" s="5">
        <f t="shared" si="123"/>
        <v>52.5</v>
      </c>
      <c r="H265" s="61"/>
      <c r="I265" s="60">
        <f t="shared" si="124"/>
        <v>0.5</v>
      </c>
      <c r="J265" s="62">
        <f t="shared" si="125"/>
        <v>0</v>
      </c>
      <c r="K265" s="281">
        <f t="shared" si="126"/>
        <v>52.5</v>
      </c>
      <c r="L265" s="62">
        <f t="shared" si="127"/>
        <v>0</v>
      </c>
    </row>
    <row r="266" spans="1:12">
      <c r="A266" s="20">
        <v>0</v>
      </c>
      <c r="B266" s="6" t="s">
        <v>135</v>
      </c>
      <c r="C266" s="6" t="s">
        <v>2651</v>
      </c>
      <c r="D266" s="6" t="s">
        <v>81</v>
      </c>
      <c r="E266" s="48" t="s">
        <v>59</v>
      </c>
      <c r="F266" s="7">
        <v>0.5</v>
      </c>
      <c r="G266" s="5">
        <f t="shared" si="123"/>
        <v>52.5</v>
      </c>
      <c r="H266" s="61"/>
      <c r="I266" s="60">
        <f t="shared" si="124"/>
        <v>0.5</v>
      </c>
      <c r="J266" s="62">
        <f t="shared" si="125"/>
        <v>0</v>
      </c>
      <c r="K266" s="281">
        <f t="shared" si="126"/>
        <v>52.5</v>
      </c>
      <c r="L266" s="62">
        <f t="shared" si="127"/>
        <v>0</v>
      </c>
    </row>
    <row r="267" spans="1:12">
      <c r="A267" s="20">
        <v>0</v>
      </c>
      <c r="B267" s="6" t="s">
        <v>136</v>
      </c>
      <c r="C267" s="6" t="s">
        <v>2651</v>
      </c>
      <c r="D267" s="6" t="s">
        <v>83</v>
      </c>
      <c r="E267" s="48" t="s">
        <v>59</v>
      </c>
      <c r="F267" s="7">
        <v>0.5</v>
      </c>
      <c r="G267" s="5">
        <f t="shared" si="123"/>
        <v>52.5</v>
      </c>
      <c r="H267" s="61"/>
      <c r="I267" s="60">
        <f t="shared" si="124"/>
        <v>0.5</v>
      </c>
      <c r="J267" s="62">
        <f t="shared" si="125"/>
        <v>0</v>
      </c>
      <c r="K267" s="281">
        <f t="shared" si="126"/>
        <v>52.5</v>
      </c>
      <c r="L267" s="62">
        <f t="shared" si="127"/>
        <v>0</v>
      </c>
    </row>
    <row r="268" spans="1:12">
      <c r="A268" s="20">
        <v>0</v>
      </c>
      <c r="B268" s="6" t="s">
        <v>3294</v>
      </c>
      <c r="C268" s="6" t="s">
        <v>2652</v>
      </c>
      <c r="D268" s="6" t="s">
        <v>84</v>
      </c>
      <c r="E268" s="48" t="s">
        <v>59</v>
      </c>
      <c r="F268" s="7">
        <v>0.67</v>
      </c>
      <c r="G268" s="5">
        <f t="shared" si="123"/>
        <v>70.349999999999994</v>
      </c>
      <c r="H268" s="61"/>
      <c r="I268" s="60">
        <f t="shared" si="124"/>
        <v>0.67</v>
      </c>
      <c r="J268" s="62">
        <f t="shared" si="125"/>
        <v>0</v>
      </c>
      <c r="K268" s="281">
        <f t="shared" si="126"/>
        <v>70.349999999999994</v>
      </c>
      <c r="L268" s="62">
        <f t="shared" si="127"/>
        <v>0</v>
      </c>
    </row>
    <row r="269" spans="1:12">
      <c r="A269" s="20">
        <v>0</v>
      </c>
      <c r="B269" s="6" t="s">
        <v>3295</v>
      </c>
      <c r="C269" s="6" t="s">
        <v>2652</v>
      </c>
      <c r="D269" s="6" t="s">
        <v>85</v>
      </c>
      <c r="E269" s="48" t="s">
        <v>59</v>
      </c>
      <c r="F269" s="7">
        <v>0.67</v>
      </c>
      <c r="G269" s="5">
        <f t="shared" si="123"/>
        <v>70.349999999999994</v>
      </c>
      <c r="H269" s="61"/>
      <c r="I269" s="60">
        <f t="shared" si="124"/>
        <v>0.67</v>
      </c>
      <c r="J269" s="62">
        <f t="shared" si="125"/>
        <v>0</v>
      </c>
      <c r="K269" s="281">
        <f t="shared" si="126"/>
        <v>70.349999999999994</v>
      </c>
      <c r="L269" s="62">
        <f t="shared" si="127"/>
        <v>0</v>
      </c>
    </row>
    <row r="270" spans="1:12">
      <c r="A270" s="20">
        <v>0</v>
      </c>
      <c r="B270" s="6" t="s">
        <v>3296</v>
      </c>
      <c r="C270" s="6" t="s">
        <v>2652</v>
      </c>
      <c r="D270" s="6" t="s">
        <v>86</v>
      </c>
      <c r="E270" s="48" t="s">
        <v>59</v>
      </c>
      <c r="F270" s="7">
        <v>0.67</v>
      </c>
      <c r="G270" s="5">
        <f t="shared" si="123"/>
        <v>70.349999999999994</v>
      </c>
      <c r="H270" s="61"/>
      <c r="I270" s="60">
        <f t="shared" si="124"/>
        <v>0.67</v>
      </c>
      <c r="J270" s="62">
        <f t="shared" si="125"/>
        <v>0</v>
      </c>
      <c r="K270" s="281">
        <f t="shared" si="126"/>
        <v>70.349999999999994</v>
      </c>
      <c r="L270" s="62">
        <f t="shared" si="127"/>
        <v>0</v>
      </c>
    </row>
    <row r="271" spans="1:12">
      <c r="A271" s="20">
        <v>0</v>
      </c>
      <c r="B271" s="6" t="s">
        <v>3297</v>
      </c>
      <c r="C271" s="6" t="s">
        <v>2652</v>
      </c>
      <c r="D271" s="6" t="s">
        <v>87</v>
      </c>
      <c r="E271" s="48" t="s">
        <v>59</v>
      </c>
      <c r="F271" s="7">
        <v>0.67</v>
      </c>
      <c r="G271" s="5">
        <f t="shared" si="123"/>
        <v>70.349999999999994</v>
      </c>
      <c r="H271" s="61"/>
      <c r="I271" s="60">
        <f t="shared" si="124"/>
        <v>0.67</v>
      </c>
      <c r="J271" s="62">
        <f t="shared" si="125"/>
        <v>0</v>
      </c>
      <c r="K271" s="281">
        <f t="shared" si="126"/>
        <v>70.349999999999994</v>
      </c>
      <c r="L271" s="62">
        <f t="shared" si="127"/>
        <v>0</v>
      </c>
    </row>
    <row r="272" spans="1:12">
      <c r="A272" s="20">
        <v>0</v>
      </c>
      <c r="B272" s="6" t="s">
        <v>3298</v>
      </c>
      <c r="C272" s="6" t="s">
        <v>2652</v>
      </c>
      <c r="D272" s="6" t="s">
        <v>88</v>
      </c>
      <c r="E272" s="48" t="s">
        <v>59</v>
      </c>
      <c r="F272" s="7">
        <v>0.67</v>
      </c>
      <c r="G272" s="5">
        <f t="shared" si="123"/>
        <v>70.349999999999994</v>
      </c>
      <c r="H272" s="61"/>
      <c r="I272" s="60">
        <f t="shared" si="124"/>
        <v>0.67</v>
      </c>
      <c r="J272" s="62">
        <f t="shared" si="125"/>
        <v>0</v>
      </c>
      <c r="K272" s="281">
        <f t="shared" si="126"/>
        <v>70.349999999999994</v>
      </c>
      <c r="L272" s="62">
        <f t="shared" si="127"/>
        <v>0</v>
      </c>
    </row>
    <row r="273" spans="1:12">
      <c r="A273" s="20"/>
      <c r="B273" s="6"/>
      <c r="C273" s="6"/>
      <c r="D273" s="6"/>
      <c r="E273" s="48"/>
      <c r="F273" s="7"/>
      <c r="G273" s="7"/>
      <c r="H273" s="61"/>
      <c r="I273" s="60"/>
      <c r="J273" s="62"/>
      <c r="K273" s="281"/>
      <c r="L273" s="62"/>
    </row>
    <row r="274" spans="1:12">
      <c r="A274" s="20">
        <v>0</v>
      </c>
      <c r="B274" s="6" t="s">
        <v>161</v>
      </c>
      <c r="C274" s="6" t="s">
        <v>2653</v>
      </c>
      <c r="D274" s="6" t="s">
        <v>54</v>
      </c>
      <c r="E274" s="48" t="s">
        <v>52</v>
      </c>
      <c r="F274" s="7">
        <v>0.97</v>
      </c>
      <c r="G274" s="5">
        <f t="shared" ref="G274:G284" si="128">ROUND(F274*Курс_EUR,2)</f>
        <v>101.85</v>
      </c>
      <c r="H274" s="61"/>
      <c r="I274" s="60">
        <f t="shared" ref="I274:I284" si="129">F274*(1-Скидка_SUNMIGHT)</f>
        <v>0.97</v>
      </c>
      <c r="J274" s="62">
        <f t="shared" ref="J274:J284" si="130">I274*H274</f>
        <v>0</v>
      </c>
      <c r="K274" s="281">
        <f t="shared" ref="K274:K284" si="131">G274*(1-Скидка_SUNMIGHT)</f>
        <v>101.85</v>
      </c>
      <c r="L274" s="62">
        <f t="shared" ref="L274:L284" si="132">H274*K274</f>
        <v>0</v>
      </c>
    </row>
    <row r="275" spans="1:12">
      <c r="A275" s="20">
        <v>0</v>
      </c>
      <c r="B275" s="6" t="s">
        <v>162</v>
      </c>
      <c r="C275" s="6" t="s">
        <v>2653</v>
      </c>
      <c r="D275" s="6" t="s">
        <v>56</v>
      </c>
      <c r="E275" s="48" t="s">
        <v>52</v>
      </c>
      <c r="F275" s="7">
        <v>0.93</v>
      </c>
      <c r="G275" s="5">
        <f t="shared" si="128"/>
        <v>97.65</v>
      </c>
      <c r="H275" s="61"/>
      <c r="I275" s="60">
        <f t="shared" si="129"/>
        <v>0.93</v>
      </c>
      <c r="J275" s="62">
        <f t="shared" si="130"/>
        <v>0</v>
      </c>
      <c r="K275" s="281">
        <f t="shared" si="131"/>
        <v>97.65</v>
      </c>
      <c r="L275" s="62">
        <f t="shared" si="132"/>
        <v>0</v>
      </c>
    </row>
    <row r="276" spans="1:12">
      <c r="A276" s="20">
        <v>0</v>
      </c>
      <c r="B276" s="6" t="s">
        <v>163</v>
      </c>
      <c r="C276" s="6" t="s">
        <v>2653</v>
      </c>
      <c r="D276" s="6" t="s">
        <v>58</v>
      </c>
      <c r="E276" s="48" t="s">
        <v>59</v>
      </c>
      <c r="F276" s="7">
        <v>0.86</v>
      </c>
      <c r="G276" s="5">
        <f t="shared" si="128"/>
        <v>90.3</v>
      </c>
      <c r="H276" s="61"/>
      <c r="I276" s="60">
        <f t="shared" si="129"/>
        <v>0.86</v>
      </c>
      <c r="J276" s="62">
        <f t="shared" si="130"/>
        <v>0</v>
      </c>
      <c r="K276" s="281">
        <f t="shared" si="131"/>
        <v>90.3</v>
      </c>
      <c r="L276" s="62">
        <f t="shared" si="132"/>
        <v>0</v>
      </c>
    </row>
    <row r="277" spans="1:12">
      <c r="A277" s="20">
        <v>0</v>
      </c>
      <c r="B277" s="6" t="s">
        <v>164</v>
      </c>
      <c r="C277" s="6" t="s">
        <v>2653</v>
      </c>
      <c r="D277" s="6" t="s">
        <v>61</v>
      </c>
      <c r="E277" s="48" t="s">
        <v>59</v>
      </c>
      <c r="F277" s="7">
        <v>0.84</v>
      </c>
      <c r="G277" s="5">
        <f t="shared" si="128"/>
        <v>88.2</v>
      </c>
      <c r="H277" s="61"/>
      <c r="I277" s="60">
        <f t="shared" si="129"/>
        <v>0.84</v>
      </c>
      <c r="J277" s="62">
        <f t="shared" si="130"/>
        <v>0</v>
      </c>
      <c r="K277" s="281">
        <f t="shared" si="131"/>
        <v>88.2</v>
      </c>
      <c r="L277" s="62">
        <f t="shared" si="132"/>
        <v>0</v>
      </c>
    </row>
    <row r="278" spans="1:12">
      <c r="A278" s="20">
        <v>0</v>
      </c>
      <c r="B278" s="6" t="s">
        <v>165</v>
      </c>
      <c r="C278" s="6" t="s">
        <v>2653</v>
      </c>
      <c r="D278" s="6" t="s">
        <v>63</v>
      </c>
      <c r="E278" s="48" t="s">
        <v>59</v>
      </c>
      <c r="F278" s="7">
        <v>0.84</v>
      </c>
      <c r="G278" s="5">
        <f t="shared" si="128"/>
        <v>88.2</v>
      </c>
      <c r="H278" s="61"/>
      <c r="I278" s="60">
        <f t="shared" si="129"/>
        <v>0.84</v>
      </c>
      <c r="J278" s="62">
        <f t="shared" si="130"/>
        <v>0</v>
      </c>
      <c r="K278" s="281">
        <f t="shared" si="131"/>
        <v>88.2</v>
      </c>
      <c r="L278" s="62">
        <f t="shared" si="132"/>
        <v>0</v>
      </c>
    </row>
    <row r="279" spans="1:12">
      <c r="A279" s="20">
        <v>0</v>
      </c>
      <c r="B279" s="6" t="s">
        <v>166</v>
      </c>
      <c r="C279" s="6" t="s">
        <v>2653</v>
      </c>
      <c r="D279" s="6" t="s">
        <v>65</v>
      </c>
      <c r="E279" s="48" t="s">
        <v>59</v>
      </c>
      <c r="F279" s="7">
        <v>0.84</v>
      </c>
      <c r="G279" s="5">
        <f t="shared" si="128"/>
        <v>88.2</v>
      </c>
      <c r="H279" s="61"/>
      <c r="I279" s="60">
        <f t="shared" si="129"/>
        <v>0.84</v>
      </c>
      <c r="J279" s="62">
        <f t="shared" si="130"/>
        <v>0</v>
      </c>
      <c r="K279" s="281">
        <f t="shared" si="131"/>
        <v>88.2</v>
      </c>
      <c r="L279" s="62">
        <f t="shared" si="132"/>
        <v>0</v>
      </c>
    </row>
    <row r="280" spans="1:12">
      <c r="A280" s="20">
        <v>0</v>
      </c>
      <c r="B280" s="6" t="s">
        <v>167</v>
      </c>
      <c r="C280" s="6" t="s">
        <v>2653</v>
      </c>
      <c r="D280" s="6" t="s">
        <v>67</v>
      </c>
      <c r="E280" s="48" t="s">
        <v>59</v>
      </c>
      <c r="F280" s="7">
        <v>0.8</v>
      </c>
      <c r="G280" s="5">
        <f t="shared" si="128"/>
        <v>84</v>
      </c>
      <c r="H280" s="61"/>
      <c r="I280" s="60">
        <f t="shared" si="129"/>
        <v>0.8</v>
      </c>
      <c r="J280" s="62">
        <f t="shared" si="130"/>
        <v>0</v>
      </c>
      <c r="K280" s="281">
        <f t="shared" si="131"/>
        <v>84</v>
      </c>
      <c r="L280" s="62">
        <f t="shared" si="132"/>
        <v>0</v>
      </c>
    </row>
    <row r="281" spans="1:12">
      <c r="A281" s="20">
        <v>0</v>
      </c>
      <c r="B281" s="6" t="s">
        <v>168</v>
      </c>
      <c r="C281" s="6" t="s">
        <v>2653</v>
      </c>
      <c r="D281" s="6" t="s">
        <v>69</v>
      </c>
      <c r="E281" s="48" t="s">
        <v>59</v>
      </c>
      <c r="F281" s="7">
        <v>0.8</v>
      </c>
      <c r="G281" s="5">
        <f t="shared" si="128"/>
        <v>84</v>
      </c>
      <c r="H281" s="61"/>
      <c r="I281" s="60">
        <f t="shared" si="129"/>
        <v>0.8</v>
      </c>
      <c r="J281" s="62">
        <f t="shared" si="130"/>
        <v>0</v>
      </c>
      <c r="K281" s="281">
        <f t="shared" si="131"/>
        <v>84</v>
      </c>
      <c r="L281" s="62">
        <f t="shared" si="132"/>
        <v>0</v>
      </c>
    </row>
    <row r="282" spans="1:12">
      <c r="A282" s="20">
        <v>0</v>
      </c>
      <c r="B282" s="6" t="s">
        <v>169</v>
      </c>
      <c r="C282" s="6" t="s">
        <v>2653</v>
      </c>
      <c r="D282" s="6" t="s">
        <v>71</v>
      </c>
      <c r="E282" s="48" t="s">
        <v>59</v>
      </c>
      <c r="F282" s="7">
        <v>0.8</v>
      </c>
      <c r="G282" s="5">
        <f t="shared" si="128"/>
        <v>84</v>
      </c>
      <c r="H282" s="61"/>
      <c r="I282" s="60">
        <f t="shared" si="129"/>
        <v>0.8</v>
      </c>
      <c r="J282" s="62">
        <f t="shared" si="130"/>
        <v>0</v>
      </c>
      <c r="K282" s="281">
        <f t="shared" si="131"/>
        <v>84</v>
      </c>
      <c r="L282" s="62">
        <f t="shared" si="132"/>
        <v>0</v>
      </c>
    </row>
    <row r="283" spans="1:12">
      <c r="A283" s="20">
        <v>0</v>
      </c>
      <c r="B283" s="6" t="s">
        <v>170</v>
      </c>
      <c r="C283" s="6" t="s">
        <v>2653</v>
      </c>
      <c r="D283" s="6" t="s">
        <v>75</v>
      </c>
      <c r="E283" s="48" t="s">
        <v>59</v>
      </c>
      <c r="F283" s="7">
        <v>0.8</v>
      </c>
      <c r="G283" s="5">
        <f t="shared" si="128"/>
        <v>84</v>
      </c>
      <c r="H283" s="61"/>
      <c r="I283" s="60">
        <f t="shared" si="129"/>
        <v>0.8</v>
      </c>
      <c r="J283" s="62">
        <f t="shared" si="130"/>
        <v>0</v>
      </c>
      <c r="K283" s="281">
        <f t="shared" si="131"/>
        <v>84</v>
      </c>
      <c r="L283" s="62">
        <f t="shared" si="132"/>
        <v>0</v>
      </c>
    </row>
    <row r="284" spans="1:12">
      <c r="A284" s="20">
        <v>0</v>
      </c>
      <c r="B284" s="6" t="s">
        <v>171</v>
      </c>
      <c r="C284" s="6" t="s">
        <v>2653</v>
      </c>
      <c r="D284" s="6" t="s">
        <v>79</v>
      </c>
      <c r="E284" s="48" t="s">
        <v>59</v>
      </c>
      <c r="F284" s="7">
        <v>0.8</v>
      </c>
      <c r="G284" s="5">
        <f t="shared" si="128"/>
        <v>84</v>
      </c>
      <c r="H284" s="61"/>
      <c r="I284" s="60">
        <f t="shared" si="129"/>
        <v>0.8</v>
      </c>
      <c r="J284" s="62">
        <f t="shared" si="130"/>
        <v>0</v>
      </c>
      <c r="K284" s="281">
        <f t="shared" si="131"/>
        <v>84</v>
      </c>
      <c r="L284" s="62">
        <f t="shared" si="132"/>
        <v>0</v>
      </c>
    </row>
    <row r="285" spans="1:12">
      <c r="A285" s="20"/>
      <c r="B285" s="6"/>
      <c r="C285" s="6"/>
      <c r="D285" s="6"/>
      <c r="E285" s="48"/>
      <c r="F285" s="7"/>
      <c r="G285" s="7"/>
      <c r="H285" s="61"/>
      <c r="I285" s="60"/>
      <c r="J285" s="62"/>
      <c r="K285" s="281"/>
      <c r="L285" s="62"/>
    </row>
    <row r="286" spans="1:12">
      <c r="A286" s="20">
        <v>0</v>
      </c>
      <c r="B286" s="6" t="s">
        <v>172</v>
      </c>
      <c r="C286" s="6" t="s">
        <v>2654</v>
      </c>
      <c r="D286" s="6" t="s">
        <v>54</v>
      </c>
      <c r="E286" s="48" t="s">
        <v>52</v>
      </c>
      <c r="F286" s="7">
        <v>0.97</v>
      </c>
      <c r="G286" s="5">
        <f t="shared" ref="G286:G296" si="133">ROUND(F286*Курс_EUR,2)</f>
        <v>101.85</v>
      </c>
      <c r="H286" s="61"/>
      <c r="I286" s="60">
        <f t="shared" ref="I286:I296" si="134">F286*(1-Скидка_SUNMIGHT)</f>
        <v>0.97</v>
      </c>
      <c r="J286" s="62">
        <f t="shared" ref="J286:J296" si="135">I286*H286</f>
        <v>0</v>
      </c>
      <c r="K286" s="281">
        <f t="shared" ref="K286:K296" si="136">G286*(1-Скидка_SUNMIGHT)</f>
        <v>101.85</v>
      </c>
      <c r="L286" s="62">
        <f t="shared" ref="L286:L296" si="137">H286*K286</f>
        <v>0</v>
      </c>
    </row>
    <row r="287" spans="1:12">
      <c r="A287" s="20">
        <v>0</v>
      </c>
      <c r="B287" s="6" t="s">
        <v>173</v>
      </c>
      <c r="C287" s="6" t="s">
        <v>2654</v>
      </c>
      <c r="D287" s="6" t="s">
        <v>56</v>
      </c>
      <c r="E287" s="48" t="s">
        <v>52</v>
      </c>
      <c r="F287" s="7">
        <v>0.93</v>
      </c>
      <c r="G287" s="5">
        <f t="shared" si="133"/>
        <v>97.65</v>
      </c>
      <c r="H287" s="61"/>
      <c r="I287" s="60">
        <f t="shared" si="134"/>
        <v>0.93</v>
      </c>
      <c r="J287" s="62">
        <f t="shared" si="135"/>
        <v>0</v>
      </c>
      <c r="K287" s="281">
        <f t="shared" si="136"/>
        <v>97.65</v>
      </c>
      <c r="L287" s="62">
        <f t="shared" si="137"/>
        <v>0</v>
      </c>
    </row>
    <row r="288" spans="1:12">
      <c r="A288" s="20">
        <v>0</v>
      </c>
      <c r="B288" s="6" t="s">
        <v>174</v>
      </c>
      <c r="C288" s="6" t="s">
        <v>2654</v>
      </c>
      <c r="D288" s="6" t="s">
        <v>58</v>
      </c>
      <c r="E288" s="48" t="s">
        <v>59</v>
      </c>
      <c r="F288" s="7">
        <v>0.86</v>
      </c>
      <c r="G288" s="5">
        <f t="shared" si="133"/>
        <v>90.3</v>
      </c>
      <c r="H288" s="61"/>
      <c r="I288" s="60">
        <f t="shared" si="134"/>
        <v>0.86</v>
      </c>
      <c r="J288" s="62">
        <f t="shared" si="135"/>
        <v>0</v>
      </c>
      <c r="K288" s="281">
        <f t="shared" si="136"/>
        <v>90.3</v>
      </c>
      <c r="L288" s="62">
        <f t="shared" si="137"/>
        <v>0</v>
      </c>
    </row>
    <row r="289" spans="1:12">
      <c r="A289" s="20">
        <v>0</v>
      </c>
      <c r="B289" s="6" t="s">
        <v>175</v>
      </c>
      <c r="C289" s="6" t="s">
        <v>2654</v>
      </c>
      <c r="D289" s="6" t="s">
        <v>61</v>
      </c>
      <c r="E289" s="48" t="s">
        <v>59</v>
      </c>
      <c r="F289" s="7">
        <v>0.84</v>
      </c>
      <c r="G289" s="5">
        <f t="shared" si="133"/>
        <v>88.2</v>
      </c>
      <c r="H289" s="61"/>
      <c r="I289" s="60">
        <f t="shared" si="134"/>
        <v>0.84</v>
      </c>
      <c r="J289" s="62">
        <f t="shared" si="135"/>
        <v>0</v>
      </c>
      <c r="K289" s="281">
        <f t="shared" si="136"/>
        <v>88.2</v>
      </c>
      <c r="L289" s="62">
        <f t="shared" si="137"/>
        <v>0</v>
      </c>
    </row>
    <row r="290" spans="1:12">
      <c r="A290" s="20">
        <v>0</v>
      </c>
      <c r="B290" s="6" t="s">
        <v>176</v>
      </c>
      <c r="C290" s="6" t="s">
        <v>2654</v>
      </c>
      <c r="D290" s="6" t="s">
        <v>63</v>
      </c>
      <c r="E290" s="48" t="s">
        <v>59</v>
      </c>
      <c r="F290" s="7">
        <v>0.84</v>
      </c>
      <c r="G290" s="5">
        <f t="shared" si="133"/>
        <v>88.2</v>
      </c>
      <c r="H290" s="61"/>
      <c r="I290" s="60">
        <f t="shared" si="134"/>
        <v>0.84</v>
      </c>
      <c r="J290" s="62">
        <f t="shared" si="135"/>
        <v>0</v>
      </c>
      <c r="K290" s="281">
        <f t="shared" si="136"/>
        <v>88.2</v>
      </c>
      <c r="L290" s="62">
        <f t="shared" si="137"/>
        <v>0</v>
      </c>
    </row>
    <row r="291" spans="1:12">
      <c r="A291" s="20">
        <v>0</v>
      </c>
      <c r="B291" s="6" t="s">
        <v>177</v>
      </c>
      <c r="C291" s="6" t="s">
        <v>2654</v>
      </c>
      <c r="D291" s="6" t="s">
        <v>65</v>
      </c>
      <c r="E291" s="48" t="s">
        <v>59</v>
      </c>
      <c r="F291" s="7">
        <v>0.84</v>
      </c>
      <c r="G291" s="5">
        <f t="shared" si="133"/>
        <v>88.2</v>
      </c>
      <c r="H291" s="61"/>
      <c r="I291" s="60">
        <f t="shared" si="134"/>
        <v>0.84</v>
      </c>
      <c r="J291" s="62">
        <f t="shared" si="135"/>
        <v>0</v>
      </c>
      <c r="K291" s="281">
        <f t="shared" si="136"/>
        <v>88.2</v>
      </c>
      <c r="L291" s="62">
        <f t="shared" si="137"/>
        <v>0</v>
      </c>
    </row>
    <row r="292" spans="1:12">
      <c r="A292" s="20">
        <v>0</v>
      </c>
      <c r="B292" s="6" t="s">
        <v>178</v>
      </c>
      <c r="C292" s="6" t="s">
        <v>2654</v>
      </c>
      <c r="D292" s="6" t="s">
        <v>67</v>
      </c>
      <c r="E292" s="48" t="s">
        <v>59</v>
      </c>
      <c r="F292" s="7">
        <v>0.8</v>
      </c>
      <c r="G292" s="5">
        <f t="shared" si="133"/>
        <v>84</v>
      </c>
      <c r="H292" s="61"/>
      <c r="I292" s="60">
        <f t="shared" si="134"/>
        <v>0.8</v>
      </c>
      <c r="J292" s="62">
        <f t="shared" si="135"/>
        <v>0</v>
      </c>
      <c r="K292" s="281">
        <f t="shared" si="136"/>
        <v>84</v>
      </c>
      <c r="L292" s="62">
        <f t="shared" si="137"/>
        <v>0</v>
      </c>
    </row>
    <row r="293" spans="1:12">
      <c r="A293" s="20">
        <v>0</v>
      </c>
      <c r="B293" s="6" t="s">
        <v>179</v>
      </c>
      <c r="C293" s="6" t="s">
        <v>2654</v>
      </c>
      <c r="D293" s="6" t="s">
        <v>69</v>
      </c>
      <c r="E293" s="48" t="s">
        <v>59</v>
      </c>
      <c r="F293" s="7">
        <v>0.8</v>
      </c>
      <c r="G293" s="5">
        <f t="shared" si="133"/>
        <v>84</v>
      </c>
      <c r="H293" s="61"/>
      <c r="I293" s="60">
        <f t="shared" si="134"/>
        <v>0.8</v>
      </c>
      <c r="J293" s="62">
        <f t="shared" si="135"/>
        <v>0</v>
      </c>
      <c r="K293" s="281">
        <f t="shared" si="136"/>
        <v>84</v>
      </c>
      <c r="L293" s="62">
        <f t="shared" si="137"/>
        <v>0</v>
      </c>
    </row>
    <row r="294" spans="1:12">
      <c r="A294" s="20">
        <v>0</v>
      </c>
      <c r="B294" s="6" t="s">
        <v>180</v>
      </c>
      <c r="C294" s="6" t="s">
        <v>2654</v>
      </c>
      <c r="D294" s="6" t="s">
        <v>71</v>
      </c>
      <c r="E294" s="48" t="s">
        <v>59</v>
      </c>
      <c r="F294" s="7">
        <v>0.8</v>
      </c>
      <c r="G294" s="5">
        <f t="shared" si="133"/>
        <v>84</v>
      </c>
      <c r="H294" s="61"/>
      <c r="I294" s="60">
        <f t="shared" si="134"/>
        <v>0.8</v>
      </c>
      <c r="J294" s="62">
        <f t="shared" si="135"/>
        <v>0</v>
      </c>
      <c r="K294" s="281">
        <f t="shared" si="136"/>
        <v>84</v>
      </c>
      <c r="L294" s="62">
        <f t="shared" si="137"/>
        <v>0</v>
      </c>
    </row>
    <row r="295" spans="1:12">
      <c r="A295" s="20">
        <v>0</v>
      </c>
      <c r="B295" s="6" t="s">
        <v>181</v>
      </c>
      <c r="C295" s="6" t="s">
        <v>2654</v>
      </c>
      <c r="D295" s="6" t="s">
        <v>75</v>
      </c>
      <c r="E295" s="48" t="s">
        <v>59</v>
      </c>
      <c r="F295" s="7">
        <v>0.8</v>
      </c>
      <c r="G295" s="5">
        <f t="shared" si="133"/>
        <v>84</v>
      </c>
      <c r="H295" s="61"/>
      <c r="I295" s="60">
        <f t="shared" si="134"/>
        <v>0.8</v>
      </c>
      <c r="J295" s="62">
        <f t="shared" si="135"/>
        <v>0</v>
      </c>
      <c r="K295" s="281">
        <f t="shared" si="136"/>
        <v>84</v>
      </c>
      <c r="L295" s="62">
        <f t="shared" si="137"/>
        <v>0</v>
      </c>
    </row>
    <row r="296" spans="1:12">
      <c r="A296" s="20">
        <v>0</v>
      </c>
      <c r="B296" s="6" t="s">
        <v>182</v>
      </c>
      <c r="C296" s="6" t="s">
        <v>2654</v>
      </c>
      <c r="D296" s="6" t="s">
        <v>79</v>
      </c>
      <c r="E296" s="48" t="s">
        <v>59</v>
      </c>
      <c r="F296" s="7">
        <v>0.8</v>
      </c>
      <c r="G296" s="5">
        <f t="shared" si="133"/>
        <v>84</v>
      </c>
      <c r="H296" s="61"/>
      <c r="I296" s="60">
        <f t="shared" si="134"/>
        <v>0.8</v>
      </c>
      <c r="J296" s="62">
        <f t="shared" si="135"/>
        <v>0</v>
      </c>
      <c r="K296" s="281">
        <f t="shared" si="136"/>
        <v>84</v>
      </c>
      <c r="L296" s="62">
        <f t="shared" si="137"/>
        <v>0</v>
      </c>
    </row>
    <row r="297" spans="1:12">
      <c r="A297" s="20"/>
      <c r="B297" s="6"/>
      <c r="C297" s="6"/>
      <c r="D297" s="6"/>
      <c r="E297" s="48"/>
      <c r="F297" s="7"/>
      <c r="G297" s="7"/>
      <c r="H297" s="61"/>
      <c r="I297" s="60"/>
      <c r="J297" s="62"/>
      <c r="K297" s="281"/>
      <c r="L297" s="62"/>
    </row>
    <row r="298" spans="1:12">
      <c r="A298" s="20">
        <v>0</v>
      </c>
      <c r="B298" s="6" t="s">
        <v>183</v>
      </c>
      <c r="C298" s="6" t="s">
        <v>2655</v>
      </c>
      <c r="D298" s="6" t="s">
        <v>54</v>
      </c>
      <c r="E298" s="48" t="s">
        <v>52</v>
      </c>
      <c r="F298" s="7">
        <v>0.5</v>
      </c>
      <c r="G298" s="5">
        <f t="shared" ref="G298:G309" si="138">ROUND(F298*Курс_EUR,2)</f>
        <v>52.5</v>
      </c>
      <c r="H298" s="61"/>
      <c r="I298" s="60">
        <f t="shared" ref="I298:I309" si="139">F298*(1-Скидка_SUNMIGHT)</f>
        <v>0.5</v>
      </c>
      <c r="J298" s="62">
        <f t="shared" ref="J298:J309" si="140">I298*H298</f>
        <v>0</v>
      </c>
      <c r="K298" s="281">
        <f t="shared" ref="K298:K309" si="141">G298*(1-Скидка_SUNMIGHT)</f>
        <v>52.5</v>
      </c>
      <c r="L298" s="62">
        <f t="shared" ref="L298:L309" si="142">H298*K298</f>
        <v>0</v>
      </c>
    </row>
    <row r="299" spans="1:12">
      <c r="A299" s="20">
        <v>0</v>
      </c>
      <c r="B299" s="6" t="s">
        <v>184</v>
      </c>
      <c r="C299" s="6" t="s">
        <v>2655</v>
      </c>
      <c r="D299" s="6" t="s">
        <v>58</v>
      </c>
      <c r="E299" s="48" t="s">
        <v>59</v>
      </c>
      <c r="F299" s="7">
        <v>0.35</v>
      </c>
      <c r="G299" s="5">
        <f t="shared" si="138"/>
        <v>36.75</v>
      </c>
      <c r="H299" s="61"/>
      <c r="I299" s="60">
        <f t="shared" si="139"/>
        <v>0.35</v>
      </c>
      <c r="J299" s="62">
        <f t="shared" si="140"/>
        <v>0</v>
      </c>
      <c r="K299" s="281">
        <f t="shared" si="141"/>
        <v>36.75</v>
      </c>
      <c r="L299" s="62">
        <f t="shared" si="142"/>
        <v>0</v>
      </c>
    </row>
    <row r="300" spans="1:12">
      <c r="A300" s="20">
        <v>0</v>
      </c>
      <c r="B300" s="6" t="s">
        <v>185</v>
      </c>
      <c r="C300" s="6" t="s">
        <v>2655</v>
      </c>
      <c r="D300" s="6" t="s">
        <v>61</v>
      </c>
      <c r="E300" s="48" t="s">
        <v>59</v>
      </c>
      <c r="F300" s="7">
        <v>0.36</v>
      </c>
      <c r="G300" s="5">
        <f t="shared" si="138"/>
        <v>37.799999999999997</v>
      </c>
      <c r="H300" s="61"/>
      <c r="I300" s="60">
        <f t="shared" si="139"/>
        <v>0.36</v>
      </c>
      <c r="J300" s="62">
        <f t="shared" si="140"/>
        <v>0</v>
      </c>
      <c r="K300" s="281">
        <f t="shared" si="141"/>
        <v>37.799999999999997</v>
      </c>
      <c r="L300" s="62">
        <f t="shared" si="142"/>
        <v>0</v>
      </c>
    </row>
    <row r="301" spans="1:12">
      <c r="A301" s="20">
        <v>0</v>
      </c>
      <c r="B301" s="6" t="s">
        <v>186</v>
      </c>
      <c r="C301" s="6" t="s">
        <v>2655</v>
      </c>
      <c r="D301" s="6" t="s">
        <v>63</v>
      </c>
      <c r="E301" s="48" t="s">
        <v>59</v>
      </c>
      <c r="F301" s="7">
        <v>0.36</v>
      </c>
      <c r="G301" s="5">
        <f t="shared" si="138"/>
        <v>37.799999999999997</v>
      </c>
      <c r="H301" s="61"/>
      <c r="I301" s="60">
        <f t="shared" si="139"/>
        <v>0.36</v>
      </c>
      <c r="J301" s="62">
        <f t="shared" si="140"/>
        <v>0</v>
      </c>
      <c r="K301" s="281">
        <f t="shared" si="141"/>
        <v>37.799999999999997</v>
      </c>
      <c r="L301" s="62">
        <f t="shared" si="142"/>
        <v>0</v>
      </c>
    </row>
    <row r="302" spans="1:12">
      <c r="A302" s="20">
        <v>0</v>
      </c>
      <c r="B302" s="6" t="s">
        <v>187</v>
      </c>
      <c r="C302" s="6" t="s">
        <v>2655</v>
      </c>
      <c r="D302" s="6" t="s">
        <v>65</v>
      </c>
      <c r="E302" s="48" t="s">
        <v>59</v>
      </c>
      <c r="F302" s="7">
        <v>0.36</v>
      </c>
      <c r="G302" s="5">
        <f t="shared" si="138"/>
        <v>37.799999999999997</v>
      </c>
      <c r="H302" s="61"/>
      <c r="I302" s="60">
        <f t="shared" si="139"/>
        <v>0.36</v>
      </c>
      <c r="J302" s="62">
        <f t="shared" si="140"/>
        <v>0</v>
      </c>
      <c r="K302" s="281">
        <f t="shared" si="141"/>
        <v>37.799999999999997</v>
      </c>
      <c r="L302" s="62">
        <f t="shared" si="142"/>
        <v>0</v>
      </c>
    </row>
    <row r="303" spans="1:12">
      <c r="A303" s="20">
        <v>0</v>
      </c>
      <c r="B303" s="6" t="s">
        <v>188</v>
      </c>
      <c r="C303" s="6" t="s">
        <v>2655</v>
      </c>
      <c r="D303" s="6" t="s">
        <v>67</v>
      </c>
      <c r="E303" s="48" t="s">
        <v>59</v>
      </c>
      <c r="F303" s="7">
        <v>0.35</v>
      </c>
      <c r="G303" s="5">
        <f t="shared" si="138"/>
        <v>36.75</v>
      </c>
      <c r="H303" s="61"/>
      <c r="I303" s="60">
        <f t="shared" si="139"/>
        <v>0.35</v>
      </c>
      <c r="J303" s="62">
        <f t="shared" si="140"/>
        <v>0</v>
      </c>
      <c r="K303" s="281">
        <f t="shared" si="141"/>
        <v>36.75</v>
      </c>
      <c r="L303" s="62">
        <f t="shared" si="142"/>
        <v>0</v>
      </c>
    </row>
    <row r="304" spans="1:12">
      <c r="A304" s="20">
        <v>0</v>
      </c>
      <c r="B304" s="6" t="s">
        <v>189</v>
      </c>
      <c r="C304" s="6" t="s">
        <v>2655</v>
      </c>
      <c r="D304" s="6" t="s">
        <v>69</v>
      </c>
      <c r="E304" s="48" t="s">
        <v>59</v>
      </c>
      <c r="F304" s="7">
        <v>0.35</v>
      </c>
      <c r="G304" s="5">
        <f t="shared" si="138"/>
        <v>36.75</v>
      </c>
      <c r="H304" s="61"/>
      <c r="I304" s="60">
        <f t="shared" si="139"/>
        <v>0.35</v>
      </c>
      <c r="J304" s="62">
        <f t="shared" si="140"/>
        <v>0</v>
      </c>
      <c r="K304" s="281">
        <f t="shared" si="141"/>
        <v>36.75</v>
      </c>
      <c r="L304" s="62">
        <f t="shared" si="142"/>
        <v>0</v>
      </c>
    </row>
    <row r="305" spans="1:12">
      <c r="A305" s="20">
        <v>0</v>
      </c>
      <c r="B305" s="6" t="s">
        <v>190</v>
      </c>
      <c r="C305" s="6" t="s">
        <v>2655</v>
      </c>
      <c r="D305" s="6" t="s">
        <v>71</v>
      </c>
      <c r="E305" s="48" t="s">
        <v>59</v>
      </c>
      <c r="F305" s="7">
        <v>0.35</v>
      </c>
      <c r="G305" s="5">
        <f t="shared" si="138"/>
        <v>36.75</v>
      </c>
      <c r="H305" s="61"/>
      <c r="I305" s="60">
        <f t="shared" si="139"/>
        <v>0.35</v>
      </c>
      <c r="J305" s="62">
        <f t="shared" si="140"/>
        <v>0</v>
      </c>
      <c r="K305" s="281">
        <f t="shared" si="141"/>
        <v>36.75</v>
      </c>
      <c r="L305" s="62">
        <f t="shared" si="142"/>
        <v>0</v>
      </c>
    </row>
    <row r="306" spans="1:12">
      <c r="A306" s="20">
        <v>0</v>
      </c>
      <c r="B306" s="6" t="s">
        <v>191</v>
      </c>
      <c r="C306" s="6" t="s">
        <v>2655</v>
      </c>
      <c r="D306" s="6" t="s">
        <v>75</v>
      </c>
      <c r="E306" s="48" t="s">
        <v>59</v>
      </c>
      <c r="F306" s="7">
        <v>0.35</v>
      </c>
      <c r="G306" s="5">
        <f t="shared" si="138"/>
        <v>36.75</v>
      </c>
      <c r="H306" s="61"/>
      <c r="I306" s="60">
        <f t="shared" si="139"/>
        <v>0.35</v>
      </c>
      <c r="J306" s="62">
        <f t="shared" si="140"/>
        <v>0</v>
      </c>
      <c r="K306" s="281">
        <f t="shared" si="141"/>
        <v>36.75</v>
      </c>
      <c r="L306" s="62">
        <f t="shared" si="142"/>
        <v>0</v>
      </c>
    </row>
    <row r="307" spans="1:12">
      <c r="A307" s="20">
        <v>0</v>
      </c>
      <c r="B307" s="6" t="s">
        <v>192</v>
      </c>
      <c r="C307" s="6" t="s">
        <v>2655</v>
      </c>
      <c r="D307" s="6" t="s">
        <v>79</v>
      </c>
      <c r="E307" s="48" t="s">
        <v>59</v>
      </c>
      <c r="F307" s="7">
        <v>0.35</v>
      </c>
      <c r="G307" s="5">
        <f t="shared" si="138"/>
        <v>36.75</v>
      </c>
      <c r="H307" s="61"/>
      <c r="I307" s="60">
        <f t="shared" si="139"/>
        <v>0.35</v>
      </c>
      <c r="J307" s="62">
        <f t="shared" si="140"/>
        <v>0</v>
      </c>
      <c r="K307" s="281">
        <f t="shared" si="141"/>
        <v>36.75</v>
      </c>
      <c r="L307" s="62">
        <f t="shared" si="142"/>
        <v>0</v>
      </c>
    </row>
    <row r="308" spans="1:12">
      <c r="A308" s="20">
        <v>0</v>
      </c>
      <c r="B308" s="6" t="s">
        <v>193</v>
      </c>
      <c r="C308" s="6" t="s">
        <v>2655</v>
      </c>
      <c r="D308" s="6" t="s">
        <v>81</v>
      </c>
      <c r="E308" s="48" t="s">
        <v>59</v>
      </c>
      <c r="F308" s="7">
        <v>0.35</v>
      </c>
      <c r="G308" s="5">
        <f t="shared" si="138"/>
        <v>36.75</v>
      </c>
      <c r="H308" s="61"/>
      <c r="I308" s="60">
        <f t="shared" si="139"/>
        <v>0.35</v>
      </c>
      <c r="J308" s="62">
        <f t="shared" si="140"/>
        <v>0</v>
      </c>
      <c r="K308" s="281">
        <f t="shared" si="141"/>
        <v>36.75</v>
      </c>
      <c r="L308" s="62">
        <f t="shared" si="142"/>
        <v>0</v>
      </c>
    </row>
    <row r="309" spans="1:12">
      <c r="A309" s="20">
        <v>0</v>
      </c>
      <c r="B309" s="6" t="s">
        <v>194</v>
      </c>
      <c r="C309" s="6" t="s">
        <v>2655</v>
      </c>
      <c r="D309" s="6" t="s">
        <v>83</v>
      </c>
      <c r="E309" s="48" t="s">
        <v>59</v>
      </c>
      <c r="F309" s="7">
        <v>0.35</v>
      </c>
      <c r="G309" s="5">
        <f t="shared" si="138"/>
        <v>36.75</v>
      </c>
      <c r="H309" s="61"/>
      <c r="I309" s="60">
        <f t="shared" si="139"/>
        <v>0.35</v>
      </c>
      <c r="J309" s="62">
        <f t="shared" si="140"/>
        <v>0</v>
      </c>
      <c r="K309" s="281">
        <f t="shared" si="141"/>
        <v>36.75</v>
      </c>
      <c r="L309" s="62">
        <f t="shared" si="142"/>
        <v>0</v>
      </c>
    </row>
    <row r="310" spans="1:12">
      <c r="A310" s="20"/>
      <c r="B310" s="6"/>
      <c r="C310" s="6"/>
      <c r="D310" s="6"/>
      <c r="E310" s="48"/>
      <c r="F310" s="7"/>
      <c r="G310" s="7"/>
      <c r="H310" s="61"/>
      <c r="I310" s="60"/>
      <c r="J310" s="62"/>
      <c r="K310" s="281"/>
      <c r="L310" s="62"/>
    </row>
    <row r="311" spans="1:12">
      <c r="A311" s="20">
        <v>0</v>
      </c>
      <c r="B311" s="6" t="s">
        <v>195</v>
      </c>
      <c r="C311" s="6" t="s">
        <v>2656</v>
      </c>
      <c r="D311" s="6" t="s">
        <v>54</v>
      </c>
      <c r="E311" s="48" t="s">
        <v>52</v>
      </c>
      <c r="F311" s="7">
        <v>0.95</v>
      </c>
      <c r="G311" s="5">
        <f t="shared" ref="G311:G321" si="143">ROUND(F311*Курс_EUR,2)</f>
        <v>99.75</v>
      </c>
      <c r="H311" s="61"/>
      <c r="I311" s="60">
        <f t="shared" ref="I311:I321" si="144">F311*(1-Скидка_SUNMIGHT)</f>
        <v>0.95</v>
      </c>
      <c r="J311" s="62">
        <f t="shared" ref="J311:J321" si="145">I311*H311</f>
        <v>0</v>
      </c>
      <c r="K311" s="281">
        <f t="shared" ref="K311:K321" si="146">G311*(1-Скидка_SUNMIGHT)</f>
        <v>99.75</v>
      </c>
      <c r="L311" s="62">
        <f t="shared" ref="L311:L321" si="147">H311*K311</f>
        <v>0</v>
      </c>
    </row>
    <row r="312" spans="1:12">
      <c r="A312" s="20">
        <v>0</v>
      </c>
      <c r="B312" s="6" t="s">
        <v>196</v>
      </c>
      <c r="C312" s="6" t="s">
        <v>2656</v>
      </c>
      <c r="D312" s="6" t="s">
        <v>56</v>
      </c>
      <c r="E312" s="48" t="s">
        <v>52</v>
      </c>
      <c r="F312" s="7">
        <v>0.78</v>
      </c>
      <c r="G312" s="5">
        <f t="shared" si="143"/>
        <v>81.900000000000006</v>
      </c>
      <c r="H312" s="61"/>
      <c r="I312" s="60">
        <f t="shared" si="144"/>
        <v>0.78</v>
      </c>
      <c r="J312" s="62">
        <f t="shared" si="145"/>
        <v>0</v>
      </c>
      <c r="K312" s="281">
        <f t="shared" si="146"/>
        <v>81.900000000000006</v>
      </c>
      <c r="L312" s="62">
        <f t="shared" si="147"/>
        <v>0</v>
      </c>
    </row>
    <row r="313" spans="1:12">
      <c r="A313" s="20">
        <v>0</v>
      </c>
      <c r="B313" s="6" t="s">
        <v>197</v>
      </c>
      <c r="C313" s="6" t="s">
        <v>2656</v>
      </c>
      <c r="D313" s="6" t="s">
        <v>58</v>
      </c>
      <c r="E313" s="48" t="s">
        <v>59</v>
      </c>
      <c r="F313" s="7">
        <v>0.74</v>
      </c>
      <c r="G313" s="5">
        <f t="shared" si="143"/>
        <v>77.7</v>
      </c>
      <c r="H313" s="61"/>
      <c r="I313" s="60">
        <f t="shared" si="144"/>
        <v>0.74</v>
      </c>
      <c r="J313" s="62">
        <f t="shared" si="145"/>
        <v>0</v>
      </c>
      <c r="K313" s="281">
        <f t="shared" si="146"/>
        <v>77.7</v>
      </c>
      <c r="L313" s="62">
        <f t="shared" si="147"/>
        <v>0</v>
      </c>
    </row>
    <row r="314" spans="1:12">
      <c r="A314" s="20">
        <v>0</v>
      </c>
      <c r="B314" s="6" t="s">
        <v>198</v>
      </c>
      <c r="C314" s="6" t="s">
        <v>2656</v>
      </c>
      <c r="D314" s="6" t="s">
        <v>61</v>
      </c>
      <c r="E314" s="48" t="s">
        <v>59</v>
      </c>
      <c r="F314" s="7">
        <v>0.69</v>
      </c>
      <c r="G314" s="5">
        <f t="shared" si="143"/>
        <v>72.45</v>
      </c>
      <c r="H314" s="61"/>
      <c r="I314" s="60">
        <f t="shared" si="144"/>
        <v>0.69</v>
      </c>
      <c r="J314" s="62">
        <f t="shared" si="145"/>
        <v>0</v>
      </c>
      <c r="K314" s="281">
        <f t="shared" si="146"/>
        <v>72.45</v>
      </c>
      <c r="L314" s="62">
        <f t="shared" si="147"/>
        <v>0</v>
      </c>
    </row>
    <row r="315" spans="1:12">
      <c r="A315" s="20">
        <v>0</v>
      </c>
      <c r="B315" s="6" t="s">
        <v>199</v>
      </c>
      <c r="C315" s="6" t="s">
        <v>2656</v>
      </c>
      <c r="D315" s="6" t="s">
        <v>63</v>
      </c>
      <c r="E315" s="48" t="s">
        <v>59</v>
      </c>
      <c r="F315" s="7">
        <v>0.69</v>
      </c>
      <c r="G315" s="5">
        <f t="shared" si="143"/>
        <v>72.45</v>
      </c>
      <c r="H315" s="61"/>
      <c r="I315" s="60">
        <f t="shared" si="144"/>
        <v>0.69</v>
      </c>
      <c r="J315" s="62">
        <f t="shared" si="145"/>
        <v>0</v>
      </c>
      <c r="K315" s="281">
        <f t="shared" si="146"/>
        <v>72.45</v>
      </c>
      <c r="L315" s="62">
        <f t="shared" si="147"/>
        <v>0</v>
      </c>
    </row>
    <row r="316" spans="1:12">
      <c r="A316" s="20">
        <v>0</v>
      </c>
      <c r="B316" s="6" t="s">
        <v>200</v>
      </c>
      <c r="C316" s="6" t="s">
        <v>2656</v>
      </c>
      <c r="D316" s="6" t="s">
        <v>65</v>
      </c>
      <c r="E316" s="48" t="s">
        <v>59</v>
      </c>
      <c r="F316" s="7">
        <v>0.69</v>
      </c>
      <c r="G316" s="5">
        <f t="shared" si="143"/>
        <v>72.45</v>
      </c>
      <c r="H316" s="61"/>
      <c r="I316" s="60">
        <f t="shared" si="144"/>
        <v>0.69</v>
      </c>
      <c r="J316" s="62">
        <f t="shared" si="145"/>
        <v>0</v>
      </c>
      <c r="K316" s="281">
        <f t="shared" si="146"/>
        <v>72.45</v>
      </c>
      <c r="L316" s="62">
        <f t="shared" si="147"/>
        <v>0</v>
      </c>
    </row>
    <row r="317" spans="1:12">
      <c r="A317" s="20">
        <v>0</v>
      </c>
      <c r="B317" s="6" t="s">
        <v>201</v>
      </c>
      <c r="C317" s="6" t="s">
        <v>2656</v>
      </c>
      <c r="D317" s="6" t="s">
        <v>67</v>
      </c>
      <c r="E317" s="48" t="s">
        <v>59</v>
      </c>
      <c r="F317" s="7">
        <v>0.67</v>
      </c>
      <c r="G317" s="5">
        <f t="shared" si="143"/>
        <v>70.349999999999994</v>
      </c>
      <c r="H317" s="61"/>
      <c r="I317" s="60">
        <f t="shared" si="144"/>
        <v>0.67</v>
      </c>
      <c r="J317" s="62">
        <f t="shared" si="145"/>
        <v>0</v>
      </c>
      <c r="K317" s="281">
        <f t="shared" si="146"/>
        <v>70.349999999999994</v>
      </c>
      <c r="L317" s="62">
        <f t="shared" si="147"/>
        <v>0</v>
      </c>
    </row>
    <row r="318" spans="1:12">
      <c r="A318" s="20">
        <v>0</v>
      </c>
      <c r="B318" s="6" t="s">
        <v>202</v>
      </c>
      <c r="C318" s="6" t="s">
        <v>2656</v>
      </c>
      <c r="D318" s="6" t="s">
        <v>69</v>
      </c>
      <c r="E318" s="48" t="s">
        <v>59</v>
      </c>
      <c r="F318" s="7">
        <v>0.67</v>
      </c>
      <c r="G318" s="5">
        <f t="shared" si="143"/>
        <v>70.349999999999994</v>
      </c>
      <c r="H318" s="61"/>
      <c r="I318" s="60">
        <f t="shared" si="144"/>
        <v>0.67</v>
      </c>
      <c r="J318" s="62">
        <f t="shared" si="145"/>
        <v>0</v>
      </c>
      <c r="K318" s="281">
        <f t="shared" si="146"/>
        <v>70.349999999999994</v>
      </c>
      <c r="L318" s="62">
        <f t="shared" si="147"/>
        <v>0</v>
      </c>
    </row>
    <row r="319" spans="1:12">
      <c r="A319" s="20">
        <v>0</v>
      </c>
      <c r="B319" s="6" t="s">
        <v>203</v>
      </c>
      <c r="C319" s="6" t="s">
        <v>2656</v>
      </c>
      <c r="D319" s="6" t="s">
        <v>71</v>
      </c>
      <c r="E319" s="48" t="s">
        <v>59</v>
      </c>
      <c r="F319" s="7">
        <v>0.67</v>
      </c>
      <c r="G319" s="5">
        <f t="shared" si="143"/>
        <v>70.349999999999994</v>
      </c>
      <c r="H319" s="61"/>
      <c r="I319" s="60">
        <f t="shared" si="144"/>
        <v>0.67</v>
      </c>
      <c r="J319" s="62">
        <f t="shared" si="145"/>
        <v>0</v>
      </c>
      <c r="K319" s="281">
        <f t="shared" si="146"/>
        <v>70.349999999999994</v>
      </c>
      <c r="L319" s="62">
        <f t="shared" si="147"/>
        <v>0</v>
      </c>
    </row>
    <row r="320" spans="1:12">
      <c r="A320" s="20">
        <v>0</v>
      </c>
      <c r="B320" s="6" t="s">
        <v>204</v>
      </c>
      <c r="C320" s="6" t="s">
        <v>2656</v>
      </c>
      <c r="D320" s="6" t="s">
        <v>75</v>
      </c>
      <c r="E320" s="48" t="s">
        <v>59</v>
      </c>
      <c r="F320" s="7">
        <v>0.67</v>
      </c>
      <c r="G320" s="5">
        <f t="shared" si="143"/>
        <v>70.349999999999994</v>
      </c>
      <c r="H320" s="61"/>
      <c r="I320" s="60">
        <f t="shared" si="144"/>
        <v>0.67</v>
      </c>
      <c r="J320" s="62">
        <f t="shared" si="145"/>
        <v>0</v>
      </c>
      <c r="K320" s="281">
        <f t="shared" si="146"/>
        <v>70.349999999999994</v>
      </c>
      <c r="L320" s="62">
        <f t="shared" si="147"/>
        <v>0</v>
      </c>
    </row>
    <row r="321" spans="1:12">
      <c r="A321" s="20">
        <v>0</v>
      </c>
      <c r="B321" s="6" t="s">
        <v>205</v>
      </c>
      <c r="C321" s="6" t="s">
        <v>2656</v>
      </c>
      <c r="D321" s="6" t="s">
        <v>79</v>
      </c>
      <c r="E321" s="48" t="s">
        <v>59</v>
      </c>
      <c r="F321" s="7">
        <v>0.67</v>
      </c>
      <c r="G321" s="5">
        <f t="shared" si="143"/>
        <v>70.349999999999994</v>
      </c>
      <c r="H321" s="61"/>
      <c r="I321" s="60">
        <f t="shared" si="144"/>
        <v>0.67</v>
      </c>
      <c r="J321" s="62">
        <f t="shared" si="145"/>
        <v>0</v>
      </c>
      <c r="K321" s="281">
        <f t="shared" si="146"/>
        <v>70.349999999999994</v>
      </c>
      <c r="L321" s="62">
        <f t="shared" si="147"/>
        <v>0</v>
      </c>
    </row>
    <row r="322" spans="1:12">
      <c r="A322" s="20"/>
      <c r="B322" s="6"/>
      <c r="C322" s="6"/>
      <c r="D322" s="6"/>
      <c r="E322" s="48"/>
      <c r="F322" s="7"/>
      <c r="G322" s="7"/>
      <c r="H322" s="61"/>
      <c r="I322" s="60"/>
      <c r="J322" s="62"/>
      <c r="K322" s="281"/>
      <c r="L322" s="62"/>
    </row>
    <row r="323" spans="1:12">
      <c r="A323" s="20">
        <v>0</v>
      </c>
      <c r="B323" s="6" t="s">
        <v>206</v>
      </c>
      <c r="C323" s="6" t="s">
        <v>2657</v>
      </c>
      <c r="D323" s="6" t="s">
        <v>54</v>
      </c>
      <c r="E323" s="48" t="s">
        <v>207</v>
      </c>
      <c r="F323" s="7">
        <v>1.4</v>
      </c>
      <c r="G323" s="5">
        <f t="shared" ref="G323:G334" si="148">ROUND(F323*Курс_EUR,2)</f>
        <v>147</v>
      </c>
      <c r="H323" s="61"/>
      <c r="I323" s="60">
        <f t="shared" ref="I323:I334" si="149">F323*(1-Скидка_SUNMIGHT)</f>
        <v>1.4</v>
      </c>
      <c r="J323" s="62">
        <f t="shared" ref="J323:J334" si="150">I323*H323</f>
        <v>0</v>
      </c>
      <c r="K323" s="281">
        <f t="shared" ref="K323:K334" si="151">G323*(1-Скидка_SUNMIGHT)</f>
        <v>147</v>
      </c>
      <c r="L323" s="62">
        <f t="shared" ref="L323:L334" si="152">H323*K323</f>
        <v>0</v>
      </c>
    </row>
    <row r="324" spans="1:12">
      <c r="A324" s="20">
        <v>0</v>
      </c>
      <c r="B324" s="6" t="s">
        <v>208</v>
      </c>
      <c r="C324" s="6" t="s">
        <v>2657</v>
      </c>
      <c r="D324" s="6" t="s">
        <v>56</v>
      </c>
      <c r="E324" s="48" t="s">
        <v>207</v>
      </c>
      <c r="F324" s="7">
        <v>1.1299999999999999</v>
      </c>
      <c r="G324" s="5">
        <f t="shared" si="148"/>
        <v>118.65</v>
      </c>
      <c r="H324" s="61"/>
      <c r="I324" s="60">
        <f t="shared" si="149"/>
        <v>1.1299999999999999</v>
      </c>
      <c r="J324" s="62">
        <f t="shared" si="150"/>
        <v>0</v>
      </c>
      <c r="K324" s="281">
        <f t="shared" si="151"/>
        <v>118.65</v>
      </c>
      <c r="L324" s="62">
        <f t="shared" si="152"/>
        <v>0</v>
      </c>
    </row>
    <row r="325" spans="1:12">
      <c r="A325" s="20">
        <v>0</v>
      </c>
      <c r="B325" s="6" t="s">
        <v>209</v>
      </c>
      <c r="C325" s="6" t="s">
        <v>2657</v>
      </c>
      <c r="D325" s="6" t="s">
        <v>58</v>
      </c>
      <c r="E325" s="48" t="s">
        <v>207</v>
      </c>
      <c r="F325" s="7">
        <v>0.99</v>
      </c>
      <c r="G325" s="5">
        <f t="shared" si="148"/>
        <v>103.95</v>
      </c>
      <c r="H325" s="61"/>
      <c r="I325" s="60">
        <f t="shared" si="149"/>
        <v>0.99</v>
      </c>
      <c r="J325" s="62">
        <f t="shared" si="150"/>
        <v>0</v>
      </c>
      <c r="K325" s="281">
        <f t="shared" si="151"/>
        <v>103.95</v>
      </c>
      <c r="L325" s="62">
        <f t="shared" si="152"/>
        <v>0</v>
      </c>
    </row>
    <row r="326" spans="1:12">
      <c r="A326" s="20">
        <v>0</v>
      </c>
      <c r="B326" s="6" t="s">
        <v>210</v>
      </c>
      <c r="C326" s="6" t="s">
        <v>2657</v>
      </c>
      <c r="D326" s="6" t="s">
        <v>61</v>
      </c>
      <c r="E326" s="48" t="s">
        <v>211</v>
      </c>
      <c r="F326" s="7">
        <v>0.92</v>
      </c>
      <c r="G326" s="5">
        <f t="shared" si="148"/>
        <v>96.6</v>
      </c>
      <c r="H326" s="61"/>
      <c r="I326" s="60">
        <f t="shared" si="149"/>
        <v>0.92</v>
      </c>
      <c r="J326" s="62">
        <f t="shared" si="150"/>
        <v>0</v>
      </c>
      <c r="K326" s="281">
        <f t="shared" si="151"/>
        <v>96.6</v>
      </c>
      <c r="L326" s="62">
        <f t="shared" si="152"/>
        <v>0</v>
      </c>
    </row>
    <row r="327" spans="1:12">
      <c r="A327" s="20">
        <v>0</v>
      </c>
      <c r="B327" s="6" t="s">
        <v>212</v>
      </c>
      <c r="C327" s="6" t="s">
        <v>2657</v>
      </c>
      <c r="D327" s="6" t="s">
        <v>63</v>
      </c>
      <c r="E327" s="48" t="s">
        <v>211</v>
      </c>
      <c r="F327" s="7">
        <v>0.88</v>
      </c>
      <c r="G327" s="5">
        <f t="shared" si="148"/>
        <v>92.4</v>
      </c>
      <c r="H327" s="61"/>
      <c r="I327" s="60">
        <f t="shared" si="149"/>
        <v>0.88</v>
      </c>
      <c r="J327" s="62">
        <f t="shared" si="150"/>
        <v>0</v>
      </c>
      <c r="K327" s="281">
        <f t="shared" si="151"/>
        <v>92.4</v>
      </c>
      <c r="L327" s="62">
        <f t="shared" si="152"/>
        <v>0</v>
      </c>
    </row>
    <row r="328" spans="1:12">
      <c r="A328" s="20">
        <v>0</v>
      </c>
      <c r="B328" s="6" t="s">
        <v>213</v>
      </c>
      <c r="C328" s="6" t="s">
        <v>2657</v>
      </c>
      <c r="D328" s="6" t="s">
        <v>65</v>
      </c>
      <c r="E328" s="48" t="s">
        <v>211</v>
      </c>
      <c r="F328" s="7">
        <v>0.83</v>
      </c>
      <c r="G328" s="5">
        <f t="shared" si="148"/>
        <v>87.15</v>
      </c>
      <c r="H328" s="61"/>
      <c r="I328" s="60">
        <f t="shared" si="149"/>
        <v>0.83</v>
      </c>
      <c r="J328" s="62">
        <f t="shared" si="150"/>
        <v>0</v>
      </c>
      <c r="K328" s="281">
        <f t="shared" si="151"/>
        <v>87.15</v>
      </c>
      <c r="L328" s="62">
        <f t="shared" si="152"/>
        <v>0</v>
      </c>
    </row>
    <row r="329" spans="1:12">
      <c r="A329" s="20">
        <v>0</v>
      </c>
      <c r="B329" s="6" t="s">
        <v>214</v>
      </c>
      <c r="C329" s="6" t="s">
        <v>2657</v>
      </c>
      <c r="D329" s="6" t="s">
        <v>67</v>
      </c>
      <c r="E329" s="48" t="s">
        <v>211</v>
      </c>
      <c r="F329" s="7">
        <v>0.83</v>
      </c>
      <c r="G329" s="5">
        <f t="shared" si="148"/>
        <v>87.15</v>
      </c>
      <c r="H329" s="61"/>
      <c r="I329" s="60">
        <f t="shared" si="149"/>
        <v>0.83</v>
      </c>
      <c r="J329" s="62">
        <f t="shared" si="150"/>
        <v>0</v>
      </c>
      <c r="K329" s="281">
        <f t="shared" si="151"/>
        <v>87.15</v>
      </c>
      <c r="L329" s="62">
        <f t="shared" si="152"/>
        <v>0</v>
      </c>
    </row>
    <row r="330" spans="1:12">
      <c r="A330" s="20">
        <v>0</v>
      </c>
      <c r="B330" s="6" t="s">
        <v>215</v>
      </c>
      <c r="C330" s="6" t="s">
        <v>2657</v>
      </c>
      <c r="D330" s="6" t="s">
        <v>69</v>
      </c>
      <c r="E330" s="48" t="s">
        <v>211</v>
      </c>
      <c r="F330" s="7">
        <v>0.83</v>
      </c>
      <c r="G330" s="5">
        <f t="shared" si="148"/>
        <v>87.15</v>
      </c>
      <c r="H330" s="61"/>
      <c r="I330" s="60">
        <f t="shared" si="149"/>
        <v>0.83</v>
      </c>
      <c r="J330" s="62">
        <f t="shared" si="150"/>
        <v>0</v>
      </c>
      <c r="K330" s="281">
        <f t="shared" si="151"/>
        <v>87.15</v>
      </c>
      <c r="L330" s="62">
        <f t="shared" si="152"/>
        <v>0</v>
      </c>
    </row>
    <row r="331" spans="1:12">
      <c r="A331" s="20">
        <v>0</v>
      </c>
      <c r="B331" s="6" t="s">
        <v>216</v>
      </c>
      <c r="C331" s="6" t="s">
        <v>2657</v>
      </c>
      <c r="D331" s="6" t="s">
        <v>71</v>
      </c>
      <c r="E331" s="48" t="s">
        <v>211</v>
      </c>
      <c r="F331" s="7">
        <v>0.83</v>
      </c>
      <c r="G331" s="5">
        <f t="shared" si="148"/>
        <v>87.15</v>
      </c>
      <c r="H331" s="61"/>
      <c r="I331" s="60">
        <f t="shared" si="149"/>
        <v>0.83</v>
      </c>
      <c r="J331" s="62">
        <f t="shared" si="150"/>
        <v>0</v>
      </c>
      <c r="K331" s="281">
        <f t="shared" si="151"/>
        <v>87.15</v>
      </c>
      <c r="L331" s="62">
        <f t="shared" si="152"/>
        <v>0</v>
      </c>
    </row>
    <row r="332" spans="1:12">
      <c r="A332" s="20">
        <v>0</v>
      </c>
      <c r="B332" s="6" t="s">
        <v>217</v>
      </c>
      <c r="C332" s="6" t="s">
        <v>2657</v>
      </c>
      <c r="D332" s="6" t="s">
        <v>73</v>
      </c>
      <c r="E332" s="48" t="s">
        <v>211</v>
      </c>
      <c r="F332" s="7">
        <v>0.83</v>
      </c>
      <c r="G332" s="5">
        <f t="shared" si="148"/>
        <v>87.15</v>
      </c>
      <c r="H332" s="61"/>
      <c r="I332" s="60">
        <f t="shared" si="149"/>
        <v>0.83</v>
      </c>
      <c r="J332" s="62">
        <f t="shared" si="150"/>
        <v>0</v>
      </c>
      <c r="K332" s="281">
        <f t="shared" si="151"/>
        <v>87.15</v>
      </c>
      <c r="L332" s="62">
        <f t="shared" si="152"/>
        <v>0</v>
      </c>
    </row>
    <row r="333" spans="1:12">
      <c r="A333" s="20">
        <v>0</v>
      </c>
      <c r="B333" s="6" t="s">
        <v>218</v>
      </c>
      <c r="C333" s="6" t="s">
        <v>2657</v>
      </c>
      <c r="D333" s="6" t="s">
        <v>75</v>
      </c>
      <c r="E333" s="48" t="s">
        <v>211</v>
      </c>
      <c r="F333" s="7">
        <v>0.83</v>
      </c>
      <c r="G333" s="5">
        <f t="shared" si="148"/>
        <v>87.15</v>
      </c>
      <c r="H333" s="61"/>
      <c r="I333" s="60">
        <f t="shared" si="149"/>
        <v>0.83</v>
      </c>
      <c r="J333" s="62">
        <f t="shared" si="150"/>
        <v>0</v>
      </c>
      <c r="K333" s="281">
        <f t="shared" si="151"/>
        <v>87.15</v>
      </c>
      <c r="L333" s="62">
        <f t="shared" si="152"/>
        <v>0</v>
      </c>
    </row>
    <row r="334" spans="1:12">
      <c r="A334" s="20">
        <v>0</v>
      </c>
      <c r="B334" s="6" t="s">
        <v>219</v>
      </c>
      <c r="C334" s="6" t="s">
        <v>2657</v>
      </c>
      <c r="D334" s="6" t="s">
        <v>79</v>
      </c>
      <c r="E334" s="48" t="s">
        <v>211</v>
      </c>
      <c r="F334" s="7">
        <v>0.83</v>
      </c>
      <c r="G334" s="5">
        <f t="shared" si="148"/>
        <v>87.15</v>
      </c>
      <c r="H334" s="61"/>
      <c r="I334" s="60">
        <f t="shared" si="149"/>
        <v>0.83</v>
      </c>
      <c r="J334" s="62">
        <f t="shared" si="150"/>
        <v>0</v>
      </c>
      <c r="K334" s="281">
        <f t="shared" si="151"/>
        <v>87.15</v>
      </c>
      <c r="L334" s="62">
        <f t="shared" si="152"/>
        <v>0</v>
      </c>
    </row>
    <row r="335" spans="1:12">
      <c r="A335" s="20"/>
      <c r="B335" s="6"/>
      <c r="C335" s="6"/>
      <c r="D335" s="6"/>
      <c r="E335" s="48"/>
      <c r="F335" s="7"/>
      <c r="G335" s="7"/>
      <c r="H335" s="61"/>
      <c r="I335" s="60"/>
      <c r="J335" s="62"/>
      <c r="K335" s="281"/>
      <c r="L335" s="62"/>
    </row>
    <row r="336" spans="1:12">
      <c r="A336" s="20">
        <v>0</v>
      </c>
      <c r="B336" s="6" t="s">
        <v>220</v>
      </c>
      <c r="C336" s="6" t="s">
        <v>2658</v>
      </c>
      <c r="D336" s="6" t="s">
        <v>51</v>
      </c>
      <c r="E336" s="48" t="s">
        <v>221</v>
      </c>
      <c r="F336" s="7">
        <v>78.23</v>
      </c>
      <c r="G336" s="5">
        <f t="shared" ref="G336:G349" si="153">ROUND(F336*Курс_EUR,2)</f>
        <v>8214.15</v>
      </c>
      <c r="H336" s="61"/>
      <c r="I336" s="60">
        <f t="shared" ref="I336:I349" si="154">F336*(1-Скидка_SUNMIGHT)</f>
        <v>78.23</v>
      </c>
      <c r="J336" s="62">
        <f t="shared" ref="J336:J349" si="155">I336*H336</f>
        <v>0</v>
      </c>
      <c r="K336" s="281">
        <f t="shared" ref="K336:K349" si="156">G336*(1-Скидка_SUNMIGHT)</f>
        <v>8214.15</v>
      </c>
      <c r="L336" s="62">
        <f t="shared" ref="L336:L349" si="157">H336*K336</f>
        <v>0</v>
      </c>
    </row>
    <row r="337" spans="1:12">
      <c r="A337" s="20">
        <v>0</v>
      </c>
      <c r="B337" s="6" t="s">
        <v>222</v>
      </c>
      <c r="C337" s="6" t="s">
        <v>2658</v>
      </c>
      <c r="D337" s="6" t="s">
        <v>54</v>
      </c>
      <c r="E337" s="48" t="s">
        <v>221</v>
      </c>
      <c r="F337" s="7">
        <v>68.97</v>
      </c>
      <c r="G337" s="5">
        <f t="shared" si="153"/>
        <v>7241.85</v>
      </c>
      <c r="H337" s="61"/>
      <c r="I337" s="60">
        <f t="shared" si="154"/>
        <v>68.97</v>
      </c>
      <c r="J337" s="62">
        <f t="shared" si="155"/>
        <v>0</v>
      </c>
      <c r="K337" s="281">
        <f t="shared" si="156"/>
        <v>7241.85</v>
      </c>
      <c r="L337" s="62">
        <f t="shared" si="157"/>
        <v>0</v>
      </c>
    </row>
    <row r="338" spans="1:12">
      <c r="A338" s="20">
        <v>0</v>
      </c>
      <c r="B338" s="6" t="s">
        <v>223</v>
      </c>
      <c r="C338" s="6" t="s">
        <v>2658</v>
      </c>
      <c r="D338" s="6" t="s">
        <v>56</v>
      </c>
      <c r="E338" s="48" t="s">
        <v>221</v>
      </c>
      <c r="F338" s="7">
        <v>59.25</v>
      </c>
      <c r="G338" s="5">
        <f t="shared" si="153"/>
        <v>6221.25</v>
      </c>
      <c r="H338" s="61"/>
      <c r="I338" s="60">
        <f t="shared" si="154"/>
        <v>59.25</v>
      </c>
      <c r="J338" s="62">
        <f t="shared" si="155"/>
        <v>0</v>
      </c>
      <c r="K338" s="281">
        <f t="shared" si="156"/>
        <v>6221.25</v>
      </c>
      <c r="L338" s="62">
        <f t="shared" si="157"/>
        <v>0</v>
      </c>
    </row>
    <row r="339" spans="1:12">
      <c r="A339" s="20">
        <v>0</v>
      </c>
      <c r="B339" s="6" t="s">
        <v>224</v>
      </c>
      <c r="C339" s="6" t="s">
        <v>2658</v>
      </c>
      <c r="D339" s="6" t="s">
        <v>58</v>
      </c>
      <c r="E339" s="48" t="s">
        <v>225</v>
      </c>
      <c r="F339" s="7">
        <v>49.4</v>
      </c>
      <c r="G339" s="5">
        <f t="shared" si="153"/>
        <v>5187</v>
      </c>
      <c r="H339" s="61"/>
      <c r="I339" s="60">
        <f t="shared" si="154"/>
        <v>49.4</v>
      </c>
      <c r="J339" s="62">
        <f t="shared" si="155"/>
        <v>0</v>
      </c>
      <c r="K339" s="281">
        <f t="shared" si="156"/>
        <v>5187</v>
      </c>
      <c r="L339" s="62">
        <f t="shared" si="157"/>
        <v>0</v>
      </c>
    </row>
    <row r="340" spans="1:12">
      <c r="A340" s="20">
        <v>0</v>
      </c>
      <c r="B340" s="6" t="s">
        <v>226</v>
      </c>
      <c r="C340" s="6" t="s">
        <v>2658</v>
      </c>
      <c r="D340" s="6" t="s">
        <v>61</v>
      </c>
      <c r="E340" s="48" t="s">
        <v>225</v>
      </c>
      <c r="F340" s="7">
        <v>48.88</v>
      </c>
      <c r="G340" s="5">
        <f t="shared" si="153"/>
        <v>5132.3999999999996</v>
      </c>
      <c r="H340" s="61"/>
      <c r="I340" s="60">
        <f t="shared" si="154"/>
        <v>48.88</v>
      </c>
      <c r="J340" s="62">
        <f t="shared" si="155"/>
        <v>0</v>
      </c>
      <c r="K340" s="281">
        <f t="shared" si="156"/>
        <v>5132.3999999999996</v>
      </c>
      <c r="L340" s="62">
        <f t="shared" si="157"/>
        <v>0</v>
      </c>
    </row>
    <row r="341" spans="1:12">
      <c r="A341" s="20">
        <v>0</v>
      </c>
      <c r="B341" s="6" t="s">
        <v>227</v>
      </c>
      <c r="C341" s="6" t="s">
        <v>2658</v>
      </c>
      <c r="D341" s="6" t="s">
        <v>63</v>
      </c>
      <c r="E341" s="48" t="s">
        <v>225</v>
      </c>
      <c r="F341" s="7">
        <v>48.88</v>
      </c>
      <c r="G341" s="5">
        <f t="shared" si="153"/>
        <v>5132.3999999999996</v>
      </c>
      <c r="H341" s="61"/>
      <c r="I341" s="60">
        <f t="shared" si="154"/>
        <v>48.88</v>
      </c>
      <c r="J341" s="62">
        <f t="shared" si="155"/>
        <v>0</v>
      </c>
      <c r="K341" s="281">
        <f t="shared" si="156"/>
        <v>5132.3999999999996</v>
      </c>
      <c r="L341" s="62">
        <f t="shared" si="157"/>
        <v>0</v>
      </c>
    </row>
    <row r="342" spans="1:12">
      <c r="A342" s="20">
        <v>0</v>
      </c>
      <c r="B342" s="6" t="s">
        <v>228</v>
      </c>
      <c r="C342" s="6" t="s">
        <v>2658</v>
      </c>
      <c r="D342" s="6" t="s">
        <v>65</v>
      </c>
      <c r="E342" s="48" t="s">
        <v>225</v>
      </c>
      <c r="F342" s="7">
        <v>48.88</v>
      </c>
      <c r="G342" s="5">
        <f t="shared" si="153"/>
        <v>5132.3999999999996</v>
      </c>
      <c r="H342" s="61"/>
      <c r="I342" s="60">
        <f t="shared" si="154"/>
        <v>48.88</v>
      </c>
      <c r="J342" s="62">
        <f t="shared" si="155"/>
        <v>0</v>
      </c>
      <c r="K342" s="281">
        <f t="shared" si="156"/>
        <v>5132.3999999999996</v>
      </c>
      <c r="L342" s="62">
        <f t="shared" si="157"/>
        <v>0</v>
      </c>
    </row>
    <row r="343" spans="1:12">
      <c r="A343" s="20">
        <v>0</v>
      </c>
      <c r="B343" s="6" t="s">
        <v>229</v>
      </c>
      <c r="C343" s="6" t="s">
        <v>2658</v>
      </c>
      <c r="D343" s="6" t="s">
        <v>67</v>
      </c>
      <c r="E343" s="48" t="s">
        <v>225</v>
      </c>
      <c r="F343" s="7">
        <v>46.48</v>
      </c>
      <c r="G343" s="5">
        <f t="shared" si="153"/>
        <v>4880.3999999999996</v>
      </c>
      <c r="H343" s="61"/>
      <c r="I343" s="60">
        <f t="shared" si="154"/>
        <v>46.48</v>
      </c>
      <c r="J343" s="62">
        <f t="shared" si="155"/>
        <v>0</v>
      </c>
      <c r="K343" s="281">
        <f t="shared" si="156"/>
        <v>4880.3999999999996</v>
      </c>
      <c r="L343" s="62">
        <f t="shared" si="157"/>
        <v>0</v>
      </c>
    </row>
    <row r="344" spans="1:12">
      <c r="A344" s="20">
        <v>0</v>
      </c>
      <c r="B344" s="6" t="s">
        <v>230</v>
      </c>
      <c r="C344" s="6" t="s">
        <v>2658</v>
      </c>
      <c r="D344" s="6" t="s">
        <v>69</v>
      </c>
      <c r="E344" s="48" t="s">
        <v>225</v>
      </c>
      <c r="F344" s="7">
        <v>46.48</v>
      </c>
      <c r="G344" s="5">
        <f t="shared" si="153"/>
        <v>4880.3999999999996</v>
      </c>
      <c r="H344" s="61"/>
      <c r="I344" s="60">
        <f t="shared" si="154"/>
        <v>46.48</v>
      </c>
      <c r="J344" s="62">
        <f t="shared" si="155"/>
        <v>0</v>
      </c>
      <c r="K344" s="281">
        <f t="shared" si="156"/>
        <v>4880.3999999999996</v>
      </c>
      <c r="L344" s="62">
        <f t="shared" si="157"/>
        <v>0</v>
      </c>
    </row>
    <row r="345" spans="1:12">
      <c r="A345" s="20">
        <v>0</v>
      </c>
      <c r="B345" s="6" t="s">
        <v>231</v>
      </c>
      <c r="C345" s="6" t="s">
        <v>2658</v>
      </c>
      <c r="D345" s="6" t="s">
        <v>71</v>
      </c>
      <c r="E345" s="48" t="s">
        <v>225</v>
      </c>
      <c r="F345" s="7">
        <v>46.48</v>
      </c>
      <c r="G345" s="5">
        <f t="shared" si="153"/>
        <v>4880.3999999999996</v>
      </c>
      <c r="H345" s="61"/>
      <c r="I345" s="60">
        <f t="shared" si="154"/>
        <v>46.48</v>
      </c>
      <c r="J345" s="62">
        <f t="shared" si="155"/>
        <v>0</v>
      </c>
      <c r="K345" s="281">
        <f t="shared" si="156"/>
        <v>4880.3999999999996</v>
      </c>
      <c r="L345" s="62">
        <f t="shared" si="157"/>
        <v>0</v>
      </c>
    </row>
    <row r="346" spans="1:12">
      <c r="A346" s="20">
        <v>0</v>
      </c>
      <c r="B346" s="6" t="s">
        <v>232</v>
      </c>
      <c r="C346" s="6" t="s">
        <v>2658</v>
      </c>
      <c r="D346" s="6" t="s">
        <v>73</v>
      </c>
      <c r="E346" s="48" t="s">
        <v>225</v>
      </c>
      <c r="F346" s="7">
        <v>46.48</v>
      </c>
      <c r="G346" s="5">
        <f t="shared" si="153"/>
        <v>4880.3999999999996</v>
      </c>
      <c r="H346" s="61"/>
      <c r="I346" s="60">
        <f t="shared" si="154"/>
        <v>46.48</v>
      </c>
      <c r="J346" s="62">
        <f t="shared" si="155"/>
        <v>0</v>
      </c>
      <c r="K346" s="281">
        <f t="shared" si="156"/>
        <v>4880.3999999999996</v>
      </c>
      <c r="L346" s="62">
        <f t="shared" si="157"/>
        <v>0</v>
      </c>
    </row>
    <row r="347" spans="1:12">
      <c r="A347" s="20">
        <v>0</v>
      </c>
      <c r="B347" s="6" t="s">
        <v>233</v>
      </c>
      <c r="C347" s="6" t="s">
        <v>2658</v>
      </c>
      <c r="D347" s="6" t="s">
        <v>75</v>
      </c>
      <c r="E347" s="48" t="s">
        <v>225</v>
      </c>
      <c r="F347" s="7">
        <v>46.48</v>
      </c>
      <c r="G347" s="5">
        <f t="shared" si="153"/>
        <v>4880.3999999999996</v>
      </c>
      <c r="H347" s="61"/>
      <c r="I347" s="60">
        <f t="shared" si="154"/>
        <v>46.48</v>
      </c>
      <c r="J347" s="62">
        <f t="shared" si="155"/>
        <v>0</v>
      </c>
      <c r="K347" s="281">
        <f t="shared" si="156"/>
        <v>4880.3999999999996</v>
      </c>
      <c r="L347" s="62">
        <f t="shared" si="157"/>
        <v>0</v>
      </c>
    </row>
    <row r="348" spans="1:12">
      <c r="A348" s="20">
        <v>0</v>
      </c>
      <c r="B348" s="6" t="s">
        <v>234</v>
      </c>
      <c r="C348" s="6" t="s">
        <v>2658</v>
      </c>
      <c r="D348" s="6" t="s">
        <v>77</v>
      </c>
      <c r="E348" s="48" t="s">
        <v>225</v>
      </c>
      <c r="F348" s="7">
        <v>46.48</v>
      </c>
      <c r="G348" s="5">
        <f t="shared" si="153"/>
        <v>4880.3999999999996</v>
      </c>
      <c r="H348" s="61"/>
      <c r="I348" s="60">
        <f t="shared" si="154"/>
        <v>46.48</v>
      </c>
      <c r="J348" s="62">
        <f t="shared" si="155"/>
        <v>0</v>
      </c>
      <c r="K348" s="281">
        <f t="shared" si="156"/>
        <v>4880.3999999999996</v>
      </c>
      <c r="L348" s="62">
        <f t="shared" si="157"/>
        <v>0</v>
      </c>
    </row>
    <row r="349" spans="1:12">
      <c r="A349" s="20">
        <v>0</v>
      </c>
      <c r="B349" s="6" t="s">
        <v>235</v>
      </c>
      <c r="C349" s="6" t="s">
        <v>2658</v>
      </c>
      <c r="D349" s="6" t="s">
        <v>79</v>
      </c>
      <c r="E349" s="48" t="s">
        <v>225</v>
      </c>
      <c r="F349" s="7">
        <v>46.48</v>
      </c>
      <c r="G349" s="5">
        <f t="shared" si="153"/>
        <v>4880.3999999999996</v>
      </c>
      <c r="H349" s="61"/>
      <c r="I349" s="60">
        <f t="shared" si="154"/>
        <v>46.48</v>
      </c>
      <c r="J349" s="62">
        <f t="shared" si="155"/>
        <v>0</v>
      </c>
      <c r="K349" s="281">
        <f t="shared" si="156"/>
        <v>4880.3999999999996</v>
      </c>
      <c r="L349" s="62">
        <f t="shared" si="157"/>
        <v>0</v>
      </c>
    </row>
    <row r="350" spans="1:12">
      <c r="A350" s="20"/>
      <c r="B350" s="6"/>
      <c r="C350" s="6"/>
      <c r="D350" s="6"/>
      <c r="E350" s="48"/>
      <c r="F350" s="7"/>
      <c r="G350" s="7"/>
      <c r="H350" s="61"/>
      <c r="I350" s="60"/>
      <c r="J350" s="62"/>
      <c r="K350" s="281"/>
      <c r="L350" s="62"/>
    </row>
    <row r="351" spans="1:12">
      <c r="A351" s="20">
        <v>0</v>
      </c>
      <c r="B351" s="6" t="s">
        <v>236</v>
      </c>
      <c r="C351" s="6" t="s">
        <v>2659</v>
      </c>
      <c r="D351" s="6" t="s">
        <v>51</v>
      </c>
      <c r="E351" s="48" t="s">
        <v>221</v>
      </c>
      <c r="F351" s="7">
        <v>117.81</v>
      </c>
      <c r="G351" s="5">
        <f t="shared" ref="G351:G364" si="158">ROUND(F351*Курс_EUR,2)</f>
        <v>12370.05</v>
      </c>
      <c r="H351" s="61"/>
      <c r="I351" s="60">
        <f t="shared" ref="I351:I364" si="159">F351*(1-Скидка_SUNMIGHT)</f>
        <v>117.81</v>
      </c>
      <c r="J351" s="62">
        <f t="shared" ref="J351:J364" si="160">I351*H351</f>
        <v>0</v>
      </c>
      <c r="K351" s="281">
        <f t="shared" ref="K351:K364" si="161">G351*(1-Скидка_SUNMIGHT)</f>
        <v>12370.05</v>
      </c>
      <c r="L351" s="62">
        <f t="shared" ref="L351:L364" si="162">H351*K351</f>
        <v>0</v>
      </c>
    </row>
    <row r="352" spans="1:12">
      <c r="A352" s="20">
        <v>0</v>
      </c>
      <c r="B352" s="6" t="s">
        <v>237</v>
      </c>
      <c r="C352" s="6" t="s">
        <v>2659</v>
      </c>
      <c r="D352" s="6" t="s">
        <v>54</v>
      </c>
      <c r="E352" s="48" t="s">
        <v>221</v>
      </c>
      <c r="F352" s="7">
        <v>104.08</v>
      </c>
      <c r="G352" s="5">
        <f t="shared" si="158"/>
        <v>10928.4</v>
      </c>
      <c r="H352" s="61"/>
      <c r="I352" s="60">
        <f t="shared" si="159"/>
        <v>104.08</v>
      </c>
      <c r="J352" s="62">
        <f t="shared" si="160"/>
        <v>0</v>
      </c>
      <c r="K352" s="281">
        <f t="shared" si="161"/>
        <v>10928.4</v>
      </c>
      <c r="L352" s="62">
        <f t="shared" si="162"/>
        <v>0</v>
      </c>
    </row>
    <row r="353" spans="1:12">
      <c r="A353" s="20">
        <v>0</v>
      </c>
      <c r="B353" s="6" t="s">
        <v>238</v>
      </c>
      <c r="C353" s="6" t="s">
        <v>2659</v>
      </c>
      <c r="D353" s="6" t="s">
        <v>56</v>
      </c>
      <c r="E353" s="48" t="s">
        <v>221</v>
      </c>
      <c r="F353" s="7">
        <v>90.37</v>
      </c>
      <c r="G353" s="5">
        <f t="shared" si="158"/>
        <v>9488.85</v>
      </c>
      <c r="H353" s="61"/>
      <c r="I353" s="60">
        <f t="shared" si="159"/>
        <v>90.37</v>
      </c>
      <c r="J353" s="62">
        <f t="shared" si="160"/>
        <v>0</v>
      </c>
      <c r="K353" s="281">
        <f t="shared" si="161"/>
        <v>9488.85</v>
      </c>
      <c r="L353" s="62">
        <f t="shared" si="162"/>
        <v>0</v>
      </c>
    </row>
    <row r="354" spans="1:12">
      <c r="A354" s="20">
        <v>0</v>
      </c>
      <c r="B354" s="6" t="s">
        <v>239</v>
      </c>
      <c r="C354" s="6" t="s">
        <v>2659</v>
      </c>
      <c r="D354" s="6" t="s">
        <v>58</v>
      </c>
      <c r="E354" s="48" t="s">
        <v>225</v>
      </c>
      <c r="F354" s="7">
        <v>74.47</v>
      </c>
      <c r="G354" s="5">
        <f t="shared" si="158"/>
        <v>7819.35</v>
      </c>
      <c r="H354" s="61"/>
      <c r="I354" s="60">
        <f t="shared" si="159"/>
        <v>74.47</v>
      </c>
      <c r="J354" s="62">
        <f t="shared" si="160"/>
        <v>0</v>
      </c>
      <c r="K354" s="281">
        <f t="shared" si="161"/>
        <v>7819.35</v>
      </c>
      <c r="L354" s="62">
        <f t="shared" si="162"/>
        <v>0</v>
      </c>
    </row>
    <row r="355" spans="1:12">
      <c r="A355" s="20">
        <v>0</v>
      </c>
      <c r="B355" s="6" t="s">
        <v>240</v>
      </c>
      <c r="C355" s="6" t="s">
        <v>2659</v>
      </c>
      <c r="D355" s="6" t="s">
        <v>61</v>
      </c>
      <c r="E355" s="48" t="s">
        <v>225</v>
      </c>
      <c r="F355" s="7">
        <v>72.290000000000006</v>
      </c>
      <c r="G355" s="5">
        <f t="shared" si="158"/>
        <v>7590.45</v>
      </c>
      <c r="H355" s="61"/>
      <c r="I355" s="60">
        <f t="shared" si="159"/>
        <v>72.290000000000006</v>
      </c>
      <c r="J355" s="62">
        <f t="shared" si="160"/>
        <v>0</v>
      </c>
      <c r="K355" s="281">
        <f t="shared" si="161"/>
        <v>7590.45</v>
      </c>
      <c r="L355" s="62">
        <f t="shared" si="162"/>
        <v>0</v>
      </c>
    </row>
    <row r="356" spans="1:12">
      <c r="A356" s="20">
        <v>0</v>
      </c>
      <c r="B356" s="6" t="s">
        <v>241</v>
      </c>
      <c r="C356" s="6" t="s">
        <v>2659</v>
      </c>
      <c r="D356" s="6" t="s">
        <v>63</v>
      </c>
      <c r="E356" s="48" t="s">
        <v>225</v>
      </c>
      <c r="F356" s="7">
        <v>72.290000000000006</v>
      </c>
      <c r="G356" s="5">
        <f t="shared" si="158"/>
        <v>7590.45</v>
      </c>
      <c r="H356" s="61"/>
      <c r="I356" s="60">
        <f t="shared" si="159"/>
        <v>72.290000000000006</v>
      </c>
      <c r="J356" s="62">
        <f t="shared" si="160"/>
        <v>0</v>
      </c>
      <c r="K356" s="281">
        <f t="shared" si="161"/>
        <v>7590.45</v>
      </c>
      <c r="L356" s="62">
        <f t="shared" si="162"/>
        <v>0</v>
      </c>
    </row>
    <row r="357" spans="1:12">
      <c r="A357" s="20">
        <v>0</v>
      </c>
      <c r="B357" s="6" t="s">
        <v>242</v>
      </c>
      <c r="C357" s="6" t="s">
        <v>2659</v>
      </c>
      <c r="D357" s="6" t="s">
        <v>65</v>
      </c>
      <c r="E357" s="48" t="s">
        <v>225</v>
      </c>
      <c r="F357" s="7">
        <v>72.290000000000006</v>
      </c>
      <c r="G357" s="5">
        <f t="shared" si="158"/>
        <v>7590.45</v>
      </c>
      <c r="H357" s="61"/>
      <c r="I357" s="60">
        <f t="shared" si="159"/>
        <v>72.290000000000006</v>
      </c>
      <c r="J357" s="62">
        <f t="shared" si="160"/>
        <v>0</v>
      </c>
      <c r="K357" s="281">
        <f t="shared" si="161"/>
        <v>7590.45</v>
      </c>
      <c r="L357" s="62">
        <f t="shared" si="162"/>
        <v>0</v>
      </c>
    </row>
    <row r="358" spans="1:12">
      <c r="A358" s="20">
        <v>0</v>
      </c>
      <c r="B358" s="6" t="s">
        <v>243</v>
      </c>
      <c r="C358" s="6" t="s">
        <v>2659</v>
      </c>
      <c r="D358" s="6" t="s">
        <v>67</v>
      </c>
      <c r="E358" s="48" t="s">
        <v>225</v>
      </c>
      <c r="F358" s="7">
        <v>68.760000000000005</v>
      </c>
      <c r="G358" s="5">
        <f t="shared" si="158"/>
        <v>7219.8</v>
      </c>
      <c r="H358" s="61"/>
      <c r="I358" s="60">
        <f t="shared" si="159"/>
        <v>68.760000000000005</v>
      </c>
      <c r="J358" s="62">
        <f t="shared" si="160"/>
        <v>0</v>
      </c>
      <c r="K358" s="281">
        <f t="shared" si="161"/>
        <v>7219.8</v>
      </c>
      <c r="L358" s="62">
        <f t="shared" si="162"/>
        <v>0</v>
      </c>
    </row>
    <row r="359" spans="1:12">
      <c r="A359" s="20">
        <v>0</v>
      </c>
      <c r="B359" s="6" t="s">
        <v>244</v>
      </c>
      <c r="C359" s="6" t="s">
        <v>2659</v>
      </c>
      <c r="D359" s="6" t="s">
        <v>69</v>
      </c>
      <c r="E359" s="48" t="s">
        <v>225</v>
      </c>
      <c r="F359" s="7">
        <v>68.760000000000005</v>
      </c>
      <c r="G359" s="5">
        <f t="shared" si="158"/>
        <v>7219.8</v>
      </c>
      <c r="H359" s="61"/>
      <c r="I359" s="60">
        <f t="shared" si="159"/>
        <v>68.760000000000005</v>
      </c>
      <c r="J359" s="62">
        <f t="shared" si="160"/>
        <v>0</v>
      </c>
      <c r="K359" s="281">
        <f t="shared" si="161"/>
        <v>7219.8</v>
      </c>
      <c r="L359" s="62">
        <f t="shared" si="162"/>
        <v>0</v>
      </c>
    </row>
    <row r="360" spans="1:12">
      <c r="A360" s="20">
        <v>0</v>
      </c>
      <c r="B360" s="6" t="s">
        <v>245</v>
      </c>
      <c r="C360" s="6" t="s">
        <v>2659</v>
      </c>
      <c r="D360" s="6" t="s">
        <v>71</v>
      </c>
      <c r="E360" s="48" t="s">
        <v>225</v>
      </c>
      <c r="F360" s="7">
        <v>68.760000000000005</v>
      </c>
      <c r="G360" s="5">
        <f t="shared" si="158"/>
        <v>7219.8</v>
      </c>
      <c r="H360" s="61"/>
      <c r="I360" s="60">
        <f t="shared" si="159"/>
        <v>68.760000000000005</v>
      </c>
      <c r="J360" s="62">
        <f t="shared" si="160"/>
        <v>0</v>
      </c>
      <c r="K360" s="281">
        <f t="shared" si="161"/>
        <v>7219.8</v>
      </c>
      <c r="L360" s="62">
        <f t="shared" si="162"/>
        <v>0</v>
      </c>
    </row>
    <row r="361" spans="1:12">
      <c r="A361" s="20">
        <v>0</v>
      </c>
      <c r="B361" s="6" t="s">
        <v>246</v>
      </c>
      <c r="C361" s="6" t="s">
        <v>2659</v>
      </c>
      <c r="D361" s="6" t="s">
        <v>73</v>
      </c>
      <c r="E361" s="48" t="s">
        <v>225</v>
      </c>
      <c r="F361" s="7">
        <v>68.760000000000005</v>
      </c>
      <c r="G361" s="5">
        <f t="shared" si="158"/>
        <v>7219.8</v>
      </c>
      <c r="H361" s="61"/>
      <c r="I361" s="60">
        <f t="shared" si="159"/>
        <v>68.760000000000005</v>
      </c>
      <c r="J361" s="62">
        <f t="shared" si="160"/>
        <v>0</v>
      </c>
      <c r="K361" s="281">
        <f t="shared" si="161"/>
        <v>7219.8</v>
      </c>
      <c r="L361" s="62">
        <f t="shared" si="162"/>
        <v>0</v>
      </c>
    </row>
    <row r="362" spans="1:12">
      <c r="A362" s="20">
        <v>0</v>
      </c>
      <c r="B362" s="6" t="s">
        <v>247</v>
      </c>
      <c r="C362" s="6" t="s">
        <v>2659</v>
      </c>
      <c r="D362" s="6" t="s">
        <v>75</v>
      </c>
      <c r="E362" s="48" t="s">
        <v>225</v>
      </c>
      <c r="F362" s="7">
        <v>68.760000000000005</v>
      </c>
      <c r="G362" s="5">
        <f t="shared" si="158"/>
        <v>7219.8</v>
      </c>
      <c r="H362" s="61"/>
      <c r="I362" s="60">
        <f t="shared" si="159"/>
        <v>68.760000000000005</v>
      </c>
      <c r="J362" s="62">
        <f t="shared" si="160"/>
        <v>0</v>
      </c>
      <c r="K362" s="281">
        <f t="shared" si="161"/>
        <v>7219.8</v>
      </c>
      <c r="L362" s="62">
        <f t="shared" si="162"/>
        <v>0</v>
      </c>
    </row>
    <row r="363" spans="1:12">
      <c r="A363" s="20">
        <v>0</v>
      </c>
      <c r="B363" s="6" t="s">
        <v>248</v>
      </c>
      <c r="C363" s="6" t="s">
        <v>2659</v>
      </c>
      <c r="D363" s="6" t="s">
        <v>77</v>
      </c>
      <c r="E363" s="48" t="s">
        <v>225</v>
      </c>
      <c r="F363" s="7">
        <v>68.760000000000005</v>
      </c>
      <c r="G363" s="5">
        <f t="shared" si="158"/>
        <v>7219.8</v>
      </c>
      <c r="H363" s="61"/>
      <c r="I363" s="60">
        <f t="shared" si="159"/>
        <v>68.760000000000005</v>
      </c>
      <c r="J363" s="62">
        <f t="shared" si="160"/>
        <v>0</v>
      </c>
      <c r="K363" s="281">
        <f t="shared" si="161"/>
        <v>7219.8</v>
      </c>
      <c r="L363" s="62">
        <f t="shared" si="162"/>
        <v>0</v>
      </c>
    </row>
    <row r="364" spans="1:12">
      <c r="A364" s="20">
        <v>0</v>
      </c>
      <c r="B364" s="6" t="s">
        <v>249</v>
      </c>
      <c r="C364" s="32" t="s">
        <v>2659</v>
      </c>
      <c r="D364" s="32" t="s">
        <v>79</v>
      </c>
      <c r="E364" s="48" t="s">
        <v>225</v>
      </c>
      <c r="F364" s="7">
        <v>68.760000000000005</v>
      </c>
      <c r="G364" s="5">
        <f t="shared" si="158"/>
        <v>7219.8</v>
      </c>
      <c r="H364" s="61"/>
      <c r="I364" s="60">
        <f t="shared" si="159"/>
        <v>68.760000000000005</v>
      </c>
      <c r="J364" s="62">
        <f t="shared" si="160"/>
        <v>0</v>
      </c>
      <c r="K364" s="281">
        <f t="shared" si="161"/>
        <v>7219.8</v>
      </c>
      <c r="L364" s="62">
        <f t="shared" si="162"/>
        <v>0</v>
      </c>
    </row>
    <row r="365" spans="1:12">
      <c r="A365" s="20"/>
      <c r="B365" s="6"/>
      <c r="C365" s="32"/>
      <c r="D365" s="32"/>
      <c r="E365" s="48"/>
      <c r="F365" s="7"/>
      <c r="G365" s="7"/>
      <c r="H365" s="61"/>
      <c r="I365" s="60"/>
      <c r="J365" s="62"/>
      <c r="K365" s="281"/>
      <c r="L365" s="62"/>
    </row>
    <row r="366" spans="1:12">
      <c r="A366" s="20">
        <v>0</v>
      </c>
      <c r="B366" s="6" t="s">
        <v>250</v>
      </c>
      <c r="C366" s="32" t="s">
        <v>2660</v>
      </c>
      <c r="D366" s="32" t="s">
        <v>51</v>
      </c>
      <c r="E366" s="48" t="s">
        <v>221</v>
      </c>
      <c r="F366" s="7">
        <v>91.02</v>
      </c>
      <c r="G366" s="5">
        <f t="shared" ref="G366:G378" si="163">ROUND(F366*Курс_EUR,2)</f>
        <v>9557.1</v>
      </c>
      <c r="H366" s="61"/>
      <c r="I366" s="60">
        <f t="shared" ref="I366:I378" si="164">F366*(1-Скидка_SUNMIGHT)</f>
        <v>91.02</v>
      </c>
      <c r="J366" s="62">
        <f t="shared" ref="J366:J378" si="165">I366*H366</f>
        <v>0</v>
      </c>
      <c r="K366" s="281">
        <f t="shared" ref="K366:K378" si="166">G366*(1-Скидка_SUNMIGHT)</f>
        <v>9557.1</v>
      </c>
      <c r="L366" s="62">
        <f t="shared" ref="L366:L378" si="167">H366*K366</f>
        <v>0</v>
      </c>
    </row>
    <row r="367" spans="1:12">
      <c r="A367" s="20">
        <v>0</v>
      </c>
      <c r="B367" s="6" t="s">
        <v>251</v>
      </c>
      <c r="C367" s="32" t="s">
        <v>2660</v>
      </c>
      <c r="D367" s="32" t="s">
        <v>54</v>
      </c>
      <c r="E367" s="48" t="s">
        <v>221</v>
      </c>
      <c r="F367" s="7">
        <v>82.72</v>
      </c>
      <c r="G367" s="5">
        <f t="shared" si="163"/>
        <v>8685.6</v>
      </c>
      <c r="H367" s="61"/>
      <c r="I367" s="60">
        <f t="shared" si="164"/>
        <v>82.72</v>
      </c>
      <c r="J367" s="62">
        <f t="shared" si="165"/>
        <v>0</v>
      </c>
      <c r="K367" s="281">
        <f t="shared" si="166"/>
        <v>8685.6</v>
      </c>
      <c r="L367" s="62">
        <f t="shared" si="167"/>
        <v>0</v>
      </c>
    </row>
    <row r="368" spans="1:12">
      <c r="A368" s="20">
        <v>0</v>
      </c>
      <c r="B368" s="6" t="s">
        <v>252</v>
      </c>
      <c r="C368" s="32" t="s">
        <v>2660</v>
      </c>
      <c r="D368" s="32" t="s">
        <v>56</v>
      </c>
      <c r="E368" s="48" t="s">
        <v>221</v>
      </c>
      <c r="F368" s="7">
        <v>78.89</v>
      </c>
      <c r="G368" s="5">
        <f t="shared" si="163"/>
        <v>8283.4500000000007</v>
      </c>
      <c r="H368" s="61"/>
      <c r="I368" s="60">
        <f t="shared" si="164"/>
        <v>78.89</v>
      </c>
      <c r="J368" s="62">
        <f t="shared" si="165"/>
        <v>0</v>
      </c>
      <c r="K368" s="281">
        <f t="shared" si="166"/>
        <v>8283.4500000000007</v>
      </c>
      <c r="L368" s="62">
        <f t="shared" si="167"/>
        <v>0</v>
      </c>
    </row>
    <row r="369" spans="1:12">
      <c r="A369" s="20">
        <v>0</v>
      </c>
      <c r="B369" s="6" t="s">
        <v>253</v>
      </c>
      <c r="C369" s="32" t="s">
        <v>2660</v>
      </c>
      <c r="D369" s="32" t="s">
        <v>58</v>
      </c>
      <c r="E369" s="48" t="s">
        <v>225</v>
      </c>
      <c r="F369" s="7">
        <v>65.760000000000005</v>
      </c>
      <c r="G369" s="5">
        <f t="shared" si="163"/>
        <v>6904.8</v>
      </c>
      <c r="H369" s="61"/>
      <c r="I369" s="60">
        <f t="shared" si="164"/>
        <v>65.760000000000005</v>
      </c>
      <c r="J369" s="62">
        <f t="shared" si="165"/>
        <v>0</v>
      </c>
      <c r="K369" s="281">
        <f t="shared" si="166"/>
        <v>6904.8</v>
      </c>
      <c r="L369" s="62">
        <f t="shared" si="167"/>
        <v>0</v>
      </c>
    </row>
    <row r="370" spans="1:12">
      <c r="A370" s="20">
        <v>0</v>
      </c>
      <c r="B370" s="6" t="s">
        <v>254</v>
      </c>
      <c r="C370" s="32" t="s">
        <v>2660</v>
      </c>
      <c r="D370" s="32" t="s">
        <v>61</v>
      </c>
      <c r="E370" s="48" t="s">
        <v>225</v>
      </c>
      <c r="F370" s="7">
        <v>65.05</v>
      </c>
      <c r="G370" s="5">
        <f t="shared" si="163"/>
        <v>6830.25</v>
      </c>
      <c r="H370" s="61"/>
      <c r="I370" s="60">
        <f t="shared" si="164"/>
        <v>65.05</v>
      </c>
      <c r="J370" s="62">
        <f t="shared" si="165"/>
        <v>0</v>
      </c>
      <c r="K370" s="281">
        <f t="shared" si="166"/>
        <v>6830.25</v>
      </c>
      <c r="L370" s="62">
        <f t="shared" si="167"/>
        <v>0</v>
      </c>
    </row>
    <row r="371" spans="1:12">
      <c r="A371" s="20">
        <v>0</v>
      </c>
      <c r="B371" s="6" t="s">
        <v>255</v>
      </c>
      <c r="C371" s="32" t="s">
        <v>2660</v>
      </c>
      <c r="D371" s="32" t="s">
        <v>63</v>
      </c>
      <c r="E371" s="48" t="s">
        <v>225</v>
      </c>
      <c r="F371" s="7">
        <v>65.05</v>
      </c>
      <c r="G371" s="5">
        <f t="shared" si="163"/>
        <v>6830.25</v>
      </c>
      <c r="H371" s="61"/>
      <c r="I371" s="60">
        <f t="shared" si="164"/>
        <v>65.05</v>
      </c>
      <c r="J371" s="62">
        <f t="shared" si="165"/>
        <v>0</v>
      </c>
      <c r="K371" s="281">
        <f t="shared" si="166"/>
        <v>6830.25</v>
      </c>
      <c r="L371" s="62">
        <f t="shared" si="167"/>
        <v>0</v>
      </c>
    </row>
    <row r="372" spans="1:12">
      <c r="A372" s="20">
        <v>0</v>
      </c>
      <c r="B372" s="6" t="s">
        <v>256</v>
      </c>
      <c r="C372" s="32" t="s">
        <v>2660</v>
      </c>
      <c r="D372" s="32" t="s">
        <v>65</v>
      </c>
      <c r="E372" s="48" t="s">
        <v>225</v>
      </c>
      <c r="F372" s="7">
        <v>65.05</v>
      </c>
      <c r="G372" s="5">
        <f t="shared" si="163"/>
        <v>6830.25</v>
      </c>
      <c r="H372" s="61"/>
      <c r="I372" s="60">
        <f t="shared" si="164"/>
        <v>65.05</v>
      </c>
      <c r="J372" s="62">
        <f t="shared" si="165"/>
        <v>0</v>
      </c>
      <c r="K372" s="281">
        <f t="shared" si="166"/>
        <v>6830.25</v>
      </c>
      <c r="L372" s="62">
        <f t="shared" si="167"/>
        <v>0</v>
      </c>
    </row>
    <row r="373" spans="1:12">
      <c r="A373" s="20">
        <v>0</v>
      </c>
      <c r="B373" s="6" t="s">
        <v>257</v>
      </c>
      <c r="C373" s="32" t="s">
        <v>2660</v>
      </c>
      <c r="D373" s="32" t="s">
        <v>67</v>
      </c>
      <c r="E373" s="48" t="s">
        <v>225</v>
      </c>
      <c r="F373" s="7">
        <v>61.99</v>
      </c>
      <c r="G373" s="5">
        <f t="shared" si="163"/>
        <v>6508.95</v>
      </c>
      <c r="H373" s="61"/>
      <c r="I373" s="60">
        <f t="shared" si="164"/>
        <v>61.99</v>
      </c>
      <c r="J373" s="62">
        <f t="shared" si="165"/>
        <v>0</v>
      </c>
      <c r="K373" s="281">
        <f t="shared" si="166"/>
        <v>6508.95</v>
      </c>
      <c r="L373" s="62">
        <f t="shared" si="167"/>
        <v>0</v>
      </c>
    </row>
    <row r="374" spans="1:12">
      <c r="A374" s="20">
        <v>0</v>
      </c>
      <c r="B374" s="6" t="s">
        <v>258</v>
      </c>
      <c r="C374" s="32" t="s">
        <v>2660</v>
      </c>
      <c r="D374" s="32" t="s">
        <v>71</v>
      </c>
      <c r="E374" s="48" t="s">
        <v>225</v>
      </c>
      <c r="F374" s="7">
        <v>61.99</v>
      </c>
      <c r="G374" s="5">
        <f t="shared" si="163"/>
        <v>6508.95</v>
      </c>
      <c r="H374" s="61"/>
      <c r="I374" s="60">
        <f t="shared" si="164"/>
        <v>61.99</v>
      </c>
      <c r="J374" s="62">
        <f t="shared" si="165"/>
        <v>0</v>
      </c>
      <c r="K374" s="281">
        <f t="shared" si="166"/>
        <v>6508.95</v>
      </c>
      <c r="L374" s="62">
        <f t="shared" si="167"/>
        <v>0</v>
      </c>
    </row>
    <row r="375" spans="1:12">
      <c r="A375" s="20">
        <v>0</v>
      </c>
      <c r="B375" s="6" t="s">
        <v>259</v>
      </c>
      <c r="C375" s="32" t="s">
        <v>2660</v>
      </c>
      <c r="D375" s="32" t="s">
        <v>75</v>
      </c>
      <c r="E375" s="48" t="s">
        <v>225</v>
      </c>
      <c r="F375" s="7">
        <v>61.99</v>
      </c>
      <c r="G375" s="5">
        <f t="shared" si="163"/>
        <v>6508.95</v>
      </c>
      <c r="H375" s="61"/>
      <c r="I375" s="60">
        <f t="shared" si="164"/>
        <v>61.99</v>
      </c>
      <c r="J375" s="62">
        <f t="shared" si="165"/>
        <v>0</v>
      </c>
      <c r="K375" s="281">
        <f t="shared" si="166"/>
        <v>6508.95</v>
      </c>
      <c r="L375" s="62">
        <f t="shared" si="167"/>
        <v>0</v>
      </c>
    </row>
    <row r="376" spans="1:12">
      <c r="A376" s="20">
        <v>0</v>
      </c>
      <c r="B376" s="6" t="s">
        <v>260</v>
      </c>
      <c r="C376" s="32" t="s">
        <v>2660</v>
      </c>
      <c r="D376" s="32" t="s">
        <v>79</v>
      </c>
      <c r="E376" s="48" t="s">
        <v>225</v>
      </c>
      <c r="F376" s="7">
        <v>61.99</v>
      </c>
      <c r="G376" s="5">
        <f t="shared" si="163"/>
        <v>6508.95</v>
      </c>
      <c r="H376" s="61"/>
      <c r="I376" s="60">
        <f t="shared" si="164"/>
        <v>61.99</v>
      </c>
      <c r="J376" s="62">
        <f t="shared" si="165"/>
        <v>0</v>
      </c>
      <c r="K376" s="281">
        <f t="shared" si="166"/>
        <v>6508.95</v>
      </c>
      <c r="L376" s="62">
        <f t="shared" si="167"/>
        <v>0</v>
      </c>
    </row>
    <row r="377" spans="1:12">
      <c r="A377" s="20">
        <v>0</v>
      </c>
      <c r="B377" s="6" t="s">
        <v>261</v>
      </c>
      <c r="C377" s="32" t="s">
        <v>2660</v>
      </c>
      <c r="D377" s="32" t="s">
        <v>81</v>
      </c>
      <c r="E377" s="48" t="s">
        <v>225</v>
      </c>
      <c r="F377" s="7">
        <v>61.99</v>
      </c>
      <c r="G377" s="5">
        <f t="shared" si="163"/>
        <v>6508.95</v>
      </c>
      <c r="H377" s="61"/>
      <c r="I377" s="60">
        <f t="shared" si="164"/>
        <v>61.99</v>
      </c>
      <c r="J377" s="62">
        <f t="shared" si="165"/>
        <v>0</v>
      </c>
      <c r="K377" s="281">
        <f t="shared" si="166"/>
        <v>6508.95</v>
      </c>
      <c r="L377" s="62">
        <f t="shared" si="167"/>
        <v>0</v>
      </c>
    </row>
    <row r="378" spans="1:12">
      <c r="A378" s="20">
        <v>0</v>
      </c>
      <c r="B378" s="6" t="s">
        <v>262</v>
      </c>
      <c r="C378" s="32" t="s">
        <v>2660</v>
      </c>
      <c r="D378" s="32" t="s">
        <v>83</v>
      </c>
      <c r="E378" s="48" t="s">
        <v>225</v>
      </c>
      <c r="F378" s="7">
        <v>61.99</v>
      </c>
      <c r="G378" s="5">
        <f t="shared" si="163"/>
        <v>6508.95</v>
      </c>
      <c r="H378" s="61"/>
      <c r="I378" s="60">
        <f t="shared" si="164"/>
        <v>61.99</v>
      </c>
      <c r="J378" s="62">
        <f t="shared" si="165"/>
        <v>0</v>
      </c>
      <c r="K378" s="281">
        <f t="shared" si="166"/>
        <v>6508.95</v>
      </c>
      <c r="L378" s="62">
        <f t="shared" si="167"/>
        <v>0</v>
      </c>
    </row>
    <row r="379" spans="1:12">
      <c r="A379" s="20"/>
      <c r="B379" s="6"/>
      <c r="C379" s="32"/>
      <c r="D379" s="32"/>
      <c r="E379" s="48"/>
      <c r="F379" s="7"/>
      <c r="G379" s="7"/>
      <c r="H379" s="61"/>
      <c r="I379" s="60"/>
      <c r="J379" s="62"/>
      <c r="K379" s="281"/>
      <c r="L379" s="62"/>
    </row>
    <row r="380" spans="1:12">
      <c r="A380" s="20">
        <v>0</v>
      </c>
      <c r="B380" s="6" t="s">
        <v>263</v>
      </c>
      <c r="C380" s="32" t="s">
        <v>2661</v>
      </c>
      <c r="D380" s="32" t="s">
        <v>51</v>
      </c>
      <c r="E380" s="48" t="s">
        <v>221</v>
      </c>
      <c r="F380" s="7">
        <v>171.67</v>
      </c>
      <c r="G380" s="5">
        <f t="shared" ref="G380:G392" si="168">ROUND(F380*Курс_EUR,2)</f>
        <v>18025.349999999999</v>
      </c>
      <c r="H380" s="61"/>
      <c r="I380" s="60">
        <f t="shared" ref="I380:I392" si="169">F380*(1-Скидка_SUNMIGHT)</f>
        <v>171.67</v>
      </c>
      <c r="J380" s="62">
        <f t="shared" ref="J380:J392" si="170">I380*H380</f>
        <v>0</v>
      </c>
      <c r="K380" s="281">
        <f t="shared" ref="K380:K392" si="171">G380*(1-Скидка_SUNMIGHT)</f>
        <v>18025.349999999999</v>
      </c>
      <c r="L380" s="62">
        <f t="shared" ref="L380:L392" si="172">H380*K380</f>
        <v>0</v>
      </c>
    </row>
    <row r="381" spans="1:12">
      <c r="A381" s="20">
        <v>0</v>
      </c>
      <c r="B381" s="6" t="s">
        <v>264</v>
      </c>
      <c r="C381" s="32" t="s">
        <v>2661</v>
      </c>
      <c r="D381" s="32" t="s">
        <v>54</v>
      </c>
      <c r="E381" s="48" t="s">
        <v>221</v>
      </c>
      <c r="F381" s="7">
        <v>149.24</v>
      </c>
      <c r="G381" s="5">
        <f t="shared" si="168"/>
        <v>15670.2</v>
      </c>
      <c r="H381" s="61"/>
      <c r="I381" s="60">
        <f t="shared" si="169"/>
        <v>149.24</v>
      </c>
      <c r="J381" s="62">
        <f t="shared" si="170"/>
        <v>0</v>
      </c>
      <c r="K381" s="281">
        <f t="shared" si="171"/>
        <v>15670.2</v>
      </c>
      <c r="L381" s="62">
        <f t="shared" si="172"/>
        <v>0</v>
      </c>
    </row>
    <row r="382" spans="1:12">
      <c r="A382" s="20">
        <v>0</v>
      </c>
      <c r="B382" s="6" t="s">
        <v>265</v>
      </c>
      <c r="C382" s="32" t="s">
        <v>2661</v>
      </c>
      <c r="D382" s="32" t="s">
        <v>56</v>
      </c>
      <c r="E382" s="48" t="s">
        <v>221</v>
      </c>
      <c r="F382" s="7">
        <v>128.96</v>
      </c>
      <c r="G382" s="5">
        <f t="shared" si="168"/>
        <v>13540.8</v>
      </c>
      <c r="H382" s="61"/>
      <c r="I382" s="60">
        <f t="shared" si="169"/>
        <v>128.96</v>
      </c>
      <c r="J382" s="62">
        <f t="shared" si="170"/>
        <v>0</v>
      </c>
      <c r="K382" s="281">
        <f t="shared" si="171"/>
        <v>13540.8</v>
      </c>
      <c r="L382" s="62">
        <f t="shared" si="172"/>
        <v>0</v>
      </c>
    </row>
    <row r="383" spans="1:12">
      <c r="A383" s="20">
        <v>0</v>
      </c>
      <c r="B383" s="6" t="s">
        <v>266</v>
      </c>
      <c r="C383" s="32" t="s">
        <v>2661</v>
      </c>
      <c r="D383" s="32" t="s">
        <v>58</v>
      </c>
      <c r="E383" s="48" t="s">
        <v>225</v>
      </c>
      <c r="F383" s="7">
        <v>122.27</v>
      </c>
      <c r="G383" s="5">
        <f t="shared" si="168"/>
        <v>12838.35</v>
      </c>
      <c r="H383" s="61"/>
      <c r="I383" s="60">
        <f t="shared" si="169"/>
        <v>122.27</v>
      </c>
      <c r="J383" s="62">
        <f t="shared" si="170"/>
        <v>0</v>
      </c>
      <c r="K383" s="281">
        <f t="shared" si="171"/>
        <v>12838.35</v>
      </c>
      <c r="L383" s="62">
        <f t="shared" si="172"/>
        <v>0</v>
      </c>
    </row>
    <row r="384" spans="1:12">
      <c r="A384" s="20">
        <v>0</v>
      </c>
      <c r="B384" s="6" t="s">
        <v>267</v>
      </c>
      <c r="C384" s="32" t="s">
        <v>2661</v>
      </c>
      <c r="D384" s="32" t="s">
        <v>61</v>
      </c>
      <c r="E384" s="48" t="s">
        <v>225</v>
      </c>
      <c r="F384" s="7">
        <v>112.06</v>
      </c>
      <c r="G384" s="5">
        <f t="shared" si="168"/>
        <v>11766.3</v>
      </c>
      <c r="H384" s="61"/>
      <c r="I384" s="60">
        <f t="shared" si="169"/>
        <v>112.06</v>
      </c>
      <c r="J384" s="62">
        <f t="shared" si="170"/>
        <v>0</v>
      </c>
      <c r="K384" s="281">
        <f t="shared" si="171"/>
        <v>11766.3</v>
      </c>
      <c r="L384" s="62">
        <f t="shared" si="172"/>
        <v>0</v>
      </c>
    </row>
    <row r="385" spans="1:12">
      <c r="A385" s="20">
        <v>0</v>
      </c>
      <c r="B385" s="6" t="s">
        <v>268</v>
      </c>
      <c r="C385" s="32" t="s">
        <v>2661</v>
      </c>
      <c r="D385" s="32" t="s">
        <v>63</v>
      </c>
      <c r="E385" s="48" t="s">
        <v>225</v>
      </c>
      <c r="F385" s="7">
        <v>112.06</v>
      </c>
      <c r="G385" s="5">
        <f t="shared" si="168"/>
        <v>11766.3</v>
      </c>
      <c r="H385" s="61"/>
      <c r="I385" s="60">
        <f t="shared" si="169"/>
        <v>112.06</v>
      </c>
      <c r="J385" s="62">
        <f t="shared" si="170"/>
        <v>0</v>
      </c>
      <c r="K385" s="281">
        <f t="shared" si="171"/>
        <v>11766.3</v>
      </c>
      <c r="L385" s="62">
        <f t="shared" si="172"/>
        <v>0</v>
      </c>
    </row>
    <row r="386" spans="1:12">
      <c r="A386" s="20">
        <v>0</v>
      </c>
      <c r="B386" s="6" t="s">
        <v>269</v>
      </c>
      <c r="C386" s="32" t="s">
        <v>2661</v>
      </c>
      <c r="D386" s="32" t="s">
        <v>65</v>
      </c>
      <c r="E386" s="48" t="s">
        <v>225</v>
      </c>
      <c r="F386" s="7">
        <v>112.06</v>
      </c>
      <c r="G386" s="5">
        <f t="shared" si="168"/>
        <v>11766.3</v>
      </c>
      <c r="H386" s="61"/>
      <c r="I386" s="60">
        <f t="shared" si="169"/>
        <v>112.06</v>
      </c>
      <c r="J386" s="62">
        <f t="shared" si="170"/>
        <v>0</v>
      </c>
      <c r="K386" s="281">
        <f t="shared" si="171"/>
        <v>11766.3</v>
      </c>
      <c r="L386" s="62">
        <f t="shared" si="172"/>
        <v>0</v>
      </c>
    </row>
    <row r="387" spans="1:12">
      <c r="A387" s="20">
        <v>0</v>
      </c>
      <c r="B387" s="6" t="s">
        <v>270</v>
      </c>
      <c r="C387" s="32" t="s">
        <v>2661</v>
      </c>
      <c r="D387" s="32" t="s">
        <v>67</v>
      </c>
      <c r="E387" s="48" t="s">
        <v>225</v>
      </c>
      <c r="F387" s="7">
        <v>107.02</v>
      </c>
      <c r="G387" s="5">
        <f t="shared" si="168"/>
        <v>11237.1</v>
      </c>
      <c r="H387" s="61"/>
      <c r="I387" s="60">
        <f t="shared" si="169"/>
        <v>107.02</v>
      </c>
      <c r="J387" s="62">
        <f t="shared" si="170"/>
        <v>0</v>
      </c>
      <c r="K387" s="281">
        <f t="shared" si="171"/>
        <v>11237.1</v>
      </c>
      <c r="L387" s="62">
        <f t="shared" si="172"/>
        <v>0</v>
      </c>
    </row>
    <row r="388" spans="1:12">
      <c r="A388" s="20">
        <v>0</v>
      </c>
      <c r="B388" s="6" t="s">
        <v>271</v>
      </c>
      <c r="C388" s="32" t="s">
        <v>2661</v>
      </c>
      <c r="D388" s="32" t="s">
        <v>71</v>
      </c>
      <c r="E388" s="48" t="s">
        <v>225</v>
      </c>
      <c r="F388" s="7">
        <v>107.02</v>
      </c>
      <c r="G388" s="5">
        <f t="shared" si="168"/>
        <v>11237.1</v>
      </c>
      <c r="H388" s="61"/>
      <c r="I388" s="60">
        <f t="shared" si="169"/>
        <v>107.02</v>
      </c>
      <c r="J388" s="62">
        <f t="shared" si="170"/>
        <v>0</v>
      </c>
      <c r="K388" s="281">
        <f t="shared" si="171"/>
        <v>11237.1</v>
      </c>
      <c r="L388" s="62">
        <f t="shared" si="172"/>
        <v>0</v>
      </c>
    </row>
    <row r="389" spans="1:12">
      <c r="A389" s="20">
        <v>0</v>
      </c>
      <c r="B389" s="6" t="s">
        <v>272</v>
      </c>
      <c r="C389" s="32" t="s">
        <v>2661</v>
      </c>
      <c r="D389" s="32" t="s">
        <v>75</v>
      </c>
      <c r="E389" s="48" t="s">
        <v>225</v>
      </c>
      <c r="F389" s="7">
        <v>107.02</v>
      </c>
      <c r="G389" s="5">
        <f t="shared" si="168"/>
        <v>11237.1</v>
      </c>
      <c r="H389" s="61"/>
      <c r="I389" s="60">
        <f t="shared" si="169"/>
        <v>107.02</v>
      </c>
      <c r="J389" s="62">
        <f t="shared" si="170"/>
        <v>0</v>
      </c>
      <c r="K389" s="281">
        <f t="shared" si="171"/>
        <v>11237.1</v>
      </c>
      <c r="L389" s="62">
        <f t="shared" si="172"/>
        <v>0</v>
      </c>
    </row>
    <row r="390" spans="1:12">
      <c r="A390" s="20">
        <v>0</v>
      </c>
      <c r="B390" s="6" t="s">
        <v>273</v>
      </c>
      <c r="C390" s="32" t="s">
        <v>2661</v>
      </c>
      <c r="D390" s="32" t="s">
        <v>79</v>
      </c>
      <c r="E390" s="48" t="s">
        <v>225</v>
      </c>
      <c r="F390" s="7">
        <v>107.02</v>
      </c>
      <c r="G390" s="5">
        <f t="shared" si="168"/>
        <v>11237.1</v>
      </c>
      <c r="H390" s="61"/>
      <c r="I390" s="60">
        <f t="shared" si="169"/>
        <v>107.02</v>
      </c>
      <c r="J390" s="62">
        <f t="shared" si="170"/>
        <v>0</v>
      </c>
      <c r="K390" s="281">
        <f t="shared" si="171"/>
        <v>11237.1</v>
      </c>
      <c r="L390" s="62">
        <f t="shared" si="172"/>
        <v>0</v>
      </c>
    </row>
    <row r="391" spans="1:12">
      <c r="A391" s="20">
        <v>0</v>
      </c>
      <c r="B391" s="6" t="s">
        <v>274</v>
      </c>
      <c r="C391" s="32" t="s">
        <v>2661</v>
      </c>
      <c r="D391" s="32" t="s">
        <v>81</v>
      </c>
      <c r="E391" s="48" t="s">
        <v>225</v>
      </c>
      <c r="F391" s="7">
        <v>107.02</v>
      </c>
      <c r="G391" s="5">
        <f t="shared" si="168"/>
        <v>11237.1</v>
      </c>
      <c r="H391" s="61"/>
      <c r="I391" s="60">
        <f t="shared" si="169"/>
        <v>107.02</v>
      </c>
      <c r="J391" s="62">
        <f t="shared" si="170"/>
        <v>0</v>
      </c>
      <c r="K391" s="281">
        <f t="shared" si="171"/>
        <v>11237.1</v>
      </c>
      <c r="L391" s="62">
        <f t="shared" si="172"/>
        <v>0</v>
      </c>
    </row>
    <row r="392" spans="1:12">
      <c r="A392" s="20">
        <v>0</v>
      </c>
      <c r="B392" s="6" t="s">
        <v>275</v>
      </c>
      <c r="C392" s="32" t="s">
        <v>2661</v>
      </c>
      <c r="D392" s="32" t="s">
        <v>83</v>
      </c>
      <c r="E392" s="48" t="s">
        <v>225</v>
      </c>
      <c r="F392" s="7">
        <v>107.02</v>
      </c>
      <c r="G392" s="5">
        <f t="shared" si="168"/>
        <v>11237.1</v>
      </c>
      <c r="H392" s="61"/>
      <c r="I392" s="60">
        <f t="shared" si="169"/>
        <v>107.02</v>
      </c>
      <c r="J392" s="62">
        <f t="shared" si="170"/>
        <v>0</v>
      </c>
      <c r="K392" s="281">
        <f t="shared" si="171"/>
        <v>11237.1</v>
      </c>
      <c r="L392" s="62">
        <f t="shared" si="172"/>
        <v>0</v>
      </c>
    </row>
    <row r="393" spans="1:12">
      <c r="A393" s="20"/>
      <c r="B393" s="6"/>
      <c r="C393" s="32"/>
      <c r="D393" s="32"/>
      <c r="E393" s="48"/>
      <c r="F393" s="7"/>
      <c r="G393" s="7"/>
      <c r="H393" s="61"/>
      <c r="I393" s="60"/>
      <c r="J393" s="62"/>
      <c r="K393" s="281"/>
      <c r="L393" s="62"/>
    </row>
    <row r="394" spans="1:12">
      <c r="A394" s="20">
        <v>0</v>
      </c>
      <c r="B394" s="6" t="s">
        <v>276</v>
      </c>
      <c r="C394" s="32" t="s">
        <v>2662</v>
      </c>
      <c r="D394" s="32" t="s">
        <v>56</v>
      </c>
      <c r="E394" s="48" t="s">
        <v>221</v>
      </c>
      <c r="F394" s="7">
        <v>56.85</v>
      </c>
      <c r="G394" s="5">
        <f t="shared" ref="G394:G409" si="173">ROUND(F394*Курс_EUR,2)</f>
        <v>5969.25</v>
      </c>
      <c r="H394" s="61"/>
      <c r="I394" s="60">
        <f t="shared" ref="I394:I409" si="174">F394*(1-Скидка_SUNMIGHT)</f>
        <v>56.85</v>
      </c>
      <c r="J394" s="62">
        <f t="shared" ref="J394:J409" si="175">I394*H394</f>
        <v>0</v>
      </c>
      <c r="K394" s="281">
        <f t="shared" ref="K394:K409" si="176">G394*(1-Скидка_SUNMIGHT)</f>
        <v>5969.25</v>
      </c>
      <c r="L394" s="62">
        <f t="shared" ref="L394:L409" si="177">H394*K394</f>
        <v>0</v>
      </c>
    </row>
    <row r="395" spans="1:12">
      <c r="A395" s="20">
        <v>0</v>
      </c>
      <c r="B395" s="6" t="s">
        <v>277</v>
      </c>
      <c r="C395" s="32" t="s">
        <v>2662</v>
      </c>
      <c r="D395" s="32" t="s">
        <v>58</v>
      </c>
      <c r="E395" s="48" t="s">
        <v>221</v>
      </c>
      <c r="F395" s="7">
        <v>55.3</v>
      </c>
      <c r="G395" s="5">
        <f t="shared" si="173"/>
        <v>5806.5</v>
      </c>
      <c r="H395" s="61"/>
      <c r="I395" s="60">
        <f t="shared" si="174"/>
        <v>55.3</v>
      </c>
      <c r="J395" s="62">
        <f t="shared" si="175"/>
        <v>0</v>
      </c>
      <c r="K395" s="281">
        <f t="shared" si="176"/>
        <v>5806.5</v>
      </c>
      <c r="L395" s="62">
        <f t="shared" si="177"/>
        <v>0</v>
      </c>
    </row>
    <row r="396" spans="1:12">
      <c r="A396" s="20">
        <v>0</v>
      </c>
      <c r="B396" s="6" t="s">
        <v>278</v>
      </c>
      <c r="C396" s="32" t="s">
        <v>2662</v>
      </c>
      <c r="D396" s="32" t="s">
        <v>61</v>
      </c>
      <c r="E396" s="48" t="s">
        <v>221</v>
      </c>
      <c r="F396" s="7">
        <v>54.66</v>
      </c>
      <c r="G396" s="5">
        <f t="shared" si="173"/>
        <v>5739.3</v>
      </c>
      <c r="H396" s="61"/>
      <c r="I396" s="60">
        <f t="shared" si="174"/>
        <v>54.66</v>
      </c>
      <c r="J396" s="62">
        <f t="shared" si="175"/>
        <v>0</v>
      </c>
      <c r="K396" s="281">
        <f t="shared" si="176"/>
        <v>5739.3</v>
      </c>
      <c r="L396" s="62">
        <f t="shared" si="177"/>
        <v>0</v>
      </c>
    </row>
    <row r="397" spans="1:12">
      <c r="A397" s="20">
        <v>0</v>
      </c>
      <c r="B397" s="6" t="s">
        <v>279</v>
      </c>
      <c r="C397" s="32" t="s">
        <v>2662</v>
      </c>
      <c r="D397" s="32" t="s">
        <v>63</v>
      </c>
      <c r="E397" s="48" t="s">
        <v>221</v>
      </c>
      <c r="F397" s="7">
        <v>54.66</v>
      </c>
      <c r="G397" s="5">
        <f t="shared" si="173"/>
        <v>5739.3</v>
      </c>
      <c r="H397" s="61"/>
      <c r="I397" s="60">
        <f t="shared" si="174"/>
        <v>54.66</v>
      </c>
      <c r="J397" s="62">
        <f t="shared" si="175"/>
        <v>0</v>
      </c>
      <c r="K397" s="281">
        <f t="shared" si="176"/>
        <v>5739.3</v>
      </c>
      <c r="L397" s="62">
        <f t="shared" si="177"/>
        <v>0</v>
      </c>
    </row>
    <row r="398" spans="1:12">
      <c r="A398" s="20">
        <v>0</v>
      </c>
      <c r="B398" s="6" t="s">
        <v>280</v>
      </c>
      <c r="C398" s="32" t="s">
        <v>2662</v>
      </c>
      <c r="D398" s="32" t="s">
        <v>65</v>
      </c>
      <c r="E398" s="48" t="s">
        <v>221</v>
      </c>
      <c r="F398" s="7">
        <v>49.99</v>
      </c>
      <c r="G398" s="5">
        <f t="shared" si="173"/>
        <v>5248.95</v>
      </c>
      <c r="H398" s="61"/>
      <c r="I398" s="60">
        <f t="shared" si="174"/>
        <v>49.99</v>
      </c>
      <c r="J398" s="62">
        <f t="shared" si="175"/>
        <v>0</v>
      </c>
      <c r="K398" s="281">
        <f t="shared" si="176"/>
        <v>5248.95</v>
      </c>
      <c r="L398" s="62">
        <f t="shared" si="177"/>
        <v>0</v>
      </c>
    </row>
    <row r="399" spans="1:12">
      <c r="A399" s="20">
        <v>0</v>
      </c>
      <c r="B399" s="6" t="s">
        <v>281</v>
      </c>
      <c r="C399" s="32" t="s">
        <v>2662</v>
      </c>
      <c r="D399" s="32" t="s">
        <v>67</v>
      </c>
      <c r="E399" s="48" t="s">
        <v>221</v>
      </c>
      <c r="F399" s="7">
        <v>49.99</v>
      </c>
      <c r="G399" s="5">
        <f t="shared" si="173"/>
        <v>5248.95</v>
      </c>
      <c r="H399" s="61"/>
      <c r="I399" s="60">
        <f t="shared" si="174"/>
        <v>49.99</v>
      </c>
      <c r="J399" s="62">
        <f t="shared" si="175"/>
        <v>0</v>
      </c>
      <c r="K399" s="281">
        <f t="shared" si="176"/>
        <v>5248.95</v>
      </c>
      <c r="L399" s="62">
        <f t="shared" si="177"/>
        <v>0</v>
      </c>
    </row>
    <row r="400" spans="1:12">
      <c r="A400" s="20">
        <v>0</v>
      </c>
      <c r="B400" s="6" t="s">
        <v>282</v>
      </c>
      <c r="C400" s="32" t="s">
        <v>2662</v>
      </c>
      <c r="D400" s="32" t="s">
        <v>71</v>
      </c>
      <c r="E400" s="48" t="s">
        <v>221</v>
      </c>
      <c r="F400" s="7">
        <v>49.99</v>
      </c>
      <c r="G400" s="5">
        <f t="shared" si="173"/>
        <v>5248.95</v>
      </c>
      <c r="H400" s="61"/>
      <c r="I400" s="60">
        <f t="shared" si="174"/>
        <v>49.99</v>
      </c>
      <c r="J400" s="62">
        <f t="shared" si="175"/>
        <v>0</v>
      </c>
      <c r="K400" s="281">
        <f t="shared" si="176"/>
        <v>5248.95</v>
      </c>
      <c r="L400" s="62">
        <f t="shared" si="177"/>
        <v>0</v>
      </c>
    </row>
    <row r="401" spans="1:12">
      <c r="A401" s="20">
        <v>0</v>
      </c>
      <c r="B401" s="6" t="s">
        <v>283</v>
      </c>
      <c r="C401" s="32" t="s">
        <v>2662</v>
      </c>
      <c r="D401" s="32" t="s">
        <v>75</v>
      </c>
      <c r="E401" s="48" t="s">
        <v>221</v>
      </c>
      <c r="F401" s="7">
        <v>49.99</v>
      </c>
      <c r="G401" s="5">
        <f t="shared" si="173"/>
        <v>5248.95</v>
      </c>
      <c r="H401" s="61"/>
      <c r="I401" s="60">
        <f t="shared" si="174"/>
        <v>49.99</v>
      </c>
      <c r="J401" s="62">
        <f t="shared" si="175"/>
        <v>0</v>
      </c>
      <c r="K401" s="281">
        <f t="shared" si="176"/>
        <v>5248.95</v>
      </c>
      <c r="L401" s="62">
        <f t="shared" si="177"/>
        <v>0</v>
      </c>
    </row>
    <row r="402" spans="1:12">
      <c r="A402" s="20">
        <v>0</v>
      </c>
      <c r="B402" s="6" t="s">
        <v>284</v>
      </c>
      <c r="C402" s="32" t="s">
        <v>2662</v>
      </c>
      <c r="D402" s="32" t="s">
        <v>79</v>
      </c>
      <c r="E402" s="48" t="s">
        <v>221</v>
      </c>
      <c r="F402" s="7">
        <v>49.99</v>
      </c>
      <c r="G402" s="5">
        <f t="shared" si="173"/>
        <v>5248.95</v>
      </c>
      <c r="H402" s="61"/>
      <c r="I402" s="60">
        <f t="shared" si="174"/>
        <v>49.99</v>
      </c>
      <c r="J402" s="62">
        <f t="shared" si="175"/>
        <v>0</v>
      </c>
      <c r="K402" s="281">
        <f t="shared" si="176"/>
        <v>5248.95</v>
      </c>
      <c r="L402" s="62">
        <f t="shared" si="177"/>
        <v>0</v>
      </c>
    </row>
    <row r="403" spans="1:12">
      <c r="A403" s="20">
        <v>0</v>
      </c>
      <c r="B403" s="6" t="s">
        <v>285</v>
      </c>
      <c r="C403" s="32" t="s">
        <v>2662</v>
      </c>
      <c r="D403" s="32" t="s">
        <v>81</v>
      </c>
      <c r="E403" s="48" t="s">
        <v>221</v>
      </c>
      <c r="F403" s="7">
        <v>49.99</v>
      </c>
      <c r="G403" s="5">
        <f t="shared" si="173"/>
        <v>5248.95</v>
      </c>
      <c r="H403" s="61"/>
      <c r="I403" s="60">
        <f t="shared" si="174"/>
        <v>49.99</v>
      </c>
      <c r="J403" s="62">
        <f t="shared" si="175"/>
        <v>0</v>
      </c>
      <c r="K403" s="281">
        <f t="shared" si="176"/>
        <v>5248.95</v>
      </c>
      <c r="L403" s="62">
        <f t="shared" si="177"/>
        <v>0</v>
      </c>
    </row>
    <row r="404" spans="1:12">
      <c r="A404" s="20">
        <v>0</v>
      </c>
      <c r="B404" s="6" t="s">
        <v>286</v>
      </c>
      <c r="C404" s="32" t="s">
        <v>2662</v>
      </c>
      <c r="D404" s="32" t="s">
        <v>83</v>
      </c>
      <c r="E404" s="48" t="s">
        <v>221</v>
      </c>
      <c r="F404" s="7">
        <v>49.99</v>
      </c>
      <c r="G404" s="5">
        <f t="shared" si="173"/>
        <v>5248.95</v>
      </c>
      <c r="H404" s="61"/>
      <c r="I404" s="60">
        <f t="shared" si="174"/>
        <v>49.99</v>
      </c>
      <c r="J404" s="62">
        <f t="shared" si="175"/>
        <v>0</v>
      </c>
      <c r="K404" s="281">
        <f t="shared" si="176"/>
        <v>5248.95</v>
      </c>
      <c r="L404" s="62">
        <f t="shared" si="177"/>
        <v>0</v>
      </c>
    </row>
    <row r="405" spans="1:12">
      <c r="A405" s="20">
        <v>0</v>
      </c>
      <c r="B405" s="6" t="s">
        <v>3299</v>
      </c>
      <c r="C405" s="32" t="s">
        <v>3072</v>
      </c>
      <c r="D405" s="32" t="s">
        <v>84</v>
      </c>
      <c r="E405" s="48" t="s">
        <v>221</v>
      </c>
      <c r="F405" s="7">
        <v>55.55</v>
      </c>
      <c r="G405" s="5">
        <f t="shared" si="173"/>
        <v>5832.75</v>
      </c>
      <c r="H405" s="61"/>
      <c r="I405" s="60">
        <f t="shared" si="174"/>
        <v>55.55</v>
      </c>
      <c r="J405" s="62">
        <f t="shared" si="175"/>
        <v>0</v>
      </c>
      <c r="K405" s="281">
        <f t="shared" si="176"/>
        <v>5832.75</v>
      </c>
      <c r="L405" s="62">
        <f t="shared" si="177"/>
        <v>0</v>
      </c>
    </row>
    <row r="406" spans="1:12">
      <c r="A406" s="20">
        <v>0</v>
      </c>
      <c r="B406" s="6" t="s">
        <v>3300</v>
      </c>
      <c r="C406" s="32" t="s">
        <v>3072</v>
      </c>
      <c r="D406" s="32" t="s">
        <v>85</v>
      </c>
      <c r="E406" s="48" t="s">
        <v>221</v>
      </c>
      <c r="F406" s="7">
        <v>55.55</v>
      </c>
      <c r="G406" s="5">
        <f t="shared" si="173"/>
        <v>5832.75</v>
      </c>
      <c r="H406" s="61"/>
      <c r="I406" s="60">
        <f t="shared" si="174"/>
        <v>55.55</v>
      </c>
      <c r="J406" s="62">
        <f t="shared" si="175"/>
        <v>0</v>
      </c>
      <c r="K406" s="281">
        <f t="shared" si="176"/>
        <v>5832.75</v>
      </c>
      <c r="L406" s="62">
        <f t="shared" si="177"/>
        <v>0</v>
      </c>
    </row>
    <row r="407" spans="1:12">
      <c r="A407" s="20">
        <v>0</v>
      </c>
      <c r="B407" s="6" t="s">
        <v>3301</v>
      </c>
      <c r="C407" s="32" t="s">
        <v>3072</v>
      </c>
      <c r="D407" s="32" t="s">
        <v>86</v>
      </c>
      <c r="E407" s="48" t="s">
        <v>221</v>
      </c>
      <c r="F407" s="7">
        <v>55.55</v>
      </c>
      <c r="G407" s="5">
        <f t="shared" si="173"/>
        <v>5832.75</v>
      </c>
      <c r="H407" s="61"/>
      <c r="I407" s="60">
        <f t="shared" si="174"/>
        <v>55.55</v>
      </c>
      <c r="J407" s="62">
        <f t="shared" si="175"/>
        <v>0</v>
      </c>
      <c r="K407" s="281">
        <f t="shared" si="176"/>
        <v>5832.75</v>
      </c>
      <c r="L407" s="62">
        <f t="shared" si="177"/>
        <v>0</v>
      </c>
    </row>
    <row r="408" spans="1:12">
      <c r="A408" s="20">
        <v>0</v>
      </c>
      <c r="B408" s="6" t="s">
        <v>3302</v>
      </c>
      <c r="C408" s="32" t="s">
        <v>3072</v>
      </c>
      <c r="D408" s="32" t="s">
        <v>87</v>
      </c>
      <c r="E408" s="48" t="s">
        <v>221</v>
      </c>
      <c r="F408" s="7">
        <v>55.55</v>
      </c>
      <c r="G408" s="5">
        <f t="shared" si="173"/>
        <v>5832.75</v>
      </c>
      <c r="H408" s="61"/>
      <c r="I408" s="60">
        <f t="shared" si="174"/>
        <v>55.55</v>
      </c>
      <c r="J408" s="62">
        <f t="shared" si="175"/>
        <v>0</v>
      </c>
      <c r="K408" s="281">
        <f t="shared" si="176"/>
        <v>5832.75</v>
      </c>
      <c r="L408" s="62">
        <f t="shared" si="177"/>
        <v>0</v>
      </c>
    </row>
    <row r="409" spans="1:12">
      <c r="A409" s="20">
        <v>0</v>
      </c>
      <c r="B409" s="6" t="s">
        <v>3303</v>
      </c>
      <c r="C409" s="32" t="s">
        <v>3072</v>
      </c>
      <c r="D409" s="32" t="s">
        <v>88</v>
      </c>
      <c r="E409" s="48" t="s">
        <v>221</v>
      </c>
      <c r="F409" s="7">
        <v>55.55</v>
      </c>
      <c r="G409" s="5">
        <f t="shared" si="173"/>
        <v>5832.75</v>
      </c>
      <c r="H409" s="61"/>
      <c r="I409" s="60">
        <f t="shared" si="174"/>
        <v>55.55</v>
      </c>
      <c r="J409" s="62">
        <f t="shared" si="175"/>
        <v>0</v>
      </c>
      <c r="K409" s="281">
        <f t="shared" si="176"/>
        <v>5832.75</v>
      </c>
      <c r="L409" s="62">
        <f t="shared" si="177"/>
        <v>0</v>
      </c>
    </row>
    <row r="410" spans="1:12" ht="12.45" thickBot="1">
      <c r="A410" s="20"/>
      <c r="B410" s="6"/>
      <c r="C410" s="32"/>
      <c r="D410" s="32"/>
      <c r="E410" s="48"/>
      <c r="F410" s="7"/>
      <c r="G410" s="312"/>
      <c r="H410" s="61"/>
      <c r="I410" s="60"/>
      <c r="J410" s="62"/>
      <c r="K410" s="281"/>
      <c r="L410" s="62"/>
    </row>
    <row r="411" spans="1:12">
      <c r="A411" s="20"/>
      <c r="B411" s="333" t="s">
        <v>4808</v>
      </c>
      <c r="C411" s="334"/>
      <c r="D411" s="334"/>
      <c r="E411" s="334"/>
      <c r="F411" s="334"/>
      <c r="G411" s="311"/>
      <c r="H411" s="61"/>
      <c r="I411" s="60"/>
      <c r="J411" s="62"/>
      <c r="K411" s="281"/>
      <c r="L411" s="62"/>
    </row>
    <row r="412" spans="1:12">
      <c r="A412" s="20"/>
      <c r="B412" s="34" t="s">
        <v>4782</v>
      </c>
      <c r="C412" s="32"/>
      <c r="D412" s="32"/>
      <c r="E412" s="48"/>
      <c r="F412" s="7"/>
      <c r="G412" s="5"/>
      <c r="H412" s="61"/>
      <c r="I412" s="60"/>
      <c r="J412" s="62"/>
      <c r="K412" s="281"/>
      <c r="L412" s="62"/>
    </row>
    <row r="413" spans="1:12">
      <c r="A413" s="20"/>
      <c r="B413" s="34" t="s">
        <v>4783</v>
      </c>
      <c r="C413" s="32"/>
      <c r="D413" s="32"/>
      <c r="E413" s="48"/>
      <c r="F413" s="7"/>
      <c r="G413" s="5"/>
      <c r="H413" s="61"/>
      <c r="I413" s="60"/>
      <c r="J413" s="62"/>
      <c r="K413" s="281"/>
      <c r="L413" s="62"/>
    </row>
    <row r="414" spans="1:12">
      <c r="A414" s="20">
        <v>0</v>
      </c>
      <c r="B414" s="6" t="s">
        <v>4857</v>
      </c>
      <c r="C414" s="32" t="s">
        <v>4858</v>
      </c>
      <c r="D414" s="32" t="s">
        <v>63</v>
      </c>
      <c r="E414" s="48" t="s">
        <v>59</v>
      </c>
      <c r="F414" s="7">
        <v>0.32</v>
      </c>
      <c r="G414" s="5">
        <f t="shared" ref="G414:G417" si="178">ROUND(F414*Курс_EUR,2)</f>
        <v>33.6</v>
      </c>
      <c r="H414" s="61"/>
      <c r="I414" s="60">
        <f t="shared" ref="I414:I417" si="179">F414*(1-Скидка_SUNMIGHT)</f>
        <v>0.32</v>
      </c>
      <c r="J414" s="62">
        <f t="shared" ref="J414:J417" si="180">I414*H414</f>
        <v>0</v>
      </c>
      <c r="K414" s="281">
        <f t="shared" ref="K414:K417" si="181">G414*(1-Скидка_SUNMIGHT)</f>
        <v>33.6</v>
      </c>
      <c r="L414" s="62">
        <f t="shared" ref="L414:L417" si="182">H414*K414</f>
        <v>0</v>
      </c>
    </row>
    <row r="415" spans="1:12">
      <c r="A415" s="20">
        <v>0</v>
      </c>
      <c r="B415" s="6" t="s">
        <v>4859</v>
      </c>
      <c r="C415" s="32" t="s">
        <v>4858</v>
      </c>
      <c r="D415" s="32" t="s">
        <v>67</v>
      </c>
      <c r="E415" s="48" t="s">
        <v>59</v>
      </c>
      <c r="F415" s="7">
        <v>0.32</v>
      </c>
      <c r="G415" s="5">
        <f t="shared" si="178"/>
        <v>33.6</v>
      </c>
      <c r="H415" s="61"/>
      <c r="I415" s="60">
        <f t="shared" si="179"/>
        <v>0.32</v>
      </c>
      <c r="J415" s="62">
        <f t="shared" si="180"/>
        <v>0</v>
      </c>
      <c r="K415" s="281">
        <f t="shared" si="181"/>
        <v>33.6</v>
      </c>
      <c r="L415" s="62">
        <f t="shared" si="182"/>
        <v>0</v>
      </c>
    </row>
    <row r="416" spans="1:12">
      <c r="A416" s="20">
        <v>0</v>
      </c>
      <c r="B416" s="6" t="s">
        <v>4860</v>
      </c>
      <c r="C416" s="32" t="s">
        <v>4858</v>
      </c>
      <c r="D416" s="32" t="s">
        <v>71</v>
      </c>
      <c r="E416" s="48" t="s">
        <v>59</v>
      </c>
      <c r="F416" s="7">
        <v>0.32</v>
      </c>
      <c r="G416" s="5">
        <f t="shared" si="178"/>
        <v>33.6</v>
      </c>
      <c r="H416" s="61"/>
      <c r="I416" s="60">
        <f t="shared" si="179"/>
        <v>0.32</v>
      </c>
      <c r="J416" s="62">
        <f t="shared" si="180"/>
        <v>0</v>
      </c>
      <c r="K416" s="281">
        <f t="shared" si="181"/>
        <v>33.6</v>
      </c>
      <c r="L416" s="62">
        <f t="shared" si="182"/>
        <v>0</v>
      </c>
    </row>
    <row r="417" spans="1:12">
      <c r="A417" s="20">
        <v>0</v>
      </c>
      <c r="B417" s="6" t="s">
        <v>4861</v>
      </c>
      <c r="C417" s="32" t="s">
        <v>4858</v>
      </c>
      <c r="D417" s="32" t="s">
        <v>75</v>
      </c>
      <c r="E417" s="48" t="s">
        <v>59</v>
      </c>
      <c r="F417" s="7">
        <v>0.32</v>
      </c>
      <c r="G417" s="5">
        <f t="shared" si="178"/>
        <v>33.6</v>
      </c>
      <c r="H417" s="61"/>
      <c r="I417" s="60">
        <f t="shared" si="179"/>
        <v>0.32</v>
      </c>
      <c r="J417" s="62">
        <f t="shared" si="180"/>
        <v>0</v>
      </c>
      <c r="K417" s="281">
        <f t="shared" si="181"/>
        <v>33.6</v>
      </c>
      <c r="L417" s="62">
        <f t="shared" si="182"/>
        <v>0</v>
      </c>
    </row>
    <row r="418" spans="1:12">
      <c r="A418" s="20"/>
      <c r="B418" s="6"/>
      <c r="C418" s="32"/>
      <c r="D418" s="32"/>
      <c r="E418" s="48"/>
      <c r="F418" s="7"/>
      <c r="G418" s="5"/>
      <c r="H418" s="61"/>
      <c r="I418" s="60"/>
      <c r="J418" s="62"/>
      <c r="K418" s="281"/>
      <c r="L418" s="62"/>
    </row>
    <row r="419" spans="1:12">
      <c r="A419" s="20">
        <v>0</v>
      </c>
      <c r="B419" s="6" t="s">
        <v>4784</v>
      </c>
      <c r="C419" s="32" t="s">
        <v>4809</v>
      </c>
      <c r="D419" s="32" t="s">
        <v>58</v>
      </c>
      <c r="E419" s="48" t="s">
        <v>59</v>
      </c>
      <c r="F419" s="7">
        <v>0.36</v>
      </c>
      <c r="G419" s="5">
        <f t="shared" ref="G419:G445" si="183">ROUND(F419*Курс_EUR,2)</f>
        <v>37.799999999999997</v>
      </c>
      <c r="H419" s="61"/>
      <c r="I419" s="60">
        <f t="shared" ref="I419:I445" si="184">F419*(1-Скидка_SUNMIGHT)</f>
        <v>0.36</v>
      </c>
      <c r="J419" s="62">
        <f t="shared" ref="J419:J445" si="185">I419*H419</f>
        <v>0</v>
      </c>
      <c r="K419" s="281">
        <f t="shared" ref="K419:K445" si="186">G419*(1-Скидка_SUNMIGHT)</f>
        <v>37.799999999999997</v>
      </c>
      <c r="L419" s="62">
        <f t="shared" ref="L419:L445" si="187">H419*K419</f>
        <v>0</v>
      </c>
    </row>
    <row r="420" spans="1:12">
      <c r="A420" s="20">
        <v>0</v>
      </c>
      <c r="B420" s="6" t="s">
        <v>4785</v>
      </c>
      <c r="C420" s="32" t="s">
        <v>4809</v>
      </c>
      <c r="D420" s="32" t="s">
        <v>61</v>
      </c>
      <c r="E420" s="48" t="s">
        <v>59</v>
      </c>
      <c r="F420" s="7">
        <v>0.32</v>
      </c>
      <c r="G420" s="5">
        <f t="shared" si="183"/>
        <v>33.6</v>
      </c>
      <c r="H420" s="61"/>
      <c r="I420" s="60">
        <f t="shared" si="184"/>
        <v>0.32</v>
      </c>
      <c r="J420" s="62">
        <f t="shared" si="185"/>
        <v>0</v>
      </c>
      <c r="K420" s="281">
        <f t="shared" si="186"/>
        <v>33.6</v>
      </c>
      <c r="L420" s="62">
        <f t="shared" si="187"/>
        <v>0</v>
      </c>
    </row>
    <row r="421" spans="1:12">
      <c r="A421" s="20">
        <v>0</v>
      </c>
      <c r="B421" s="6" t="s">
        <v>4786</v>
      </c>
      <c r="C421" s="32" t="s">
        <v>4809</v>
      </c>
      <c r="D421" s="32" t="s">
        <v>63</v>
      </c>
      <c r="E421" s="48" t="s">
        <v>59</v>
      </c>
      <c r="F421" s="7">
        <v>0.32</v>
      </c>
      <c r="G421" s="5">
        <f t="shared" si="183"/>
        <v>33.6</v>
      </c>
      <c r="H421" s="61"/>
      <c r="I421" s="60">
        <f t="shared" si="184"/>
        <v>0.32</v>
      </c>
      <c r="J421" s="62">
        <f t="shared" si="185"/>
        <v>0</v>
      </c>
      <c r="K421" s="281">
        <f t="shared" si="186"/>
        <v>33.6</v>
      </c>
      <c r="L421" s="62">
        <f t="shared" si="187"/>
        <v>0</v>
      </c>
    </row>
    <row r="422" spans="1:12">
      <c r="A422" s="20">
        <v>0</v>
      </c>
      <c r="B422" s="6" t="s">
        <v>4787</v>
      </c>
      <c r="C422" s="32" t="s">
        <v>4809</v>
      </c>
      <c r="D422" s="32" t="s">
        <v>65</v>
      </c>
      <c r="E422" s="48" t="s">
        <v>59</v>
      </c>
      <c r="F422" s="7">
        <v>0.32</v>
      </c>
      <c r="G422" s="5">
        <f t="shared" si="183"/>
        <v>33.6</v>
      </c>
      <c r="H422" s="61"/>
      <c r="I422" s="60">
        <f t="shared" si="184"/>
        <v>0.32</v>
      </c>
      <c r="J422" s="62">
        <f t="shared" si="185"/>
        <v>0</v>
      </c>
      <c r="K422" s="281">
        <f t="shared" si="186"/>
        <v>33.6</v>
      </c>
      <c r="L422" s="62">
        <f t="shared" si="187"/>
        <v>0</v>
      </c>
    </row>
    <row r="423" spans="1:12">
      <c r="A423" s="20">
        <v>0</v>
      </c>
      <c r="B423" s="6" t="s">
        <v>4788</v>
      </c>
      <c r="C423" s="32" t="s">
        <v>4809</v>
      </c>
      <c r="D423" s="32" t="s">
        <v>67</v>
      </c>
      <c r="E423" s="48" t="s">
        <v>59</v>
      </c>
      <c r="F423" s="7">
        <v>0.32</v>
      </c>
      <c r="G423" s="5">
        <f t="shared" si="183"/>
        <v>33.6</v>
      </c>
      <c r="H423" s="61"/>
      <c r="I423" s="60">
        <f t="shared" si="184"/>
        <v>0.32</v>
      </c>
      <c r="J423" s="62">
        <f t="shared" si="185"/>
        <v>0</v>
      </c>
      <c r="K423" s="281">
        <f t="shared" si="186"/>
        <v>33.6</v>
      </c>
      <c r="L423" s="62">
        <f t="shared" si="187"/>
        <v>0</v>
      </c>
    </row>
    <row r="424" spans="1:12">
      <c r="A424" s="20">
        <v>0</v>
      </c>
      <c r="B424" s="6" t="s">
        <v>4789</v>
      </c>
      <c r="C424" s="32" t="s">
        <v>4809</v>
      </c>
      <c r="D424" s="32" t="s">
        <v>71</v>
      </c>
      <c r="E424" s="48" t="s">
        <v>59</v>
      </c>
      <c r="F424" s="7">
        <v>0.32</v>
      </c>
      <c r="G424" s="5">
        <f t="shared" si="183"/>
        <v>33.6</v>
      </c>
      <c r="H424" s="61"/>
      <c r="I424" s="60">
        <f t="shared" si="184"/>
        <v>0.32</v>
      </c>
      <c r="J424" s="62">
        <f t="shared" si="185"/>
        <v>0</v>
      </c>
      <c r="K424" s="281">
        <f t="shared" si="186"/>
        <v>33.6</v>
      </c>
      <c r="L424" s="62">
        <f t="shared" si="187"/>
        <v>0</v>
      </c>
    </row>
    <row r="425" spans="1:12">
      <c r="A425" s="20">
        <v>0</v>
      </c>
      <c r="B425" s="6" t="s">
        <v>4790</v>
      </c>
      <c r="C425" s="32" t="s">
        <v>4809</v>
      </c>
      <c r="D425" s="32" t="s">
        <v>75</v>
      </c>
      <c r="E425" s="48" t="s">
        <v>59</v>
      </c>
      <c r="F425" s="7">
        <v>0.32</v>
      </c>
      <c r="G425" s="5">
        <f t="shared" si="183"/>
        <v>33.6</v>
      </c>
      <c r="H425" s="61"/>
      <c r="I425" s="60">
        <f t="shared" si="184"/>
        <v>0.32</v>
      </c>
      <c r="J425" s="62">
        <f t="shared" si="185"/>
        <v>0</v>
      </c>
      <c r="K425" s="281">
        <f t="shared" si="186"/>
        <v>33.6</v>
      </c>
      <c r="L425" s="62">
        <f t="shared" si="187"/>
        <v>0</v>
      </c>
    </row>
    <row r="426" spans="1:12">
      <c r="A426" s="20">
        <v>0</v>
      </c>
      <c r="B426" s="6" t="s">
        <v>4791</v>
      </c>
      <c r="C426" s="32" t="s">
        <v>4809</v>
      </c>
      <c r="D426" s="32" t="s">
        <v>79</v>
      </c>
      <c r="E426" s="48" t="s">
        <v>59</v>
      </c>
      <c r="F426" s="7">
        <v>0.32</v>
      </c>
      <c r="G426" s="5">
        <f t="shared" si="183"/>
        <v>33.6</v>
      </c>
      <c r="H426" s="61"/>
      <c r="I426" s="60">
        <f t="shared" si="184"/>
        <v>0.32</v>
      </c>
      <c r="J426" s="62">
        <f t="shared" si="185"/>
        <v>0</v>
      </c>
      <c r="K426" s="281">
        <f t="shared" si="186"/>
        <v>33.6</v>
      </c>
      <c r="L426" s="62">
        <f t="shared" si="187"/>
        <v>0</v>
      </c>
    </row>
    <row r="427" spans="1:12">
      <c r="A427" s="20">
        <v>0</v>
      </c>
      <c r="B427" s="6" t="s">
        <v>5227</v>
      </c>
      <c r="C427" s="32" t="s">
        <v>4809</v>
      </c>
      <c r="D427" s="32" t="s">
        <v>81</v>
      </c>
      <c r="E427" s="48" t="s">
        <v>59</v>
      </c>
      <c r="F427" s="7">
        <v>0.32</v>
      </c>
      <c r="G427" s="5">
        <f t="shared" ref="G427" si="188">ROUND(F427*Курс_EUR,2)</f>
        <v>33.6</v>
      </c>
      <c r="H427" s="61"/>
      <c r="I427" s="60">
        <f t="shared" ref="I427" si="189">F427*(1-Скидка_SUNMIGHT)</f>
        <v>0.32</v>
      </c>
      <c r="J427" s="62">
        <f t="shared" ref="J427" si="190">I427*H427</f>
        <v>0</v>
      </c>
      <c r="K427" s="281">
        <f t="shared" ref="K427" si="191">G427*(1-Скидка_SUNMIGHT)</f>
        <v>33.6</v>
      </c>
      <c r="L427" s="62">
        <f t="shared" ref="L427" si="192">H427*K427</f>
        <v>0</v>
      </c>
    </row>
    <row r="428" spans="1:12">
      <c r="A428" s="20"/>
      <c r="B428" s="6"/>
      <c r="C428" s="32"/>
      <c r="D428" s="32"/>
      <c r="E428" s="48"/>
      <c r="F428" s="7"/>
      <c r="G428" s="5"/>
      <c r="H428" s="61"/>
      <c r="I428" s="60"/>
      <c r="J428" s="62"/>
      <c r="K428" s="281"/>
      <c r="L428" s="62"/>
    </row>
    <row r="429" spans="1:12">
      <c r="A429" s="20">
        <v>0</v>
      </c>
      <c r="B429" s="6" t="s">
        <v>4792</v>
      </c>
      <c r="C429" s="32" t="s">
        <v>4810</v>
      </c>
      <c r="D429" s="32" t="s">
        <v>58</v>
      </c>
      <c r="E429" s="48" t="s">
        <v>59</v>
      </c>
      <c r="F429" s="7">
        <v>0.44</v>
      </c>
      <c r="G429" s="5">
        <f t="shared" si="183"/>
        <v>46.2</v>
      </c>
      <c r="H429" s="61"/>
      <c r="I429" s="60">
        <f t="shared" si="184"/>
        <v>0.44</v>
      </c>
      <c r="J429" s="62">
        <f t="shared" si="185"/>
        <v>0</v>
      </c>
      <c r="K429" s="281">
        <f t="shared" si="186"/>
        <v>46.2</v>
      </c>
      <c r="L429" s="62">
        <f t="shared" si="187"/>
        <v>0</v>
      </c>
    </row>
    <row r="430" spans="1:12">
      <c r="A430" s="20">
        <v>0</v>
      </c>
      <c r="B430" s="6" t="s">
        <v>4793</v>
      </c>
      <c r="C430" s="32" t="s">
        <v>4810</v>
      </c>
      <c r="D430" s="32" t="s">
        <v>61</v>
      </c>
      <c r="E430" s="48" t="s">
        <v>59</v>
      </c>
      <c r="F430" s="7">
        <v>0.4</v>
      </c>
      <c r="G430" s="5">
        <f t="shared" si="183"/>
        <v>42</v>
      </c>
      <c r="H430" s="61"/>
      <c r="I430" s="60">
        <f t="shared" si="184"/>
        <v>0.4</v>
      </c>
      <c r="J430" s="62">
        <f t="shared" si="185"/>
        <v>0</v>
      </c>
      <c r="K430" s="281">
        <f t="shared" si="186"/>
        <v>42</v>
      </c>
      <c r="L430" s="62">
        <f t="shared" si="187"/>
        <v>0</v>
      </c>
    </row>
    <row r="431" spans="1:12">
      <c r="A431" s="20">
        <v>0</v>
      </c>
      <c r="B431" s="6" t="s">
        <v>4794</v>
      </c>
      <c r="C431" s="32" t="s">
        <v>4810</v>
      </c>
      <c r="D431" s="32" t="s">
        <v>63</v>
      </c>
      <c r="E431" s="48" t="s">
        <v>59</v>
      </c>
      <c r="F431" s="7">
        <v>0.4</v>
      </c>
      <c r="G431" s="5">
        <f t="shared" si="183"/>
        <v>42</v>
      </c>
      <c r="H431" s="61"/>
      <c r="I431" s="60">
        <f t="shared" si="184"/>
        <v>0.4</v>
      </c>
      <c r="J431" s="62">
        <f t="shared" si="185"/>
        <v>0</v>
      </c>
      <c r="K431" s="281">
        <f t="shared" si="186"/>
        <v>42</v>
      </c>
      <c r="L431" s="62">
        <f t="shared" si="187"/>
        <v>0</v>
      </c>
    </row>
    <row r="432" spans="1:12">
      <c r="A432" s="20">
        <v>0</v>
      </c>
      <c r="B432" s="6" t="s">
        <v>4795</v>
      </c>
      <c r="C432" s="32" t="s">
        <v>4810</v>
      </c>
      <c r="D432" s="32" t="s">
        <v>65</v>
      </c>
      <c r="E432" s="48" t="s">
        <v>59</v>
      </c>
      <c r="F432" s="7">
        <v>0.4</v>
      </c>
      <c r="G432" s="5">
        <f t="shared" si="183"/>
        <v>42</v>
      </c>
      <c r="H432" s="61"/>
      <c r="I432" s="60">
        <f t="shared" si="184"/>
        <v>0.4</v>
      </c>
      <c r="J432" s="62">
        <f t="shared" si="185"/>
        <v>0</v>
      </c>
      <c r="K432" s="281">
        <f t="shared" si="186"/>
        <v>42</v>
      </c>
      <c r="L432" s="62">
        <f t="shared" si="187"/>
        <v>0</v>
      </c>
    </row>
    <row r="433" spans="1:12">
      <c r="A433" s="20">
        <v>0</v>
      </c>
      <c r="B433" s="6" t="s">
        <v>4796</v>
      </c>
      <c r="C433" s="32" t="s">
        <v>4810</v>
      </c>
      <c r="D433" s="32" t="s">
        <v>67</v>
      </c>
      <c r="E433" s="48" t="s">
        <v>59</v>
      </c>
      <c r="F433" s="7">
        <v>0.4</v>
      </c>
      <c r="G433" s="5">
        <f t="shared" si="183"/>
        <v>42</v>
      </c>
      <c r="H433" s="61"/>
      <c r="I433" s="60">
        <f t="shared" si="184"/>
        <v>0.4</v>
      </c>
      <c r="J433" s="62">
        <f t="shared" si="185"/>
        <v>0</v>
      </c>
      <c r="K433" s="281">
        <f t="shared" si="186"/>
        <v>42</v>
      </c>
      <c r="L433" s="62">
        <f t="shared" si="187"/>
        <v>0</v>
      </c>
    </row>
    <row r="434" spans="1:12">
      <c r="A434" s="20">
        <v>0</v>
      </c>
      <c r="B434" s="6" t="s">
        <v>4797</v>
      </c>
      <c r="C434" s="32" t="s">
        <v>4810</v>
      </c>
      <c r="D434" s="32" t="s">
        <v>71</v>
      </c>
      <c r="E434" s="48" t="s">
        <v>59</v>
      </c>
      <c r="F434" s="7">
        <v>0.4</v>
      </c>
      <c r="G434" s="5">
        <f t="shared" si="183"/>
        <v>42</v>
      </c>
      <c r="H434" s="61"/>
      <c r="I434" s="60">
        <f t="shared" si="184"/>
        <v>0.4</v>
      </c>
      <c r="J434" s="62">
        <f t="shared" si="185"/>
        <v>0</v>
      </c>
      <c r="K434" s="281">
        <f t="shared" si="186"/>
        <v>42</v>
      </c>
      <c r="L434" s="62">
        <f t="shared" si="187"/>
        <v>0</v>
      </c>
    </row>
    <row r="435" spans="1:12">
      <c r="A435" s="20">
        <v>0</v>
      </c>
      <c r="B435" s="6" t="s">
        <v>4798</v>
      </c>
      <c r="C435" s="32" t="s">
        <v>4810</v>
      </c>
      <c r="D435" s="32" t="s">
        <v>75</v>
      </c>
      <c r="E435" s="48" t="s">
        <v>59</v>
      </c>
      <c r="F435" s="7">
        <v>0.4</v>
      </c>
      <c r="G435" s="5">
        <f t="shared" si="183"/>
        <v>42</v>
      </c>
      <c r="H435" s="61"/>
      <c r="I435" s="60">
        <f t="shared" si="184"/>
        <v>0.4</v>
      </c>
      <c r="J435" s="62">
        <f t="shared" si="185"/>
        <v>0</v>
      </c>
      <c r="K435" s="281">
        <f t="shared" si="186"/>
        <v>42</v>
      </c>
      <c r="L435" s="62">
        <f t="shared" si="187"/>
        <v>0</v>
      </c>
    </row>
    <row r="436" spans="1:12">
      <c r="A436" s="20">
        <v>0</v>
      </c>
      <c r="B436" s="6" t="s">
        <v>4799</v>
      </c>
      <c r="C436" s="32" t="s">
        <v>4810</v>
      </c>
      <c r="D436" s="32" t="s">
        <v>79</v>
      </c>
      <c r="E436" s="48" t="s">
        <v>59</v>
      </c>
      <c r="F436" s="7">
        <v>0.4</v>
      </c>
      <c r="G436" s="5">
        <f t="shared" si="183"/>
        <v>42</v>
      </c>
      <c r="H436" s="61"/>
      <c r="I436" s="60">
        <f t="shared" si="184"/>
        <v>0.4</v>
      </c>
      <c r="J436" s="62">
        <f t="shared" si="185"/>
        <v>0</v>
      </c>
      <c r="K436" s="281">
        <f t="shared" si="186"/>
        <v>42</v>
      </c>
      <c r="L436" s="62">
        <f t="shared" si="187"/>
        <v>0</v>
      </c>
    </row>
    <row r="437" spans="1:12">
      <c r="A437" s="20"/>
      <c r="B437" s="6"/>
      <c r="C437" s="32"/>
      <c r="D437" s="32"/>
      <c r="E437" s="48"/>
      <c r="F437" s="7"/>
      <c r="G437" s="5"/>
      <c r="H437" s="61"/>
      <c r="I437" s="60"/>
      <c r="J437" s="62"/>
      <c r="K437" s="281"/>
      <c r="L437" s="62"/>
    </row>
    <row r="438" spans="1:12">
      <c r="A438" s="20">
        <v>0</v>
      </c>
      <c r="B438" s="6" t="s">
        <v>4800</v>
      </c>
      <c r="C438" s="32" t="s">
        <v>4811</v>
      </c>
      <c r="D438" s="32" t="s">
        <v>58</v>
      </c>
      <c r="E438" s="48" t="s">
        <v>59</v>
      </c>
      <c r="F438" s="7">
        <v>0.44</v>
      </c>
      <c r="G438" s="5">
        <f t="shared" si="183"/>
        <v>46.2</v>
      </c>
      <c r="H438" s="61"/>
      <c r="I438" s="60">
        <f t="shared" si="184"/>
        <v>0.44</v>
      </c>
      <c r="J438" s="62">
        <f t="shared" si="185"/>
        <v>0</v>
      </c>
      <c r="K438" s="281">
        <f t="shared" si="186"/>
        <v>46.2</v>
      </c>
      <c r="L438" s="62">
        <f t="shared" si="187"/>
        <v>0</v>
      </c>
    </row>
    <row r="439" spans="1:12">
      <c r="A439" s="20">
        <v>0</v>
      </c>
      <c r="B439" s="6" t="s">
        <v>4801</v>
      </c>
      <c r="C439" s="32" t="s">
        <v>4811</v>
      </c>
      <c r="D439" s="32" t="s">
        <v>61</v>
      </c>
      <c r="E439" s="48" t="s">
        <v>59</v>
      </c>
      <c r="F439" s="7">
        <v>0.4</v>
      </c>
      <c r="G439" s="5">
        <f t="shared" si="183"/>
        <v>42</v>
      </c>
      <c r="H439" s="61"/>
      <c r="I439" s="60">
        <f t="shared" si="184"/>
        <v>0.4</v>
      </c>
      <c r="J439" s="62">
        <f t="shared" si="185"/>
        <v>0</v>
      </c>
      <c r="K439" s="281">
        <f t="shared" si="186"/>
        <v>42</v>
      </c>
      <c r="L439" s="62">
        <f t="shared" si="187"/>
        <v>0</v>
      </c>
    </row>
    <row r="440" spans="1:12">
      <c r="A440" s="20">
        <v>0</v>
      </c>
      <c r="B440" s="6" t="s">
        <v>4802</v>
      </c>
      <c r="C440" s="32" t="s">
        <v>4811</v>
      </c>
      <c r="D440" s="32" t="s">
        <v>63</v>
      </c>
      <c r="E440" s="48" t="s">
        <v>59</v>
      </c>
      <c r="F440" s="7">
        <v>0.4</v>
      </c>
      <c r="G440" s="5">
        <f t="shared" si="183"/>
        <v>42</v>
      </c>
      <c r="H440" s="61"/>
      <c r="I440" s="60">
        <f t="shared" si="184"/>
        <v>0.4</v>
      </c>
      <c r="J440" s="62">
        <f t="shared" si="185"/>
        <v>0</v>
      </c>
      <c r="K440" s="281">
        <f t="shared" si="186"/>
        <v>42</v>
      </c>
      <c r="L440" s="62">
        <f t="shared" si="187"/>
        <v>0</v>
      </c>
    </row>
    <row r="441" spans="1:12">
      <c r="A441" s="20">
        <v>0</v>
      </c>
      <c r="B441" s="6" t="s">
        <v>4803</v>
      </c>
      <c r="C441" s="32" t="s">
        <v>4811</v>
      </c>
      <c r="D441" s="32" t="s">
        <v>65</v>
      </c>
      <c r="E441" s="48" t="s">
        <v>59</v>
      </c>
      <c r="F441" s="7">
        <v>0.4</v>
      </c>
      <c r="G441" s="5">
        <f t="shared" si="183"/>
        <v>42</v>
      </c>
      <c r="H441" s="61"/>
      <c r="I441" s="60">
        <f t="shared" si="184"/>
        <v>0.4</v>
      </c>
      <c r="J441" s="62">
        <f t="shared" si="185"/>
        <v>0</v>
      </c>
      <c r="K441" s="281">
        <f t="shared" si="186"/>
        <v>42</v>
      </c>
      <c r="L441" s="62">
        <f t="shared" si="187"/>
        <v>0</v>
      </c>
    </row>
    <row r="442" spans="1:12">
      <c r="A442" s="20">
        <v>0</v>
      </c>
      <c r="B442" s="6" t="s">
        <v>4804</v>
      </c>
      <c r="C442" s="32" t="s">
        <v>4811</v>
      </c>
      <c r="D442" s="32" t="s">
        <v>67</v>
      </c>
      <c r="E442" s="48" t="s">
        <v>59</v>
      </c>
      <c r="F442" s="7">
        <v>0.4</v>
      </c>
      <c r="G442" s="5">
        <f t="shared" si="183"/>
        <v>42</v>
      </c>
      <c r="H442" s="61"/>
      <c r="I442" s="60">
        <f t="shared" si="184"/>
        <v>0.4</v>
      </c>
      <c r="J442" s="62">
        <f t="shared" si="185"/>
        <v>0</v>
      </c>
      <c r="K442" s="281">
        <f t="shared" si="186"/>
        <v>42</v>
      </c>
      <c r="L442" s="62">
        <f t="shared" si="187"/>
        <v>0</v>
      </c>
    </row>
    <row r="443" spans="1:12">
      <c r="A443" s="20">
        <v>0</v>
      </c>
      <c r="B443" s="6" t="s">
        <v>4805</v>
      </c>
      <c r="C443" s="32" t="s">
        <v>4811</v>
      </c>
      <c r="D443" s="32" t="s">
        <v>71</v>
      </c>
      <c r="E443" s="48" t="s">
        <v>59</v>
      </c>
      <c r="F443" s="7">
        <v>0.4</v>
      </c>
      <c r="G443" s="5">
        <f t="shared" si="183"/>
        <v>42</v>
      </c>
      <c r="H443" s="61"/>
      <c r="I443" s="60">
        <f t="shared" si="184"/>
        <v>0.4</v>
      </c>
      <c r="J443" s="62">
        <f t="shared" si="185"/>
        <v>0</v>
      </c>
      <c r="K443" s="281">
        <f t="shared" si="186"/>
        <v>42</v>
      </c>
      <c r="L443" s="62">
        <f t="shared" si="187"/>
        <v>0</v>
      </c>
    </row>
    <row r="444" spans="1:12">
      <c r="A444" s="20">
        <v>0</v>
      </c>
      <c r="B444" s="6" t="s">
        <v>4806</v>
      </c>
      <c r="C444" s="32" t="s">
        <v>4811</v>
      </c>
      <c r="D444" s="32" t="s">
        <v>75</v>
      </c>
      <c r="E444" s="48" t="s">
        <v>59</v>
      </c>
      <c r="F444" s="7">
        <v>0.4</v>
      </c>
      <c r="G444" s="5">
        <f t="shared" si="183"/>
        <v>42</v>
      </c>
      <c r="H444" s="61"/>
      <c r="I444" s="60">
        <f t="shared" si="184"/>
        <v>0.4</v>
      </c>
      <c r="J444" s="62">
        <f t="shared" si="185"/>
        <v>0</v>
      </c>
      <c r="K444" s="281">
        <f t="shared" si="186"/>
        <v>42</v>
      </c>
      <c r="L444" s="62">
        <f t="shared" si="187"/>
        <v>0</v>
      </c>
    </row>
    <row r="445" spans="1:12">
      <c r="A445" s="20">
        <v>0</v>
      </c>
      <c r="B445" s="6" t="s">
        <v>4807</v>
      </c>
      <c r="C445" s="32" t="s">
        <v>4811</v>
      </c>
      <c r="D445" s="32" t="s">
        <v>79</v>
      </c>
      <c r="E445" s="48" t="s">
        <v>59</v>
      </c>
      <c r="F445" s="7">
        <v>0.4</v>
      </c>
      <c r="G445" s="5">
        <f t="shared" si="183"/>
        <v>42</v>
      </c>
      <c r="H445" s="61"/>
      <c r="I445" s="60">
        <f t="shared" si="184"/>
        <v>0.4</v>
      </c>
      <c r="J445" s="62">
        <f t="shared" si="185"/>
        <v>0</v>
      </c>
      <c r="K445" s="281">
        <f t="shared" si="186"/>
        <v>42</v>
      </c>
      <c r="L445" s="62">
        <f t="shared" si="187"/>
        <v>0</v>
      </c>
    </row>
    <row r="446" spans="1:12">
      <c r="A446" s="20">
        <v>0</v>
      </c>
      <c r="B446" s="6" t="s">
        <v>2303</v>
      </c>
      <c r="C446" s="32" t="s">
        <v>4811</v>
      </c>
      <c r="D446" s="32" t="s">
        <v>81</v>
      </c>
      <c r="E446" s="48" t="s">
        <v>59</v>
      </c>
      <c r="F446" s="7">
        <v>0.4</v>
      </c>
      <c r="G446" s="5">
        <f t="shared" ref="G446" si="193">ROUND(F446*Курс_EUR,2)</f>
        <v>42</v>
      </c>
      <c r="H446" s="61"/>
      <c r="I446" s="60">
        <f t="shared" ref="I446" si="194">F446*(1-Скидка_SUNMIGHT)</f>
        <v>0.4</v>
      </c>
      <c r="J446" s="62">
        <f t="shared" ref="J446" si="195">I446*H446</f>
        <v>0</v>
      </c>
      <c r="K446" s="281">
        <f t="shared" ref="K446" si="196">G446*(1-Скидка_SUNMIGHT)</f>
        <v>42</v>
      </c>
      <c r="L446" s="62">
        <f t="shared" ref="L446" si="197">H446*K446</f>
        <v>0</v>
      </c>
    </row>
    <row r="447" spans="1:12" ht="12.45" thickBot="1">
      <c r="A447" s="20"/>
      <c r="B447" s="6"/>
      <c r="C447" s="32"/>
      <c r="D447" s="32"/>
      <c r="E447" s="48"/>
      <c r="F447" s="33"/>
      <c r="G447" s="33"/>
      <c r="H447" s="61"/>
      <c r="I447" s="60"/>
      <c r="J447" s="62"/>
      <c r="K447" s="281"/>
      <c r="L447" s="62"/>
    </row>
    <row r="448" spans="1:12">
      <c r="A448" s="20"/>
      <c r="B448" s="333" t="s">
        <v>3133</v>
      </c>
      <c r="C448" s="334"/>
      <c r="D448" s="334"/>
      <c r="E448" s="334"/>
      <c r="F448" s="334"/>
      <c r="G448" s="258"/>
      <c r="H448" s="61"/>
      <c r="I448" s="60"/>
      <c r="J448" s="62"/>
      <c r="K448" s="281"/>
      <c r="L448" s="62"/>
    </row>
    <row r="449" spans="1:12">
      <c r="A449" s="20"/>
      <c r="B449" s="34" t="s">
        <v>3134</v>
      </c>
      <c r="C449" s="162"/>
      <c r="D449" s="162"/>
      <c r="E449" s="48"/>
      <c r="F449" s="162"/>
      <c r="G449" s="162"/>
      <c r="H449" s="61"/>
      <c r="I449" s="60"/>
      <c r="J449" s="62"/>
      <c r="K449" s="281"/>
      <c r="L449" s="62"/>
    </row>
    <row r="450" spans="1:12">
      <c r="A450" s="20">
        <v>0</v>
      </c>
      <c r="B450" s="6" t="s">
        <v>287</v>
      </c>
      <c r="C450" s="32" t="s">
        <v>2663</v>
      </c>
      <c r="D450" s="32" t="s">
        <v>54</v>
      </c>
      <c r="E450" s="48" t="s">
        <v>52</v>
      </c>
      <c r="F450" s="33">
        <v>0.38</v>
      </c>
      <c r="G450" s="5">
        <f t="shared" ref="G450:G465" si="198">ROUND(F450*Курс_EUR,2)</f>
        <v>39.9</v>
      </c>
      <c r="H450" s="61"/>
      <c r="I450" s="60">
        <f t="shared" ref="I450:I465" si="199">F450*(1-Скидка_SUNMIGHT)</f>
        <v>0.38</v>
      </c>
      <c r="J450" s="62">
        <f t="shared" ref="J450:J465" si="200">I450*H450</f>
        <v>0</v>
      </c>
      <c r="K450" s="281">
        <f t="shared" ref="K450:K465" si="201">G450*(1-Скидка_SUNMIGHT)</f>
        <v>39.9</v>
      </c>
      <c r="L450" s="62">
        <f t="shared" ref="L450:L465" si="202">H450*K450</f>
        <v>0</v>
      </c>
    </row>
    <row r="451" spans="1:12">
      <c r="A451" s="20">
        <v>0</v>
      </c>
      <c r="B451" s="6" t="s">
        <v>288</v>
      </c>
      <c r="C451" s="32" t="s">
        <v>2663</v>
      </c>
      <c r="D451" s="32" t="s">
        <v>56</v>
      </c>
      <c r="E451" s="48" t="s">
        <v>52</v>
      </c>
      <c r="F451" s="33">
        <v>0.38</v>
      </c>
      <c r="G451" s="5">
        <f t="shared" si="198"/>
        <v>39.9</v>
      </c>
      <c r="H451" s="61"/>
      <c r="I451" s="60">
        <f t="shared" si="199"/>
        <v>0.38</v>
      </c>
      <c r="J451" s="62">
        <f t="shared" si="200"/>
        <v>0</v>
      </c>
      <c r="K451" s="281">
        <f t="shared" si="201"/>
        <v>39.9</v>
      </c>
      <c r="L451" s="62">
        <f t="shared" si="202"/>
        <v>0</v>
      </c>
    </row>
    <row r="452" spans="1:12">
      <c r="A452" s="20">
        <v>0</v>
      </c>
      <c r="B452" s="6" t="s">
        <v>289</v>
      </c>
      <c r="C452" s="32" t="s">
        <v>2663</v>
      </c>
      <c r="D452" s="32" t="s">
        <v>58</v>
      </c>
      <c r="E452" s="48" t="s">
        <v>59</v>
      </c>
      <c r="F452" s="33">
        <v>0.33</v>
      </c>
      <c r="G452" s="5">
        <f t="shared" si="198"/>
        <v>34.65</v>
      </c>
      <c r="H452" s="61"/>
      <c r="I452" s="60">
        <f t="shared" si="199"/>
        <v>0.33</v>
      </c>
      <c r="J452" s="62">
        <f t="shared" si="200"/>
        <v>0</v>
      </c>
      <c r="K452" s="281">
        <f t="shared" si="201"/>
        <v>34.65</v>
      </c>
      <c r="L452" s="62">
        <f t="shared" si="202"/>
        <v>0</v>
      </c>
    </row>
    <row r="453" spans="1:12">
      <c r="A453" s="20">
        <v>0</v>
      </c>
      <c r="B453" s="6" t="s">
        <v>290</v>
      </c>
      <c r="C453" s="32" t="s">
        <v>2663</v>
      </c>
      <c r="D453" s="32" t="s">
        <v>61</v>
      </c>
      <c r="E453" s="48" t="s">
        <v>59</v>
      </c>
      <c r="F453" s="33">
        <v>0.3</v>
      </c>
      <c r="G453" s="5">
        <f t="shared" si="198"/>
        <v>31.5</v>
      </c>
      <c r="H453" s="61"/>
      <c r="I453" s="60">
        <f t="shared" si="199"/>
        <v>0.3</v>
      </c>
      <c r="J453" s="62">
        <f t="shared" si="200"/>
        <v>0</v>
      </c>
      <c r="K453" s="281">
        <f t="shared" si="201"/>
        <v>31.5</v>
      </c>
      <c r="L453" s="62">
        <f t="shared" si="202"/>
        <v>0</v>
      </c>
    </row>
    <row r="454" spans="1:12">
      <c r="A454" s="20">
        <v>0</v>
      </c>
      <c r="B454" s="6" t="s">
        <v>291</v>
      </c>
      <c r="C454" s="32" t="s">
        <v>2663</v>
      </c>
      <c r="D454" s="32" t="s">
        <v>63</v>
      </c>
      <c r="E454" s="48" t="s">
        <v>59</v>
      </c>
      <c r="F454" s="33">
        <v>0.3</v>
      </c>
      <c r="G454" s="5">
        <f t="shared" si="198"/>
        <v>31.5</v>
      </c>
      <c r="H454" s="61"/>
      <c r="I454" s="60">
        <f t="shared" si="199"/>
        <v>0.3</v>
      </c>
      <c r="J454" s="62">
        <f t="shared" si="200"/>
        <v>0</v>
      </c>
      <c r="K454" s="281">
        <f t="shared" si="201"/>
        <v>31.5</v>
      </c>
      <c r="L454" s="62">
        <f t="shared" si="202"/>
        <v>0</v>
      </c>
    </row>
    <row r="455" spans="1:12">
      <c r="A455" s="20">
        <v>0</v>
      </c>
      <c r="B455" s="6" t="s">
        <v>292</v>
      </c>
      <c r="C455" s="32" t="s">
        <v>2663</v>
      </c>
      <c r="D455" s="32" t="s">
        <v>65</v>
      </c>
      <c r="E455" s="48" t="s">
        <v>59</v>
      </c>
      <c r="F455" s="33">
        <v>0.3</v>
      </c>
      <c r="G455" s="5">
        <f t="shared" si="198"/>
        <v>31.5</v>
      </c>
      <c r="H455" s="61"/>
      <c r="I455" s="60">
        <f t="shared" si="199"/>
        <v>0.3</v>
      </c>
      <c r="J455" s="62">
        <f t="shared" si="200"/>
        <v>0</v>
      </c>
      <c r="K455" s="281">
        <f t="shared" si="201"/>
        <v>31.5</v>
      </c>
      <c r="L455" s="62">
        <f t="shared" si="202"/>
        <v>0</v>
      </c>
    </row>
    <row r="456" spans="1:12">
      <c r="A456" s="20">
        <v>0</v>
      </c>
      <c r="B456" s="6" t="s">
        <v>293</v>
      </c>
      <c r="C456" s="32" t="s">
        <v>2663</v>
      </c>
      <c r="D456" s="32" t="s">
        <v>67</v>
      </c>
      <c r="E456" s="48" t="s">
        <v>59</v>
      </c>
      <c r="F456" s="33">
        <v>0.3</v>
      </c>
      <c r="G456" s="5">
        <f t="shared" si="198"/>
        <v>31.5</v>
      </c>
      <c r="H456" s="61"/>
      <c r="I456" s="60">
        <f t="shared" si="199"/>
        <v>0.3</v>
      </c>
      <c r="J456" s="62">
        <f t="shared" si="200"/>
        <v>0</v>
      </c>
      <c r="K456" s="281">
        <f t="shared" si="201"/>
        <v>31.5</v>
      </c>
      <c r="L456" s="62">
        <f t="shared" si="202"/>
        <v>0</v>
      </c>
    </row>
    <row r="457" spans="1:12">
      <c r="A457" s="20">
        <v>0</v>
      </c>
      <c r="B457" s="6" t="s">
        <v>3275</v>
      </c>
      <c r="C457" s="32" t="s">
        <v>2663</v>
      </c>
      <c r="D457" s="32" t="s">
        <v>69</v>
      </c>
      <c r="E457" s="48" t="s">
        <v>59</v>
      </c>
      <c r="F457" s="33">
        <v>0.3</v>
      </c>
      <c r="G457" s="5">
        <f t="shared" si="198"/>
        <v>31.5</v>
      </c>
      <c r="H457" s="61"/>
      <c r="I457" s="60">
        <f t="shared" si="199"/>
        <v>0.3</v>
      </c>
      <c r="J457" s="62">
        <f t="shared" si="200"/>
        <v>0</v>
      </c>
      <c r="K457" s="281">
        <f t="shared" si="201"/>
        <v>31.5</v>
      </c>
      <c r="L457" s="62">
        <f t="shared" si="202"/>
        <v>0</v>
      </c>
    </row>
    <row r="458" spans="1:12">
      <c r="A458" s="20">
        <v>0</v>
      </c>
      <c r="B458" s="6" t="s">
        <v>294</v>
      </c>
      <c r="C458" s="32" t="s">
        <v>2663</v>
      </c>
      <c r="D458" s="32" t="s">
        <v>71</v>
      </c>
      <c r="E458" s="48" t="s">
        <v>59</v>
      </c>
      <c r="F458" s="33">
        <v>0.3</v>
      </c>
      <c r="G458" s="5">
        <f t="shared" si="198"/>
        <v>31.5</v>
      </c>
      <c r="H458" s="61"/>
      <c r="I458" s="60">
        <f t="shared" si="199"/>
        <v>0.3</v>
      </c>
      <c r="J458" s="62">
        <f t="shared" si="200"/>
        <v>0</v>
      </c>
      <c r="K458" s="281">
        <f t="shared" si="201"/>
        <v>31.5</v>
      </c>
      <c r="L458" s="62">
        <f t="shared" si="202"/>
        <v>0</v>
      </c>
    </row>
    <row r="459" spans="1:12">
      <c r="A459" s="20">
        <v>0</v>
      </c>
      <c r="B459" s="6" t="s">
        <v>295</v>
      </c>
      <c r="C459" s="32" t="s">
        <v>2663</v>
      </c>
      <c r="D459" s="32" t="s">
        <v>75</v>
      </c>
      <c r="E459" s="48" t="s">
        <v>59</v>
      </c>
      <c r="F459" s="33">
        <v>0.3</v>
      </c>
      <c r="G459" s="5">
        <f t="shared" si="198"/>
        <v>31.5</v>
      </c>
      <c r="H459" s="61"/>
      <c r="I459" s="60">
        <f t="shared" si="199"/>
        <v>0.3</v>
      </c>
      <c r="J459" s="62">
        <f t="shared" si="200"/>
        <v>0</v>
      </c>
      <c r="K459" s="281">
        <f t="shared" si="201"/>
        <v>31.5</v>
      </c>
      <c r="L459" s="62">
        <f t="shared" si="202"/>
        <v>0</v>
      </c>
    </row>
    <row r="460" spans="1:12">
      <c r="A460" s="20">
        <v>0</v>
      </c>
      <c r="B460" s="6" t="s">
        <v>296</v>
      </c>
      <c r="C460" s="6" t="s">
        <v>2663</v>
      </c>
      <c r="D460" s="6" t="s">
        <v>79</v>
      </c>
      <c r="E460" s="48" t="s">
        <v>59</v>
      </c>
      <c r="F460" s="33">
        <v>0.3</v>
      </c>
      <c r="G460" s="5">
        <f t="shared" si="198"/>
        <v>31.5</v>
      </c>
      <c r="H460" s="61"/>
      <c r="I460" s="60">
        <f t="shared" si="199"/>
        <v>0.3</v>
      </c>
      <c r="J460" s="62">
        <f t="shared" si="200"/>
        <v>0</v>
      </c>
      <c r="K460" s="281">
        <f t="shared" si="201"/>
        <v>31.5</v>
      </c>
      <c r="L460" s="62">
        <f t="shared" si="202"/>
        <v>0</v>
      </c>
    </row>
    <row r="461" spans="1:12">
      <c r="A461" s="20">
        <v>0</v>
      </c>
      <c r="B461" s="6" t="s">
        <v>297</v>
      </c>
      <c r="C461" s="6" t="s">
        <v>2663</v>
      </c>
      <c r="D461" s="6" t="s">
        <v>81</v>
      </c>
      <c r="E461" s="48" t="s">
        <v>59</v>
      </c>
      <c r="F461" s="33">
        <v>0.3</v>
      </c>
      <c r="G461" s="5">
        <f t="shared" si="198"/>
        <v>31.5</v>
      </c>
      <c r="H461" s="61"/>
      <c r="I461" s="60">
        <f t="shared" si="199"/>
        <v>0.3</v>
      </c>
      <c r="J461" s="62">
        <f t="shared" si="200"/>
        <v>0</v>
      </c>
      <c r="K461" s="281">
        <f t="shared" si="201"/>
        <v>31.5</v>
      </c>
      <c r="L461" s="62">
        <f t="shared" si="202"/>
        <v>0</v>
      </c>
    </row>
    <row r="462" spans="1:12">
      <c r="A462" s="20">
        <v>0</v>
      </c>
      <c r="B462" s="6" t="s">
        <v>298</v>
      </c>
      <c r="C462" s="6" t="s">
        <v>2663</v>
      </c>
      <c r="D462" s="6" t="s">
        <v>83</v>
      </c>
      <c r="E462" s="48" t="s">
        <v>59</v>
      </c>
      <c r="F462" s="33">
        <v>0.3</v>
      </c>
      <c r="G462" s="5">
        <f t="shared" si="198"/>
        <v>31.5</v>
      </c>
      <c r="H462" s="61"/>
      <c r="I462" s="60">
        <f t="shared" si="199"/>
        <v>0.3</v>
      </c>
      <c r="J462" s="62">
        <f t="shared" si="200"/>
        <v>0</v>
      </c>
      <c r="K462" s="281">
        <f t="shared" si="201"/>
        <v>31.5</v>
      </c>
      <c r="L462" s="62">
        <f t="shared" si="202"/>
        <v>0</v>
      </c>
    </row>
    <row r="463" spans="1:12">
      <c r="A463" s="20">
        <v>0</v>
      </c>
      <c r="B463" s="6" t="s">
        <v>3304</v>
      </c>
      <c r="C463" s="6" t="s">
        <v>3073</v>
      </c>
      <c r="D463" s="6" t="s">
        <v>84</v>
      </c>
      <c r="E463" s="48" t="s">
        <v>59</v>
      </c>
      <c r="F463" s="33">
        <v>0.32</v>
      </c>
      <c r="G463" s="5">
        <f t="shared" si="198"/>
        <v>33.6</v>
      </c>
      <c r="H463" s="61"/>
      <c r="I463" s="60">
        <f t="shared" si="199"/>
        <v>0.32</v>
      </c>
      <c r="J463" s="62">
        <f t="shared" si="200"/>
        <v>0</v>
      </c>
      <c r="K463" s="281">
        <f t="shared" si="201"/>
        <v>33.6</v>
      </c>
      <c r="L463" s="62">
        <f t="shared" si="202"/>
        <v>0</v>
      </c>
    </row>
    <row r="464" spans="1:12">
      <c r="A464" s="20">
        <v>0</v>
      </c>
      <c r="B464" s="6" t="s">
        <v>3305</v>
      </c>
      <c r="C464" s="6" t="s">
        <v>3073</v>
      </c>
      <c r="D464" s="6" t="s">
        <v>85</v>
      </c>
      <c r="E464" s="48" t="s">
        <v>59</v>
      </c>
      <c r="F464" s="33">
        <v>0.35</v>
      </c>
      <c r="G464" s="5">
        <f t="shared" si="198"/>
        <v>36.75</v>
      </c>
      <c r="H464" s="61"/>
      <c r="I464" s="60">
        <f t="shared" si="199"/>
        <v>0.35</v>
      </c>
      <c r="J464" s="62">
        <f t="shared" si="200"/>
        <v>0</v>
      </c>
      <c r="K464" s="281">
        <f t="shared" si="201"/>
        <v>36.75</v>
      </c>
      <c r="L464" s="62">
        <f t="shared" si="202"/>
        <v>0</v>
      </c>
    </row>
    <row r="465" spans="1:12">
      <c r="A465" s="20">
        <v>0</v>
      </c>
      <c r="B465" s="6" t="s">
        <v>3306</v>
      </c>
      <c r="C465" s="6" t="s">
        <v>3073</v>
      </c>
      <c r="D465" s="6" t="s">
        <v>86</v>
      </c>
      <c r="E465" s="48" t="s">
        <v>59</v>
      </c>
      <c r="F465" s="33">
        <v>0.35</v>
      </c>
      <c r="G465" s="5">
        <f t="shared" si="198"/>
        <v>36.75</v>
      </c>
      <c r="H465" s="61"/>
      <c r="I465" s="60">
        <f t="shared" si="199"/>
        <v>0.35</v>
      </c>
      <c r="J465" s="62">
        <f t="shared" si="200"/>
        <v>0</v>
      </c>
      <c r="K465" s="281">
        <f t="shared" si="201"/>
        <v>36.75</v>
      </c>
      <c r="L465" s="62">
        <f t="shared" si="202"/>
        <v>0</v>
      </c>
    </row>
    <row r="466" spans="1:12">
      <c r="A466" s="20"/>
      <c r="B466" s="6"/>
      <c r="C466" s="34"/>
      <c r="D466" s="34"/>
      <c r="E466" s="48"/>
      <c r="F466" s="33"/>
      <c r="G466" s="33"/>
      <c r="H466" s="61"/>
      <c r="I466" s="60"/>
      <c r="J466" s="62"/>
      <c r="K466" s="281"/>
      <c r="L466" s="62"/>
    </row>
    <row r="467" spans="1:12">
      <c r="A467" s="20">
        <v>0</v>
      </c>
      <c r="B467" s="6" t="s">
        <v>299</v>
      </c>
      <c r="C467" s="4" t="s">
        <v>2664</v>
      </c>
      <c r="D467" s="4" t="s">
        <v>54</v>
      </c>
      <c r="E467" s="48" t="s">
        <v>52</v>
      </c>
      <c r="F467" s="33">
        <v>0.43</v>
      </c>
      <c r="G467" s="7">
        <f t="shared" ref="G467:G484" si="203">ROUND(F467*Курс_EUR,2)</f>
        <v>45.15</v>
      </c>
      <c r="H467" s="61"/>
      <c r="I467" s="60">
        <f t="shared" ref="I467:I484" si="204">F467*(1-Скидка_SUNMIGHT)</f>
        <v>0.43</v>
      </c>
      <c r="J467" s="62">
        <f t="shared" ref="J467:J484" si="205">I467*H467</f>
        <v>0</v>
      </c>
      <c r="K467" s="281">
        <f t="shared" ref="K467:K484" si="206">G467*(1-Скидка_SUNMIGHT)</f>
        <v>45.15</v>
      </c>
      <c r="L467" s="62">
        <f t="shared" ref="L467:L484" si="207">H467*K467</f>
        <v>0</v>
      </c>
    </row>
    <row r="468" spans="1:12">
      <c r="A468" s="20">
        <v>0</v>
      </c>
      <c r="B468" s="6" t="s">
        <v>300</v>
      </c>
      <c r="C468" s="4" t="s">
        <v>2664</v>
      </c>
      <c r="D468" s="4" t="s">
        <v>56</v>
      </c>
      <c r="E468" s="48" t="s">
        <v>52</v>
      </c>
      <c r="F468" s="33">
        <v>0.43</v>
      </c>
      <c r="G468" s="5">
        <f t="shared" si="203"/>
        <v>45.15</v>
      </c>
      <c r="H468" s="61"/>
      <c r="I468" s="60">
        <f t="shared" si="204"/>
        <v>0.43</v>
      </c>
      <c r="J468" s="62">
        <f t="shared" si="205"/>
        <v>0</v>
      </c>
      <c r="K468" s="281">
        <f t="shared" si="206"/>
        <v>45.15</v>
      </c>
      <c r="L468" s="62">
        <f t="shared" si="207"/>
        <v>0</v>
      </c>
    </row>
    <row r="469" spans="1:12">
      <c r="A469" s="20">
        <v>0</v>
      </c>
      <c r="B469" s="6" t="s">
        <v>301</v>
      </c>
      <c r="C469" s="6" t="s">
        <v>2664</v>
      </c>
      <c r="D469" s="6" t="s">
        <v>58</v>
      </c>
      <c r="E469" s="48" t="s">
        <v>59</v>
      </c>
      <c r="F469" s="33">
        <v>0.37</v>
      </c>
      <c r="G469" s="5">
        <f t="shared" si="203"/>
        <v>38.85</v>
      </c>
      <c r="H469" s="61"/>
      <c r="I469" s="60">
        <f t="shared" si="204"/>
        <v>0.37</v>
      </c>
      <c r="J469" s="62">
        <f t="shared" si="205"/>
        <v>0</v>
      </c>
      <c r="K469" s="281">
        <f t="shared" si="206"/>
        <v>38.85</v>
      </c>
      <c r="L469" s="62">
        <f t="shared" si="207"/>
        <v>0</v>
      </c>
    </row>
    <row r="470" spans="1:12">
      <c r="A470" s="20">
        <v>0</v>
      </c>
      <c r="B470" s="6" t="s">
        <v>302</v>
      </c>
      <c r="C470" s="6" t="s">
        <v>2664</v>
      </c>
      <c r="D470" s="6" t="s">
        <v>61</v>
      </c>
      <c r="E470" s="48" t="s">
        <v>59</v>
      </c>
      <c r="F470" s="33">
        <v>0.33</v>
      </c>
      <c r="G470" s="5">
        <f t="shared" si="203"/>
        <v>34.65</v>
      </c>
      <c r="H470" s="61"/>
      <c r="I470" s="60">
        <f t="shared" si="204"/>
        <v>0.33</v>
      </c>
      <c r="J470" s="62">
        <f t="shared" si="205"/>
        <v>0</v>
      </c>
      <c r="K470" s="281">
        <f t="shared" si="206"/>
        <v>34.65</v>
      </c>
      <c r="L470" s="62">
        <f t="shared" si="207"/>
        <v>0</v>
      </c>
    </row>
    <row r="471" spans="1:12">
      <c r="A471" s="20">
        <v>0</v>
      </c>
      <c r="B471" s="6" t="s">
        <v>303</v>
      </c>
      <c r="C471" s="6" t="s">
        <v>2664</v>
      </c>
      <c r="D471" s="6" t="s">
        <v>63</v>
      </c>
      <c r="E471" s="48" t="s">
        <v>59</v>
      </c>
      <c r="F471" s="33">
        <v>0.33</v>
      </c>
      <c r="G471" s="5">
        <f t="shared" si="203"/>
        <v>34.65</v>
      </c>
      <c r="H471" s="61"/>
      <c r="I471" s="60">
        <f t="shared" si="204"/>
        <v>0.33</v>
      </c>
      <c r="J471" s="62">
        <f t="shared" si="205"/>
        <v>0</v>
      </c>
      <c r="K471" s="281">
        <f t="shared" si="206"/>
        <v>34.65</v>
      </c>
      <c r="L471" s="62">
        <f t="shared" si="207"/>
        <v>0</v>
      </c>
    </row>
    <row r="472" spans="1:12">
      <c r="A472" s="20">
        <v>0</v>
      </c>
      <c r="B472" s="6" t="s">
        <v>304</v>
      </c>
      <c r="C472" s="6" t="s">
        <v>2664</v>
      </c>
      <c r="D472" s="6" t="s">
        <v>65</v>
      </c>
      <c r="E472" s="48" t="s">
        <v>59</v>
      </c>
      <c r="F472" s="33">
        <v>0.33</v>
      </c>
      <c r="G472" s="5">
        <f t="shared" si="203"/>
        <v>34.65</v>
      </c>
      <c r="H472" s="61"/>
      <c r="I472" s="60">
        <f t="shared" si="204"/>
        <v>0.33</v>
      </c>
      <c r="J472" s="62">
        <f t="shared" si="205"/>
        <v>0</v>
      </c>
      <c r="K472" s="281">
        <f t="shared" si="206"/>
        <v>34.65</v>
      </c>
      <c r="L472" s="62">
        <f t="shared" si="207"/>
        <v>0</v>
      </c>
    </row>
    <row r="473" spans="1:12">
      <c r="A473" s="20">
        <v>0</v>
      </c>
      <c r="B473" s="6" t="s">
        <v>305</v>
      </c>
      <c r="C473" s="6" t="s">
        <v>2664</v>
      </c>
      <c r="D473" s="6" t="s">
        <v>67</v>
      </c>
      <c r="E473" s="48" t="s">
        <v>59</v>
      </c>
      <c r="F473" s="33">
        <v>0.33</v>
      </c>
      <c r="G473" s="5">
        <f t="shared" si="203"/>
        <v>34.65</v>
      </c>
      <c r="H473" s="61"/>
      <c r="I473" s="60">
        <f t="shared" si="204"/>
        <v>0.33</v>
      </c>
      <c r="J473" s="62">
        <f t="shared" si="205"/>
        <v>0</v>
      </c>
      <c r="K473" s="281">
        <f t="shared" si="206"/>
        <v>34.65</v>
      </c>
      <c r="L473" s="62">
        <f t="shared" si="207"/>
        <v>0</v>
      </c>
    </row>
    <row r="474" spans="1:12">
      <c r="A474" s="20">
        <v>0</v>
      </c>
      <c r="B474" s="6" t="s">
        <v>306</v>
      </c>
      <c r="C474" s="6" t="s">
        <v>2664</v>
      </c>
      <c r="D474" s="6" t="s">
        <v>69</v>
      </c>
      <c r="E474" s="48" t="s">
        <v>59</v>
      </c>
      <c r="F474" s="33">
        <v>0.33</v>
      </c>
      <c r="G474" s="5">
        <f t="shared" si="203"/>
        <v>34.65</v>
      </c>
      <c r="H474" s="61"/>
      <c r="I474" s="60">
        <f t="shared" si="204"/>
        <v>0.33</v>
      </c>
      <c r="J474" s="62">
        <f t="shared" si="205"/>
        <v>0</v>
      </c>
      <c r="K474" s="281">
        <f t="shared" si="206"/>
        <v>34.65</v>
      </c>
      <c r="L474" s="62">
        <f t="shared" si="207"/>
        <v>0</v>
      </c>
    </row>
    <row r="475" spans="1:12">
      <c r="A475" s="20">
        <v>0</v>
      </c>
      <c r="B475" s="6" t="s">
        <v>307</v>
      </c>
      <c r="C475" s="6" t="s">
        <v>2664</v>
      </c>
      <c r="D475" s="6" t="s">
        <v>71</v>
      </c>
      <c r="E475" s="48" t="s">
        <v>59</v>
      </c>
      <c r="F475" s="33">
        <v>0.33</v>
      </c>
      <c r="G475" s="5">
        <f t="shared" si="203"/>
        <v>34.65</v>
      </c>
      <c r="H475" s="61"/>
      <c r="I475" s="60">
        <f t="shared" si="204"/>
        <v>0.33</v>
      </c>
      <c r="J475" s="62">
        <f t="shared" si="205"/>
        <v>0</v>
      </c>
      <c r="K475" s="281">
        <f t="shared" si="206"/>
        <v>34.65</v>
      </c>
      <c r="L475" s="62">
        <f t="shared" si="207"/>
        <v>0</v>
      </c>
    </row>
    <row r="476" spans="1:12">
      <c r="A476" s="20">
        <v>0</v>
      </c>
      <c r="B476" s="6" t="s">
        <v>308</v>
      </c>
      <c r="C476" s="6" t="s">
        <v>2664</v>
      </c>
      <c r="D476" s="6" t="s">
        <v>73</v>
      </c>
      <c r="E476" s="48" t="s">
        <v>59</v>
      </c>
      <c r="F476" s="33">
        <v>0.33</v>
      </c>
      <c r="G476" s="5">
        <f t="shared" si="203"/>
        <v>34.65</v>
      </c>
      <c r="H476" s="61"/>
      <c r="I476" s="60">
        <f t="shared" si="204"/>
        <v>0.33</v>
      </c>
      <c r="J476" s="62">
        <f t="shared" si="205"/>
        <v>0</v>
      </c>
      <c r="K476" s="281">
        <f t="shared" si="206"/>
        <v>34.65</v>
      </c>
      <c r="L476" s="62">
        <f t="shared" si="207"/>
        <v>0</v>
      </c>
    </row>
    <row r="477" spans="1:12">
      <c r="A477" s="20">
        <v>0</v>
      </c>
      <c r="B477" s="6" t="s">
        <v>309</v>
      </c>
      <c r="C477" s="6" t="s">
        <v>2664</v>
      </c>
      <c r="D477" s="6" t="s">
        <v>75</v>
      </c>
      <c r="E477" s="48" t="s">
        <v>59</v>
      </c>
      <c r="F477" s="33">
        <v>0.33</v>
      </c>
      <c r="G477" s="5">
        <f t="shared" si="203"/>
        <v>34.65</v>
      </c>
      <c r="H477" s="61"/>
      <c r="I477" s="60">
        <f t="shared" si="204"/>
        <v>0.33</v>
      </c>
      <c r="J477" s="62">
        <f t="shared" si="205"/>
        <v>0</v>
      </c>
      <c r="K477" s="281">
        <f t="shared" si="206"/>
        <v>34.65</v>
      </c>
      <c r="L477" s="62">
        <f t="shared" si="207"/>
        <v>0</v>
      </c>
    </row>
    <row r="478" spans="1:12">
      <c r="A478" s="20">
        <v>0</v>
      </c>
      <c r="B478" s="6" t="s">
        <v>310</v>
      </c>
      <c r="C478" s="6" t="s">
        <v>2664</v>
      </c>
      <c r="D478" s="6" t="s">
        <v>77</v>
      </c>
      <c r="E478" s="48" t="s">
        <v>59</v>
      </c>
      <c r="F478" s="33">
        <v>0.33</v>
      </c>
      <c r="G478" s="5">
        <f t="shared" si="203"/>
        <v>34.65</v>
      </c>
      <c r="H478" s="61"/>
      <c r="I478" s="60">
        <f t="shared" si="204"/>
        <v>0.33</v>
      </c>
      <c r="J478" s="62">
        <f t="shared" si="205"/>
        <v>0</v>
      </c>
      <c r="K478" s="281">
        <f t="shared" si="206"/>
        <v>34.65</v>
      </c>
      <c r="L478" s="62">
        <f t="shared" si="207"/>
        <v>0</v>
      </c>
    </row>
    <row r="479" spans="1:12">
      <c r="A479" s="20">
        <v>0</v>
      </c>
      <c r="B479" s="6" t="s">
        <v>311</v>
      </c>
      <c r="C479" s="6" t="s">
        <v>2664</v>
      </c>
      <c r="D479" s="6" t="s">
        <v>79</v>
      </c>
      <c r="E479" s="48" t="s">
        <v>59</v>
      </c>
      <c r="F479" s="33">
        <v>0.33</v>
      </c>
      <c r="G479" s="5">
        <f t="shared" si="203"/>
        <v>34.65</v>
      </c>
      <c r="H479" s="61"/>
      <c r="I479" s="60">
        <f t="shared" si="204"/>
        <v>0.33</v>
      </c>
      <c r="J479" s="62">
        <f t="shared" si="205"/>
        <v>0</v>
      </c>
      <c r="K479" s="281">
        <f t="shared" si="206"/>
        <v>34.65</v>
      </c>
      <c r="L479" s="62">
        <f t="shared" si="207"/>
        <v>0</v>
      </c>
    </row>
    <row r="480" spans="1:12">
      <c r="A480" s="20">
        <v>0</v>
      </c>
      <c r="B480" s="6" t="s">
        <v>312</v>
      </c>
      <c r="C480" s="6" t="s">
        <v>2664</v>
      </c>
      <c r="D480" s="6" t="s">
        <v>81</v>
      </c>
      <c r="E480" s="48" t="s">
        <v>59</v>
      </c>
      <c r="F480" s="33">
        <v>0.33</v>
      </c>
      <c r="G480" s="5">
        <f t="shared" si="203"/>
        <v>34.65</v>
      </c>
      <c r="H480" s="61"/>
      <c r="I480" s="60">
        <f t="shared" si="204"/>
        <v>0.33</v>
      </c>
      <c r="J480" s="62">
        <f t="shared" si="205"/>
        <v>0</v>
      </c>
      <c r="K480" s="281">
        <f t="shared" si="206"/>
        <v>34.65</v>
      </c>
      <c r="L480" s="62">
        <f t="shared" si="207"/>
        <v>0</v>
      </c>
    </row>
    <row r="481" spans="1:12">
      <c r="A481" s="20">
        <v>0</v>
      </c>
      <c r="B481" s="6" t="s">
        <v>313</v>
      </c>
      <c r="C481" s="6" t="s">
        <v>2664</v>
      </c>
      <c r="D481" s="6" t="s">
        <v>83</v>
      </c>
      <c r="E481" s="48" t="s">
        <v>59</v>
      </c>
      <c r="F481" s="33">
        <v>0.33</v>
      </c>
      <c r="G481" s="5">
        <f t="shared" si="203"/>
        <v>34.65</v>
      </c>
      <c r="H481" s="61"/>
      <c r="I481" s="60">
        <f t="shared" si="204"/>
        <v>0.33</v>
      </c>
      <c r="J481" s="62">
        <f t="shared" si="205"/>
        <v>0</v>
      </c>
      <c r="K481" s="281">
        <f t="shared" si="206"/>
        <v>34.65</v>
      </c>
      <c r="L481" s="62">
        <f t="shared" si="207"/>
        <v>0</v>
      </c>
    </row>
    <row r="482" spans="1:12">
      <c r="A482" s="20">
        <v>0</v>
      </c>
      <c r="B482" s="6" t="s">
        <v>3307</v>
      </c>
      <c r="C482" s="6" t="s">
        <v>3074</v>
      </c>
      <c r="D482" s="6" t="s">
        <v>84</v>
      </c>
      <c r="E482" s="48" t="s">
        <v>59</v>
      </c>
      <c r="F482" s="33">
        <v>0.36</v>
      </c>
      <c r="G482" s="5">
        <f t="shared" si="203"/>
        <v>37.799999999999997</v>
      </c>
      <c r="H482" s="61"/>
      <c r="I482" s="60">
        <f t="shared" si="204"/>
        <v>0.36</v>
      </c>
      <c r="J482" s="62">
        <f t="shared" si="205"/>
        <v>0</v>
      </c>
      <c r="K482" s="281">
        <f t="shared" si="206"/>
        <v>37.799999999999997</v>
      </c>
      <c r="L482" s="62">
        <f t="shared" si="207"/>
        <v>0</v>
      </c>
    </row>
    <row r="483" spans="1:12">
      <c r="A483" s="20">
        <v>0</v>
      </c>
      <c r="B483" s="6" t="s">
        <v>3308</v>
      </c>
      <c r="C483" s="6" t="s">
        <v>3074</v>
      </c>
      <c r="D483" s="6" t="s">
        <v>85</v>
      </c>
      <c r="E483" s="48" t="s">
        <v>59</v>
      </c>
      <c r="F483" s="33">
        <v>0.41</v>
      </c>
      <c r="G483" s="5">
        <f t="shared" si="203"/>
        <v>43.05</v>
      </c>
      <c r="H483" s="61"/>
      <c r="I483" s="60">
        <f t="shared" si="204"/>
        <v>0.41</v>
      </c>
      <c r="J483" s="62">
        <f t="shared" si="205"/>
        <v>0</v>
      </c>
      <c r="K483" s="281">
        <f t="shared" si="206"/>
        <v>43.05</v>
      </c>
      <c r="L483" s="62">
        <f t="shared" si="207"/>
        <v>0</v>
      </c>
    </row>
    <row r="484" spans="1:12">
      <c r="A484" s="20">
        <v>0</v>
      </c>
      <c r="B484" s="6" t="s">
        <v>3309</v>
      </c>
      <c r="C484" s="6" t="s">
        <v>3074</v>
      </c>
      <c r="D484" s="6" t="s">
        <v>86</v>
      </c>
      <c r="E484" s="48" t="s">
        <v>59</v>
      </c>
      <c r="F484" s="33">
        <v>0.41</v>
      </c>
      <c r="G484" s="5">
        <f t="shared" si="203"/>
        <v>43.05</v>
      </c>
      <c r="H484" s="61"/>
      <c r="I484" s="60">
        <f t="shared" si="204"/>
        <v>0.41</v>
      </c>
      <c r="J484" s="62">
        <f t="shared" si="205"/>
        <v>0</v>
      </c>
      <c r="K484" s="281">
        <f t="shared" si="206"/>
        <v>43.05</v>
      </c>
      <c r="L484" s="62">
        <f t="shared" si="207"/>
        <v>0</v>
      </c>
    </row>
    <row r="485" spans="1:12">
      <c r="A485" s="20"/>
      <c r="B485" s="6"/>
      <c r="C485" s="6"/>
      <c r="D485" s="6"/>
      <c r="E485" s="48"/>
      <c r="F485" s="33"/>
      <c r="G485" s="33"/>
      <c r="H485" s="61"/>
      <c r="I485" s="60"/>
      <c r="J485" s="62"/>
      <c r="K485" s="281"/>
      <c r="L485" s="62"/>
    </row>
    <row r="486" spans="1:12">
      <c r="A486" s="20">
        <v>0</v>
      </c>
      <c r="B486" s="6" t="s">
        <v>314</v>
      </c>
      <c r="C486" s="6" t="s">
        <v>2665</v>
      </c>
      <c r="D486" s="6" t="s">
        <v>54</v>
      </c>
      <c r="E486" s="48" t="s">
        <v>52</v>
      </c>
      <c r="F486" s="33">
        <v>0.43</v>
      </c>
      <c r="G486" s="7">
        <f t="shared" ref="G486:G503" si="208">ROUND(F486*Курс_EUR,2)</f>
        <v>45.15</v>
      </c>
      <c r="H486" s="61"/>
      <c r="I486" s="60">
        <f t="shared" ref="I486:I503" si="209">F486*(1-Скидка_SUNMIGHT)</f>
        <v>0.43</v>
      </c>
      <c r="J486" s="62">
        <f t="shared" ref="J486:J503" si="210">I486*H486</f>
        <v>0</v>
      </c>
      <c r="K486" s="281">
        <f t="shared" ref="K486:K503" si="211">G486*(1-Скидка_SUNMIGHT)</f>
        <v>45.15</v>
      </c>
      <c r="L486" s="62">
        <f t="shared" ref="L486:L503" si="212">H486*K486</f>
        <v>0</v>
      </c>
    </row>
    <row r="487" spans="1:12">
      <c r="A487" s="20">
        <v>0</v>
      </c>
      <c r="B487" s="6" t="s">
        <v>315</v>
      </c>
      <c r="C487" s="6" t="s">
        <v>2665</v>
      </c>
      <c r="D487" s="6" t="s">
        <v>56</v>
      </c>
      <c r="E487" s="48" t="s">
        <v>52</v>
      </c>
      <c r="F487" s="33">
        <v>0.43</v>
      </c>
      <c r="G487" s="5">
        <f t="shared" si="208"/>
        <v>45.15</v>
      </c>
      <c r="H487" s="61"/>
      <c r="I487" s="60">
        <f t="shared" si="209"/>
        <v>0.43</v>
      </c>
      <c r="J487" s="62">
        <f t="shared" si="210"/>
        <v>0</v>
      </c>
      <c r="K487" s="281">
        <f t="shared" si="211"/>
        <v>45.15</v>
      </c>
      <c r="L487" s="62">
        <f t="shared" si="212"/>
        <v>0</v>
      </c>
    </row>
    <row r="488" spans="1:12">
      <c r="A488" s="20">
        <v>0</v>
      </c>
      <c r="B488" s="6" t="s">
        <v>316</v>
      </c>
      <c r="C488" s="6" t="s">
        <v>2665</v>
      </c>
      <c r="D488" s="6" t="s">
        <v>58</v>
      </c>
      <c r="E488" s="48" t="s">
        <v>59</v>
      </c>
      <c r="F488" s="33">
        <v>0.37</v>
      </c>
      <c r="G488" s="5">
        <f t="shared" si="208"/>
        <v>38.85</v>
      </c>
      <c r="H488" s="61"/>
      <c r="I488" s="60">
        <f t="shared" si="209"/>
        <v>0.37</v>
      </c>
      <c r="J488" s="62">
        <f t="shared" si="210"/>
        <v>0</v>
      </c>
      <c r="K488" s="281">
        <f t="shared" si="211"/>
        <v>38.85</v>
      </c>
      <c r="L488" s="62">
        <f t="shared" si="212"/>
        <v>0</v>
      </c>
    </row>
    <row r="489" spans="1:12">
      <c r="A489" s="20">
        <v>0</v>
      </c>
      <c r="B489" s="6" t="s">
        <v>317</v>
      </c>
      <c r="C489" s="6" t="s">
        <v>2665</v>
      </c>
      <c r="D489" s="6" t="s">
        <v>61</v>
      </c>
      <c r="E489" s="48" t="s">
        <v>59</v>
      </c>
      <c r="F489" s="33">
        <v>0.33</v>
      </c>
      <c r="G489" s="5">
        <f t="shared" si="208"/>
        <v>34.65</v>
      </c>
      <c r="H489" s="61"/>
      <c r="I489" s="60">
        <f t="shared" si="209"/>
        <v>0.33</v>
      </c>
      <c r="J489" s="62">
        <f t="shared" si="210"/>
        <v>0</v>
      </c>
      <c r="K489" s="281">
        <f t="shared" si="211"/>
        <v>34.65</v>
      </c>
      <c r="L489" s="62">
        <f t="shared" si="212"/>
        <v>0</v>
      </c>
    </row>
    <row r="490" spans="1:12">
      <c r="A490" s="20">
        <v>0</v>
      </c>
      <c r="B490" s="6" t="s">
        <v>318</v>
      </c>
      <c r="C490" s="6" t="s">
        <v>2665</v>
      </c>
      <c r="D490" s="6" t="s">
        <v>63</v>
      </c>
      <c r="E490" s="48" t="s">
        <v>59</v>
      </c>
      <c r="F490" s="33">
        <v>0.33</v>
      </c>
      <c r="G490" s="5">
        <f t="shared" si="208"/>
        <v>34.65</v>
      </c>
      <c r="H490" s="61"/>
      <c r="I490" s="60">
        <f t="shared" si="209"/>
        <v>0.33</v>
      </c>
      <c r="J490" s="62">
        <f t="shared" si="210"/>
        <v>0</v>
      </c>
      <c r="K490" s="281">
        <f t="shared" si="211"/>
        <v>34.65</v>
      </c>
      <c r="L490" s="62">
        <f t="shared" si="212"/>
        <v>0</v>
      </c>
    </row>
    <row r="491" spans="1:12">
      <c r="A491" s="20">
        <v>0</v>
      </c>
      <c r="B491" s="6" t="s">
        <v>319</v>
      </c>
      <c r="C491" s="6" t="s">
        <v>2665</v>
      </c>
      <c r="D491" s="6" t="s">
        <v>65</v>
      </c>
      <c r="E491" s="48" t="s">
        <v>59</v>
      </c>
      <c r="F491" s="33">
        <v>0.33</v>
      </c>
      <c r="G491" s="5">
        <f t="shared" si="208"/>
        <v>34.65</v>
      </c>
      <c r="H491" s="61"/>
      <c r="I491" s="60">
        <f t="shared" si="209"/>
        <v>0.33</v>
      </c>
      <c r="J491" s="62">
        <f t="shared" si="210"/>
        <v>0</v>
      </c>
      <c r="K491" s="281">
        <f t="shared" si="211"/>
        <v>34.65</v>
      </c>
      <c r="L491" s="62">
        <f t="shared" si="212"/>
        <v>0</v>
      </c>
    </row>
    <row r="492" spans="1:12">
      <c r="A492" s="20">
        <v>0</v>
      </c>
      <c r="B492" s="6" t="s">
        <v>320</v>
      </c>
      <c r="C492" s="6" t="s">
        <v>2665</v>
      </c>
      <c r="D492" s="6" t="s">
        <v>67</v>
      </c>
      <c r="E492" s="48" t="s">
        <v>59</v>
      </c>
      <c r="F492" s="33">
        <v>0.33</v>
      </c>
      <c r="G492" s="5">
        <f t="shared" si="208"/>
        <v>34.65</v>
      </c>
      <c r="H492" s="61"/>
      <c r="I492" s="60">
        <f t="shared" si="209"/>
        <v>0.33</v>
      </c>
      <c r="J492" s="62">
        <f t="shared" si="210"/>
        <v>0</v>
      </c>
      <c r="K492" s="281">
        <f t="shared" si="211"/>
        <v>34.65</v>
      </c>
      <c r="L492" s="62">
        <f t="shared" si="212"/>
        <v>0</v>
      </c>
    </row>
    <row r="493" spans="1:12">
      <c r="A493" s="20">
        <v>0</v>
      </c>
      <c r="B493" s="6" t="s">
        <v>321</v>
      </c>
      <c r="C493" s="6" t="s">
        <v>2665</v>
      </c>
      <c r="D493" s="6" t="s">
        <v>69</v>
      </c>
      <c r="E493" s="48" t="s">
        <v>59</v>
      </c>
      <c r="F493" s="33">
        <v>0.33</v>
      </c>
      <c r="G493" s="5">
        <f t="shared" si="208"/>
        <v>34.65</v>
      </c>
      <c r="H493" s="61"/>
      <c r="I493" s="60">
        <f t="shared" si="209"/>
        <v>0.33</v>
      </c>
      <c r="J493" s="62">
        <f t="shared" si="210"/>
        <v>0</v>
      </c>
      <c r="K493" s="281">
        <f t="shared" si="211"/>
        <v>34.65</v>
      </c>
      <c r="L493" s="62">
        <f t="shared" si="212"/>
        <v>0</v>
      </c>
    </row>
    <row r="494" spans="1:12">
      <c r="A494" s="20">
        <v>0</v>
      </c>
      <c r="B494" s="6" t="s">
        <v>322</v>
      </c>
      <c r="C494" s="6" t="s">
        <v>2665</v>
      </c>
      <c r="D494" s="6" t="s">
        <v>71</v>
      </c>
      <c r="E494" s="48" t="s">
        <v>59</v>
      </c>
      <c r="F494" s="33">
        <v>0.33</v>
      </c>
      <c r="G494" s="5">
        <f t="shared" si="208"/>
        <v>34.65</v>
      </c>
      <c r="H494" s="61"/>
      <c r="I494" s="60">
        <f t="shared" si="209"/>
        <v>0.33</v>
      </c>
      <c r="J494" s="62">
        <f t="shared" si="210"/>
        <v>0</v>
      </c>
      <c r="K494" s="281">
        <f t="shared" si="211"/>
        <v>34.65</v>
      </c>
      <c r="L494" s="62">
        <f t="shared" si="212"/>
        <v>0</v>
      </c>
    </row>
    <row r="495" spans="1:12">
      <c r="A495" s="20">
        <v>0</v>
      </c>
      <c r="B495" s="6" t="s">
        <v>323</v>
      </c>
      <c r="C495" s="6" t="s">
        <v>2665</v>
      </c>
      <c r="D495" s="6" t="s">
        <v>73</v>
      </c>
      <c r="E495" s="48" t="s">
        <v>59</v>
      </c>
      <c r="F495" s="33">
        <v>0.33</v>
      </c>
      <c r="G495" s="5">
        <f t="shared" si="208"/>
        <v>34.65</v>
      </c>
      <c r="H495" s="61"/>
      <c r="I495" s="60">
        <f t="shared" si="209"/>
        <v>0.33</v>
      </c>
      <c r="J495" s="62">
        <f t="shared" si="210"/>
        <v>0</v>
      </c>
      <c r="K495" s="281">
        <f t="shared" si="211"/>
        <v>34.65</v>
      </c>
      <c r="L495" s="62">
        <f t="shared" si="212"/>
        <v>0</v>
      </c>
    </row>
    <row r="496" spans="1:12">
      <c r="A496" s="20">
        <v>0</v>
      </c>
      <c r="B496" s="6" t="s">
        <v>324</v>
      </c>
      <c r="C496" s="6" t="s">
        <v>2665</v>
      </c>
      <c r="D496" s="6" t="s">
        <v>75</v>
      </c>
      <c r="E496" s="48" t="s">
        <v>59</v>
      </c>
      <c r="F496" s="33">
        <v>0.33</v>
      </c>
      <c r="G496" s="5">
        <f t="shared" si="208"/>
        <v>34.65</v>
      </c>
      <c r="H496" s="61"/>
      <c r="I496" s="60">
        <f t="shared" si="209"/>
        <v>0.33</v>
      </c>
      <c r="J496" s="62">
        <f t="shared" si="210"/>
        <v>0</v>
      </c>
      <c r="K496" s="281">
        <f t="shared" si="211"/>
        <v>34.65</v>
      </c>
      <c r="L496" s="62">
        <f t="shared" si="212"/>
        <v>0</v>
      </c>
    </row>
    <row r="497" spans="1:12">
      <c r="A497" s="20">
        <v>0</v>
      </c>
      <c r="B497" s="6" t="s">
        <v>325</v>
      </c>
      <c r="C497" s="6" t="s">
        <v>2665</v>
      </c>
      <c r="D497" s="6" t="s">
        <v>77</v>
      </c>
      <c r="E497" s="48" t="s">
        <v>59</v>
      </c>
      <c r="F497" s="33">
        <v>0.33</v>
      </c>
      <c r="G497" s="5">
        <f t="shared" si="208"/>
        <v>34.65</v>
      </c>
      <c r="H497" s="61"/>
      <c r="I497" s="60">
        <f t="shared" si="209"/>
        <v>0.33</v>
      </c>
      <c r="J497" s="62">
        <f t="shared" si="210"/>
        <v>0</v>
      </c>
      <c r="K497" s="281">
        <f t="shared" si="211"/>
        <v>34.65</v>
      </c>
      <c r="L497" s="62">
        <f t="shared" si="212"/>
        <v>0</v>
      </c>
    </row>
    <row r="498" spans="1:12">
      <c r="A498" s="20">
        <v>0</v>
      </c>
      <c r="B498" s="6" t="s">
        <v>326</v>
      </c>
      <c r="C498" s="6" t="s">
        <v>2665</v>
      </c>
      <c r="D498" s="6" t="s">
        <v>79</v>
      </c>
      <c r="E498" s="48" t="s">
        <v>59</v>
      </c>
      <c r="F498" s="33">
        <v>0.33</v>
      </c>
      <c r="G498" s="5">
        <f t="shared" si="208"/>
        <v>34.65</v>
      </c>
      <c r="H498" s="61"/>
      <c r="I498" s="60">
        <f t="shared" si="209"/>
        <v>0.33</v>
      </c>
      <c r="J498" s="62">
        <f t="shared" si="210"/>
        <v>0</v>
      </c>
      <c r="K498" s="281">
        <f t="shared" si="211"/>
        <v>34.65</v>
      </c>
      <c r="L498" s="62">
        <f t="shared" si="212"/>
        <v>0</v>
      </c>
    </row>
    <row r="499" spans="1:12">
      <c r="A499" s="20">
        <v>0</v>
      </c>
      <c r="B499" s="6" t="s">
        <v>327</v>
      </c>
      <c r="C499" s="6" t="s">
        <v>2665</v>
      </c>
      <c r="D499" s="6" t="s">
        <v>81</v>
      </c>
      <c r="E499" s="48" t="s">
        <v>59</v>
      </c>
      <c r="F499" s="33">
        <v>0.33</v>
      </c>
      <c r="G499" s="5">
        <f t="shared" si="208"/>
        <v>34.65</v>
      </c>
      <c r="H499" s="61"/>
      <c r="I499" s="60">
        <f t="shared" si="209"/>
        <v>0.33</v>
      </c>
      <c r="J499" s="62">
        <f t="shared" si="210"/>
        <v>0</v>
      </c>
      <c r="K499" s="281">
        <f t="shared" si="211"/>
        <v>34.65</v>
      </c>
      <c r="L499" s="62">
        <f t="shared" si="212"/>
        <v>0</v>
      </c>
    </row>
    <row r="500" spans="1:12">
      <c r="A500" s="20">
        <v>0</v>
      </c>
      <c r="B500" s="6" t="s">
        <v>328</v>
      </c>
      <c r="C500" s="6" t="s">
        <v>2665</v>
      </c>
      <c r="D500" s="6" t="s">
        <v>83</v>
      </c>
      <c r="E500" s="48" t="s">
        <v>59</v>
      </c>
      <c r="F500" s="33">
        <v>0.33</v>
      </c>
      <c r="G500" s="5">
        <f t="shared" si="208"/>
        <v>34.65</v>
      </c>
      <c r="H500" s="61"/>
      <c r="I500" s="60">
        <f t="shared" si="209"/>
        <v>0.33</v>
      </c>
      <c r="J500" s="62">
        <f t="shared" si="210"/>
        <v>0</v>
      </c>
      <c r="K500" s="281">
        <f t="shared" si="211"/>
        <v>34.65</v>
      </c>
      <c r="L500" s="62">
        <f t="shared" si="212"/>
        <v>0</v>
      </c>
    </row>
    <row r="501" spans="1:12">
      <c r="A501" s="20">
        <v>0</v>
      </c>
      <c r="B501" s="6" t="s">
        <v>329</v>
      </c>
      <c r="C501" s="6" t="s">
        <v>3075</v>
      </c>
      <c r="D501" s="6" t="s">
        <v>84</v>
      </c>
      <c r="E501" s="48" t="s">
        <v>59</v>
      </c>
      <c r="F501" s="33">
        <v>0.36</v>
      </c>
      <c r="G501" s="5">
        <f t="shared" si="208"/>
        <v>37.799999999999997</v>
      </c>
      <c r="H501" s="61"/>
      <c r="I501" s="60">
        <f t="shared" si="209"/>
        <v>0.36</v>
      </c>
      <c r="J501" s="62">
        <f t="shared" si="210"/>
        <v>0</v>
      </c>
      <c r="K501" s="281">
        <f t="shared" si="211"/>
        <v>37.799999999999997</v>
      </c>
      <c r="L501" s="62">
        <f t="shared" si="212"/>
        <v>0</v>
      </c>
    </row>
    <row r="502" spans="1:12">
      <c r="A502" s="20">
        <v>0</v>
      </c>
      <c r="B502" s="6" t="s">
        <v>3310</v>
      </c>
      <c r="C502" s="6" t="s">
        <v>3075</v>
      </c>
      <c r="D502" s="6" t="s">
        <v>85</v>
      </c>
      <c r="E502" s="48" t="s">
        <v>59</v>
      </c>
      <c r="F502" s="33">
        <v>0.41</v>
      </c>
      <c r="G502" s="5">
        <f t="shared" si="208"/>
        <v>43.05</v>
      </c>
      <c r="H502" s="61"/>
      <c r="I502" s="60">
        <f t="shared" si="209"/>
        <v>0.41</v>
      </c>
      <c r="J502" s="62">
        <f t="shared" si="210"/>
        <v>0</v>
      </c>
      <c r="K502" s="281">
        <f t="shared" si="211"/>
        <v>43.05</v>
      </c>
      <c r="L502" s="62">
        <f t="shared" si="212"/>
        <v>0</v>
      </c>
    </row>
    <row r="503" spans="1:12">
      <c r="A503" s="20">
        <v>0</v>
      </c>
      <c r="B503" s="6" t="s">
        <v>330</v>
      </c>
      <c r="C503" s="6" t="s">
        <v>3075</v>
      </c>
      <c r="D503" s="6" t="s">
        <v>86</v>
      </c>
      <c r="E503" s="48" t="s">
        <v>59</v>
      </c>
      <c r="F503" s="33">
        <v>0.41</v>
      </c>
      <c r="G503" s="5">
        <f t="shared" si="208"/>
        <v>43.05</v>
      </c>
      <c r="H503" s="61"/>
      <c r="I503" s="60">
        <f t="shared" si="209"/>
        <v>0.41</v>
      </c>
      <c r="J503" s="62">
        <f t="shared" si="210"/>
        <v>0</v>
      </c>
      <c r="K503" s="281">
        <f t="shared" si="211"/>
        <v>43.05</v>
      </c>
      <c r="L503" s="62">
        <f t="shared" si="212"/>
        <v>0</v>
      </c>
    </row>
    <row r="504" spans="1:12">
      <c r="A504" s="20"/>
      <c r="B504" s="6"/>
      <c r="C504" s="6"/>
      <c r="D504" s="6"/>
      <c r="E504" s="48"/>
      <c r="F504" s="33"/>
      <c r="G504" s="33"/>
      <c r="H504" s="61"/>
      <c r="I504" s="60"/>
      <c r="J504" s="62"/>
      <c r="K504" s="281"/>
      <c r="L504" s="62"/>
    </row>
    <row r="505" spans="1:12">
      <c r="A505" s="20">
        <v>0</v>
      </c>
      <c r="B505" s="6" t="s">
        <v>331</v>
      </c>
      <c r="C505" s="6" t="s">
        <v>2666</v>
      </c>
      <c r="D505" s="6" t="s">
        <v>54</v>
      </c>
      <c r="E505" s="48" t="s">
        <v>52</v>
      </c>
      <c r="F505" s="33">
        <v>0.42</v>
      </c>
      <c r="G505" s="7">
        <f t="shared" ref="G505:G522" si="213">ROUND(F505*Курс_EUR,2)</f>
        <v>44.1</v>
      </c>
      <c r="H505" s="61"/>
      <c r="I505" s="60">
        <f t="shared" ref="I505:I522" si="214">F505*(1-Скидка_SUNMIGHT)</f>
        <v>0.42</v>
      </c>
      <c r="J505" s="62">
        <f t="shared" ref="J505:J522" si="215">I505*H505</f>
        <v>0</v>
      </c>
      <c r="K505" s="281">
        <f t="shared" ref="K505:K522" si="216">G505*(1-Скидка_SUNMIGHT)</f>
        <v>44.1</v>
      </c>
      <c r="L505" s="62">
        <f t="shared" ref="L505:L522" si="217">H505*K505</f>
        <v>0</v>
      </c>
    </row>
    <row r="506" spans="1:12">
      <c r="A506" s="20">
        <v>0</v>
      </c>
      <c r="B506" s="6" t="s">
        <v>332</v>
      </c>
      <c r="C506" s="6" t="s">
        <v>2666</v>
      </c>
      <c r="D506" s="6" t="s">
        <v>56</v>
      </c>
      <c r="E506" s="48" t="s">
        <v>52</v>
      </c>
      <c r="F506" s="33">
        <v>0.42</v>
      </c>
      <c r="G506" s="5">
        <f t="shared" si="213"/>
        <v>44.1</v>
      </c>
      <c r="H506" s="61"/>
      <c r="I506" s="60">
        <f t="shared" si="214"/>
        <v>0.42</v>
      </c>
      <c r="J506" s="62">
        <f t="shared" si="215"/>
        <v>0</v>
      </c>
      <c r="K506" s="281">
        <f t="shared" si="216"/>
        <v>44.1</v>
      </c>
      <c r="L506" s="62">
        <f t="shared" si="217"/>
        <v>0</v>
      </c>
    </row>
    <row r="507" spans="1:12">
      <c r="A507" s="20">
        <v>0</v>
      </c>
      <c r="B507" s="6" t="s">
        <v>333</v>
      </c>
      <c r="C507" s="6" t="s">
        <v>2666</v>
      </c>
      <c r="D507" s="6" t="s">
        <v>58</v>
      </c>
      <c r="E507" s="48" t="s">
        <v>59</v>
      </c>
      <c r="F507" s="33">
        <v>0.36</v>
      </c>
      <c r="G507" s="5">
        <f t="shared" si="213"/>
        <v>37.799999999999997</v>
      </c>
      <c r="H507" s="61"/>
      <c r="I507" s="60">
        <f t="shared" si="214"/>
        <v>0.36</v>
      </c>
      <c r="J507" s="62">
        <f t="shared" si="215"/>
        <v>0</v>
      </c>
      <c r="K507" s="281">
        <f t="shared" si="216"/>
        <v>37.799999999999997</v>
      </c>
      <c r="L507" s="62">
        <f t="shared" si="217"/>
        <v>0</v>
      </c>
    </row>
    <row r="508" spans="1:12">
      <c r="A508" s="20">
        <v>0</v>
      </c>
      <c r="B508" s="6" t="s">
        <v>334</v>
      </c>
      <c r="C508" s="6" t="s">
        <v>2666</v>
      </c>
      <c r="D508" s="6" t="s">
        <v>61</v>
      </c>
      <c r="E508" s="48" t="s">
        <v>59</v>
      </c>
      <c r="F508" s="33">
        <v>0.32</v>
      </c>
      <c r="G508" s="5">
        <f t="shared" si="213"/>
        <v>33.6</v>
      </c>
      <c r="H508" s="61"/>
      <c r="I508" s="60">
        <f t="shared" si="214"/>
        <v>0.32</v>
      </c>
      <c r="J508" s="62">
        <f t="shared" si="215"/>
        <v>0</v>
      </c>
      <c r="K508" s="281">
        <f t="shared" si="216"/>
        <v>33.6</v>
      </c>
      <c r="L508" s="62">
        <f t="shared" si="217"/>
        <v>0</v>
      </c>
    </row>
    <row r="509" spans="1:12">
      <c r="A509" s="20">
        <v>0</v>
      </c>
      <c r="B509" s="6" t="s">
        <v>335</v>
      </c>
      <c r="C509" s="6" t="s">
        <v>2666</v>
      </c>
      <c r="D509" s="6" t="s">
        <v>63</v>
      </c>
      <c r="E509" s="48" t="s">
        <v>59</v>
      </c>
      <c r="F509" s="33">
        <v>0.32</v>
      </c>
      <c r="G509" s="5">
        <f t="shared" si="213"/>
        <v>33.6</v>
      </c>
      <c r="H509" s="61"/>
      <c r="I509" s="60">
        <f t="shared" si="214"/>
        <v>0.32</v>
      </c>
      <c r="J509" s="62">
        <f t="shared" si="215"/>
        <v>0</v>
      </c>
      <c r="K509" s="281">
        <f t="shared" si="216"/>
        <v>33.6</v>
      </c>
      <c r="L509" s="62">
        <f t="shared" si="217"/>
        <v>0</v>
      </c>
    </row>
    <row r="510" spans="1:12">
      <c r="A510" s="20">
        <v>0</v>
      </c>
      <c r="B510" s="6" t="s">
        <v>336</v>
      </c>
      <c r="C510" s="6" t="s">
        <v>2666</v>
      </c>
      <c r="D510" s="6" t="s">
        <v>65</v>
      </c>
      <c r="E510" s="48" t="s">
        <v>59</v>
      </c>
      <c r="F510" s="33">
        <v>0.32</v>
      </c>
      <c r="G510" s="5">
        <f t="shared" si="213"/>
        <v>33.6</v>
      </c>
      <c r="H510" s="61"/>
      <c r="I510" s="60">
        <f t="shared" si="214"/>
        <v>0.32</v>
      </c>
      <c r="J510" s="62">
        <f t="shared" si="215"/>
        <v>0</v>
      </c>
      <c r="K510" s="281">
        <f t="shared" si="216"/>
        <v>33.6</v>
      </c>
      <c r="L510" s="62">
        <f t="shared" si="217"/>
        <v>0</v>
      </c>
    </row>
    <row r="511" spans="1:12">
      <c r="A511" s="20">
        <v>0</v>
      </c>
      <c r="B511" s="6" t="s">
        <v>337</v>
      </c>
      <c r="C511" s="6" t="s">
        <v>2666</v>
      </c>
      <c r="D511" s="6" t="s">
        <v>67</v>
      </c>
      <c r="E511" s="48" t="s">
        <v>59</v>
      </c>
      <c r="F511" s="33">
        <v>0.32</v>
      </c>
      <c r="G511" s="5">
        <f t="shared" si="213"/>
        <v>33.6</v>
      </c>
      <c r="H511" s="61"/>
      <c r="I511" s="60">
        <f t="shared" si="214"/>
        <v>0.32</v>
      </c>
      <c r="J511" s="62">
        <f t="shared" si="215"/>
        <v>0</v>
      </c>
      <c r="K511" s="281">
        <f t="shared" si="216"/>
        <v>33.6</v>
      </c>
      <c r="L511" s="62">
        <f t="shared" si="217"/>
        <v>0</v>
      </c>
    </row>
    <row r="512" spans="1:12">
      <c r="A512" s="20">
        <v>0</v>
      </c>
      <c r="B512" s="6" t="s">
        <v>338</v>
      </c>
      <c r="C512" s="6" t="s">
        <v>2666</v>
      </c>
      <c r="D512" s="6" t="s">
        <v>69</v>
      </c>
      <c r="E512" s="48" t="s">
        <v>59</v>
      </c>
      <c r="F512" s="33">
        <v>0.32</v>
      </c>
      <c r="G512" s="5">
        <f t="shared" si="213"/>
        <v>33.6</v>
      </c>
      <c r="H512" s="61"/>
      <c r="I512" s="60">
        <f t="shared" si="214"/>
        <v>0.32</v>
      </c>
      <c r="J512" s="62">
        <f t="shared" si="215"/>
        <v>0</v>
      </c>
      <c r="K512" s="281">
        <f t="shared" si="216"/>
        <v>33.6</v>
      </c>
      <c r="L512" s="62">
        <f t="shared" si="217"/>
        <v>0</v>
      </c>
    </row>
    <row r="513" spans="1:12">
      <c r="A513" s="20">
        <v>0</v>
      </c>
      <c r="B513" s="6" t="s">
        <v>339</v>
      </c>
      <c r="C513" s="6" t="s">
        <v>2666</v>
      </c>
      <c r="D513" s="6" t="s">
        <v>71</v>
      </c>
      <c r="E513" s="48" t="s">
        <v>59</v>
      </c>
      <c r="F513" s="33">
        <v>0.32</v>
      </c>
      <c r="G513" s="5">
        <f t="shared" si="213"/>
        <v>33.6</v>
      </c>
      <c r="H513" s="61"/>
      <c r="I513" s="60">
        <f t="shared" si="214"/>
        <v>0.32</v>
      </c>
      <c r="J513" s="62">
        <f t="shared" si="215"/>
        <v>0</v>
      </c>
      <c r="K513" s="281">
        <f t="shared" si="216"/>
        <v>33.6</v>
      </c>
      <c r="L513" s="62">
        <f t="shared" si="217"/>
        <v>0</v>
      </c>
    </row>
    <row r="514" spans="1:12">
      <c r="A514" s="20">
        <v>0</v>
      </c>
      <c r="B514" s="6" t="s">
        <v>340</v>
      </c>
      <c r="C514" s="6" t="s">
        <v>2666</v>
      </c>
      <c r="D514" s="6" t="s">
        <v>73</v>
      </c>
      <c r="E514" s="48" t="s">
        <v>59</v>
      </c>
      <c r="F514" s="33">
        <v>0.32</v>
      </c>
      <c r="G514" s="5">
        <f t="shared" si="213"/>
        <v>33.6</v>
      </c>
      <c r="H514" s="61"/>
      <c r="I514" s="60">
        <f t="shared" si="214"/>
        <v>0.32</v>
      </c>
      <c r="J514" s="62">
        <f t="shared" si="215"/>
        <v>0</v>
      </c>
      <c r="K514" s="281">
        <f t="shared" si="216"/>
        <v>33.6</v>
      </c>
      <c r="L514" s="62">
        <f t="shared" si="217"/>
        <v>0</v>
      </c>
    </row>
    <row r="515" spans="1:12">
      <c r="A515" s="20">
        <v>0</v>
      </c>
      <c r="B515" s="6" t="s">
        <v>341</v>
      </c>
      <c r="C515" s="6" t="s">
        <v>2666</v>
      </c>
      <c r="D515" s="6" t="s">
        <v>75</v>
      </c>
      <c r="E515" s="48" t="s">
        <v>59</v>
      </c>
      <c r="F515" s="33">
        <v>0.32</v>
      </c>
      <c r="G515" s="5">
        <f t="shared" si="213"/>
        <v>33.6</v>
      </c>
      <c r="H515" s="61"/>
      <c r="I515" s="60">
        <f t="shared" si="214"/>
        <v>0.32</v>
      </c>
      <c r="J515" s="62">
        <f t="shared" si="215"/>
        <v>0</v>
      </c>
      <c r="K515" s="281">
        <f t="shared" si="216"/>
        <v>33.6</v>
      </c>
      <c r="L515" s="62">
        <f t="shared" si="217"/>
        <v>0</v>
      </c>
    </row>
    <row r="516" spans="1:12">
      <c r="A516" s="20">
        <v>0</v>
      </c>
      <c r="B516" s="6" t="s">
        <v>342</v>
      </c>
      <c r="C516" s="6" t="s">
        <v>2666</v>
      </c>
      <c r="D516" s="6" t="s">
        <v>77</v>
      </c>
      <c r="E516" s="48" t="s">
        <v>59</v>
      </c>
      <c r="F516" s="33">
        <v>0.32</v>
      </c>
      <c r="G516" s="5">
        <f t="shared" si="213"/>
        <v>33.6</v>
      </c>
      <c r="H516" s="61"/>
      <c r="I516" s="60">
        <f t="shared" si="214"/>
        <v>0.32</v>
      </c>
      <c r="J516" s="62">
        <f t="shared" si="215"/>
        <v>0</v>
      </c>
      <c r="K516" s="281">
        <f t="shared" si="216"/>
        <v>33.6</v>
      </c>
      <c r="L516" s="62">
        <f t="shared" si="217"/>
        <v>0</v>
      </c>
    </row>
    <row r="517" spans="1:12">
      <c r="A517" s="20">
        <v>0</v>
      </c>
      <c r="B517" s="6" t="s">
        <v>343</v>
      </c>
      <c r="C517" s="6" t="s">
        <v>2666</v>
      </c>
      <c r="D517" s="6" t="s">
        <v>79</v>
      </c>
      <c r="E517" s="48" t="s">
        <v>59</v>
      </c>
      <c r="F517" s="33">
        <v>0.32</v>
      </c>
      <c r="G517" s="5">
        <f t="shared" si="213"/>
        <v>33.6</v>
      </c>
      <c r="H517" s="61"/>
      <c r="I517" s="60">
        <f t="shared" si="214"/>
        <v>0.32</v>
      </c>
      <c r="J517" s="62">
        <f t="shared" si="215"/>
        <v>0</v>
      </c>
      <c r="K517" s="281">
        <f t="shared" si="216"/>
        <v>33.6</v>
      </c>
      <c r="L517" s="62">
        <f t="shared" si="217"/>
        <v>0</v>
      </c>
    </row>
    <row r="518" spans="1:12">
      <c r="A518" s="20">
        <v>0</v>
      </c>
      <c r="B518" s="6" t="s">
        <v>344</v>
      </c>
      <c r="C518" s="6" t="s">
        <v>2666</v>
      </c>
      <c r="D518" s="6" t="s">
        <v>81</v>
      </c>
      <c r="E518" s="48" t="s">
        <v>59</v>
      </c>
      <c r="F518" s="33">
        <v>0.32</v>
      </c>
      <c r="G518" s="5">
        <f t="shared" si="213"/>
        <v>33.6</v>
      </c>
      <c r="H518" s="61"/>
      <c r="I518" s="60">
        <f t="shared" si="214"/>
        <v>0.32</v>
      </c>
      <c r="J518" s="62">
        <f t="shared" si="215"/>
        <v>0</v>
      </c>
      <c r="K518" s="281">
        <f t="shared" si="216"/>
        <v>33.6</v>
      </c>
      <c r="L518" s="62">
        <f t="shared" si="217"/>
        <v>0</v>
      </c>
    </row>
    <row r="519" spans="1:12">
      <c r="A519" s="20">
        <v>0</v>
      </c>
      <c r="B519" s="6" t="s">
        <v>345</v>
      </c>
      <c r="C519" s="6" t="s">
        <v>2666</v>
      </c>
      <c r="D519" s="6" t="s">
        <v>83</v>
      </c>
      <c r="E519" s="48" t="s">
        <v>59</v>
      </c>
      <c r="F519" s="33">
        <v>0.32</v>
      </c>
      <c r="G519" s="5">
        <f t="shared" si="213"/>
        <v>33.6</v>
      </c>
      <c r="H519" s="61"/>
      <c r="I519" s="60">
        <f t="shared" si="214"/>
        <v>0.32</v>
      </c>
      <c r="J519" s="62">
        <f t="shared" si="215"/>
        <v>0</v>
      </c>
      <c r="K519" s="281">
        <f t="shared" si="216"/>
        <v>33.6</v>
      </c>
      <c r="L519" s="62">
        <f t="shared" si="217"/>
        <v>0</v>
      </c>
    </row>
    <row r="520" spans="1:12">
      <c r="A520" s="20">
        <v>0</v>
      </c>
      <c r="B520" s="6" t="s">
        <v>3311</v>
      </c>
      <c r="C520" s="6" t="s">
        <v>3076</v>
      </c>
      <c r="D520" s="6" t="s">
        <v>84</v>
      </c>
      <c r="E520" s="48" t="s">
        <v>59</v>
      </c>
      <c r="F520" s="33">
        <v>0.35</v>
      </c>
      <c r="G520" s="5">
        <f t="shared" si="213"/>
        <v>36.75</v>
      </c>
      <c r="H520" s="61"/>
      <c r="I520" s="60">
        <f t="shared" si="214"/>
        <v>0.35</v>
      </c>
      <c r="J520" s="62">
        <f t="shared" si="215"/>
        <v>0</v>
      </c>
      <c r="K520" s="281">
        <f t="shared" si="216"/>
        <v>36.75</v>
      </c>
      <c r="L520" s="62">
        <f t="shared" si="217"/>
        <v>0</v>
      </c>
    </row>
    <row r="521" spans="1:12">
      <c r="A521" s="20">
        <v>0</v>
      </c>
      <c r="B521" s="6" t="s">
        <v>3312</v>
      </c>
      <c r="C521" s="6" t="s">
        <v>3076</v>
      </c>
      <c r="D521" s="6" t="s">
        <v>85</v>
      </c>
      <c r="E521" s="48" t="s">
        <v>59</v>
      </c>
      <c r="F521" s="33">
        <v>0.4</v>
      </c>
      <c r="G521" s="5">
        <f t="shared" si="213"/>
        <v>42</v>
      </c>
      <c r="H521" s="61"/>
      <c r="I521" s="60">
        <f t="shared" si="214"/>
        <v>0.4</v>
      </c>
      <c r="J521" s="62">
        <f t="shared" si="215"/>
        <v>0</v>
      </c>
      <c r="K521" s="281">
        <f t="shared" si="216"/>
        <v>42</v>
      </c>
      <c r="L521" s="62">
        <f t="shared" si="217"/>
        <v>0</v>
      </c>
    </row>
    <row r="522" spans="1:12">
      <c r="A522" s="20">
        <v>0</v>
      </c>
      <c r="B522" s="6" t="s">
        <v>3313</v>
      </c>
      <c r="C522" s="6" t="s">
        <v>3076</v>
      </c>
      <c r="D522" s="6" t="s">
        <v>86</v>
      </c>
      <c r="E522" s="48" t="s">
        <v>59</v>
      </c>
      <c r="F522" s="33">
        <v>0.4</v>
      </c>
      <c r="G522" s="5">
        <f t="shared" si="213"/>
        <v>42</v>
      </c>
      <c r="H522" s="61"/>
      <c r="I522" s="60">
        <f t="shared" si="214"/>
        <v>0.4</v>
      </c>
      <c r="J522" s="62">
        <f t="shared" si="215"/>
        <v>0</v>
      </c>
      <c r="K522" s="281">
        <f t="shared" si="216"/>
        <v>42</v>
      </c>
      <c r="L522" s="62">
        <f t="shared" si="217"/>
        <v>0</v>
      </c>
    </row>
    <row r="523" spans="1:12">
      <c r="A523" s="20"/>
      <c r="B523" s="6"/>
      <c r="C523" s="6"/>
      <c r="D523" s="6"/>
      <c r="E523" s="48"/>
      <c r="F523" s="33"/>
      <c r="G523" s="33"/>
      <c r="H523" s="61"/>
      <c r="I523" s="60"/>
      <c r="J523" s="62"/>
      <c r="K523" s="281"/>
      <c r="L523" s="62"/>
    </row>
    <row r="524" spans="1:12">
      <c r="A524" s="20">
        <v>0</v>
      </c>
      <c r="B524" s="6" t="s">
        <v>375</v>
      </c>
      <c r="C524" s="6" t="s">
        <v>2667</v>
      </c>
      <c r="D524" s="6" t="s">
        <v>54</v>
      </c>
      <c r="E524" s="48" t="s">
        <v>52</v>
      </c>
      <c r="F524" s="33">
        <v>0.71</v>
      </c>
      <c r="G524" s="7">
        <f t="shared" ref="G524:G534" si="218">ROUND(F524*Курс_EUR,2)</f>
        <v>74.55</v>
      </c>
      <c r="H524" s="61"/>
      <c r="I524" s="60">
        <f t="shared" ref="I524:I534" si="219">F524*(1-Скидка_SUNMIGHT)</f>
        <v>0.71</v>
      </c>
      <c r="J524" s="62">
        <f t="shared" ref="J524:J534" si="220">I524*H524</f>
        <v>0</v>
      </c>
      <c r="K524" s="281">
        <f t="shared" ref="K524:K534" si="221">G524*(1-Скидка_SUNMIGHT)</f>
        <v>74.55</v>
      </c>
      <c r="L524" s="62">
        <f t="shared" ref="L524:L534" si="222">H524*K524</f>
        <v>0</v>
      </c>
    </row>
    <row r="525" spans="1:12">
      <c r="A525" s="20">
        <v>0</v>
      </c>
      <c r="B525" s="6" t="s">
        <v>376</v>
      </c>
      <c r="C525" s="6" t="s">
        <v>2667</v>
      </c>
      <c r="D525" s="6" t="s">
        <v>56</v>
      </c>
      <c r="E525" s="48" t="s">
        <v>52</v>
      </c>
      <c r="F525" s="33">
        <v>0.68</v>
      </c>
      <c r="G525" s="5">
        <f t="shared" si="218"/>
        <v>71.400000000000006</v>
      </c>
      <c r="H525" s="61"/>
      <c r="I525" s="60">
        <f t="shared" si="219"/>
        <v>0.68</v>
      </c>
      <c r="J525" s="62">
        <f t="shared" si="220"/>
        <v>0</v>
      </c>
      <c r="K525" s="281">
        <f t="shared" si="221"/>
        <v>71.400000000000006</v>
      </c>
      <c r="L525" s="62">
        <f t="shared" si="222"/>
        <v>0</v>
      </c>
    </row>
    <row r="526" spans="1:12">
      <c r="A526" s="20">
        <v>0</v>
      </c>
      <c r="B526" s="6" t="s">
        <v>377</v>
      </c>
      <c r="C526" s="6" t="s">
        <v>2667</v>
      </c>
      <c r="D526" s="6" t="s">
        <v>58</v>
      </c>
      <c r="E526" s="48" t="s">
        <v>59</v>
      </c>
      <c r="F526" s="33">
        <v>0.59</v>
      </c>
      <c r="G526" s="5">
        <f t="shared" si="218"/>
        <v>61.95</v>
      </c>
      <c r="H526" s="61"/>
      <c r="I526" s="60">
        <f t="shared" si="219"/>
        <v>0.59</v>
      </c>
      <c r="J526" s="62">
        <f t="shared" si="220"/>
        <v>0</v>
      </c>
      <c r="K526" s="281">
        <f t="shared" si="221"/>
        <v>61.95</v>
      </c>
      <c r="L526" s="62">
        <f t="shared" si="222"/>
        <v>0</v>
      </c>
    </row>
    <row r="527" spans="1:12">
      <c r="A527" s="20">
        <v>0</v>
      </c>
      <c r="B527" s="6" t="s">
        <v>378</v>
      </c>
      <c r="C527" s="6" t="s">
        <v>2667</v>
      </c>
      <c r="D527" s="6" t="s">
        <v>61</v>
      </c>
      <c r="E527" s="48" t="s">
        <v>59</v>
      </c>
      <c r="F527" s="33">
        <v>0.53</v>
      </c>
      <c r="G527" s="5">
        <f t="shared" si="218"/>
        <v>55.65</v>
      </c>
      <c r="H527" s="61"/>
      <c r="I527" s="60">
        <f t="shared" si="219"/>
        <v>0.53</v>
      </c>
      <c r="J527" s="62">
        <f t="shared" si="220"/>
        <v>0</v>
      </c>
      <c r="K527" s="281">
        <f t="shared" si="221"/>
        <v>55.65</v>
      </c>
      <c r="L527" s="62">
        <f t="shared" si="222"/>
        <v>0</v>
      </c>
    </row>
    <row r="528" spans="1:12">
      <c r="A528" s="20">
        <v>0</v>
      </c>
      <c r="B528" s="6" t="s">
        <v>379</v>
      </c>
      <c r="C528" s="6" t="s">
        <v>2667</v>
      </c>
      <c r="D528" s="6" t="s">
        <v>63</v>
      </c>
      <c r="E528" s="48" t="s">
        <v>59</v>
      </c>
      <c r="F528" s="33">
        <v>0.53</v>
      </c>
      <c r="G528" s="5">
        <f t="shared" si="218"/>
        <v>55.65</v>
      </c>
      <c r="H528" s="61"/>
      <c r="I528" s="60">
        <f t="shared" si="219"/>
        <v>0.53</v>
      </c>
      <c r="J528" s="62">
        <f t="shared" si="220"/>
        <v>0</v>
      </c>
      <c r="K528" s="281">
        <f t="shared" si="221"/>
        <v>55.65</v>
      </c>
      <c r="L528" s="62">
        <f t="shared" si="222"/>
        <v>0</v>
      </c>
    </row>
    <row r="529" spans="1:12">
      <c r="A529" s="20">
        <v>0</v>
      </c>
      <c r="B529" s="6" t="s">
        <v>380</v>
      </c>
      <c r="C529" s="6" t="s">
        <v>2667</v>
      </c>
      <c r="D529" s="6" t="s">
        <v>65</v>
      </c>
      <c r="E529" s="48" t="s">
        <v>59</v>
      </c>
      <c r="F529" s="33">
        <v>0.53</v>
      </c>
      <c r="G529" s="5">
        <f t="shared" si="218"/>
        <v>55.65</v>
      </c>
      <c r="H529" s="61"/>
      <c r="I529" s="60">
        <f t="shared" si="219"/>
        <v>0.53</v>
      </c>
      <c r="J529" s="62">
        <f t="shared" si="220"/>
        <v>0</v>
      </c>
      <c r="K529" s="281">
        <f t="shared" si="221"/>
        <v>55.65</v>
      </c>
      <c r="L529" s="62">
        <f t="shared" si="222"/>
        <v>0</v>
      </c>
    </row>
    <row r="530" spans="1:12">
      <c r="A530" s="20">
        <v>0</v>
      </c>
      <c r="B530" s="6" t="s">
        <v>381</v>
      </c>
      <c r="C530" s="6" t="s">
        <v>2667</v>
      </c>
      <c r="D530" s="6" t="s">
        <v>67</v>
      </c>
      <c r="E530" s="48" t="s">
        <v>59</v>
      </c>
      <c r="F530" s="33">
        <v>0.51</v>
      </c>
      <c r="G530" s="5">
        <f t="shared" si="218"/>
        <v>53.55</v>
      </c>
      <c r="H530" s="61"/>
      <c r="I530" s="60">
        <f t="shared" si="219"/>
        <v>0.51</v>
      </c>
      <c r="J530" s="62">
        <f t="shared" si="220"/>
        <v>0</v>
      </c>
      <c r="K530" s="281">
        <f t="shared" si="221"/>
        <v>53.55</v>
      </c>
      <c r="L530" s="62">
        <f t="shared" si="222"/>
        <v>0</v>
      </c>
    </row>
    <row r="531" spans="1:12">
      <c r="A531" s="20">
        <v>0</v>
      </c>
      <c r="B531" s="6" t="s">
        <v>382</v>
      </c>
      <c r="C531" s="6" t="s">
        <v>2667</v>
      </c>
      <c r="D531" s="6" t="s">
        <v>69</v>
      </c>
      <c r="E531" s="48" t="s">
        <v>59</v>
      </c>
      <c r="F531" s="33">
        <v>0.51</v>
      </c>
      <c r="G531" s="5">
        <f t="shared" si="218"/>
        <v>53.55</v>
      </c>
      <c r="H531" s="61"/>
      <c r="I531" s="60">
        <f t="shared" si="219"/>
        <v>0.51</v>
      </c>
      <c r="J531" s="62">
        <f t="shared" si="220"/>
        <v>0</v>
      </c>
      <c r="K531" s="281">
        <f t="shared" si="221"/>
        <v>53.55</v>
      </c>
      <c r="L531" s="62">
        <f t="shared" si="222"/>
        <v>0</v>
      </c>
    </row>
    <row r="532" spans="1:12">
      <c r="A532" s="20">
        <v>0</v>
      </c>
      <c r="B532" s="6" t="s">
        <v>383</v>
      </c>
      <c r="C532" s="6" t="s">
        <v>2667</v>
      </c>
      <c r="D532" s="6" t="s">
        <v>71</v>
      </c>
      <c r="E532" s="48" t="s">
        <v>59</v>
      </c>
      <c r="F532" s="33">
        <v>0.51</v>
      </c>
      <c r="G532" s="5">
        <f t="shared" si="218"/>
        <v>53.55</v>
      </c>
      <c r="H532" s="61"/>
      <c r="I532" s="60">
        <f t="shared" si="219"/>
        <v>0.51</v>
      </c>
      <c r="J532" s="62">
        <f t="shared" si="220"/>
        <v>0</v>
      </c>
      <c r="K532" s="281">
        <f t="shared" si="221"/>
        <v>53.55</v>
      </c>
      <c r="L532" s="62">
        <f t="shared" si="222"/>
        <v>0</v>
      </c>
    </row>
    <row r="533" spans="1:12">
      <c r="A533" s="20">
        <v>0</v>
      </c>
      <c r="B533" s="6" t="s">
        <v>384</v>
      </c>
      <c r="C533" s="6" t="s">
        <v>2667</v>
      </c>
      <c r="D533" s="6" t="s">
        <v>75</v>
      </c>
      <c r="E533" s="48" t="s">
        <v>59</v>
      </c>
      <c r="F533" s="33">
        <v>0.51</v>
      </c>
      <c r="G533" s="5">
        <f t="shared" si="218"/>
        <v>53.55</v>
      </c>
      <c r="H533" s="61"/>
      <c r="I533" s="60">
        <f t="shared" si="219"/>
        <v>0.51</v>
      </c>
      <c r="J533" s="62">
        <f t="shared" si="220"/>
        <v>0</v>
      </c>
      <c r="K533" s="281">
        <f t="shared" si="221"/>
        <v>53.55</v>
      </c>
      <c r="L533" s="62">
        <f t="shared" si="222"/>
        <v>0</v>
      </c>
    </row>
    <row r="534" spans="1:12">
      <c r="A534" s="20">
        <v>0</v>
      </c>
      <c r="B534" s="6" t="s">
        <v>385</v>
      </c>
      <c r="C534" s="6" t="s">
        <v>2667</v>
      </c>
      <c r="D534" s="6" t="s">
        <v>79</v>
      </c>
      <c r="E534" s="48" t="s">
        <v>59</v>
      </c>
      <c r="F534" s="33">
        <v>0.51</v>
      </c>
      <c r="G534" s="5">
        <f t="shared" si="218"/>
        <v>53.55</v>
      </c>
      <c r="H534" s="61"/>
      <c r="I534" s="60">
        <f t="shared" si="219"/>
        <v>0.51</v>
      </c>
      <c r="J534" s="62">
        <f t="shared" si="220"/>
        <v>0</v>
      </c>
      <c r="K534" s="281">
        <f t="shared" si="221"/>
        <v>53.55</v>
      </c>
      <c r="L534" s="62">
        <f t="shared" si="222"/>
        <v>0</v>
      </c>
    </row>
    <row r="535" spans="1:12">
      <c r="A535" s="20"/>
      <c r="B535" s="6"/>
      <c r="C535" s="6"/>
      <c r="D535" s="6"/>
      <c r="E535" s="48"/>
      <c r="F535" s="33"/>
      <c r="G535" s="33"/>
      <c r="H535" s="61"/>
      <c r="I535" s="60"/>
      <c r="J535" s="62"/>
      <c r="K535" s="281"/>
      <c r="L535" s="62"/>
    </row>
    <row r="536" spans="1:12">
      <c r="A536" s="20">
        <v>0</v>
      </c>
      <c r="B536" s="6" t="s">
        <v>386</v>
      </c>
      <c r="C536" s="6" t="s">
        <v>2668</v>
      </c>
      <c r="D536" s="6" t="s">
        <v>54</v>
      </c>
      <c r="E536" s="48" t="s">
        <v>52</v>
      </c>
      <c r="F536" s="33">
        <v>0.73</v>
      </c>
      <c r="G536" s="7">
        <f t="shared" ref="G536:G546" si="223">ROUND(F536*Курс_EUR,2)</f>
        <v>76.650000000000006</v>
      </c>
      <c r="H536" s="61"/>
      <c r="I536" s="60">
        <f t="shared" ref="I536:I546" si="224">F536*(1-Скидка_SUNMIGHT)</f>
        <v>0.73</v>
      </c>
      <c r="J536" s="62">
        <f t="shared" ref="J536:J546" si="225">I536*H536</f>
        <v>0</v>
      </c>
      <c r="K536" s="281">
        <f t="shared" ref="K536:K546" si="226">G536*(1-Скидка_SUNMIGHT)</f>
        <v>76.650000000000006</v>
      </c>
      <c r="L536" s="62">
        <f t="shared" ref="L536:L546" si="227">H536*K536</f>
        <v>0</v>
      </c>
    </row>
    <row r="537" spans="1:12">
      <c r="A537" s="20">
        <v>0</v>
      </c>
      <c r="B537" s="6" t="s">
        <v>387</v>
      </c>
      <c r="C537" s="6" t="s">
        <v>2668</v>
      </c>
      <c r="D537" s="6" t="s">
        <v>56</v>
      </c>
      <c r="E537" s="48" t="s">
        <v>52</v>
      </c>
      <c r="F537" s="33">
        <v>0.69</v>
      </c>
      <c r="G537" s="5">
        <f t="shared" si="223"/>
        <v>72.45</v>
      </c>
      <c r="H537" s="61"/>
      <c r="I537" s="60">
        <f t="shared" si="224"/>
        <v>0.69</v>
      </c>
      <c r="J537" s="62">
        <f t="shared" si="225"/>
        <v>0</v>
      </c>
      <c r="K537" s="281">
        <f t="shared" si="226"/>
        <v>72.45</v>
      </c>
      <c r="L537" s="62">
        <f t="shared" si="227"/>
        <v>0</v>
      </c>
    </row>
    <row r="538" spans="1:12">
      <c r="A538" s="20">
        <v>0</v>
      </c>
      <c r="B538" s="6" t="s">
        <v>388</v>
      </c>
      <c r="C538" s="6" t="s">
        <v>2668</v>
      </c>
      <c r="D538" s="6" t="s">
        <v>58</v>
      </c>
      <c r="E538" s="48" t="s">
        <v>59</v>
      </c>
      <c r="F538" s="33">
        <v>0.6</v>
      </c>
      <c r="G538" s="5">
        <f t="shared" si="223"/>
        <v>63</v>
      </c>
      <c r="H538" s="61"/>
      <c r="I538" s="60">
        <f t="shared" si="224"/>
        <v>0.6</v>
      </c>
      <c r="J538" s="62">
        <f t="shared" si="225"/>
        <v>0</v>
      </c>
      <c r="K538" s="281">
        <f t="shared" si="226"/>
        <v>63</v>
      </c>
      <c r="L538" s="62">
        <f t="shared" si="227"/>
        <v>0</v>
      </c>
    </row>
    <row r="539" spans="1:12">
      <c r="A539" s="20">
        <v>0</v>
      </c>
      <c r="B539" s="6" t="s">
        <v>389</v>
      </c>
      <c r="C539" s="6" t="s">
        <v>2668</v>
      </c>
      <c r="D539" s="6" t="s">
        <v>61</v>
      </c>
      <c r="E539" s="48" t="s">
        <v>59</v>
      </c>
      <c r="F539" s="33">
        <v>0.56999999999999995</v>
      </c>
      <c r="G539" s="5">
        <f t="shared" si="223"/>
        <v>59.85</v>
      </c>
      <c r="H539" s="61"/>
      <c r="I539" s="60">
        <f t="shared" si="224"/>
        <v>0.56999999999999995</v>
      </c>
      <c r="J539" s="62">
        <f t="shared" si="225"/>
        <v>0</v>
      </c>
      <c r="K539" s="281">
        <f t="shared" si="226"/>
        <v>59.85</v>
      </c>
      <c r="L539" s="62">
        <f t="shared" si="227"/>
        <v>0</v>
      </c>
    </row>
    <row r="540" spans="1:12">
      <c r="A540" s="20">
        <v>0</v>
      </c>
      <c r="B540" s="6" t="s">
        <v>390</v>
      </c>
      <c r="C540" s="6" t="s">
        <v>2668</v>
      </c>
      <c r="D540" s="6" t="s">
        <v>63</v>
      </c>
      <c r="E540" s="48" t="s">
        <v>59</v>
      </c>
      <c r="F540" s="33">
        <v>0.56999999999999995</v>
      </c>
      <c r="G540" s="5">
        <f t="shared" si="223"/>
        <v>59.85</v>
      </c>
      <c r="H540" s="61"/>
      <c r="I540" s="60">
        <f t="shared" si="224"/>
        <v>0.56999999999999995</v>
      </c>
      <c r="J540" s="62">
        <f t="shared" si="225"/>
        <v>0</v>
      </c>
      <c r="K540" s="281">
        <f t="shared" si="226"/>
        <v>59.85</v>
      </c>
      <c r="L540" s="62">
        <f t="shared" si="227"/>
        <v>0</v>
      </c>
    </row>
    <row r="541" spans="1:12">
      <c r="A541" s="20">
        <v>0</v>
      </c>
      <c r="B541" s="6" t="s">
        <v>391</v>
      </c>
      <c r="C541" s="6" t="s">
        <v>2668</v>
      </c>
      <c r="D541" s="6" t="s">
        <v>65</v>
      </c>
      <c r="E541" s="48" t="s">
        <v>59</v>
      </c>
      <c r="F541" s="33">
        <v>0.56999999999999995</v>
      </c>
      <c r="G541" s="5">
        <f t="shared" si="223"/>
        <v>59.85</v>
      </c>
      <c r="H541" s="61"/>
      <c r="I541" s="60">
        <f t="shared" si="224"/>
        <v>0.56999999999999995</v>
      </c>
      <c r="J541" s="62">
        <f t="shared" si="225"/>
        <v>0</v>
      </c>
      <c r="K541" s="281">
        <f t="shared" si="226"/>
        <v>59.85</v>
      </c>
      <c r="L541" s="62">
        <f t="shared" si="227"/>
        <v>0</v>
      </c>
    </row>
    <row r="542" spans="1:12">
      <c r="A542" s="20">
        <v>0</v>
      </c>
      <c r="B542" s="6" t="s">
        <v>392</v>
      </c>
      <c r="C542" s="6" t="s">
        <v>2668</v>
      </c>
      <c r="D542" s="6" t="s">
        <v>67</v>
      </c>
      <c r="E542" s="48" t="s">
        <v>59</v>
      </c>
      <c r="F542" s="33">
        <v>0.56999999999999995</v>
      </c>
      <c r="G542" s="5">
        <f t="shared" si="223"/>
        <v>59.85</v>
      </c>
      <c r="H542" s="61"/>
      <c r="I542" s="60">
        <f t="shared" si="224"/>
        <v>0.56999999999999995</v>
      </c>
      <c r="J542" s="62">
        <f t="shared" si="225"/>
        <v>0</v>
      </c>
      <c r="K542" s="281">
        <f t="shared" si="226"/>
        <v>59.85</v>
      </c>
      <c r="L542" s="62">
        <f t="shared" si="227"/>
        <v>0</v>
      </c>
    </row>
    <row r="543" spans="1:12">
      <c r="A543" s="20">
        <v>0</v>
      </c>
      <c r="B543" s="6" t="s">
        <v>393</v>
      </c>
      <c r="C543" s="6" t="s">
        <v>2668</v>
      </c>
      <c r="D543" s="6" t="s">
        <v>69</v>
      </c>
      <c r="E543" s="48" t="s">
        <v>59</v>
      </c>
      <c r="F543" s="33">
        <v>0.56999999999999995</v>
      </c>
      <c r="G543" s="5">
        <f t="shared" si="223"/>
        <v>59.85</v>
      </c>
      <c r="H543" s="61"/>
      <c r="I543" s="60">
        <f t="shared" si="224"/>
        <v>0.56999999999999995</v>
      </c>
      <c r="J543" s="62">
        <f t="shared" si="225"/>
        <v>0</v>
      </c>
      <c r="K543" s="281">
        <f t="shared" si="226"/>
        <v>59.85</v>
      </c>
      <c r="L543" s="62">
        <f t="shared" si="227"/>
        <v>0</v>
      </c>
    </row>
    <row r="544" spans="1:12">
      <c r="A544" s="20">
        <v>0</v>
      </c>
      <c r="B544" s="6" t="s">
        <v>394</v>
      </c>
      <c r="C544" s="6" t="s">
        <v>2668</v>
      </c>
      <c r="D544" s="6" t="s">
        <v>71</v>
      </c>
      <c r="E544" s="48" t="s">
        <v>59</v>
      </c>
      <c r="F544" s="33">
        <v>0.56999999999999995</v>
      </c>
      <c r="G544" s="5">
        <f t="shared" si="223"/>
        <v>59.85</v>
      </c>
      <c r="H544" s="61"/>
      <c r="I544" s="60">
        <f t="shared" si="224"/>
        <v>0.56999999999999995</v>
      </c>
      <c r="J544" s="62">
        <f t="shared" si="225"/>
        <v>0</v>
      </c>
      <c r="K544" s="281">
        <f t="shared" si="226"/>
        <v>59.85</v>
      </c>
      <c r="L544" s="62">
        <f t="shared" si="227"/>
        <v>0</v>
      </c>
    </row>
    <row r="545" spans="1:12">
      <c r="A545" s="20">
        <v>0</v>
      </c>
      <c r="B545" s="6" t="s">
        <v>395</v>
      </c>
      <c r="C545" s="6" t="s">
        <v>2668</v>
      </c>
      <c r="D545" s="6" t="s">
        <v>75</v>
      </c>
      <c r="E545" s="48" t="s">
        <v>59</v>
      </c>
      <c r="F545" s="33">
        <v>0.56999999999999995</v>
      </c>
      <c r="G545" s="5">
        <f t="shared" si="223"/>
        <v>59.85</v>
      </c>
      <c r="H545" s="61"/>
      <c r="I545" s="60">
        <f t="shared" si="224"/>
        <v>0.56999999999999995</v>
      </c>
      <c r="J545" s="62">
        <f t="shared" si="225"/>
        <v>0</v>
      </c>
      <c r="K545" s="281">
        <f t="shared" si="226"/>
        <v>59.85</v>
      </c>
      <c r="L545" s="62">
        <f t="shared" si="227"/>
        <v>0</v>
      </c>
    </row>
    <row r="546" spans="1:12">
      <c r="A546" s="20">
        <v>0</v>
      </c>
      <c r="B546" s="6" t="s">
        <v>396</v>
      </c>
      <c r="C546" s="6" t="s">
        <v>2668</v>
      </c>
      <c r="D546" s="6" t="s">
        <v>79</v>
      </c>
      <c r="E546" s="48" t="s">
        <v>59</v>
      </c>
      <c r="F546" s="33">
        <v>0.56999999999999995</v>
      </c>
      <c r="G546" s="5">
        <f t="shared" si="223"/>
        <v>59.85</v>
      </c>
      <c r="H546" s="61"/>
      <c r="I546" s="60">
        <f t="shared" si="224"/>
        <v>0.56999999999999995</v>
      </c>
      <c r="J546" s="62">
        <f t="shared" si="225"/>
        <v>0</v>
      </c>
      <c r="K546" s="281">
        <f t="shared" si="226"/>
        <v>59.85</v>
      </c>
      <c r="L546" s="62">
        <f t="shared" si="227"/>
        <v>0</v>
      </c>
    </row>
    <row r="547" spans="1:12">
      <c r="A547" s="20"/>
      <c r="B547" s="6"/>
      <c r="C547" s="6"/>
      <c r="D547" s="6"/>
      <c r="E547" s="48"/>
      <c r="F547" s="33"/>
      <c r="G547" s="33"/>
      <c r="H547" s="61"/>
      <c r="I547" s="60"/>
      <c r="J547" s="62"/>
      <c r="K547" s="281"/>
      <c r="L547" s="62"/>
    </row>
    <row r="548" spans="1:12">
      <c r="A548" s="20">
        <v>0</v>
      </c>
      <c r="B548" s="6" t="s">
        <v>397</v>
      </c>
      <c r="C548" s="6" t="s">
        <v>2669</v>
      </c>
      <c r="D548" s="6" t="s">
        <v>56</v>
      </c>
      <c r="E548" s="48" t="s">
        <v>52</v>
      </c>
      <c r="F548" s="33">
        <v>0.3</v>
      </c>
      <c r="G548" s="7">
        <f t="shared" ref="G548:G557" si="228">ROUND(F548*Курс_EUR,2)</f>
        <v>31.5</v>
      </c>
      <c r="H548" s="61"/>
      <c r="I548" s="60">
        <f t="shared" ref="I548:I557" si="229">F548*(1-Скидка_SUNMIGHT)</f>
        <v>0.3</v>
      </c>
      <c r="J548" s="62">
        <f t="shared" ref="J548:J557" si="230">I548*H548</f>
        <v>0</v>
      </c>
      <c r="K548" s="281">
        <f t="shared" ref="K548:K557" si="231">G548*(1-Скидка_SUNMIGHT)</f>
        <v>31.5</v>
      </c>
      <c r="L548" s="62">
        <f t="shared" ref="L548:L557" si="232">H548*K548</f>
        <v>0</v>
      </c>
    </row>
    <row r="549" spans="1:12">
      <c r="A549" s="20">
        <v>0</v>
      </c>
      <c r="B549" s="6" t="s">
        <v>398</v>
      </c>
      <c r="C549" s="6" t="s">
        <v>2669</v>
      </c>
      <c r="D549" s="6" t="s">
        <v>58</v>
      </c>
      <c r="E549" s="48" t="s">
        <v>59</v>
      </c>
      <c r="F549" s="33">
        <v>0.28999999999999998</v>
      </c>
      <c r="G549" s="5">
        <f t="shared" si="228"/>
        <v>30.45</v>
      </c>
      <c r="H549" s="61"/>
      <c r="I549" s="60">
        <f t="shared" si="229"/>
        <v>0.28999999999999998</v>
      </c>
      <c r="J549" s="62">
        <f t="shared" si="230"/>
        <v>0</v>
      </c>
      <c r="K549" s="281">
        <f t="shared" si="231"/>
        <v>30.45</v>
      </c>
      <c r="L549" s="62">
        <f t="shared" si="232"/>
        <v>0</v>
      </c>
    </row>
    <row r="550" spans="1:12">
      <c r="A550" s="20">
        <v>0</v>
      </c>
      <c r="B550" s="6" t="s">
        <v>399</v>
      </c>
      <c r="C550" s="6" t="s">
        <v>2669</v>
      </c>
      <c r="D550" s="6" t="s">
        <v>61</v>
      </c>
      <c r="E550" s="48" t="s">
        <v>59</v>
      </c>
      <c r="F550" s="33">
        <v>0.28999999999999998</v>
      </c>
      <c r="G550" s="5">
        <f t="shared" si="228"/>
        <v>30.45</v>
      </c>
      <c r="H550" s="61"/>
      <c r="I550" s="60">
        <f t="shared" si="229"/>
        <v>0.28999999999999998</v>
      </c>
      <c r="J550" s="62">
        <f t="shared" si="230"/>
        <v>0</v>
      </c>
      <c r="K550" s="281">
        <f t="shared" si="231"/>
        <v>30.45</v>
      </c>
      <c r="L550" s="62">
        <f t="shared" si="232"/>
        <v>0</v>
      </c>
    </row>
    <row r="551" spans="1:12">
      <c r="A551" s="20">
        <v>0</v>
      </c>
      <c r="B551" s="6" t="s">
        <v>400</v>
      </c>
      <c r="C551" s="6" t="s">
        <v>2669</v>
      </c>
      <c r="D551" s="6" t="s">
        <v>63</v>
      </c>
      <c r="E551" s="48" t="s">
        <v>59</v>
      </c>
      <c r="F551" s="33">
        <v>0.28000000000000003</v>
      </c>
      <c r="G551" s="5">
        <f t="shared" si="228"/>
        <v>29.4</v>
      </c>
      <c r="H551" s="61"/>
      <c r="I551" s="60">
        <f t="shared" si="229"/>
        <v>0.28000000000000003</v>
      </c>
      <c r="J551" s="62">
        <f t="shared" si="230"/>
        <v>0</v>
      </c>
      <c r="K551" s="281">
        <f t="shared" si="231"/>
        <v>29.4</v>
      </c>
      <c r="L551" s="62">
        <f t="shared" si="232"/>
        <v>0</v>
      </c>
    </row>
    <row r="552" spans="1:12">
      <c r="A552" s="20">
        <v>0</v>
      </c>
      <c r="B552" s="6" t="s">
        <v>401</v>
      </c>
      <c r="C552" s="6" t="s">
        <v>2669</v>
      </c>
      <c r="D552" s="6" t="s">
        <v>65</v>
      </c>
      <c r="E552" s="48" t="s">
        <v>59</v>
      </c>
      <c r="F552" s="33">
        <v>0.27</v>
      </c>
      <c r="G552" s="5">
        <f t="shared" si="228"/>
        <v>28.35</v>
      </c>
      <c r="H552" s="61"/>
      <c r="I552" s="60">
        <f t="shared" si="229"/>
        <v>0.27</v>
      </c>
      <c r="J552" s="62">
        <f t="shared" si="230"/>
        <v>0</v>
      </c>
      <c r="K552" s="281">
        <f t="shared" si="231"/>
        <v>28.35</v>
      </c>
      <c r="L552" s="62">
        <f t="shared" si="232"/>
        <v>0</v>
      </c>
    </row>
    <row r="553" spans="1:12">
      <c r="A553" s="20">
        <v>0</v>
      </c>
      <c r="B553" s="6" t="s">
        <v>402</v>
      </c>
      <c r="C553" s="6" t="s">
        <v>2669</v>
      </c>
      <c r="D553" s="6" t="s">
        <v>67</v>
      </c>
      <c r="E553" s="48" t="s">
        <v>59</v>
      </c>
      <c r="F553" s="33">
        <v>0.27</v>
      </c>
      <c r="G553" s="5">
        <f t="shared" si="228"/>
        <v>28.35</v>
      </c>
      <c r="H553" s="61"/>
      <c r="I553" s="60">
        <f t="shared" si="229"/>
        <v>0.27</v>
      </c>
      <c r="J553" s="62">
        <f t="shared" si="230"/>
        <v>0</v>
      </c>
      <c r="K553" s="281">
        <f t="shared" si="231"/>
        <v>28.35</v>
      </c>
      <c r="L553" s="62">
        <f t="shared" si="232"/>
        <v>0</v>
      </c>
    </row>
    <row r="554" spans="1:12">
      <c r="A554" s="20">
        <v>0</v>
      </c>
      <c r="B554" s="6" t="s">
        <v>403</v>
      </c>
      <c r="C554" s="6" t="s">
        <v>2669</v>
      </c>
      <c r="D554" s="6" t="s">
        <v>69</v>
      </c>
      <c r="E554" s="48" t="s">
        <v>59</v>
      </c>
      <c r="F554" s="33">
        <v>0.27</v>
      </c>
      <c r="G554" s="5">
        <f t="shared" si="228"/>
        <v>28.35</v>
      </c>
      <c r="H554" s="61"/>
      <c r="I554" s="60">
        <f t="shared" si="229"/>
        <v>0.27</v>
      </c>
      <c r="J554" s="62">
        <f t="shared" si="230"/>
        <v>0</v>
      </c>
      <c r="K554" s="281">
        <f t="shared" si="231"/>
        <v>28.35</v>
      </c>
      <c r="L554" s="62">
        <f t="shared" si="232"/>
        <v>0</v>
      </c>
    </row>
    <row r="555" spans="1:12">
      <c r="A555" s="20">
        <v>0</v>
      </c>
      <c r="B555" s="6" t="s">
        <v>404</v>
      </c>
      <c r="C555" s="6" t="s">
        <v>2669</v>
      </c>
      <c r="D555" s="6" t="s">
        <v>71</v>
      </c>
      <c r="E555" s="48" t="s">
        <v>59</v>
      </c>
      <c r="F555" s="33">
        <v>0.27</v>
      </c>
      <c r="G555" s="5">
        <f t="shared" si="228"/>
        <v>28.35</v>
      </c>
      <c r="H555" s="61"/>
      <c r="I555" s="60">
        <f t="shared" si="229"/>
        <v>0.27</v>
      </c>
      <c r="J555" s="62">
        <f t="shared" si="230"/>
        <v>0</v>
      </c>
      <c r="K555" s="281">
        <f t="shared" si="231"/>
        <v>28.35</v>
      </c>
      <c r="L555" s="62">
        <f t="shared" si="232"/>
        <v>0</v>
      </c>
    </row>
    <row r="556" spans="1:12">
      <c r="A556" s="20">
        <v>0</v>
      </c>
      <c r="B556" s="6" t="s">
        <v>405</v>
      </c>
      <c r="C556" s="6" t="s">
        <v>2669</v>
      </c>
      <c r="D556" s="6" t="s">
        <v>75</v>
      </c>
      <c r="E556" s="48" t="s">
        <v>59</v>
      </c>
      <c r="F556" s="33">
        <v>0.27</v>
      </c>
      <c r="G556" s="5">
        <f t="shared" si="228"/>
        <v>28.35</v>
      </c>
      <c r="H556" s="61"/>
      <c r="I556" s="60">
        <f t="shared" si="229"/>
        <v>0.27</v>
      </c>
      <c r="J556" s="62">
        <f t="shared" si="230"/>
        <v>0</v>
      </c>
      <c r="K556" s="281">
        <f t="shared" si="231"/>
        <v>28.35</v>
      </c>
      <c r="L556" s="62">
        <f t="shared" si="232"/>
        <v>0</v>
      </c>
    </row>
    <row r="557" spans="1:12">
      <c r="A557" s="20">
        <v>0</v>
      </c>
      <c r="B557" s="6" t="s">
        <v>406</v>
      </c>
      <c r="C557" s="6" t="s">
        <v>2669</v>
      </c>
      <c r="D557" s="6" t="s">
        <v>79</v>
      </c>
      <c r="E557" s="48" t="s">
        <v>59</v>
      </c>
      <c r="F557" s="33">
        <v>0.27</v>
      </c>
      <c r="G557" s="5">
        <f t="shared" si="228"/>
        <v>28.35</v>
      </c>
      <c r="H557" s="61"/>
      <c r="I557" s="60">
        <f t="shared" si="229"/>
        <v>0.27</v>
      </c>
      <c r="J557" s="62">
        <f t="shared" si="230"/>
        <v>0</v>
      </c>
      <c r="K557" s="281">
        <f t="shared" si="231"/>
        <v>28.35</v>
      </c>
      <c r="L557" s="62">
        <f t="shared" si="232"/>
        <v>0</v>
      </c>
    </row>
    <row r="558" spans="1:12">
      <c r="A558" s="20"/>
      <c r="B558" s="6"/>
      <c r="C558" s="6"/>
      <c r="D558" s="6"/>
      <c r="E558" s="48"/>
      <c r="F558" s="33"/>
      <c r="G558" s="33"/>
      <c r="H558" s="61"/>
      <c r="I558" s="60"/>
      <c r="J558" s="62"/>
      <c r="K558" s="281"/>
      <c r="L558" s="62"/>
    </row>
    <row r="559" spans="1:12">
      <c r="A559" s="20">
        <v>0</v>
      </c>
      <c r="B559" s="6" t="s">
        <v>407</v>
      </c>
      <c r="C559" s="6" t="s">
        <v>2670</v>
      </c>
      <c r="D559" s="6" t="s">
        <v>54</v>
      </c>
      <c r="E559" s="48" t="s">
        <v>207</v>
      </c>
      <c r="F559" s="33">
        <v>0.83</v>
      </c>
      <c r="G559" s="7">
        <f t="shared" ref="G559:G571" si="233">ROUND(F559*Курс_EUR,2)</f>
        <v>87.15</v>
      </c>
      <c r="H559" s="61"/>
      <c r="I559" s="60">
        <f t="shared" ref="I559:I571" si="234">F559*(1-Скидка_SUNMIGHT)</f>
        <v>0.83</v>
      </c>
      <c r="J559" s="62">
        <f t="shared" ref="J559:J571" si="235">I559*H559</f>
        <v>0</v>
      </c>
      <c r="K559" s="281">
        <f t="shared" ref="K559:K571" si="236">G559*(1-Скидка_SUNMIGHT)</f>
        <v>87.15</v>
      </c>
      <c r="L559" s="62">
        <f t="shared" ref="L559:L571" si="237">H559*K559</f>
        <v>0</v>
      </c>
    </row>
    <row r="560" spans="1:12">
      <c r="A560" s="20">
        <v>0</v>
      </c>
      <c r="B560" s="6" t="s">
        <v>408</v>
      </c>
      <c r="C560" s="6" t="s">
        <v>2670</v>
      </c>
      <c r="D560" s="6" t="s">
        <v>56</v>
      </c>
      <c r="E560" s="48" t="s">
        <v>207</v>
      </c>
      <c r="F560" s="33">
        <v>0.83</v>
      </c>
      <c r="G560" s="5">
        <f t="shared" si="233"/>
        <v>87.15</v>
      </c>
      <c r="H560" s="61"/>
      <c r="I560" s="60">
        <f t="shared" si="234"/>
        <v>0.83</v>
      </c>
      <c r="J560" s="62">
        <f t="shared" si="235"/>
        <v>0</v>
      </c>
      <c r="K560" s="281">
        <f t="shared" si="236"/>
        <v>87.15</v>
      </c>
      <c r="L560" s="62">
        <f t="shared" si="237"/>
        <v>0</v>
      </c>
    </row>
    <row r="561" spans="1:12">
      <c r="A561" s="20">
        <v>0</v>
      </c>
      <c r="B561" s="6" t="s">
        <v>409</v>
      </c>
      <c r="C561" s="6" t="s">
        <v>2670</v>
      </c>
      <c r="D561" s="6" t="s">
        <v>58</v>
      </c>
      <c r="E561" s="48" t="s">
        <v>410</v>
      </c>
      <c r="F561" s="33">
        <v>0.71</v>
      </c>
      <c r="G561" s="5">
        <f t="shared" si="233"/>
        <v>74.55</v>
      </c>
      <c r="H561" s="61"/>
      <c r="I561" s="60">
        <f t="shared" si="234"/>
        <v>0.71</v>
      </c>
      <c r="J561" s="62">
        <f t="shared" si="235"/>
        <v>0</v>
      </c>
      <c r="K561" s="281">
        <f t="shared" si="236"/>
        <v>74.55</v>
      </c>
      <c r="L561" s="62">
        <f t="shared" si="237"/>
        <v>0</v>
      </c>
    </row>
    <row r="562" spans="1:12">
      <c r="A562" s="20">
        <v>0</v>
      </c>
      <c r="B562" s="6" t="s">
        <v>411</v>
      </c>
      <c r="C562" s="6" t="s">
        <v>2670</v>
      </c>
      <c r="D562" s="6" t="s">
        <v>61</v>
      </c>
      <c r="E562" s="48" t="s">
        <v>211</v>
      </c>
      <c r="F562" s="33">
        <v>0.63</v>
      </c>
      <c r="G562" s="5">
        <f t="shared" si="233"/>
        <v>66.150000000000006</v>
      </c>
      <c r="H562" s="61"/>
      <c r="I562" s="60">
        <f t="shared" si="234"/>
        <v>0.63</v>
      </c>
      <c r="J562" s="62">
        <f t="shared" si="235"/>
        <v>0</v>
      </c>
      <c r="K562" s="281">
        <f t="shared" si="236"/>
        <v>66.150000000000006</v>
      </c>
      <c r="L562" s="62">
        <f t="shared" si="237"/>
        <v>0</v>
      </c>
    </row>
    <row r="563" spans="1:12">
      <c r="A563" s="20">
        <v>0</v>
      </c>
      <c r="B563" s="6" t="s">
        <v>412</v>
      </c>
      <c r="C563" s="6" t="s">
        <v>2670</v>
      </c>
      <c r="D563" s="6" t="s">
        <v>63</v>
      </c>
      <c r="E563" s="48" t="s">
        <v>211</v>
      </c>
      <c r="F563" s="33">
        <v>0.59</v>
      </c>
      <c r="G563" s="5">
        <f t="shared" si="233"/>
        <v>61.95</v>
      </c>
      <c r="H563" s="61"/>
      <c r="I563" s="60">
        <f t="shared" si="234"/>
        <v>0.59</v>
      </c>
      <c r="J563" s="62">
        <f t="shared" si="235"/>
        <v>0</v>
      </c>
      <c r="K563" s="281">
        <f t="shared" si="236"/>
        <v>61.95</v>
      </c>
      <c r="L563" s="62">
        <f t="shared" si="237"/>
        <v>0</v>
      </c>
    </row>
    <row r="564" spans="1:12">
      <c r="A564" s="20">
        <v>0</v>
      </c>
      <c r="B564" s="6" t="s">
        <v>413</v>
      </c>
      <c r="C564" s="6" t="s">
        <v>2670</v>
      </c>
      <c r="D564" s="6" t="s">
        <v>65</v>
      </c>
      <c r="E564" s="48" t="s">
        <v>211</v>
      </c>
      <c r="F564" s="33">
        <v>0.47</v>
      </c>
      <c r="G564" s="5">
        <f t="shared" si="233"/>
        <v>49.35</v>
      </c>
      <c r="H564" s="61"/>
      <c r="I564" s="60">
        <f t="shared" si="234"/>
        <v>0.47</v>
      </c>
      <c r="J564" s="62">
        <f t="shared" si="235"/>
        <v>0</v>
      </c>
      <c r="K564" s="281">
        <f t="shared" si="236"/>
        <v>49.35</v>
      </c>
      <c r="L564" s="62">
        <f t="shared" si="237"/>
        <v>0</v>
      </c>
    </row>
    <row r="565" spans="1:12">
      <c r="A565" s="20">
        <v>0</v>
      </c>
      <c r="B565" s="6" t="s">
        <v>414</v>
      </c>
      <c r="C565" s="6" t="s">
        <v>2670</v>
      </c>
      <c r="D565" s="6" t="s">
        <v>67</v>
      </c>
      <c r="E565" s="48" t="s">
        <v>211</v>
      </c>
      <c r="F565" s="33">
        <v>0.47</v>
      </c>
      <c r="G565" s="5">
        <f t="shared" si="233"/>
        <v>49.35</v>
      </c>
      <c r="H565" s="61"/>
      <c r="I565" s="60">
        <f t="shared" si="234"/>
        <v>0.47</v>
      </c>
      <c r="J565" s="62">
        <f t="shared" si="235"/>
        <v>0</v>
      </c>
      <c r="K565" s="281">
        <f t="shared" si="236"/>
        <v>49.35</v>
      </c>
      <c r="L565" s="62">
        <f t="shared" si="237"/>
        <v>0</v>
      </c>
    </row>
    <row r="566" spans="1:12">
      <c r="A566" s="20">
        <v>0</v>
      </c>
      <c r="B566" s="6" t="s">
        <v>415</v>
      </c>
      <c r="C566" s="6" t="s">
        <v>2670</v>
      </c>
      <c r="D566" s="6" t="s">
        <v>69</v>
      </c>
      <c r="E566" s="48" t="s">
        <v>211</v>
      </c>
      <c r="F566" s="33">
        <v>0.47</v>
      </c>
      <c r="G566" s="5">
        <f t="shared" si="233"/>
        <v>49.35</v>
      </c>
      <c r="H566" s="61"/>
      <c r="I566" s="60">
        <f t="shared" si="234"/>
        <v>0.47</v>
      </c>
      <c r="J566" s="62">
        <f t="shared" si="235"/>
        <v>0</v>
      </c>
      <c r="K566" s="281">
        <f t="shared" si="236"/>
        <v>49.35</v>
      </c>
      <c r="L566" s="62">
        <f t="shared" si="237"/>
        <v>0</v>
      </c>
    </row>
    <row r="567" spans="1:12">
      <c r="A567" s="20">
        <v>0</v>
      </c>
      <c r="B567" s="6" t="s">
        <v>416</v>
      </c>
      <c r="C567" s="6" t="s">
        <v>2670</v>
      </c>
      <c r="D567" s="6" t="s">
        <v>71</v>
      </c>
      <c r="E567" s="48" t="s">
        <v>211</v>
      </c>
      <c r="F567" s="33">
        <v>0.47</v>
      </c>
      <c r="G567" s="5">
        <f t="shared" si="233"/>
        <v>49.35</v>
      </c>
      <c r="H567" s="61"/>
      <c r="I567" s="60">
        <f t="shared" si="234"/>
        <v>0.47</v>
      </c>
      <c r="J567" s="62">
        <f t="shared" si="235"/>
        <v>0</v>
      </c>
      <c r="K567" s="281">
        <f t="shared" si="236"/>
        <v>49.35</v>
      </c>
      <c r="L567" s="62">
        <f t="shared" si="237"/>
        <v>0</v>
      </c>
    </row>
    <row r="568" spans="1:12">
      <c r="A568" s="20">
        <v>0</v>
      </c>
      <c r="B568" s="6" t="s">
        <v>417</v>
      </c>
      <c r="C568" s="6" t="s">
        <v>2670</v>
      </c>
      <c r="D568" s="6" t="s">
        <v>75</v>
      </c>
      <c r="E568" s="48" t="s">
        <v>211</v>
      </c>
      <c r="F568" s="33">
        <v>0.47</v>
      </c>
      <c r="G568" s="5">
        <f t="shared" si="233"/>
        <v>49.35</v>
      </c>
      <c r="H568" s="61"/>
      <c r="I568" s="60">
        <f t="shared" si="234"/>
        <v>0.47</v>
      </c>
      <c r="J568" s="62">
        <f t="shared" si="235"/>
        <v>0</v>
      </c>
      <c r="K568" s="281">
        <f t="shared" si="236"/>
        <v>49.35</v>
      </c>
      <c r="L568" s="62">
        <f t="shared" si="237"/>
        <v>0</v>
      </c>
    </row>
    <row r="569" spans="1:12">
      <c r="A569" s="20">
        <v>0</v>
      </c>
      <c r="B569" s="6" t="s">
        <v>418</v>
      </c>
      <c r="C569" s="6" t="s">
        <v>2670</v>
      </c>
      <c r="D569" s="6" t="s">
        <v>79</v>
      </c>
      <c r="E569" s="48" t="s">
        <v>211</v>
      </c>
      <c r="F569" s="33">
        <v>0.47</v>
      </c>
      <c r="G569" s="5">
        <f t="shared" si="233"/>
        <v>49.35</v>
      </c>
      <c r="H569" s="61"/>
      <c r="I569" s="60">
        <f t="shared" si="234"/>
        <v>0.47</v>
      </c>
      <c r="J569" s="62">
        <f t="shared" si="235"/>
        <v>0</v>
      </c>
      <c r="K569" s="281">
        <f t="shared" si="236"/>
        <v>49.35</v>
      </c>
      <c r="L569" s="62">
        <f t="shared" si="237"/>
        <v>0</v>
      </c>
    </row>
    <row r="570" spans="1:12">
      <c r="A570" s="20">
        <v>0</v>
      </c>
      <c r="B570" s="6" t="s">
        <v>419</v>
      </c>
      <c r="C570" s="6" t="s">
        <v>2670</v>
      </c>
      <c r="D570" s="6" t="s">
        <v>81</v>
      </c>
      <c r="E570" s="48" t="s">
        <v>211</v>
      </c>
      <c r="F570" s="33">
        <v>0.47</v>
      </c>
      <c r="G570" s="5">
        <f t="shared" si="233"/>
        <v>49.35</v>
      </c>
      <c r="H570" s="61"/>
      <c r="I570" s="60">
        <f t="shared" si="234"/>
        <v>0.47</v>
      </c>
      <c r="J570" s="62">
        <f t="shared" si="235"/>
        <v>0</v>
      </c>
      <c r="K570" s="281">
        <f t="shared" si="236"/>
        <v>49.35</v>
      </c>
      <c r="L570" s="62">
        <f t="shared" si="237"/>
        <v>0</v>
      </c>
    </row>
    <row r="571" spans="1:12">
      <c r="A571" s="20">
        <v>0</v>
      </c>
      <c r="B571" s="6" t="s">
        <v>420</v>
      </c>
      <c r="C571" s="6" t="s">
        <v>2670</v>
      </c>
      <c r="D571" s="6" t="s">
        <v>83</v>
      </c>
      <c r="E571" s="48" t="s">
        <v>211</v>
      </c>
      <c r="F571" s="33">
        <v>0.47</v>
      </c>
      <c r="G571" s="5">
        <f t="shared" si="233"/>
        <v>49.35</v>
      </c>
      <c r="H571" s="61"/>
      <c r="I571" s="60">
        <f t="shared" si="234"/>
        <v>0.47</v>
      </c>
      <c r="J571" s="62">
        <f t="shared" si="235"/>
        <v>0</v>
      </c>
      <c r="K571" s="281">
        <f t="shared" si="236"/>
        <v>49.35</v>
      </c>
      <c r="L571" s="62">
        <f t="shared" si="237"/>
        <v>0</v>
      </c>
    </row>
    <row r="572" spans="1:12">
      <c r="A572" s="20"/>
      <c r="B572" s="6"/>
      <c r="C572" s="6"/>
      <c r="D572" s="6"/>
      <c r="E572" s="48"/>
      <c r="F572" s="33"/>
      <c r="G572" s="33"/>
      <c r="H572" s="61"/>
      <c r="I572" s="60"/>
      <c r="J572" s="62"/>
      <c r="K572" s="281"/>
      <c r="L572" s="62"/>
    </row>
    <row r="573" spans="1:12">
      <c r="A573" s="20">
        <v>0</v>
      </c>
      <c r="B573" s="6" t="s">
        <v>421</v>
      </c>
      <c r="C573" s="6" t="s">
        <v>2671</v>
      </c>
      <c r="D573" s="6" t="s">
        <v>54</v>
      </c>
      <c r="E573" s="48" t="s">
        <v>221</v>
      </c>
      <c r="F573" s="33">
        <v>57.44</v>
      </c>
      <c r="G573" s="7">
        <f t="shared" ref="G573:G585" si="238">ROUND(F573*Курс_EUR,2)</f>
        <v>6031.2</v>
      </c>
      <c r="H573" s="61"/>
      <c r="I573" s="60">
        <f t="shared" ref="I573:I585" si="239">F573*(1-Скидка_SUNMIGHT)</f>
        <v>57.44</v>
      </c>
      <c r="J573" s="62">
        <f t="shared" ref="J573:J585" si="240">I573*H573</f>
        <v>0</v>
      </c>
      <c r="K573" s="281">
        <f t="shared" ref="K573:K585" si="241">G573*(1-Скидка_SUNMIGHT)</f>
        <v>6031.2</v>
      </c>
      <c r="L573" s="62">
        <f t="shared" ref="L573:L585" si="242">H573*K573</f>
        <v>0</v>
      </c>
    </row>
    <row r="574" spans="1:12">
      <c r="A574" s="20">
        <v>0</v>
      </c>
      <c r="B574" s="6" t="s">
        <v>422</v>
      </c>
      <c r="C574" s="6" t="s">
        <v>2671</v>
      </c>
      <c r="D574" s="6" t="s">
        <v>56</v>
      </c>
      <c r="E574" s="48" t="s">
        <v>225</v>
      </c>
      <c r="F574" s="33">
        <v>54.72</v>
      </c>
      <c r="G574" s="5">
        <f t="shared" si="238"/>
        <v>5745.6</v>
      </c>
      <c r="H574" s="61"/>
      <c r="I574" s="60">
        <f t="shared" si="239"/>
        <v>54.72</v>
      </c>
      <c r="J574" s="62">
        <f t="shared" si="240"/>
        <v>0</v>
      </c>
      <c r="K574" s="281">
        <f t="shared" si="241"/>
        <v>5745.6</v>
      </c>
      <c r="L574" s="62">
        <f t="shared" si="242"/>
        <v>0</v>
      </c>
    </row>
    <row r="575" spans="1:12">
      <c r="A575" s="20">
        <v>0</v>
      </c>
      <c r="B575" s="6" t="s">
        <v>423</v>
      </c>
      <c r="C575" s="6" t="s">
        <v>2671</v>
      </c>
      <c r="D575" s="6" t="s">
        <v>58</v>
      </c>
      <c r="E575" s="48" t="s">
        <v>225</v>
      </c>
      <c r="F575" s="33">
        <v>47.91</v>
      </c>
      <c r="G575" s="5">
        <f t="shared" si="238"/>
        <v>5030.55</v>
      </c>
      <c r="H575" s="61"/>
      <c r="I575" s="60">
        <f t="shared" si="239"/>
        <v>47.91</v>
      </c>
      <c r="J575" s="62">
        <f t="shared" si="240"/>
        <v>0</v>
      </c>
      <c r="K575" s="281">
        <f t="shared" si="241"/>
        <v>5030.55</v>
      </c>
      <c r="L575" s="62">
        <f t="shared" si="242"/>
        <v>0</v>
      </c>
    </row>
    <row r="576" spans="1:12">
      <c r="A576" s="20">
        <v>0</v>
      </c>
      <c r="B576" s="6" t="s">
        <v>424</v>
      </c>
      <c r="C576" s="6" t="s">
        <v>2671</v>
      </c>
      <c r="D576" s="6" t="s">
        <v>61</v>
      </c>
      <c r="E576" s="48" t="s">
        <v>225</v>
      </c>
      <c r="F576" s="33">
        <v>42.39</v>
      </c>
      <c r="G576" s="5">
        <f t="shared" si="238"/>
        <v>4450.95</v>
      </c>
      <c r="H576" s="61"/>
      <c r="I576" s="60">
        <f t="shared" si="239"/>
        <v>42.39</v>
      </c>
      <c r="J576" s="62">
        <f t="shared" si="240"/>
        <v>0</v>
      </c>
      <c r="K576" s="281">
        <f t="shared" si="241"/>
        <v>4450.95</v>
      </c>
      <c r="L576" s="62">
        <f t="shared" si="242"/>
        <v>0</v>
      </c>
    </row>
    <row r="577" spans="1:12">
      <c r="A577" s="20">
        <v>0</v>
      </c>
      <c r="B577" s="6" t="s">
        <v>425</v>
      </c>
      <c r="C577" s="6" t="s">
        <v>2671</v>
      </c>
      <c r="D577" s="6" t="s">
        <v>63</v>
      </c>
      <c r="E577" s="48" t="s">
        <v>225</v>
      </c>
      <c r="F577" s="33">
        <v>42.39</v>
      </c>
      <c r="G577" s="5">
        <f t="shared" si="238"/>
        <v>4450.95</v>
      </c>
      <c r="H577" s="61"/>
      <c r="I577" s="60">
        <f t="shared" si="239"/>
        <v>42.39</v>
      </c>
      <c r="J577" s="62">
        <f t="shared" si="240"/>
        <v>0</v>
      </c>
      <c r="K577" s="281">
        <f t="shared" si="241"/>
        <v>4450.95</v>
      </c>
      <c r="L577" s="62">
        <f t="shared" si="242"/>
        <v>0</v>
      </c>
    </row>
    <row r="578" spans="1:12">
      <c r="A578" s="20">
        <v>0</v>
      </c>
      <c r="B578" s="6" t="s">
        <v>426</v>
      </c>
      <c r="C578" s="6" t="s">
        <v>2671</v>
      </c>
      <c r="D578" s="6" t="s">
        <v>65</v>
      </c>
      <c r="E578" s="48" t="s">
        <v>225</v>
      </c>
      <c r="F578" s="33">
        <v>42.39</v>
      </c>
      <c r="G578" s="5">
        <f t="shared" si="238"/>
        <v>4450.95</v>
      </c>
      <c r="H578" s="61"/>
      <c r="I578" s="60">
        <f t="shared" si="239"/>
        <v>42.39</v>
      </c>
      <c r="J578" s="62">
        <f t="shared" si="240"/>
        <v>0</v>
      </c>
      <c r="K578" s="281">
        <f t="shared" si="241"/>
        <v>4450.95</v>
      </c>
      <c r="L578" s="62">
        <f t="shared" si="242"/>
        <v>0</v>
      </c>
    </row>
    <row r="579" spans="1:12">
      <c r="A579" s="20">
        <v>0</v>
      </c>
      <c r="B579" s="6" t="s">
        <v>427</v>
      </c>
      <c r="C579" s="6" t="s">
        <v>2671</v>
      </c>
      <c r="D579" s="6" t="s">
        <v>67</v>
      </c>
      <c r="E579" s="48" t="s">
        <v>225</v>
      </c>
      <c r="F579" s="33">
        <v>40.299999999999997</v>
      </c>
      <c r="G579" s="5">
        <f t="shared" si="238"/>
        <v>4231.5</v>
      </c>
      <c r="H579" s="61"/>
      <c r="I579" s="60">
        <f t="shared" si="239"/>
        <v>40.299999999999997</v>
      </c>
      <c r="J579" s="62">
        <f t="shared" si="240"/>
        <v>0</v>
      </c>
      <c r="K579" s="281">
        <f t="shared" si="241"/>
        <v>4231.5</v>
      </c>
      <c r="L579" s="62">
        <f t="shared" si="242"/>
        <v>0</v>
      </c>
    </row>
    <row r="580" spans="1:12">
      <c r="A580" s="20">
        <v>0</v>
      </c>
      <c r="B580" s="6" t="s">
        <v>428</v>
      </c>
      <c r="C580" s="6" t="s">
        <v>2671</v>
      </c>
      <c r="D580" s="6" t="s">
        <v>69</v>
      </c>
      <c r="E580" s="48" t="s">
        <v>225</v>
      </c>
      <c r="F580" s="33">
        <v>40.299999999999997</v>
      </c>
      <c r="G580" s="5">
        <f t="shared" si="238"/>
        <v>4231.5</v>
      </c>
      <c r="H580" s="61"/>
      <c r="I580" s="60">
        <f t="shared" si="239"/>
        <v>40.299999999999997</v>
      </c>
      <c r="J580" s="62">
        <f t="shared" si="240"/>
        <v>0</v>
      </c>
      <c r="K580" s="281">
        <f t="shared" si="241"/>
        <v>4231.5</v>
      </c>
      <c r="L580" s="62">
        <f t="shared" si="242"/>
        <v>0</v>
      </c>
    </row>
    <row r="581" spans="1:12">
      <c r="A581" s="20">
        <v>0</v>
      </c>
      <c r="B581" s="6" t="s">
        <v>429</v>
      </c>
      <c r="C581" s="6" t="s">
        <v>2671</v>
      </c>
      <c r="D581" s="6" t="s">
        <v>71</v>
      </c>
      <c r="E581" s="48" t="s">
        <v>225</v>
      </c>
      <c r="F581" s="33">
        <v>40.299999999999997</v>
      </c>
      <c r="G581" s="5">
        <f t="shared" si="238"/>
        <v>4231.5</v>
      </c>
      <c r="H581" s="61"/>
      <c r="I581" s="60">
        <f t="shared" si="239"/>
        <v>40.299999999999997</v>
      </c>
      <c r="J581" s="62">
        <f t="shared" si="240"/>
        <v>0</v>
      </c>
      <c r="K581" s="281">
        <f t="shared" si="241"/>
        <v>4231.5</v>
      </c>
      <c r="L581" s="62">
        <f t="shared" si="242"/>
        <v>0</v>
      </c>
    </row>
    <row r="582" spans="1:12">
      <c r="A582" s="20">
        <v>0</v>
      </c>
      <c r="B582" s="6" t="s">
        <v>430</v>
      </c>
      <c r="C582" s="6" t="s">
        <v>2671</v>
      </c>
      <c r="D582" s="6" t="s">
        <v>73</v>
      </c>
      <c r="E582" s="48" t="s">
        <v>225</v>
      </c>
      <c r="F582" s="33">
        <v>40.299999999999997</v>
      </c>
      <c r="G582" s="5">
        <f t="shared" si="238"/>
        <v>4231.5</v>
      </c>
      <c r="H582" s="61"/>
      <c r="I582" s="60">
        <f t="shared" si="239"/>
        <v>40.299999999999997</v>
      </c>
      <c r="J582" s="62">
        <f t="shared" si="240"/>
        <v>0</v>
      </c>
      <c r="K582" s="281">
        <f t="shared" si="241"/>
        <v>4231.5</v>
      </c>
      <c r="L582" s="62">
        <f t="shared" si="242"/>
        <v>0</v>
      </c>
    </row>
    <row r="583" spans="1:12">
      <c r="A583" s="20">
        <v>0</v>
      </c>
      <c r="B583" s="6" t="s">
        <v>431</v>
      </c>
      <c r="C583" s="6" t="s">
        <v>2671</v>
      </c>
      <c r="D583" s="6" t="s">
        <v>75</v>
      </c>
      <c r="E583" s="48" t="s">
        <v>225</v>
      </c>
      <c r="F583" s="33">
        <v>40.299999999999997</v>
      </c>
      <c r="G583" s="5">
        <f t="shared" si="238"/>
        <v>4231.5</v>
      </c>
      <c r="H583" s="61"/>
      <c r="I583" s="60">
        <f t="shared" si="239"/>
        <v>40.299999999999997</v>
      </c>
      <c r="J583" s="62">
        <f t="shared" si="240"/>
        <v>0</v>
      </c>
      <c r="K583" s="281">
        <f t="shared" si="241"/>
        <v>4231.5</v>
      </c>
      <c r="L583" s="62">
        <f t="shared" si="242"/>
        <v>0</v>
      </c>
    </row>
    <row r="584" spans="1:12">
      <c r="A584" s="20">
        <v>0</v>
      </c>
      <c r="B584" s="6" t="s">
        <v>432</v>
      </c>
      <c r="C584" s="6" t="s">
        <v>2671</v>
      </c>
      <c r="D584" s="6" t="s">
        <v>77</v>
      </c>
      <c r="E584" s="48" t="s">
        <v>225</v>
      </c>
      <c r="F584" s="33">
        <v>40.299999999999997</v>
      </c>
      <c r="G584" s="5">
        <f t="shared" si="238"/>
        <v>4231.5</v>
      </c>
      <c r="H584" s="61"/>
      <c r="I584" s="60">
        <f t="shared" si="239"/>
        <v>40.299999999999997</v>
      </c>
      <c r="J584" s="62">
        <f t="shared" si="240"/>
        <v>0</v>
      </c>
      <c r="K584" s="281">
        <f t="shared" si="241"/>
        <v>4231.5</v>
      </c>
      <c r="L584" s="62">
        <f t="shared" si="242"/>
        <v>0</v>
      </c>
    </row>
    <row r="585" spans="1:12">
      <c r="A585" s="20">
        <v>0</v>
      </c>
      <c r="B585" s="6" t="s">
        <v>433</v>
      </c>
      <c r="C585" s="32" t="s">
        <v>2671</v>
      </c>
      <c r="D585" s="32" t="s">
        <v>79</v>
      </c>
      <c r="E585" s="48" t="s">
        <v>225</v>
      </c>
      <c r="F585" s="33">
        <v>40.299999999999997</v>
      </c>
      <c r="G585" s="5">
        <f t="shared" si="238"/>
        <v>4231.5</v>
      </c>
      <c r="H585" s="61"/>
      <c r="I585" s="60">
        <f t="shared" si="239"/>
        <v>40.299999999999997</v>
      </c>
      <c r="J585" s="62">
        <f t="shared" si="240"/>
        <v>0</v>
      </c>
      <c r="K585" s="281">
        <f t="shared" si="241"/>
        <v>4231.5</v>
      </c>
      <c r="L585" s="62">
        <f t="shared" si="242"/>
        <v>0</v>
      </c>
    </row>
    <row r="586" spans="1:12">
      <c r="A586" s="20"/>
      <c r="B586" s="6"/>
      <c r="C586" s="32"/>
      <c r="D586" s="32"/>
      <c r="E586" s="48"/>
      <c r="F586" s="33"/>
      <c r="G586" s="33"/>
      <c r="H586" s="61"/>
      <c r="I586" s="60"/>
      <c r="J586" s="62"/>
      <c r="K586" s="281"/>
      <c r="L586" s="62"/>
    </row>
    <row r="587" spans="1:12">
      <c r="A587" s="20">
        <v>0</v>
      </c>
      <c r="B587" s="6" t="s">
        <v>434</v>
      </c>
      <c r="C587" s="32" t="s">
        <v>2672</v>
      </c>
      <c r="D587" s="32" t="s">
        <v>54</v>
      </c>
      <c r="E587" s="48" t="s">
        <v>221</v>
      </c>
      <c r="F587" s="33">
        <v>75.05</v>
      </c>
      <c r="G587" s="7">
        <f t="shared" ref="G587:G595" si="243">ROUND(F587*Курс_EUR,2)</f>
        <v>7880.25</v>
      </c>
      <c r="H587" s="61"/>
      <c r="I587" s="60">
        <f t="shared" ref="I587:I595" si="244">F587*(1-Скидка_SUNMIGHT)</f>
        <v>75.05</v>
      </c>
      <c r="J587" s="62">
        <f t="shared" ref="J587:J595" si="245">I587*H587</f>
        <v>0</v>
      </c>
      <c r="K587" s="281">
        <f t="shared" ref="K587:K595" si="246">G587*(1-Скидка_SUNMIGHT)</f>
        <v>7880.25</v>
      </c>
      <c r="L587" s="62">
        <f t="shared" ref="L587:L595" si="247">H587*K587</f>
        <v>0</v>
      </c>
    </row>
    <row r="588" spans="1:12">
      <c r="A588" s="20">
        <v>0</v>
      </c>
      <c r="B588" s="6" t="s">
        <v>435</v>
      </c>
      <c r="C588" s="32" t="s">
        <v>2672</v>
      </c>
      <c r="D588" s="32" t="s">
        <v>56</v>
      </c>
      <c r="E588" s="48" t="s">
        <v>225</v>
      </c>
      <c r="F588" s="33">
        <v>70.73</v>
      </c>
      <c r="G588" s="5">
        <f t="shared" si="243"/>
        <v>7426.65</v>
      </c>
      <c r="H588" s="61"/>
      <c r="I588" s="60">
        <f t="shared" si="244"/>
        <v>70.73</v>
      </c>
      <c r="J588" s="62">
        <f t="shared" si="245"/>
        <v>0</v>
      </c>
      <c r="K588" s="281">
        <f t="shared" si="246"/>
        <v>7426.65</v>
      </c>
      <c r="L588" s="62">
        <f t="shared" si="247"/>
        <v>0</v>
      </c>
    </row>
    <row r="589" spans="1:12">
      <c r="A589" s="20">
        <v>0</v>
      </c>
      <c r="B589" s="6" t="s">
        <v>436</v>
      </c>
      <c r="C589" s="32" t="s">
        <v>2672</v>
      </c>
      <c r="D589" s="32" t="s">
        <v>58</v>
      </c>
      <c r="E589" s="48" t="s">
        <v>225</v>
      </c>
      <c r="F589" s="33">
        <v>59.36</v>
      </c>
      <c r="G589" s="5">
        <f t="shared" si="243"/>
        <v>6232.8</v>
      </c>
      <c r="H589" s="61"/>
      <c r="I589" s="60">
        <f t="shared" si="244"/>
        <v>59.36</v>
      </c>
      <c r="J589" s="62">
        <f t="shared" si="245"/>
        <v>0</v>
      </c>
      <c r="K589" s="281">
        <f t="shared" si="246"/>
        <v>6232.8</v>
      </c>
      <c r="L589" s="62">
        <f t="shared" si="247"/>
        <v>0</v>
      </c>
    </row>
    <row r="590" spans="1:12">
      <c r="A590" s="20">
        <v>0</v>
      </c>
      <c r="B590" s="6" t="s">
        <v>437</v>
      </c>
      <c r="C590" s="32" t="s">
        <v>2672</v>
      </c>
      <c r="D590" s="32" t="s">
        <v>61</v>
      </c>
      <c r="E590" s="48" t="s">
        <v>225</v>
      </c>
      <c r="F590" s="33">
        <v>51.3</v>
      </c>
      <c r="G590" s="5">
        <f t="shared" si="243"/>
        <v>5386.5</v>
      </c>
      <c r="H590" s="61"/>
      <c r="I590" s="60">
        <f t="shared" si="244"/>
        <v>51.3</v>
      </c>
      <c r="J590" s="62">
        <f t="shared" si="245"/>
        <v>0</v>
      </c>
      <c r="K590" s="281">
        <f t="shared" si="246"/>
        <v>5386.5</v>
      </c>
      <c r="L590" s="62">
        <f t="shared" si="247"/>
        <v>0</v>
      </c>
    </row>
    <row r="591" spans="1:12">
      <c r="A591" s="20">
        <v>0</v>
      </c>
      <c r="B591" s="6" t="s">
        <v>438</v>
      </c>
      <c r="C591" s="32" t="s">
        <v>2672</v>
      </c>
      <c r="D591" s="32" t="s">
        <v>63</v>
      </c>
      <c r="E591" s="48" t="s">
        <v>225</v>
      </c>
      <c r="F591" s="33">
        <v>51.3</v>
      </c>
      <c r="G591" s="5">
        <f t="shared" si="243"/>
        <v>5386.5</v>
      </c>
      <c r="H591" s="61"/>
      <c r="I591" s="60">
        <f t="shared" si="244"/>
        <v>51.3</v>
      </c>
      <c r="J591" s="62">
        <f t="shared" si="245"/>
        <v>0</v>
      </c>
      <c r="K591" s="281">
        <f t="shared" si="246"/>
        <v>5386.5</v>
      </c>
      <c r="L591" s="62">
        <f t="shared" si="247"/>
        <v>0</v>
      </c>
    </row>
    <row r="592" spans="1:12">
      <c r="A592" s="20">
        <v>0</v>
      </c>
      <c r="B592" s="6" t="s">
        <v>439</v>
      </c>
      <c r="C592" s="32" t="s">
        <v>2672</v>
      </c>
      <c r="D592" s="32" t="s">
        <v>67</v>
      </c>
      <c r="E592" s="48" t="s">
        <v>225</v>
      </c>
      <c r="F592" s="33">
        <v>48.23</v>
      </c>
      <c r="G592" s="5">
        <f t="shared" si="243"/>
        <v>5064.1499999999996</v>
      </c>
      <c r="H592" s="61"/>
      <c r="I592" s="60">
        <f t="shared" si="244"/>
        <v>48.23</v>
      </c>
      <c r="J592" s="62">
        <f t="shared" si="245"/>
        <v>0</v>
      </c>
      <c r="K592" s="281">
        <f t="shared" si="246"/>
        <v>5064.1499999999996</v>
      </c>
      <c r="L592" s="62">
        <f t="shared" si="247"/>
        <v>0</v>
      </c>
    </row>
    <row r="593" spans="1:12">
      <c r="A593" s="20">
        <v>0</v>
      </c>
      <c r="B593" s="6" t="s">
        <v>440</v>
      </c>
      <c r="C593" s="32" t="s">
        <v>2672</v>
      </c>
      <c r="D593" s="32" t="s">
        <v>71</v>
      </c>
      <c r="E593" s="48" t="s">
        <v>225</v>
      </c>
      <c r="F593" s="33">
        <v>48.23</v>
      </c>
      <c r="G593" s="5">
        <f t="shared" si="243"/>
        <v>5064.1499999999996</v>
      </c>
      <c r="H593" s="61"/>
      <c r="I593" s="60">
        <f t="shared" si="244"/>
        <v>48.23</v>
      </c>
      <c r="J593" s="62">
        <f t="shared" si="245"/>
        <v>0</v>
      </c>
      <c r="K593" s="281">
        <f t="shared" si="246"/>
        <v>5064.1499999999996</v>
      </c>
      <c r="L593" s="62">
        <f t="shared" si="247"/>
        <v>0</v>
      </c>
    </row>
    <row r="594" spans="1:12">
      <c r="A594" s="20">
        <v>0</v>
      </c>
      <c r="B594" s="6" t="s">
        <v>441</v>
      </c>
      <c r="C594" s="32" t="s">
        <v>2672</v>
      </c>
      <c r="D594" s="32" t="s">
        <v>75</v>
      </c>
      <c r="E594" s="48" t="s">
        <v>225</v>
      </c>
      <c r="F594" s="33">
        <v>48.23</v>
      </c>
      <c r="G594" s="5">
        <f t="shared" si="243"/>
        <v>5064.1499999999996</v>
      </c>
      <c r="H594" s="61"/>
      <c r="I594" s="60">
        <f t="shared" si="244"/>
        <v>48.23</v>
      </c>
      <c r="J594" s="62">
        <f t="shared" si="245"/>
        <v>0</v>
      </c>
      <c r="K594" s="281">
        <f t="shared" si="246"/>
        <v>5064.1499999999996</v>
      </c>
      <c r="L594" s="62">
        <f t="shared" si="247"/>
        <v>0</v>
      </c>
    </row>
    <row r="595" spans="1:12">
      <c r="A595" s="20">
        <v>0</v>
      </c>
      <c r="B595" s="6" t="s">
        <v>442</v>
      </c>
      <c r="C595" s="32" t="s">
        <v>2672</v>
      </c>
      <c r="D595" s="32" t="s">
        <v>79</v>
      </c>
      <c r="E595" s="48" t="s">
        <v>225</v>
      </c>
      <c r="F595" s="33">
        <v>48.23</v>
      </c>
      <c r="G595" s="5">
        <f t="shared" si="243"/>
        <v>5064.1499999999996</v>
      </c>
      <c r="H595" s="61"/>
      <c r="I595" s="60">
        <f t="shared" si="244"/>
        <v>48.23</v>
      </c>
      <c r="J595" s="62">
        <f t="shared" si="245"/>
        <v>0</v>
      </c>
      <c r="K595" s="281">
        <f t="shared" si="246"/>
        <v>5064.1499999999996</v>
      </c>
      <c r="L595" s="62">
        <f t="shared" si="247"/>
        <v>0</v>
      </c>
    </row>
    <row r="596" spans="1:12">
      <c r="A596" s="20"/>
      <c r="B596" s="6"/>
      <c r="C596" s="32"/>
      <c r="D596" s="32"/>
      <c r="E596" s="48"/>
      <c r="F596" s="33"/>
      <c r="G596" s="33"/>
      <c r="H596" s="61"/>
      <c r="I596" s="60"/>
      <c r="J596" s="62"/>
      <c r="K596" s="281"/>
      <c r="L596" s="62"/>
    </row>
    <row r="597" spans="1:12">
      <c r="A597" s="20">
        <v>0</v>
      </c>
      <c r="B597" s="6" t="s">
        <v>443</v>
      </c>
      <c r="C597" s="32" t="s">
        <v>2673</v>
      </c>
      <c r="D597" s="32" t="s">
        <v>56</v>
      </c>
      <c r="E597" s="48" t="s">
        <v>221</v>
      </c>
      <c r="F597" s="33">
        <v>49.18</v>
      </c>
      <c r="G597" s="7">
        <f t="shared" ref="G597:G610" si="248">ROUND(F597*Курс_EUR,2)</f>
        <v>5163.8999999999996</v>
      </c>
      <c r="H597" s="61"/>
      <c r="I597" s="60">
        <f t="shared" ref="I597:I610" si="249">F597*(1-Скидка_SUNMIGHT)</f>
        <v>49.18</v>
      </c>
      <c r="J597" s="62">
        <f t="shared" ref="J597:J610" si="250">I597*H597</f>
        <v>0</v>
      </c>
      <c r="K597" s="281">
        <f t="shared" ref="K597:K610" si="251">G597*(1-Скидка_SUNMIGHT)</f>
        <v>5163.8999999999996</v>
      </c>
      <c r="L597" s="62">
        <f t="shared" ref="L597:L610" si="252">H597*K597</f>
        <v>0</v>
      </c>
    </row>
    <row r="598" spans="1:12">
      <c r="A598" s="20">
        <v>0</v>
      </c>
      <c r="B598" s="6" t="s">
        <v>444</v>
      </c>
      <c r="C598" s="32" t="s">
        <v>2673</v>
      </c>
      <c r="D598" s="32" t="s">
        <v>58</v>
      </c>
      <c r="E598" s="48" t="s">
        <v>221</v>
      </c>
      <c r="F598" s="33">
        <v>47.91</v>
      </c>
      <c r="G598" s="5">
        <f t="shared" si="248"/>
        <v>5030.55</v>
      </c>
      <c r="H598" s="61"/>
      <c r="I598" s="60">
        <f t="shared" si="249"/>
        <v>47.91</v>
      </c>
      <c r="J598" s="62">
        <f t="shared" si="250"/>
        <v>0</v>
      </c>
      <c r="K598" s="281">
        <f t="shared" si="251"/>
        <v>5030.55</v>
      </c>
      <c r="L598" s="62">
        <f t="shared" si="252"/>
        <v>0</v>
      </c>
    </row>
    <row r="599" spans="1:12">
      <c r="A599" s="20">
        <v>0</v>
      </c>
      <c r="B599" s="6" t="s">
        <v>445</v>
      </c>
      <c r="C599" s="32" t="s">
        <v>2673</v>
      </c>
      <c r="D599" s="32" t="s">
        <v>61</v>
      </c>
      <c r="E599" s="48" t="s">
        <v>221</v>
      </c>
      <c r="F599" s="33">
        <v>47.29</v>
      </c>
      <c r="G599" s="5">
        <f t="shared" si="248"/>
        <v>4965.45</v>
      </c>
      <c r="H599" s="61"/>
      <c r="I599" s="60">
        <f t="shared" si="249"/>
        <v>47.29</v>
      </c>
      <c r="J599" s="62">
        <f t="shared" si="250"/>
        <v>0</v>
      </c>
      <c r="K599" s="281">
        <f t="shared" si="251"/>
        <v>4965.45</v>
      </c>
      <c r="L599" s="62">
        <f t="shared" si="252"/>
        <v>0</v>
      </c>
    </row>
    <row r="600" spans="1:12">
      <c r="A600" s="20">
        <v>0</v>
      </c>
      <c r="B600" s="6" t="s">
        <v>446</v>
      </c>
      <c r="C600" s="32" t="s">
        <v>2673</v>
      </c>
      <c r="D600" s="32" t="s">
        <v>63</v>
      </c>
      <c r="E600" s="48" t="s">
        <v>221</v>
      </c>
      <c r="F600" s="33">
        <v>47.29</v>
      </c>
      <c r="G600" s="5">
        <f t="shared" si="248"/>
        <v>4965.45</v>
      </c>
      <c r="H600" s="61"/>
      <c r="I600" s="60">
        <f t="shared" si="249"/>
        <v>47.29</v>
      </c>
      <c r="J600" s="62">
        <f t="shared" si="250"/>
        <v>0</v>
      </c>
      <c r="K600" s="281">
        <f t="shared" si="251"/>
        <v>4965.45</v>
      </c>
      <c r="L600" s="62">
        <f t="shared" si="252"/>
        <v>0</v>
      </c>
    </row>
    <row r="601" spans="1:12">
      <c r="A601" s="20">
        <v>0</v>
      </c>
      <c r="B601" s="6" t="s">
        <v>447</v>
      </c>
      <c r="C601" s="32" t="s">
        <v>2673</v>
      </c>
      <c r="D601" s="32" t="s">
        <v>65</v>
      </c>
      <c r="E601" s="48" t="s">
        <v>221</v>
      </c>
      <c r="F601" s="33">
        <v>43.25</v>
      </c>
      <c r="G601" s="5">
        <f t="shared" si="248"/>
        <v>4541.25</v>
      </c>
      <c r="H601" s="61"/>
      <c r="I601" s="60">
        <f t="shared" si="249"/>
        <v>43.25</v>
      </c>
      <c r="J601" s="62">
        <f t="shared" si="250"/>
        <v>0</v>
      </c>
      <c r="K601" s="281">
        <f t="shared" si="251"/>
        <v>4541.25</v>
      </c>
      <c r="L601" s="62">
        <f t="shared" si="252"/>
        <v>0</v>
      </c>
    </row>
    <row r="602" spans="1:12">
      <c r="A602" s="20">
        <v>0</v>
      </c>
      <c r="B602" s="6" t="s">
        <v>448</v>
      </c>
      <c r="C602" s="32" t="s">
        <v>2673</v>
      </c>
      <c r="D602" s="32" t="s">
        <v>67</v>
      </c>
      <c r="E602" s="48" t="s">
        <v>221</v>
      </c>
      <c r="F602" s="33">
        <v>43.25</v>
      </c>
      <c r="G602" s="5">
        <f t="shared" si="248"/>
        <v>4541.25</v>
      </c>
      <c r="H602" s="61"/>
      <c r="I602" s="60">
        <f t="shared" si="249"/>
        <v>43.25</v>
      </c>
      <c r="J602" s="62">
        <f t="shared" si="250"/>
        <v>0</v>
      </c>
      <c r="K602" s="281">
        <f t="shared" si="251"/>
        <v>4541.25</v>
      </c>
      <c r="L602" s="62">
        <f t="shared" si="252"/>
        <v>0</v>
      </c>
    </row>
    <row r="603" spans="1:12">
      <c r="A603" s="20">
        <v>0</v>
      </c>
      <c r="B603" s="6" t="s">
        <v>449</v>
      </c>
      <c r="C603" s="32" t="s">
        <v>2673</v>
      </c>
      <c r="D603" s="32" t="s">
        <v>71</v>
      </c>
      <c r="E603" s="48" t="s">
        <v>221</v>
      </c>
      <c r="F603" s="33">
        <v>43.25</v>
      </c>
      <c r="G603" s="5">
        <f t="shared" si="248"/>
        <v>4541.25</v>
      </c>
      <c r="H603" s="61"/>
      <c r="I603" s="60">
        <f t="shared" si="249"/>
        <v>43.25</v>
      </c>
      <c r="J603" s="62">
        <f t="shared" si="250"/>
        <v>0</v>
      </c>
      <c r="K603" s="281">
        <f t="shared" si="251"/>
        <v>4541.25</v>
      </c>
      <c r="L603" s="62">
        <f t="shared" si="252"/>
        <v>0</v>
      </c>
    </row>
    <row r="604" spans="1:12">
      <c r="A604" s="20">
        <v>0</v>
      </c>
      <c r="B604" s="6" t="s">
        <v>450</v>
      </c>
      <c r="C604" s="32" t="s">
        <v>2673</v>
      </c>
      <c r="D604" s="32" t="s">
        <v>75</v>
      </c>
      <c r="E604" s="48" t="s">
        <v>221</v>
      </c>
      <c r="F604" s="33">
        <v>43.25</v>
      </c>
      <c r="G604" s="5">
        <f t="shared" si="248"/>
        <v>4541.25</v>
      </c>
      <c r="H604" s="61"/>
      <c r="I604" s="60">
        <f t="shared" si="249"/>
        <v>43.25</v>
      </c>
      <c r="J604" s="62">
        <f t="shared" si="250"/>
        <v>0</v>
      </c>
      <c r="K604" s="281">
        <f t="shared" si="251"/>
        <v>4541.25</v>
      </c>
      <c r="L604" s="62">
        <f t="shared" si="252"/>
        <v>0</v>
      </c>
    </row>
    <row r="605" spans="1:12">
      <c r="A605" s="20">
        <v>0</v>
      </c>
      <c r="B605" s="6" t="s">
        <v>451</v>
      </c>
      <c r="C605" s="32" t="s">
        <v>2673</v>
      </c>
      <c r="D605" s="32" t="s">
        <v>79</v>
      </c>
      <c r="E605" s="48" t="s">
        <v>221</v>
      </c>
      <c r="F605" s="33">
        <v>43.25</v>
      </c>
      <c r="G605" s="5">
        <f t="shared" si="248"/>
        <v>4541.25</v>
      </c>
      <c r="H605" s="61"/>
      <c r="I605" s="60">
        <f t="shared" si="249"/>
        <v>43.25</v>
      </c>
      <c r="J605" s="62">
        <f t="shared" si="250"/>
        <v>0</v>
      </c>
      <c r="K605" s="281">
        <f t="shared" si="251"/>
        <v>4541.25</v>
      </c>
      <c r="L605" s="62">
        <f t="shared" si="252"/>
        <v>0</v>
      </c>
    </row>
    <row r="606" spans="1:12">
      <c r="A606" s="20">
        <v>0</v>
      </c>
      <c r="B606" s="6" t="s">
        <v>452</v>
      </c>
      <c r="C606" s="32" t="s">
        <v>2673</v>
      </c>
      <c r="D606" s="32" t="s">
        <v>81</v>
      </c>
      <c r="E606" s="48" t="s">
        <v>221</v>
      </c>
      <c r="F606" s="33">
        <v>43.25</v>
      </c>
      <c r="G606" s="5">
        <f t="shared" si="248"/>
        <v>4541.25</v>
      </c>
      <c r="H606" s="61"/>
      <c r="I606" s="60">
        <f t="shared" si="249"/>
        <v>43.25</v>
      </c>
      <c r="J606" s="62">
        <f t="shared" si="250"/>
        <v>0</v>
      </c>
      <c r="K606" s="281">
        <f t="shared" si="251"/>
        <v>4541.25</v>
      </c>
      <c r="L606" s="62">
        <f t="shared" si="252"/>
        <v>0</v>
      </c>
    </row>
    <row r="607" spans="1:12">
      <c r="A607" s="20">
        <v>0</v>
      </c>
      <c r="B607" s="6" t="s">
        <v>453</v>
      </c>
      <c r="C607" s="32" t="s">
        <v>2673</v>
      </c>
      <c r="D607" s="32" t="s">
        <v>83</v>
      </c>
      <c r="E607" s="48" t="s">
        <v>221</v>
      </c>
      <c r="F607" s="33">
        <v>43.25</v>
      </c>
      <c r="G607" s="5">
        <f t="shared" si="248"/>
        <v>4541.25</v>
      </c>
      <c r="H607" s="61"/>
      <c r="I607" s="60">
        <f t="shared" si="249"/>
        <v>43.25</v>
      </c>
      <c r="J607" s="62">
        <f t="shared" si="250"/>
        <v>0</v>
      </c>
      <c r="K607" s="281">
        <f t="shared" si="251"/>
        <v>4541.25</v>
      </c>
      <c r="L607" s="62">
        <f t="shared" si="252"/>
        <v>0</v>
      </c>
    </row>
    <row r="608" spans="1:12">
      <c r="A608" s="20">
        <v>0</v>
      </c>
      <c r="B608" s="6" t="s">
        <v>3314</v>
      </c>
      <c r="C608" s="32" t="s">
        <v>3077</v>
      </c>
      <c r="D608" s="32" t="s">
        <v>84</v>
      </c>
      <c r="E608" s="48" t="s">
        <v>221</v>
      </c>
      <c r="F608" s="33">
        <v>43.98</v>
      </c>
      <c r="G608" s="5">
        <f t="shared" si="248"/>
        <v>4617.8999999999996</v>
      </c>
      <c r="H608" s="61"/>
      <c r="I608" s="60">
        <f t="shared" si="249"/>
        <v>43.98</v>
      </c>
      <c r="J608" s="62">
        <f t="shared" si="250"/>
        <v>0</v>
      </c>
      <c r="K608" s="281">
        <f t="shared" si="251"/>
        <v>4617.8999999999996</v>
      </c>
      <c r="L608" s="62">
        <f t="shared" si="252"/>
        <v>0</v>
      </c>
    </row>
    <row r="609" spans="1:12">
      <c r="A609" s="20">
        <v>0</v>
      </c>
      <c r="B609" s="6" t="s">
        <v>3315</v>
      </c>
      <c r="C609" s="32" t="s">
        <v>3077</v>
      </c>
      <c r="D609" s="32" t="s">
        <v>85</v>
      </c>
      <c r="E609" s="48" t="s">
        <v>221</v>
      </c>
      <c r="F609" s="33">
        <v>49.65</v>
      </c>
      <c r="G609" s="5">
        <f t="shared" si="248"/>
        <v>5213.25</v>
      </c>
      <c r="H609" s="61"/>
      <c r="I609" s="60">
        <f t="shared" si="249"/>
        <v>49.65</v>
      </c>
      <c r="J609" s="62">
        <f t="shared" si="250"/>
        <v>0</v>
      </c>
      <c r="K609" s="281">
        <f t="shared" si="251"/>
        <v>5213.25</v>
      </c>
      <c r="L609" s="62">
        <f t="shared" si="252"/>
        <v>0</v>
      </c>
    </row>
    <row r="610" spans="1:12">
      <c r="A610" s="20">
        <v>0</v>
      </c>
      <c r="B610" s="6" t="s">
        <v>3316</v>
      </c>
      <c r="C610" s="32" t="s">
        <v>3077</v>
      </c>
      <c r="D610" s="32" t="s">
        <v>86</v>
      </c>
      <c r="E610" s="48" t="s">
        <v>221</v>
      </c>
      <c r="F610" s="33">
        <v>49.65</v>
      </c>
      <c r="G610" s="5">
        <f t="shared" si="248"/>
        <v>5213.25</v>
      </c>
      <c r="H610" s="61"/>
      <c r="I610" s="60">
        <f t="shared" si="249"/>
        <v>49.65</v>
      </c>
      <c r="J610" s="62">
        <f t="shared" si="250"/>
        <v>0</v>
      </c>
      <c r="K610" s="281">
        <f t="shared" si="251"/>
        <v>5213.25</v>
      </c>
      <c r="L610" s="62">
        <f t="shared" si="252"/>
        <v>0</v>
      </c>
    </row>
    <row r="611" spans="1:12" ht="12.45" thickBot="1">
      <c r="A611" s="20"/>
      <c r="B611" s="6"/>
      <c r="C611" s="32"/>
      <c r="D611" s="32"/>
      <c r="E611" s="48"/>
      <c r="F611" s="33"/>
      <c r="G611" s="33"/>
      <c r="H611" s="61"/>
      <c r="I611" s="60"/>
      <c r="J611" s="62"/>
      <c r="K611" s="281"/>
      <c r="L611" s="62"/>
    </row>
    <row r="612" spans="1:12">
      <c r="A612" s="20"/>
      <c r="B612" s="333" t="s">
        <v>4418</v>
      </c>
      <c r="C612" s="334"/>
      <c r="D612" s="334"/>
      <c r="E612" s="334"/>
      <c r="F612" s="334"/>
      <c r="G612" s="258"/>
      <c r="H612" s="61"/>
      <c r="I612" s="60"/>
      <c r="J612" s="62"/>
      <c r="K612" s="281"/>
      <c r="L612" s="62"/>
    </row>
    <row r="613" spans="1:12">
      <c r="A613" s="20"/>
      <c r="B613" s="34" t="s">
        <v>4419</v>
      </c>
      <c r="C613" s="32"/>
      <c r="D613" s="32"/>
      <c r="E613" s="48"/>
      <c r="F613" s="33"/>
      <c r="G613" s="33"/>
      <c r="H613" s="61"/>
      <c r="I613" s="60"/>
      <c r="J613" s="62"/>
      <c r="K613" s="281"/>
      <c r="L613" s="62"/>
    </row>
    <row r="614" spans="1:12">
      <c r="A614" s="20">
        <v>0</v>
      </c>
      <c r="B614" s="6" t="s">
        <v>4894</v>
      </c>
      <c r="C614" s="32" t="s">
        <v>4895</v>
      </c>
      <c r="D614" s="32" t="s">
        <v>58</v>
      </c>
      <c r="E614" s="48" t="s">
        <v>59</v>
      </c>
      <c r="F614" s="33">
        <v>0.28000000000000003</v>
      </c>
      <c r="G614" s="7">
        <f t="shared" ref="G614:G618" si="253">ROUND(F614*Курс_EUR,2)</f>
        <v>29.4</v>
      </c>
      <c r="H614" s="61"/>
      <c r="I614" s="60">
        <f t="shared" ref="I614:I618" si="254">F614*(1-Скидка_SUNMIGHT)</f>
        <v>0.28000000000000003</v>
      </c>
      <c r="J614" s="62">
        <f t="shared" ref="J614:J618" si="255">I614*H614</f>
        <v>0</v>
      </c>
      <c r="K614" s="281">
        <f t="shared" ref="K614:K618" si="256">G614*(1-Скидка_SUNMIGHT)</f>
        <v>29.4</v>
      </c>
      <c r="L614" s="62">
        <f t="shared" ref="L614:L618" si="257">H614*K614</f>
        <v>0</v>
      </c>
    </row>
    <row r="615" spans="1:12">
      <c r="A615" s="20">
        <v>0</v>
      </c>
      <c r="B615" s="6" t="s">
        <v>4896</v>
      </c>
      <c r="C615" s="32" t="s">
        <v>4895</v>
      </c>
      <c r="D615" s="32" t="s">
        <v>63</v>
      </c>
      <c r="E615" s="48" t="s">
        <v>59</v>
      </c>
      <c r="F615" s="33">
        <v>0.25</v>
      </c>
      <c r="G615" s="7">
        <f t="shared" si="253"/>
        <v>26.25</v>
      </c>
      <c r="H615" s="61"/>
      <c r="I615" s="60">
        <f t="shared" si="254"/>
        <v>0.25</v>
      </c>
      <c r="J615" s="62">
        <f t="shared" si="255"/>
        <v>0</v>
      </c>
      <c r="K615" s="281">
        <f t="shared" si="256"/>
        <v>26.25</v>
      </c>
      <c r="L615" s="62">
        <f t="shared" si="257"/>
        <v>0</v>
      </c>
    </row>
    <row r="616" spans="1:12">
      <c r="A616" s="20">
        <v>0</v>
      </c>
      <c r="B616" s="6" t="s">
        <v>4897</v>
      </c>
      <c r="C616" s="32" t="s">
        <v>4895</v>
      </c>
      <c r="D616" s="32" t="s">
        <v>67</v>
      </c>
      <c r="E616" s="48" t="s">
        <v>59</v>
      </c>
      <c r="F616" s="33">
        <v>0.25</v>
      </c>
      <c r="G616" s="7">
        <f t="shared" si="253"/>
        <v>26.25</v>
      </c>
      <c r="H616" s="61"/>
      <c r="I616" s="60">
        <f t="shared" si="254"/>
        <v>0.25</v>
      </c>
      <c r="J616" s="62">
        <f t="shared" si="255"/>
        <v>0</v>
      </c>
      <c r="K616" s="281">
        <f t="shared" si="256"/>
        <v>26.25</v>
      </c>
      <c r="L616" s="62">
        <f t="shared" si="257"/>
        <v>0</v>
      </c>
    </row>
    <row r="617" spans="1:12">
      <c r="A617" s="20">
        <v>0</v>
      </c>
      <c r="B617" s="6" t="s">
        <v>4898</v>
      </c>
      <c r="C617" s="32" t="s">
        <v>4895</v>
      </c>
      <c r="D617" s="32" t="s">
        <v>71</v>
      </c>
      <c r="E617" s="48" t="s">
        <v>59</v>
      </c>
      <c r="F617" s="33">
        <v>0.25</v>
      </c>
      <c r="G617" s="7">
        <f t="shared" si="253"/>
        <v>26.25</v>
      </c>
      <c r="H617" s="61"/>
      <c r="I617" s="60">
        <f t="shared" si="254"/>
        <v>0.25</v>
      </c>
      <c r="J617" s="62">
        <f t="shared" si="255"/>
        <v>0</v>
      </c>
      <c r="K617" s="281">
        <f t="shared" si="256"/>
        <v>26.25</v>
      </c>
      <c r="L617" s="62">
        <f t="shared" si="257"/>
        <v>0</v>
      </c>
    </row>
    <row r="618" spans="1:12">
      <c r="A618" s="20">
        <v>0</v>
      </c>
      <c r="B618" s="6" t="s">
        <v>4899</v>
      </c>
      <c r="C618" s="32" t="s">
        <v>4895</v>
      </c>
      <c r="D618" s="32" t="s">
        <v>75</v>
      </c>
      <c r="E618" s="48" t="s">
        <v>59</v>
      </c>
      <c r="F618" s="33">
        <v>0.25</v>
      </c>
      <c r="G618" s="7">
        <f t="shared" si="253"/>
        <v>26.25</v>
      </c>
      <c r="H618" s="61"/>
      <c r="I618" s="60">
        <f t="shared" si="254"/>
        <v>0.25</v>
      </c>
      <c r="J618" s="62">
        <f t="shared" si="255"/>
        <v>0</v>
      </c>
      <c r="K618" s="281">
        <f t="shared" si="256"/>
        <v>26.25</v>
      </c>
      <c r="L618" s="62">
        <f t="shared" si="257"/>
        <v>0</v>
      </c>
    </row>
    <row r="619" spans="1:12">
      <c r="A619" s="20"/>
      <c r="B619" s="6"/>
      <c r="C619" s="32"/>
      <c r="D619" s="32"/>
      <c r="E619" s="48"/>
      <c r="F619" s="33"/>
      <c r="G619" s="7"/>
      <c r="H619" s="61"/>
      <c r="I619" s="60"/>
      <c r="J619" s="62"/>
      <c r="K619" s="281"/>
      <c r="L619" s="62"/>
    </row>
    <row r="620" spans="1:12">
      <c r="A620" s="20">
        <v>0</v>
      </c>
      <c r="B620" s="6" t="s">
        <v>4420</v>
      </c>
      <c r="C620" s="32" t="s">
        <v>4421</v>
      </c>
      <c r="D620" s="32" t="s">
        <v>58</v>
      </c>
      <c r="E620" s="48" t="s">
        <v>59</v>
      </c>
      <c r="F620" s="33">
        <v>0.31</v>
      </c>
      <c r="G620" s="7">
        <f t="shared" ref="G620:G630" si="258">ROUND(F620*Курс_EUR,2)</f>
        <v>32.549999999999997</v>
      </c>
      <c r="H620" s="61"/>
      <c r="I620" s="60">
        <f t="shared" ref="I620:I630" si="259">F620*(1-Скидка_SUNMIGHT)</f>
        <v>0.31</v>
      </c>
      <c r="J620" s="62">
        <f t="shared" ref="J620:J630" si="260">I620*H620</f>
        <v>0</v>
      </c>
      <c r="K620" s="281">
        <f t="shared" ref="K620:K630" si="261">G620*(1-Скидка_SUNMIGHT)</f>
        <v>32.549999999999997</v>
      </c>
      <c r="L620" s="62">
        <f t="shared" ref="L620:L630" si="262">H620*K620</f>
        <v>0</v>
      </c>
    </row>
    <row r="621" spans="1:12">
      <c r="A621" s="20">
        <v>0</v>
      </c>
      <c r="B621" s="6" t="s">
        <v>4422</v>
      </c>
      <c r="C621" s="32" t="s">
        <v>4421</v>
      </c>
      <c r="D621" s="32" t="s">
        <v>61</v>
      </c>
      <c r="E621" s="48" t="s">
        <v>59</v>
      </c>
      <c r="F621" s="33">
        <v>0.28000000000000003</v>
      </c>
      <c r="G621" s="5">
        <f t="shared" si="258"/>
        <v>29.4</v>
      </c>
      <c r="H621" s="61"/>
      <c r="I621" s="60">
        <f t="shared" si="259"/>
        <v>0.28000000000000003</v>
      </c>
      <c r="J621" s="62">
        <f t="shared" si="260"/>
        <v>0</v>
      </c>
      <c r="K621" s="281">
        <f t="shared" si="261"/>
        <v>29.4</v>
      </c>
      <c r="L621" s="62">
        <f t="shared" si="262"/>
        <v>0</v>
      </c>
    </row>
    <row r="622" spans="1:12">
      <c r="A622" s="20">
        <v>0</v>
      </c>
      <c r="B622" s="6" t="s">
        <v>4423</v>
      </c>
      <c r="C622" s="32" t="s">
        <v>4421</v>
      </c>
      <c r="D622" s="32" t="s">
        <v>63</v>
      </c>
      <c r="E622" s="48" t="s">
        <v>59</v>
      </c>
      <c r="F622" s="33">
        <v>0.28000000000000003</v>
      </c>
      <c r="G622" s="5">
        <f t="shared" si="258"/>
        <v>29.4</v>
      </c>
      <c r="H622" s="61"/>
      <c r="I622" s="60">
        <f t="shared" si="259"/>
        <v>0.28000000000000003</v>
      </c>
      <c r="J622" s="62">
        <f t="shared" si="260"/>
        <v>0</v>
      </c>
      <c r="K622" s="281">
        <f t="shared" si="261"/>
        <v>29.4</v>
      </c>
      <c r="L622" s="62">
        <f t="shared" si="262"/>
        <v>0</v>
      </c>
    </row>
    <row r="623" spans="1:12">
      <c r="A623" s="20">
        <v>0</v>
      </c>
      <c r="B623" s="6" t="s">
        <v>4424</v>
      </c>
      <c r="C623" s="32" t="s">
        <v>4421</v>
      </c>
      <c r="D623" s="32" t="s">
        <v>65</v>
      </c>
      <c r="E623" s="48" t="s">
        <v>59</v>
      </c>
      <c r="F623" s="33">
        <v>0.28000000000000003</v>
      </c>
      <c r="G623" s="5">
        <f t="shared" si="258"/>
        <v>29.4</v>
      </c>
      <c r="H623" s="61"/>
      <c r="I623" s="60">
        <f t="shared" si="259"/>
        <v>0.28000000000000003</v>
      </c>
      <c r="J623" s="62">
        <f t="shared" si="260"/>
        <v>0</v>
      </c>
      <c r="K623" s="281">
        <f t="shared" si="261"/>
        <v>29.4</v>
      </c>
      <c r="L623" s="62">
        <f t="shared" si="262"/>
        <v>0</v>
      </c>
    </row>
    <row r="624" spans="1:12">
      <c r="A624" s="20">
        <v>0</v>
      </c>
      <c r="B624" s="6" t="s">
        <v>4425</v>
      </c>
      <c r="C624" s="32" t="s">
        <v>4421</v>
      </c>
      <c r="D624" s="32" t="s">
        <v>67</v>
      </c>
      <c r="E624" s="48" t="s">
        <v>59</v>
      </c>
      <c r="F624" s="33">
        <v>0.28000000000000003</v>
      </c>
      <c r="G624" s="5">
        <f t="shared" si="258"/>
        <v>29.4</v>
      </c>
      <c r="H624" s="61"/>
      <c r="I624" s="60">
        <f t="shared" si="259"/>
        <v>0.28000000000000003</v>
      </c>
      <c r="J624" s="62">
        <f t="shared" si="260"/>
        <v>0</v>
      </c>
      <c r="K624" s="281">
        <f t="shared" si="261"/>
        <v>29.4</v>
      </c>
      <c r="L624" s="62">
        <f t="shared" si="262"/>
        <v>0</v>
      </c>
    </row>
    <row r="625" spans="1:12">
      <c r="A625" s="20">
        <v>0</v>
      </c>
      <c r="B625" s="6" t="s">
        <v>4426</v>
      </c>
      <c r="C625" s="32" t="s">
        <v>4421</v>
      </c>
      <c r="D625" s="32" t="s">
        <v>69</v>
      </c>
      <c r="E625" s="48" t="s">
        <v>59</v>
      </c>
      <c r="F625" s="33">
        <v>0.28000000000000003</v>
      </c>
      <c r="G625" s="5">
        <f t="shared" si="258"/>
        <v>29.4</v>
      </c>
      <c r="H625" s="61"/>
      <c r="I625" s="60">
        <f t="shared" si="259"/>
        <v>0.28000000000000003</v>
      </c>
      <c r="J625" s="62">
        <f t="shared" si="260"/>
        <v>0</v>
      </c>
      <c r="K625" s="281">
        <f t="shared" si="261"/>
        <v>29.4</v>
      </c>
      <c r="L625" s="62">
        <f t="shared" si="262"/>
        <v>0</v>
      </c>
    </row>
    <row r="626" spans="1:12">
      <c r="A626" s="20">
        <v>0</v>
      </c>
      <c r="B626" s="6" t="s">
        <v>5228</v>
      </c>
      <c r="C626" s="32" t="s">
        <v>4421</v>
      </c>
      <c r="D626" s="32" t="s">
        <v>73</v>
      </c>
      <c r="E626" s="48" t="s">
        <v>59</v>
      </c>
      <c r="F626" s="33">
        <v>0.28000000000000003</v>
      </c>
      <c r="G626" s="5">
        <f t="shared" ref="G626" si="263">ROUND(F626*Курс_EUR,2)</f>
        <v>29.4</v>
      </c>
      <c r="H626" s="61"/>
      <c r="I626" s="60">
        <f t="shared" ref="I626" si="264">F626*(1-Скидка_SUNMIGHT)</f>
        <v>0.28000000000000003</v>
      </c>
      <c r="J626" s="62">
        <f t="shared" ref="J626" si="265">I626*H626</f>
        <v>0</v>
      </c>
      <c r="K626" s="281">
        <f t="shared" ref="K626" si="266">G626*(1-Скидка_SUNMIGHT)</f>
        <v>29.4</v>
      </c>
      <c r="L626" s="62">
        <f t="shared" ref="L626" si="267">H626*K626</f>
        <v>0</v>
      </c>
    </row>
    <row r="627" spans="1:12">
      <c r="A627" s="20">
        <v>0</v>
      </c>
      <c r="B627" s="6" t="s">
        <v>4427</v>
      </c>
      <c r="C627" s="32" t="s">
        <v>4421</v>
      </c>
      <c r="D627" s="32" t="s">
        <v>71</v>
      </c>
      <c r="E627" s="48" t="s">
        <v>59</v>
      </c>
      <c r="F627" s="33">
        <v>0.28000000000000003</v>
      </c>
      <c r="G627" s="5">
        <f t="shared" si="258"/>
        <v>29.4</v>
      </c>
      <c r="H627" s="61"/>
      <c r="I627" s="60">
        <f t="shared" si="259"/>
        <v>0.28000000000000003</v>
      </c>
      <c r="J627" s="62">
        <f t="shared" si="260"/>
        <v>0</v>
      </c>
      <c r="K627" s="281">
        <f t="shared" si="261"/>
        <v>29.4</v>
      </c>
      <c r="L627" s="62">
        <f t="shared" si="262"/>
        <v>0</v>
      </c>
    </row>
    <row r="628" spans="1:12">
      <c r="A628" s="20">
        <v>0</v>
      </c>
      <c r="B628" s="6" t="s">
        <v>4428</v>
      </c>
      <c r="C628" s="32" t="s">
        <v>4421</v>
      </c>
      <c r="D628" s="32" t="s">
        <v>75</v>
      </c>
      <c r="E628" s="48" t="s">
        <v>59</v>
      </c>
      <c r="F628" s="33">
        <v>0.28000000000000003</v>
      </c>
      <c r="G628" s="5">
        <f t="shared" si="258"/>
        <v>29.4</v>
      </c>
      <c r="H628" s="61"/>
      <c r="I628" s="60">
        <f t="shared" si="259"/>
        <v>0.28000000000000003</v>
      </c>
      <c r="J628" s="62">
        <f t="shared" si="260"/>
        <v>0</v>
      </c>
      <c r="K628" s="281">
        <f t="shared" si="261"/>
        <v>29.4</v>
      </c>
      <c r="L628" s="62">
        <f t="shared" si="262"/>
        <v>0</v>
      </c>
    </row>
    <row r="629" spans="1:12">
      <c r="A629" s="20">
        <v>0</v>
      </c>
      <c r="B629" s="6" t="s">
        <v>4429</v>
      </c>
      <c r="C629" s="32" t="s">
        <v>4421</v>
      </c>
      <c r="D629" s="32" t="s">
        <v>79</v>
      </c>
      <c r="E629" s="48" t="s">
        <v>59</v>
      </c>
      <c r="F629" s="33">
        <v>0.28000000000000003</v>
      </c>
      <c r="G629" s="5">
        <f t="shared" si="258"/>
        <v>29.4</v>
      </c>
      <c r="H629" s="61"/>
      <c r="I629" s="60">
        <f t="shared" si="259"/>
        <v>0.28000000000000003</v>
      </c>
      <c r="J629" s="62">
        <f t="shared" si="260"/>
        <v>0</v>
      </c>
      <c r="K629" s="281">
        <f t="shared" si="261"/>
        <v>29.4</v>
      </c>
      <c r="L629" s="62">
        <f t="shared" si="262"/>
        <v>0</v>
      </c>
    </row>
    <row r="630" spans="1:12">
      <c r="A630" s="20">
        <v>0</v>
      </c>
      <c r="B630" s="6" t="s">
        <v>4430</v>
      </c>
      <c r="C630" s="32" t="s">
        <v>4421</v>
      </c>
      <c r="D630" s="32" t="s">
        <v>81</v>
      </c>
      <c r="E630" s="48" t="s">
        <v>59</v>
      </c>
      <c r="F630" s="33">
        <v>0.28000000000000003</v>
      </c>
      <c r="G630" s="5">
        <f t="shared" si="258"/>
        <v>29.4</v>
      </c>
      <c r="H630" s="61"/>
      <c r="I630" s="60">
        <f t="shared" si="259"/>
        <v>0.28000000000000003</v>
      </c>
      <c r="J630" s="62">
        <f t="shared" si="260"/>
        <v>0</v>
      </c>
      <c r="K630" s="281">
        <f t="shared" si="261"/>
        <v>29.4</v>
      </c>
      <c r="L630" s="62">
        <f t="shared" si="262"/>
        <v>0</v>
      </c>
    </row>
    <row r="631" spans="1:12" ht="12.45" thickBot="1">
      <c r="A631" s="20"/>
      <c r="B631" s="6"/>
      <c r="C631" s="32"/>
      <c r="D631" s="32"/>
      <c r="E631" s="48"/>
      <c r="F631" s="33"/>
      <c r="G631" s="33"/>
      <c r="H631" s="61"/>
      <c r="I631" s="60"/>
      <c r="J631" s="62"/>
      <c r="K631" s="281"/>
      <c r="L631" s="62"/>
    </row>
    <row r="632" spans="1:12">
      <c r="A632" s="20"/>
      <c r="B632" s="333" t="s">
        <v>3135</v>
      </c>
      <c r="C632" s="334"/>
      <c r="D632" s="334"/>
      <c r="E632" s="334"/>
      <c r="F632" s="334"/>
      <c r="G632" s="258"/>
      <c r="H632" s="61"/>
      <c r="I632" s="60"/>
      <c r="J632" s="62"/>
      <c r="K632" s="281"/>
      <c r="L632" s="62"/>
    </row>
    <row r="633" spans="1:12">
      <c r="A633" s="20"/>
      <c r="B633" s="34" t="s">
        <v>3136</v>
      </c>
      <c r="C633" s="32"/>
      <c r="D633" s="32"/>
      <c r="E633" s="48"/>
      <c r="F633" s="33"/>
      <c r="G633" s="33"/>
      <c r="H633" s="61"/>
      <c r="I633" s="60"/>
      <c r="J633" s="62"/>
      <c r="K633" s="281"/>
      <c r="L633" s="62"/>
    </row>
    <row r="634" spans="1:12">
      <c r="A634" s="20">
        <v>0</v>
      </c>
      <c r="B634" s="6" t="s">
        <v>4392</v>
      </c>
      <c r="C634" s="32" t="s">
        <v>2919</v>
      </c>
      <c r="D634" s="32" t="s">
        <v>56</v>
      </c>
      <c r="E634" s="48" t="s">
        <v>52</v>
      </c>
      <c r="F634" s="33">
        <v>0.33</v>
      </c>
      <c r="G634" s="7">
        <f t="shared" ref="G634:G639" si="268">ROUND(F634*Курс_EUR,2)</f>
        <v>34.65</v>
      </c>
      <c r="H634" s="61"/>
      <c r="I634" s="60">
        <f t="shared" ref="I634:I639" si="269">F634*(1-Скидка_SUNMIGHT)</f>
        <v>0.33</v>
      </c>
      <c r="J634" s="62">
        <f t="shared" ref="J634:J639" si="270">I634*H634</f>
        <v>0</v>
      </c>
      <c r="K634" s="281">
        <f t="shared" ref="K634:K639" si="271">G634*(1-Скидка_SUNMIGHT)</f>
        <v>34.65</v>
      </c>
      <c r="L634" s="62">
        <f t="shared" ref="L634:L639" si="272">H634*K634</f>
        <v>0</v>
      </c>
    </row>
    <row r="635" spans="1:12">
      <c r="A635" s="20">
        <v>0</v>
      </c>
      <c r="B635" s="6" t="s">
        <v>2918</v>
      </c>
      <c r="C635" s="32" t="s">
        <v>2919</v>
      </c>
      <c r="D635" s="32" t="s">
        <v>58</v>
      </c>
      <c r="E635" s="48" t="s">
        <v>59</v>
      </c>
      <c r="F635" s="33">
        <v>0.31</v>
      </c>
      <c r="G635" s="5">
        <f t="shared" si="268"/>
        <v>32.549999999999997</v>
      </c>
      <c r="H635" s="61"/>
      <c r="I635" s="60">
        <f t="shared" si="269"/>
        <v>0.31</v>
      </c>
      <c r="J635" s="62">
        <f t="shared" si="270"/>
        <v>0</v>
      </c>
      <c r="K635" s="281">
        <f t="shared" si="271"/>
        <v>32.549999999999997</v>
      </c>
      <c r="L635" s="62">
        <f t="shared" si="272"/>
        <v>0</v>
      </c>
    </row>
    <row r="636" spans="1:12">
      <c r="A636" s="20">
        <v>0</v>
      </c>
      <c r="B636" s="6" t="s">
        <v>2920</v>
      </c>
      <c r="C636" s="32" t="s">
        <v>2919</v>
      </c>
      <c r="D636" s="32" t="s">
        <v>61</v>
      </c>
      <c r="E636" s="48" t="s">
        <v>59</v>
      </c>
      <c r="F636" s="33">
        <v>0.28999999999999998</v>
      </c>
      <c r="G636" s="5">
        <f t="shared" si="268"/>
        <v>30.45</v>
      </c>
      <c r="H636" s="61"/>
      <c r="I636" s="60">
        <f t="shared" si="269"/>
        <v>0.28999999999999998</v>
      </c>
      <c r="J636" s="62">
        <f t="shared" si="270"/>
        <v>0</v>
      </c>
      <c r="K636" s="281">
        <f t="shared" si="271"/>
        <v>30.45</v>
      </c>
      <c r="L636" s="62">
        <f t="shared" si="272"/>
        <v>0</v>
      </c>
    </row>
    <row r="637" spans="1:12">
      <c r="A637" s="20">
        <v>0</v>
      </c>
      <c r="B637" s="6" t="s">
        <v>2921</v>
      </c>
      <c r="C637" s="32" t="s">
        <v>2919</v>
      </c>
      <c r="D637" s="32" t="s">
        <v>63</v>
      </c>
      <c r="E637" s="48" t="s">
        <v>59</v>
      </c>
      <c r="F637" s="33">
        <v>0.28999999999999998</v>
      </c>
      <c r="G637" s="5">
        <f t="shared" si="268"/>
        <v>30.45</v>
      </c>
      <c r="H637" s="61"/>
      <c r="I637" s="60">
        <f t="shared" si="269"/>
        <v>0.28999999999999998</v>
      </c>
      <c r="J637" s="62">
        <f t="shared" si="270"/>
        <v>0</v>
      </c>
      <c r="K637" s="281">
        <f t="shared" si="271"/>
        <v>30.45</v>
      </c>
      <c r="L637" s="62">
        <f t="shared" si="272"/>
        <v>0</v>
      </c>
    </row>
    <row r="638" spans="1:12">
      <c r="A638" s="20">
        <v>0</v>
      </c>
      <c r="B638" s="6" t="s">
        <v>2922</v>
      </c>
      <c r="C638" s="32" t="s">
        <v>2919</v>
      </c>
      <c r="D638" s="32" t="s">
        <v>65</v>
      </c>
      <c r="E638" s="48" t="s">
        <v>59</v>
      </c>
      <c r="F638" s="33">
        <v>0.28999999999999998</v>
      </c>
      <c r="G638" s="5">
        <f t="shared" si="268"/>
        <v>30.45</v>
      </c>
      <c r="H638" s="61"/>
      <c r="I638" s="60">
        <f t="shared" si="269"/>
        <v>0.28999999999999998</v>
      </c>
      <c r="J638" s="62">
        <f t="shared" si="270"/>
        <v>0</v>
      </c>
      <c r="K638" s="281">
        <f t="shared" si="271"/>
        <v>30.45</v>
      </c>
      <c r="L638" s="62">
        <f t="shared" si="272"/>
        <v>0</v>
      </c>
    </row>
    <row r="639" spans="1:12">
      <c r="A639" s="20">
        <v>0</v>
      </c>
      <c r="B639" s="6" t="s">
        <v>2923</v>
      </c>
      <c r="C639" s="32" t="s">
        <v>2919</v>
      </c>
      <c r="D639" s="32" t="s">
        <v>67</v>
      </c>
      <c r="E639" s="48" t="s">
        <v>59</v>
      </c>
      <c r="F639" s="33">
        <v>0.28999999999999998</v>
      </c>
      <c r="G639" s="5">
        <f t="shared" si="268"/>
        <v>30.45</v>
      </c>
      <c r="H639" s="61"/>
      <c r="I639" s="60">
        <f t="shared" si="269"/>
        <v>0.28999999999999998</v>
      </c>
      <c r="J639" s="62">
        <f t="shared" si="270"/>
        <v>0</v>
      </c>
      <c r="K639" s="281">
        <f t="shared" si="271"/>
        <v>30.45</v>
      </c>
      <c r="L639" s="62">
        <f t="shared" si="272"/>
        <v>0</v>
      </c>
    </row>
    <row r="640" spans="1:12" ht="12.45" thickBot="1">
      <c r="A640" s="20"/>
      <c r="B640" s="34"/>
      <c r="C640" s="32"/>
      <c r="D640" s="32"/>
      <c r="E640" s="48"/>
      <c r="F640" s="33"/>
      <c r="G640" s="33"/>
      <c r="H640" s="61"/>
      <c r="I640" s="60"/>
      <c r="J640" s="62"/>
      <c r="K640" s="281"/>
      <c r="L640" s="62"/>
    </row>
    <row r="641" spans="1:12">
      <c r="A641" s="20"/>
      <c r="B641" s="333" t="s">
        <v>3137</v>
      </c>
      <c r="C641" s="334"/>
      <c r="D641" s="334"/>
      <c r="E641" s="334"/>
      <c r="F641" s="334"/>
      <c r="G641" s="258"/>
      <c r="H641" s="61"/>
      <c r="I641" s="60"/>
      <c r="J641" s="62"/>
      <c r="K641" s="281"/>
      <c r="L641" s="62"/>
    </row>
    <row r="642" spans="1:12">
      <c r="A642" s="20"/>
      <c r="B642" s="34" t="s">
        <v>3138</v>
      </c>
      <c r="C642" s="32"/>
      <c r="D642" s="32"/>
      <c r="E642" s="48"/>
      <c r="F642" s="33"/>
      <c r="G642" s="33"/>
      <c r="H642" s="61"/>
      <c r="I642" s="60"/>
      <c r="J642" s="62"/>
      <c r="K642" s="281"/>
      <c r="L642" s="62"/>
    </row>
    <row r="643" spans="1:12">
      <c r="A643" s="20">
        <v>0</v>
      </c>
      <c r="B643" s="6" t="s">
        <v>4779</v>
      </c>
      <c r="C643" s="32" t="s">
        <v>2814</v>
      </c>
      <c r="D643" s="32" t="s">
        <v>58</v>
      </c>
      <c r="E643" s="48" t="s">
        <v>59</v>
      </c>
      <c r="F643" s="33">
        <v>0.31</v>
      </c>
      <c r="G643" s="7">
        <f t="shared" ref="G643:G644" si="273">ROUND(F643*Курс_EUR,2)</f>
        <v>32.549999999999997</v>
      </c>
      <c r="H643" s="61"/>
      <c r="I643" s="60">
        <f t="shared" ref="I643:I644" si="274">F643*(1-Скидка_SUNMIGHT)</f>
        <v>0.31</v>
      </c>
      <c r="J643" s="62">
        <f t="shared" ref="J643:J644" si="275">I643*H643</f>
        <v>0</v>
      </c>
      <c r="K643" s="281">
        <f t="shared" ref="K643:K644" si="276">G643*(1-Скидка_SUNMIGHT)</f>
        <v>32.549999999999997</v>
      </c>
      <c r="L643" s="62">
        <f t="shared" ref="L643:L644" si="277">H643*K643</f>
        <v>0</v>
      </c>
    </row>
    <row r="644" spans="1:12">
      <c r="A644" s="20">
        <v>0</v>
      </c>
      <c r="B644" s="6" t="s">
        <v>4780</v>
      </c>
      <c r="C644" s="32" t="s">
        <v>2814</v>
      </c>
      <c r="D644" s="32" t="s">
        <v>61</v>
      </c>
      <c r="E644" s="48" t="s">
        <v>59</v>
      </c>
      <c r="F644" s="33">
        <v>0.27</v>
      </c>
      <c r="G644" s="7">
        <f t="shared" si="273"/>
        <v>28.35</v>
      </c>
      <c r="H644" s="61"/>
      <c r="I644" s="60">
        <f t="shared" si="274"/>
        <v>0.27</v>
      </c>
      <c r="J644" s="62">
        <f t="shared" si="275"/>
        <v>0</v>
      </c>
      <c r="K644" s="281">
        <f t="shared" si="276"/>
        <v>28.35</v>
      </c>
      <c r="L644" s="62">
        <f t="shared" si="277"/>
        <v>0</v>
      </c>
    </row>
    <row r="645" spans="1:12">
      <c r="A645" s="20">
        <v>0</v>
      </c>
      <c r="B645" s="6" t="s">
        <v>2813</v>
      </c>
      <c r="C645" s="32" t="s">
        <v>2814</v>
      </c>
      <c r="D645" s="32" t="s">
        <v>63</v>
      </c>
      <c r="E645" s="48" t="s">
        <v>59</v>
      </c>
      <c r="F645" s="33">
        <v>0.27</v>
      </c>
      <c r="G645" s="7">
        <f t="shared" ref="G645:G651" si="278">ROUND(F645*Курс_EUR,2)</f>
        <v>28.35</v>
      </c>
      <c r="H645" s="61"/>
      <c r="I645" s="60">
        <f t="shared" ref="I645:I651" si="279">F645*(1-Скидка_SUNMIGHT)</f>
        <v>0.27</v>
      </c>
      <c r="J645" s="62">
        <f t="shared" ref="J645:J651" si="280">I645*H645</f>
        <v>0</v>
      </c>
      <c r="K645" s="281">
        <f t="shared" ref="K645:K651" si="281">G645*(1-Скидка_SUNMIGHT)</f>
        <v>28.35</v>
      </c>
      <c r="L645" s="62">
        <f t="shared" ref="L645:L651" si="282">H645*K645</f>
        <v>0</v>
      </c>
    </row>
    <row r="646" spans="1:12">
      <c r="A646" s="20">
        <v>0</v>
      </c>
      <c r="B646" s="6" t="s">
        <v>2815</v>
      </c>
      <c r="C646" s="32" t="s">
        <v>2814</v>
      </c>
      <c r="D646" s="32" t="s">
        <v>65</v>
      </c>
      <c r="E646" s="48" t="s">
        <v>59</v>
      </c>
      <c r="F646" s="33">
        <v>0.27</v>
      </c>
      <c r="G646" s="5">
        <f t="shared" si="278"/>
        <v>28.35</v>
      </c>
      <c r="H646" s="61"/>
      <c r="I646" s="60">
        <f t="shared" si="279"/>
        <v>0.27</v>
      </c>
      <c r="J646" s="62">
        <f t="shared" si="280"/>
        <v>0</v>
      </c>
      <c r="K646" s="281">
        <f t="shared" si="281"/>
        <v>28.35</v>
      </c>
      <c r="L646" s="62">
        <f t="shared" si="282"/>
        <v>0</v>
      </c>
    </row>
    <row r="647" spans="1:12">
      <c r="A647" s="20">
        <v>0</v>
      </c>
      <c r="B647" s="6" t="s">
        <v>2816</v>
      </c>
      <c r="C647" s="32" t="s">
        <v>2814</v>
      </c>
      <c r="D647" s="32" t="s">
        <v>67</v>
      </c>
      <c r="E647" s="48" t="s">
        <v>59</v>
      </c>
      <c r="F647" s="33">
        <v>0.27</v>
      </c>
      <c r="G647" s="5">
        <f t="shared" si="278"/>
        <v>28.35</v>
      </c>
      <c r="H647" s="61"/>
      <c r="I647" s="60">
        <f t="shared" si="279"/>
        <v>0.27</v>
      </c>
      <c r="J647" s="62">
        <f t="shared" si="280"/>
        <v>0</v>
      </c>
      <c r="K647" s="281">
        <f t="shared" si="281"/>
        <v>28.35</v>
      </c>
      <c r="L647" s="62">
        <f t="shared" si="282"/>
        <v>0</v>
      </c>
    </row>
    <row r="648" spans="1:12">
      <c r="A648" s="20">
        <v>0</v>
      </c>
      <c r="B648" s="6" t="s">
        <v>2817</v>
      </c>
      <c r="C648" s="32" t="s">
        <v>2814</v>
      </c>
      <c r="D648" s="32" t="s">
        <v>69</v>
      </c>
      <c r="E648" s="48" t="s">
        <v>59</v>
      </c>
      <c r="F648" s="33">
        <v>0.27</v>
      </c>
      <c r="G648" s="5">
        <f t="shared" si="278"/>
        <v>28.35</v>
      </c>
      <c r="H648" s="61"/>
      <c r="I648" s="60">
        <f t="shared" si="279"/>
        <v>0.27</v>
      </c>
      <c r="J648" s="62">
        <f t="shared" si="280"/>
        <v>0</v>
      </c>
      <c r="K648" s="281">
        <f t="shared" si="281"/>
        <v>28.35</v>
      </c>
      <c r="L648" s="62">
        <f t="shared" si="282"/>
        <v>0</v>
      </c>
    </row>
    <row r="649" spans="1:12">
      <c r="A649" s="20">
        <v>0</v>
      </c>
      <c r="B649" s="6" t="s">
        <v>2818</v>
      </c>
      <c r="C649" s="32" t="s">
        <v>2814</v>
      </c>
      <c r="D649" s="32" t="s">
        <v>71</v>
      </c>
      <c r="E649" s="48" t="s">
        <v>59</v>
      </c>
      <c r="F649" s="33">
        <v>0.27</v>
      </c>
      <c r="G649" s="5">
        <f t="shared" si="278"/>
        <v>28.35</v>
      </c>
      <c r="H649" s="61"/>
      <c r="I649" s="60">
        <f t="shared" si="279"/>
        <v>0.27</v>
      </c>
      <c r="J649" s="62">
        <f t="shared" si="280"/>
        <v>0</v>
      </c>
      <c r="K649" s="281">
        <f t="shared" si="281"/>
        <v>28.35</v>
      </c>
      <c r="L649" s="62">
        <f t="shared" si="282"/>
        <v>0</v>
      </c>
    </row>
    <row r="650" spans="1:12">
      <c r="A650" s="20">
        <v>0</v>
      </c>
      <c r="B650" s="6" t="s">
        <v>2819</v>
      </c>
      <c r="C650" s="32" t="s">
        <v>2814</v>
      </c>
      <c r="D650" s="32" t="s">
        <v>75</v>
      </c>
      <c r="E650" s="48" t="s">
        <v>59</v>
      </c>
      <c r="F650" s="33">
        <v>0.27</v>
      </c>
      <c r="G650" s="5">
        <f t="shared" si="278"/>
        <v>28.35</v>
      </c>
      <c r="H650" s="61"/>
      <c r="I650" s="60">
        <f t="shared" si="279"/>
        <v>0.27</v>
      </c>
      <c r="J650" s="62">
        <f t="shared" si="280"/>
        <v>0</v>
      </c>
      <c r="K650" s="281">
        <f t="shared" si="281"/>
        <v>28.35</v>
      </c>
      <c r="L650" s="62">
        <f t="shared" si="282"/>
        <v>0</v>
      </c>
    </row>
    <row r="651" spans="1:12">
      <c r="A651" s="20">
        <v>0</v>
      </c>
      <c r="B651" s="6" t="s">
        <v>2820</v>
      </c>
      <c r="C651" s="32" t="s">
        <v>2814</v>
      </c>
      <c r="D651" s="32" t="s">
        <v>79</v>
      </c>
      <c r="E651" s="48" t="s">
        <v>59</v>
      </c>
      <c r="F651" s="33">
        <v>0.27</v>
      </c>
      <c r="G651" s="5">
        <f t="shared" si="278"/>
        <v>28.35</v>
      </c>
      <c r="H651" s="61"/>
      <c r="I651" s="60">
        <f t="shared" si="279"/>
        <v>0.27</v>
      </c>
      <c r="J651" s="62">
        <f t="shared" si="280"/>
        <v>0</v>
      </c>
      <c r="K651" s="281">
        <f t="shared" si="281"/>
        <v>28.35</v>
      </c>
      <c r="L651" s="62">
        <f t="shared" si="282"/>
        <v>0</v>
      </c>
    </row>
    <row r="652" spans="1:12">
      <c r="A652" s="20"/>
      <c r="B652" s="6"/>
      <c r="C652" s="6"/>
      <c r="D652" s="6"/>
      <c r="E652" s="255"/>
      <c r="F652" s="7"/>
      <c r="G652" s="7"/>
      <c r="H652" s="61"/>
      <c r="I652" s="60"/>
      <c r="J652" s="62"/>
      <c r="K652" s="281"/>
      <c r="L652" s="62"/>
    </row>
    <row r="653" spans="1:12">
      <c r="A653" s="20"/>
      <c r="B653" s="332" t="s">
        <v>3141</v>
      </c>
      <c r="C653" s="332"/>
      <c r="D653" s="332"/>
      <c r="E653" s="332"/>
      <c r="F653" s="332"/>
      <c r="G653" s="257"/>
      <c r="H653" s="61"/>
      <c r="I653" s="60"/>
      <c r="J653" s="62"/>
      <c r="K653" s="281"/>
      <c r="L653" s="62"/>
    </row>
    <row r="654" spans="1:12">
      <c r="A654" s="20"/>
      <c r="B654" s="34" t="s">
        <v>479</v>
      </c>
      <c r="C654" s="32"/>
      <c r="D654" s="32"/>
      <c r="E654" s="48"/>
      <c r="F654" s="33"/>
      <c r="G654" s="33"/>
      <c r="H654" s="61"/>
      <c r="I654" s="60"/>
      <c r="J654" s="62"/>
      <c r="K654" s="281"/>
      <c r="L654" s="62"/>
    </row>
    <row r="655" spans="1:12">
      <c r="A655" s="20">
        <v>0</v>
      </c>
      <c r="B655" s="6" t="s">
        <v>480</v>
      </c>
      <c r="C655" s="32" t="s">
        <v>2674</v>
      </c>
      <c r="D655" s="32" t="s">
        <v>481</v>
      </c>
      <c r="E655" s="48" t="s">
        <v>482</v>
      </c>
      <c r="F655" s="33">
        <v>1.4</v>
      </c>
      <c r="G655" s="7">
        <f>ROUND(F655*Курс_EUR,2)</f>
        <v>147</v>
      </c>
      <c r="H655" s="61"/>
      <c r="I655" s="60">
        <f>F655*(1-Скидка_SUNMIGHT)</f>
        <v>1.4</v>
      </c>
      <c r="J655" s="62">
        <f>I655*H655</f>
        <v>0</v>
      </c>
      <c r="K655" s="281">
        <f>G655*(1-Скидка_SUNMIGHT)</f>
        <v>147</v>
      </c>
      <c r="L655" s="62">
        <f>H655*K655</f>
        <v>0</v>
      </c>
    </row>
    <row r="656" spans="1:12">
      <c r="A656" s="20">
        <v>0</v>
      </c>
      <c r="B656" s="6" t="s">
        <v>483</v>
      </c>
      <c r="C656" s="32" t="s">
        <v>2675</v>
      </c>
      <c r="D656" s="32" t="s">
        <v>484</v>
      </c>
      <c r="E656" s="48" t="s">
        <v>482</v>
      </c>
      <c r="F656" s="33">
        <v>1.4</v>
      </c>
      <c r="G656" s="5">
        <f>ROUND(F656*Курс_EUR,2)</f>
        <v>147</v>
      </c>
      <c r="H656" s="61"/>
      <c r="I656" s="60">
        <f>F656*(1-Скидка_SUNMIGHT)</f>
        <v>1.4</v>
      </c>
      <c r="J656" s="62">
        <f>I656*H656</f>
        <v>0</v>
      </c>
      <c r="K656" s="281">
        <f>G656*(1-Скидка_SUNMIGHT)</f>
        <v>147</v>
      </c>
      <c r="L656" s="62">
        <f>H656*K656</f>
        <v>0</v>
      </c>
    </row>
    <row r="657" spans="1:12">
      <c r="A657" s="20">
        <v>0</v>
      </c>
      <c r="B657" s="6" t="s">
        <v>485</v>
      </c>
      <c r="C657" s="32" t="s">
        <v>2676</v>
      </c>
      <c r="D657" s="32" t="s">
        <v>486</v>
      </c>
      <c r="E657" s="48" t="s">
        <v>482</v>
      </c>
      <c r="F657" s="33">
        <v>1.4</v>
      </c>
      <c r="G657" s="5">
        <f>ROUND(F657*Курс_EUR,2)</f>
        <v>147</v>
      </c>
      <c r="H657" s="61"/>
      <c r="I657" s="60">
        <f>F657*(1-Скидка_SUNMIGHT)</f>
        <v>1.4</v>
      </c>
      <c r="J657" s="62">
        <f>I657*H657</f>
        <v>0</v>
      </c>
      <c r="K657" s="281">
        <f>G657*(1-Скидка_SUNMIGHT)</f>
        <v>147</v>
      </c>
      <c r="L657" s="62">
        <f>H657*K657</f>
        <v>0</v>
      </c>
    </row>
    <row r="658" spans="1:12">
      <c r="A658" s="20"/>
      <c r="B658" s="6"/>
      <c r="C658" s="32"/>
      <c r="D658" s="32"/>
      <c r="E658" s="48"/>
      <c r="F658" s="33"/>
      <c r="G658" s="33"/>
      <c r="H658" s="61"/>
      <c r="I658" s="60"/>
      <c r="J658" s="62"/>
      <c r="K658" s="281"/>
      <c r="L658" s="62"/>
    </row>
    <row r="659" spans="1:12">
      <c r="A659" s="20">
        <v>0</v>
      </c>
      <c r="B659" s="6" t="s">
        <v>487</v>
      </c>
      <c r="C659" s="32" t="s">
        <v>2677</v>
      </c>
      <c r="D659" s="32" t="s">
        <v>481</v>
      </c>
      <c r="E659" s="48" t="s">
        <v>482</v>
      </c>
      <c r="F659" s="33">
        <v>1.37</v>
      </c>
      <c r="G659" s="7">
        <f>ROUND(F659*Курс_EUR,2)</f>
        <v>143.85</v>
      </c>
      <c r="H659" s="61"/>
      <c r="I659" s="60">
        <f>F659*(1-Скидка_SUNMIGHT)</f>
        <v>1.37</v>
      </c>
      <c r="J659" s="62">
        <f>I659*H659</f>
        <v>0</v>
      </c>
      <c r="K659" s="281">
        <f>G659*(1-Скидка_SUNMIGHT)</f>
        <v>143.85</v>
      </c>
      <c r="L659" s="62">
        <f>H659*K659</f>
        <v>0</v>
      </c>
    </row>
    <row r="660" spans="1:12">
      <c r="A660" s="20">
        <v>0</v>
      </c>
      <c r="B660" s="6" t="s">
        <v>488</v>
      </c>
      <c r="C660" s="32" t="s">
        <v>2678</v>
      </c>
      <c r="D660" s="32" t="s">
        <v>484</v>
      </c>
      <c r="E660" s="48" t="s">
        <v>482</v>
      </c>
      <c r="F660" s="33">
        <v>1.37</v>
      </c>
      <c r="G660" s="5">
        <f>ROUND(F660*Курс_EUR,2)</f>
        <v>143.85</v>
      </c>
      <c r="H660" s="61"/>
      <c r="I660" s="60">
        <f>F660*(1-Скидка_SUNMIGHT)</f>
        <v>1.37</v>
      </c>
      <c r="J660" s="62">
        <f>I660*H660</f>
        <v>0</v>
      </c>
      <c r="K660" s="281">
        <f>G660*(1-Скидка_SUNMIGHT)</f>
        <v>143.85</v>
      </c>
      <c r="L660" s="62">
        <f>H660*K660</f>
        <v>0</v>
      </c>
    </row>
    <row r="661" spans="1:12">
      <c r="A661" s="20">
        <v>0</v>
      </c>
      <c r="B661" s="6" t="s">
        <v>489</v>
      </c>
      <c r="C661" s="32" t="s">
        <v>2679</v>
      </c>
      <c r="D661" s="32" t="s">
        <v>486</v>
      </c>
      <c r="E661" s="48" t="s">
        <v>482</v>
      </c>
      <c r="F661" s="33">
        <v>1.37</v>
      </c>
      <c r="G661" s="5">
        <f>ROUND(F661*Курс_EUR,2)</f>
        <v>143.85</v>
      </c>
      <c r="H661" s="61"/>
      <c r="I661" s="60">
        <f>F661*(1-Скидка_SUNMIGHT)</f>
        <v>1.37</v>
      </c>
      <c r="J661" s="62">
        <f>I661*H661</f>
        <v>0</v>
      </c>
      <c r="K661" s="281">
        <f>G661*(1-Скидка_SUNMIGHT)</f>
        <v>143.85</v>
      </c>
      <c r="L661" s="62">
        <f>H661*K661</f>
        <v>0</v>
      </c>
    </row>
    <row r="662" spans="1:12" ht="12.45" thickBot="1">
      <c r="A662" s="20"/>
      <c r="B662" s="6"/>
      <c r="C662" s="32"/>
      <c r="D662" s="32"/>
      <c r="E662" s="48"/>
      <c r="F662" s="33"/>
      <c r="G662" s="33"/>
      <c r="H662" s="61"/>
      <c r="I662" s="60"/>
      <c r="J662" s="62"/>
      <c r="K662" s="281"/>
      <c r="L662" s="62"/>
    </row>
    <row r="663" spans="1:12">
      <c r="A663" s="20"/>
      <c r="B663" s="333" t="s">
        <v>4434</v>
      </c>
      <c r="C663" s="334"/>
      <c r="D663" s="334"/>
      <c r="E663" s="334"/>
      <c r="F663" s="334"/>
      <c r="G663" s="258"/>
      <c r="H663" s="61"/>
      <c r="I663" s="60"/>
      <c r="J663" s="62"/>
      <c r="K663" s="281"/>
      <c r="L663" s="62"/>
    </row>
    <row r="664" spans="1:12">
      <c r="A664" s="20"/>
      <c r="B664" s="34" t="s">
        <v>3142</v>
      </c>
      <c r="C664" s="51"/>
      <c r="D664" s="51"/>
      <c r="E664" s="51"/>
      <c r="F664" s="129"/>
      <c r="G664" s="129"/>
      <c r="H664" s="61"/>
      <c r="I664" s="60"/>
      <c r="J664" s="62"/>
      <c r="K664" s="281"/>
      <c r="L664" s="62"/>
    </row>
    <row r="665" spans="1:12">
      <c r="A665" s="20">
        <v>0</v>
      </c>
      <c r="B665" s="6" t="s">
        <v>496</v>
      </c>
      <c r="C665" s="6" t="s">
        <v>2680</v>
      </c>
      <c r="D665" s="6" t="s">
        <v>490</v>
      </c>
      <c r="E665" s="52" t="s">
        <v>491</v>
      </c>
      <c r="F665" s="7">
        <v>1.9</v>
      </c>
      <c r="G665" s="5">
        <f t="shared" ref="G665:G674" si="283">ROUND(F665*Курс_EUR,2)</f>
        <v>199.5</v>
      </c>
      <c r="H665" s="61"/>
      <c r="I665" s="60">
        <f t="shared" ref="I665:I674" si="284">F665*(1-Скидка_SUNMIGHT)</f>
        <v>1.9</v>
      </c>
      <c r="J665" s="62">
        <f t="shared" ref="J665:J674" si="285">I665*H665</f>
        <v>0</v>
      </c>
      <c r="K665" s="281">
        <f t="shared" ref="K665:K674" si="286">G665*(1-Скидка_SUNMIGHT)</f>
        <v>199.5</v>
      </c>
      <c r="L665" s="62">
        <f t="shared" ref="L665:L674" si="287">H665*K665</f>
        <v>0</v>
      </c>
    </row>
    <row r="666" spans="1:12">
      <c r="A666" s="20">
        <v>0</v>
      </c>
      <c r="B666" s="6" t="s">
        <v>497</v>
      </c>
      <c r="C666" s="6" t="s">
        <v>2680</v>
      </c>
      <c r="D666" s="6" t="s">
        <v>492</v>
      </c>
      <c r="E666" s="52" t="s">
        <v>491</v>
      </c>
      <c r="F666" s="7">
        <v>1.9</v>
      </c>
      <c r="G666" s="5">
        <f t="shared" si="283"/>
        <v>199.5</v>
      </c>
      <c r="H666" s="61"/>
      <c r="I666" s="60">
        <f t="shared" si="284"/>
        <v>1.9</v>
      </c>
      <c r="J666" s="62">
        <f t="shared" si="285"/>
        <v>0</v>
      </c>
      <c r="K666" s="281">
        <f t="shared" si="286"/>
        <v>199.5</v>
      </c>
      <c r="L666" s="62">
        <f t="shared" si="287"/>
        <v>0</v>
      </c>
    </row>
    <row r="667" spans="1:12">
      <c r="A667" s="20">
        <v>0</v>
      </c>
      <c r="B667" s="6" t="s">
        <v>498</v>
      </c>
      <c r="C667" s="6" t="s">
        <v>2680</v>
      </c>
      <c r="D667" s="6" t="s">
        <v>481</v>
      </c>
      <c r="E667" s="52" t="s">
        <v>491</v>
      </c>
      <c r="F667" s="7">
        <v>1.9</v>
      </c>
      <c r="G667" s="5">
        <f t="shared" si="283"/>
        <v>199.5</v>
      </c>
      <c r="H667" s="61"/>
      <c r="I667" s="60">
        <f t="shared" si="284"/>
        <v>1.9</v>
      </c>
      <c r="J667" s="62">
        <f t="shared" si="285"/>
        <v>0</v>
      </c>
      <c r="K667" s="281">
        <f t="shared" si="286"/>
        <v>199.5</v>
      </c>
      <c r="L667" s="62">
        <f t="shared" si="287"/>
        <v>0</v>
      </c>
    </row>
    <row r="668" spans="1:12">
      <c r="A668" s="20">
        <v>0</v>
      </c>
      <c r="B668" s="6" t="s">
        <v>499</v>
      </c>
      <c r="C668" s="6" t="s">
        <v>2680</v>
      </c>
      <c r="D668" s="6" t="s">
        <v>484</v>
      </c>
      <c r="E668" s="52" t="s">
        <v>491</v>
      </c>
      <c r="F668" s="7">
        <v>1.9</v>
      </c>
      <c r="G668" s="5">
        <f t="shared" si="283"/>
        <v>199.5</v>
      </c>
      <c r="H668" s="61"/>
      <c r="I668" s="60">
        <f t="shared" si="284"/>
        <v>1.9</v>
      </c>
      <c r="J668" s="62">
        <f t="shared" si="285"/>
        <v>0</v>
      </c>
      <c r="K668" s="281">
        <f t="shared" si="286"/>
        <v>199.5</v>
      </c>
      <c r="L668" s="62">
        <f t="shared" si="287"/>
        <v>0</v>
      </c>
    </row>
    <row r="669" spans="1:12">
      <c r="A669" s="20">
        <v>0</v>
      </c>
      <c r="B669" s="6" t="s">
        <v>500</v>
      </c>
      <c r="C669" s="6" t="s">
        <v>2680</v>
      </c>
      <c r="D669" s="6" t="s">
        <v>493</v>
      </c>
      <c r="E669" s="52" t="s">
        <v>491</v>
      </c>
      <c r="F669" s="7">
        <v>1.9</v>
      </c>
      <c r="G669" s="5">
        <f t="shared" si="283"/>
        <v>199.5</v>
      </c>
      <c r="H669" s="61"/>
      <c r="I669" s="60">
        <f t="shared" si="284"/>
        <v>1.9</v>
      </c>
      <c r="J669" s="62">
        <f t="shared" si="285"/>
        <v>0</v>
      </c>
      <c r="K669" s="281">
        <f t="shared" si="286"/>
        <v>199.5</v>
      </c>
      <c r="L669" s="62">
        <f t="shared" si="287"/>
        <v>0</v>
      </c>
    </row>
    <row r="670" spans="1:12">
      <c r="A670" s="20">
        <v>0</v>
      </c>
      <c r="B670" s="6" t="s">
        <v>4567</v>
      </c>
      <c r="C670" s="6" t="s">
        <v>2680</v>
      </c>
      <c r="D670" s="6" t="s">
        <v>486</v>
      </c>
      <c r="E670" s="52" t="s">
        <v>491</v>
      </c>
      <c r="F670" s="7">
        <v>1.9</v>
      </c>
      <c r="G670" s="5">
        <f t="shared" ref="G670:G672" si="288">ROUND(F670*Курс_EUR,2)</f>
        <v>199.5</v>
      </c>
      <c r="H670" s="61"/>
      <c r="I670" s="60">
        <f t="shared" si="284"/>
        <v>1.9</v>
      </c>
      <c r="J670" s="62">
        <f t="shared" si="285"/>
        <v>0</v>
      </c>
      <c r="K670" s="281">
        <f t="shared" si="286"/>
        <v>199.5</v>
      </c>
      <c r="L670" s="62">
        <f t="shared" si="287"/>
        <v>0</v>
      </c>
    </row>
    <row r="671" spans="1:12">
      <c r="A671" s="20">
        <v>0</v>
      </c>
      <c r="B671" s="6" t="s">
        <v>501</v>
      </c>
      <c r="C671" s="6" t="s">
        <v>2680</v>
      </c>
      <c r="D671" s="6" t="s">
        <v>494</v>
      </c>
      <c r="E671" s="52" t="s">
        <v>491</v>
      </c>
      <c r="F671" s="7">
        <v>1.9</v>
      </c>
      <c r="G671" s="5">
        <f t="shared" si="288"/>
        <v>199.5</v>
      </c>
      <c r="H671" s="61"/>
      <c r="I671" s="60">
        <f t="shared" si="284"/>
        <v>1.9</v>
      </c>
      <c r="J671" s="62">
        <f t="shared" si="285"/>
        <v>0</v>
      </c>
      <c r="K671" s="281">
        <f t="shared" si="286"/>
        <v>199.5</v>
      </c>
      <c r="L671" s="62">
        <f t="shared" si="287"/>
        <v>0</v>
      </c>
    </row>
    <row r="672" spans="1:12">
      <c r="A672" s="20">
        <v>0</v>
      </c>
      <c r="B672" s="6" t="s">
        <v>4568</v>
      </c>
      <c r="C672" s="6" t="s">
        <v>2680</v>
      </c>
      <c r="D672" s="6" t="s">
        <v>4569</v>
      </c>
      <c r="E672" s="52" t="s">
        <v>491</v>
      </c>
      <c r="F672" s="7">
        <v>1.9</v>
      </c>
      <c r="G672" s="5">
        <f t="shared" si="288"/>
        <v>199.5</v>
      </c>
      <c r="H672" s="61"/>
      <c r="I672" s="60">
        <f t="shared" si="284"/>
        <v>1.9</v>
      </c>
      <c r="J672" s="62">
        <f t="shared" si="285"/>
        <v>0</v>
      </c>
      <c r="K672" s="281">
        <f t="shared" si="286"/>
        <v>199.5</v>
      </c>
      <c r="L672" s="62">
        <f t="shared" si="287"/>
        <v>0</v>
      </c>
    </row>
    <row r="673" spans="1:12">
      <c r="A673" s="20">
        <v>0</v>
      </c>
      <c r="B673" s="6" t="s">
        <v>502</v>
      </c>
      <c r="C673" s="6" t="s">
        <v>2680</v>
      </c>
      <c r="D673" s="6" t="s">
        <v>495</v>
      </c>
      <c r="E673" s="52" t="s">
        <v>491</v>
      </c>
      <c r="F673" s="7">
        <v>2.1800000000000002</v>
      </c>
      <c r="G673" s="5">
        <f t="shared" si="283"/>
        <v>228.9</v>
      </c>
      <c r="H673" s="61"/>
      <c r="I673" s="60">
        <f t="shared" si="284"/>
        <v>2.1800000000000002</v>
      </c>
      <c r="J673" s="62">
        <f t="shared" si="285"/>
        <v>0</v>
      </c>
      <c r="K673" s="281">
        <f t="shared" si="286"/>
        <v>228.9</v>
      </c>
      <c r="L673" s="62">
        <f t="shared" si="287"/>
        <v>0</v>
      </c>
    </row>
    <row r="674" spans="1:12">
      <c r="A674" s="20">
        <v>0</v>
      </c>
      <c r="B674" s="6" t="s">
        <v>2903</v>
      </c>
      <c r="C674" s="6" t="s">
        <v>2680</v>
      </c>
      <c r="D674" s="6" t="s">
        <v>2904</v>
      </c>
      <c r="E674" s="52" t="s">
        <v>491</v>
      </c>
      <c r="F674" s="7">
        <v>2.1800000000000002</v>
      </c>
      <c r="G674" s="5">
        <f t="shared" si="283"/>
        <v>228.9</v>
      </c>
      <c r="H674" s="61"/>
      <c r="I674" s="60">
        <f t="shared" si="284"/>
        <v>2.1800000000000002</v>
      </c>
      <c r="J674" s="62">
        <f t="shared" si="285"/>
        <v>0</v>
      </c>
      <c r="K674" s="281">
        <f t="shared" si="286"/>
        <v>228.9</v>
      </c>
      <c r="L674" s="62">
        <f t="shared" si="287"/>
        <v>0</v>
      </c>
    </row>
    <row r="675" spans="1:12">
      <c r="A675" s="20"/>
      <c r="B675" s="6"/>
      <c r="C675" s="6"/>
      <c r="D675" s="6"/>
      <c r="E675" s="52"/>
      <c r="F675" s="7"/>
      <c r="G675" s="7"/>
      <c r="H675" s="61"/>
      <c r="I675" s="60"/>
      <c r="J675" s="62"/>
      <c r="K675" s="281"/>
      <c r="L675" s="62"/>
    </row>
    <row r="676" spans="1:12">
      <c r="A676" s="20">
        <v>0</v>
      </c>
      <c r="B676" s="6" t="s">
        <v>503</v>
      </c>
      <c r="C676" s="6" t="s">
        <v>2681</v>
      </c>
      <c r="D676" s="6" t="s">
        <v>490</v>
      </c>
      <c r="E676" s="52" t="s">
        <v>491</v>
      </c>
      <c r="F676" s="7">
        <v>2.12</v>
      </c>
      <c r="G676" s="5">
        <f t="shared" ref="G676:G683" si="289">ROUND(F676*Курс_EUR,2)</f>
        <v>222.6</v>
      </c>
      <c r="H676" s="61"/>
      <c r="I676" s="60">
        <f t="shared" ref="I676:I683" si="290">F676*(1-Скидка_SUNMIGHT)</f>
        <v>2.12</v>
      </c>
      <c r="J676" s="62">
        <f t="shared" ref="J676:J683" si="291">I676*H676</f>
        <v>0</v>
      </c>
      <c r="K676" s="281">
        <f t="shared" ref="K676:K683" si="292">G676*(1-Скидка_SUNMIGHT)</f>
        <v>222.6</v>
      </c>
      <c r="L676" s="62">
        <f t="shared" ref="L676:L683" si="293">H676*K676</f>
        <v>0</v>
      </c>
    </row>
    <row r="677" spans="1:12">
      <c r="A677" s="20">
        <v>0</v>
      </c>
      <c r="B677" s="6" t="s">
        <v>504</v>
      </c>
      <c r="C677" s="6" t="s">
        <v>2681</v>
      </c>
      <c r="D677" s="6" t="s">
        <v>492</v>
      </c>
      <c r="E677" s="52" t="s">
        <v>491</v>
      </c>
      <c r="F677" s="7">
        <v>2.12</v>
      </c>
      <c r="G677" s="5">
        <f t="shared" si="289"/>
        <v>222.6</v>
      </c>
      <c r="H677" s="61"/>
      <c r="I677" s="60">
        <f t="shared" si="290"/>
        <v>2.12</v>
      </c>
      <c r="J677" s="62">
        <f t="shared" si="291"/>
        <v>0</v>
      </c>
      <c r="K677" s="281">
        <f t="shared" si="292"/>
        <v>222.6</v>
      </c>
      <c r="L677" s="62">
        <f t="shared" si="293"/>
        <v>0</v>
      </c>
    </row>
    <row r="678" spans="1:12">
      <c r="A678" s="20">
        <v>0</v>
      </c>
      <c r="B678" s="6" t="s">
        <v>505</v>
      </c>
      <c r="C678" s="6" t="s">
        <v>2681</v>
      </c>
      <c r="D678" s="6" t="s">
        <v>481</v>
      </c>
      <c r="E678" s="52" t="s">
        <v>491</v>
      </c>
      <c r="F678" s="7">
        <v>2.12</v>
      </c>
      <c r="G678" s="5">
        <f t="shared" si="289"/>
        <v>222.6</v>
      </c>
      <c r="H678" s="61"/>
      <c r="I678" s="60">
        <f t="shared" si="290"/>
        <v>2.12</v>
      </c>
      <c r="J678" s="62">
        <f t="shared" si="291"/>
        <v>0</v>
      </c>
      <c r="K678" s="281">
        <f t="shared" si="292"/>
        <v>222.6</v>
      </c>
      <c r="L678" s="62">
        <f t="shared" si="293"/>
        <v>0</v>
      </c>
    </row>
    <row r="679" spans="1:12">
      <c r="A679" s="20">
        <v>0</v>
      </c>
      <c r="B679" s="6" t="s">
        <v>506</v>
      </c>
      <c r="C679" s="6" t="s">
        <v>2681</v>
      </c>
      <c r="D679" s="6" t="s">
        <v>484</v>
      </c>
      <c r="E679" s="52" t="s">
        <v>491</v>
      </c>
      <c r="F679" s="7">
        <v>2.12</v>
      </c>
      <c r="G679" s="5">
        <f t="shared" si="289"/>
        <v>222.6</v>
      </c>
      <c r="H679" s="61"/>
      <c r="I679" s="60">
        <f t="shared" si="290"/>
        <v>2.12</v>
      </c>
      <c r="J679" s="62">
        <f t="shared" si="291"/>
        <v>0</v>
      </c>
      <c r="K679" s="281">
        <f t="shared" si="292"/>
        <v>222.6</v>
      </c>
      <c r="L679" s="62">
        <f t="shared" si="293"/>
        <v>0</v>
      </c>
    </row>
    <row r="680" spans="1:12">
      <c r="A680" s="20">
        <v>0</v>
      </c>
      <c r="B680" s="6" t="s">
        <v>507</v>
      </c>
      <c r="C680" s="6" t="s">
        <v>2681</v>
      </c>
      <c r="D680" s="6" t="s">
        <v>493</v>
      </c>
      <c r="E680" s="52" t="s">
        <v>491</v>
      </c>
      <c r="F680" s="7">
        <v>2.12</v>
      </c>
      <c r="G680" s="5">
        <f t="shared" si="289"/>
        <v>222.6</v>
      </c>
      <c r="H680" s="61"/>
      <c r="I680" s="60">
        <f t="shared" si="290"/>
        <v>2.12</v>
      </c>
      <c r="J680" s="62">
        <f t="shared" si="291"/>
        <v>0</v>
      </c>
      <c r="K680" s="281">
        <f t="shared" si="292"/>
        <v>222.6</v>
      </c>
      <c r="L680" s="62">
        <f t="shared" si="293"/>
        <v>0</v>
      </c>
    </row>
    <row r="681" spans="1:12">
      <c r="A681" s="20">
        <v>0</v>
      </c>
      <c r="B681" s="6" t="s">
        <v>508</v>
      </c>
      <c r="C681" s="6" t="s">
        <v>2681</v>
      </c>
      <c r="D681" s="6" t="s">
        <v>494</v>
      </c>
      <c r="E681" s="52" t="s">
        <v>491</v>
      </c>
      <c r="F681" s="7">
        <v>2.12</v>
      </c>
      <c r="G681" s="5">
        <f t="shared" si="289"/>
        <v>222.6</v>
      </c>
      <c r="H681" s="61"/>
      <c r="I681" s="60">
        <f t="shared" si="290"/>
        <v>2.12</v>
      </c>
      <c r="J681" s="62">
        <f t="shared" si="291"/>
        <v>0</v>
      </c>
      <c r="K681" s="281">
        <f t="shared" si="292"/>
        <v>222.6</v>
      </c>
      <c r="L681" s="62">
        <f t="shared" si="293"/>
        <v>0</v>
      </c>
    </row>
    <row r="682" spans="1:12">
      <c r="A682" s="20">
        <v>0</v>
      </c>
      <c r="B682" s="6" t="s">
        <v>509</v>
      </c>
      <c r="C682" s="6" t="s">
        <v>2681</v>
      </c>
      <c r="D682" s="6" t="s">
        <v>495</v>
      </c>
      <c r="E682" s="52" t="s">
        <v>491</v>
      </c>
      <c r="F682" s="7">
        <v>2.5299999999999998</v>
      </c>
      <c r="G682" s="5">
        <f t="shared" si="289"/>
        <v>265.64999999999998</v>
      </c>
      <c r="H682" s="61"/>
      <c r="I682" s="60">
        <f t="shared" si="290"/>
        <v>2.5299999999999998</v>
      </c>
      <c r="J682" s="62">
        <f t="shared" si="291"/>
        <v>0</v>
      </c>
      <c r="K682" s="281">
        <f t="shared" si="292"/>
        <v>265.64999999999998</v>
      </c>
      <c r="L682" s="62">
        <f t="shared" si="293"/>
        <v>0</v>
      </c>
    </row>
    <row r="683" spans="1:12">
      <c r="A683" s="20">
        <v>0</v>
      </c>
      <c r="B683" s="6" t="s">
        <v>2905</v>
      </c>
      <c r="C683" s="6" t="s">
        <v>2681</v>
      </c>
      <c r="D683" s="6" t="s">
        <v>2904</v>
      </c>
      <c r="E683" s="52" t="s">
        <v>491</v>
      </c>
      <c r="F683" s="7">
        <v>2.5299999999999998</v>
      </c>
      <c r="G683" s="5">
        <f t="shared" si="289"/>
        <v>265.64999999999998</v>
      </c>
      <c r="H683" s="61"/>
      <c r="I683" s="60">
        <f t="shared" si="290"/>
        <v>2.5299999999999998</v>
      </c>
      <c r="J683" s="62">
        <f t="shared" si="291"/>
        <v>0</v>
      </c>
      <c r="K683" s="281">
        <f t="shared" si="292"/>
        <v>265.64999999999998</v>
      </c>
      <c r="L683" s="62">
        <f t="shared" si="293"/>
        <v>0</v>
      </c>
    </row>
    <row r="684" spans="1:12">
      <c r="A684" s="20"/>
      <c r="B684" s="6"/>
      <c r="C684" s="6"/>
      <c r="D684" s="6"/>
      <c r="E684" s="52"/>
      <c r="F684" s="7"/>
      <c r="G684" s="7"/>
      <c r="H684" s="61"/>
      <c r="I684" s="60"/>
      <c r="J684" s="62"/>
      <c r="K684" s="281"/>
      <c r="L684" s="62"/>
    </row>
    <row r="685" spans="1:12">
      <c r="A685" s="20">
        <v>0</v>
      </c>
      <c r="B685" s="6" t="s">
        <v>4389</v>
      </c>
      <c r="C685" s="6" t="s">
        <v>4390</v>
      </c>
      <c r="D685" s="6" t="s">
        <v>4391</v>
      </c>
      <c r="E685" s="52" t="s">
        <v>491</v>
      </c>
      <c r="F685" s="7">
        <v>2.37</v>
      </c>
      <c r="G685" s="5">
        <f>ROUND(F685*Курс_EUR,2)</f>
        <v>248.85</v>
      </c>
      <c r="H685" s="61"/>
      <c r="I685" s="60">
        <f>F685*(1-Скидка_SUNMIGHT)</f>
        <v>2.37</v>
      </c>
      <c r="J685" s="62">
        <f>I685*H685</f>
        <v>0</v>
      </c>
      <c r="K685" s="281">
        <f>G685*(1-Скидка_SUNMIGHT)</f>
        <v>248.85</v>
      </c>
      <c r="L685" s="62">
        <f>H685*K685</f>
        <v>0</v>
      </c>
    </row>
    <row r="686" spans="1:12">
      <c r="A686" s="20">
        <v>0</v>
      </c>
      <c r="B686" s="6" t="s">
        <v>4551</v>
      </c>
      <c r="C686" s="6" t="s">
        <v>4390</v>
      </c>
      <c r="D686" s="6" t="s">
        <v>492</v>
      </c>
      <c r="E686" s="52" t="s">
        <v>491</v>
      </c>
      <c r="F686" s="7">
        <v>2.37</v>
      </c>
      <c r="G686" s="5">
        <f>ROUND(F686*Курс_EUR,2)</f>
        <v>248.85</v>
      </c>
      <c r="H686" s="61"/>
      <c r="I686" s="60">
        <f>F686*(1-Скидка_SUNMIGHT)</f>
        <v>2.37</v>
      </c>
      <c r="J686" s="62">
        <f>I686*H686</f>
        <v>0</v>
      </c>
      <c r="K686" s="281">
        <f>G686*(1-Скидка_SUNMIGHT)</f>
        <v>248.85</v>
      </c>
      <c r="L686" s="62">
        <f>H686*K686</f>
        <v>0</v>
      </c>
    </row>
    <row r="687" spans="1:12">
      <c r="A687" s="20">
        <v>0</v>
      </c>
      <c r="B687" s="6" t="s">
        <v>4552</v>
      </c>
      <c r="C687" s="6" t="s">
        <v>4390</v>
      </c>
      <c r="D687" s="6" t="s">
        <v>481</v>
      </c>
      <c r="E687" s="52" t="s">
        <v>491</v>
      </c>
      <c r="F687" s="7">
        <v>2.37</v>
      </c>
      <c r="G687" s="5">
        <f>ROUND(F687*Курс_EUR,2)</f>
        <v>248.85</v>
      </c>
      <c r="H687" s="61"/>
      <c r="I687" s="60">
        <f>F687*(1-Скидка_SUNMIGHT)</f>
        <v>2.37</v>
      </c>
      <c r="J687" s="62">
        <f>I687*H687</f>
        <v>0</v>
      </c>
      <c r="K687" s="281">
        <f>G687*(1-Скидка_SUNMIGHT)</f>
        <v>248.85</v>
      </c>
      <c r="L687" s="62">
        <f>H687*K687</f>
        <v>0</v>
      </c>
    </row>
    <row r="688" spans="1:12" ht="12.45" thickBot="1">
      <c r="A688" s="20">
        <v>0</v>
      </c>
      <c r="B688" s="6" t="s">
        <v>4553</v>
      </c>
      <c r="C688" s="6" t="s">
        <v>4390</v>
      </c>
      <c r="D688" s="6" t="s">
        <v>493</v>
      </c>
      <c r="E688" s="52" t="s">
        <v>491</v>
      </c>
      <c r="F688" s="7">
        <v>2.37</v>
      </c>
      <c r="G688" s="5">
        <f>ROUND(F688*Курс_EUR,2)</f>
        <v>248.85</v>
      </c>
      <c r="H688" s="61"/>
      <c r="I688" s="60">
        <f>F688*(1-Скидка_SUNMIGHT)</f>
        <v>2.37</v>
      </c>
      <c r="J688" s="62">
        <f>I688*H688</f>
        <v>0</v>
      </c>
      <c r="K688" s="281">
        <f>G688*(1-Скидка_SUNMIGHT)</f>
        <v>248.85</v>
      </c>
      <c r="L688" s="62">
        <f>H688*K688</f>
        <v>0</v>
      </c>
    </row>
    <row r="689" spans="1:12">
      <c r="A689" s="20"/>
      <c r="B689" s="333" t="s">
        <v>3139</v>
      </c>
      <c r="C689" s="334"/>
      <c r="D689" s="334"/>
      <c r="E689" s="334"/>
      <c r="F689" s="334"/>
      <c r="G689" s="258"/>
      <c r="H689" s="61"/>
      <c r="I689" s="60"/>
      <c r="J689" s="62"/>
      <c r="K689" s="281"/>
      <c r="L689" s="62"/>
    </row>
    <row r="690" spans="1:12">
      <c r="A690" s="20"/>
      <c r="B690" s="34" t="s">
        <v>3140</v>
      </c>
      <c r="C690" s="163"/>
      <c r="D690" s="164"/>
      <c r="E690" s="164"/>
      <c r="F690" s="33"/>
      <c r="G690" s="33"/>
      <c r="H690" s="61"/>
      <c r="I690" s="60"/>
      <c r="J690" s="62"/>
      <c r="K690" s="281"/>
      <c r="L690" s="62"/>
    </row>
    <row r="691" spans="1:12">
      <c r="A691" s="20">
        <v>0</v>
      </c>
      <c r="B691" s="6" t="s">
        <v>454</v>
      </c>
      <c r="C691" s="4" t="s">
        <v>455</v>
      </c>
      <c r="D691" s="4" t="s">
        <v>56</v>
      </c>
      <c r="E691" s="48" t="s">
        <v>410</v>
      </c>
      <c r="F691" s="33">
        <v>0.56999999999999995</v>
      </c>
      <c r="G691" s="7">
        <f t="shared" ref="G691:G711" si="294">ROUND(F691*Курс_EUR,2)</f>
        <v>59.85</v>
      </c>
      <c r="H691" s="61"/>
      <c r="I691" s="60">
        <f t="shared" ref="I691:I711" si="295">F691*(1-Скидка_SUNMIGHT)</f>
        <v>0.56999999999999995</v>
      </c>
      <c r="J691" s="62">
        <f t="shared" ref="J691:J711" si="296">I691*H691</f>
        <v>0</v>
      </c>
      <c r="K691" s="281">
        <f t="shared" ref="K691:K711" si="297">G691*(1-Скидка_SUNMIGHT)</f>
        <v>59.85</v>
      </c>
      <c r="L691" s="62">
        <f t="shared" ref="L691:L711" si="298">H691*K691</f>
        <v>0</v>
      </c>
    </row>
    <row r="692" spans="1:12">
      <c r="A692" s="20">
        <v>0</v>
      </c>
      <c r="B692" s="6" t="s">
        <v>456</v>
      </c>
      <c r="C692" s="6" t="s">
        <v>455</v>
      </c>
      <c r="D692" s="6" t="s">
        <v>58</v>
      </c>
      <c r="E692" s="48" t="s">
        <v>410</v>
      </c>
      <c r="F692" s="33">
        <v>0.54</v>
      </c>
      <c r="G692" s="5">
        <f t="shared" si="294"/>
        <v>56.7</v>
      </c>
      <c r="H692" s="61"/>
      <c r="I692" s="60">
        <f t="shared" si="295"/>
        <v>0.54</v>
      </c>
      <c r="J692" s="62">
        <f t="shared" si="296"/>
        <v>0</v>
      </c>
      <c r="K692" s="281">
        <f t="shared" si="297"/>
        <v>56.7</v>
      </c>
      <c r="L692" s="62">
        <f t="shared" si="298"/>
        <v>0</v>
      </c>
    </row>
    <row r="693" spans="1:12">
      <c r="A693" s="20">
        <v>0</v>
      </c>
      <c r="B693" s="6" t="s">
        <v>457</v>
      </c>
      <c r="C693" s="6" t="s">
        <v>455</v>
      </c>
      <c r="D693" s="6" t="s">
        <v>61</v>
      </c>
      <c r="E693" s="48" t="s">
        <v>211</v>
      </c>
      <c r="F693" s="33">
        <v>0.53</v>
      </c>
      <c r="G693" s="5">
        <f t="shared" si="294"/>
        <v>55.65</v>
      </c>
      <c r="H693" s="61"/>
      <c r="I693" s="60">
        <f t="shared" si="295"/>
        <v>0.53</v>
      </c>
      <c r="J693" s="62">
        <f t="shared" si="296"/>
        <v>0</v>
      </c>
      <c r="K693" s="281">
        <f t="shared" si="297"/>
        <v>55.65</v>
      </c>
      <c r="L693" s="62">
        <f t="shared" si="298"/>
        <v>0</v>
      </c>
    </row>
    <row r="694" spans="1:12">
      <c r="A694" s="20">
        <v>0</v>
      </c>
      <c r="B694" s="6" t="s">
        <v>458</v>
      </c>
      <c r="C694" s="6" t="s">
        <v>455</v>
      </c>
      <c r="D694" s="6" t="s">
        <v>63</v>
      </c>
      <c r="E694" s="48" t="s">
        <v>211</v>
      </c>
      <c r="F694" s="33">
        <v>0.49</v>
      </c>
      <c r="G694" s="5">
        <f t="shared" si="294"/>
        <v>51.45</v>
      </c>
      <c r="H694" s="61"/>
      <c r="I694" s="60">
        <f t="shared" si="295"/>
        <v>0.49</v>
      </c>
      <c r="J694" s="62">
        <f t="shared" si="296"/>
        <v>0</v>
      </c>
      <c r="K694" s="281">
        <f t="shared" si="297"/>
        <v>51.45</v>
      </c>
      <c r="L694" s="62">
        <f t="shared" si="298"/>
        <v>0</v>
      </c>
    </row>
    <row r="695" spans="1:12">
      <c r="A695" s="20">
        <v>0</v>
      </c>
      <c r="B695" s="6" t="s">
        <v>459</v>
      </c>
      <c r="C695" s="6" t="s">
        <v>455</v>
      </c>
      <c r="D695" s="6" t="s">
        <v>65</v>
      </c>
      <c r="E695" s="48" t="s">
        <v>211</v>
      </c>
      <c r="F695" s="33">
        <v>0.47</v>
      </c>
      <c r="G695" s="5">
        <f t="shared" si="294"/>
        <v>49.35</v>
      </c>
      <c r="H695" s="61"/>
      <c r="I695" s="60">
        <f t="shared" si="295"/>
        <v>0.47</v>
      </c>
      <c r="J695" s="62">
        <f t="shared" si="296"/>
        <v>0</v>
      </c>
      <c r="K695" s="281">
        <f t="shared" si="297"/>
        <v>49.35</v>
      </c>
      <c r="L695" s="62">
        <f t="shared" si="298"/>
        <v>0</v>
      </c>
    </row>
    <row r="696" spans="1:12">
      <c r="A696" s="20">
        <v>0</v>
      </c>
      <c r="B696" s="6" t="s">
        <v>460</v>
      </c>
      <c r="C696" s="6" t="s">
        <v>455</v>
      </c>
      <c r="D696" s="6" t="s">
        <v>67</v>
      </c>
      <c r="E696" s="48" t="s">
        <v>211</v>
      </c>
      <c r="F696" s="33">
        <v>0.47</v>
      </c>
      <c r="G696" s="5">
        <f t="shared" si="294"/>
        <v>49.35</v>
      </c>
      <c r="H696" s="61"/>
      <c r="I696" s="60">
        <f t="shared" si="295"/>
        <v>0.47</v>
      </c>
      <c r="J696" s="62">
        <f t="shared" si="296"/>
        <v>0</v>
      </c>
      <c r="K696" s="281">
        <f t="shared" si="297"/>
        <v>49.35</v>
      </c>
      <c r="L696" s="62">
        <f t="shared" si="298"/>
        <v>0</v>
      </c>
    </row>
    <row r="697" spans="1:12">
      <c r="A697" s="20">
        <v>0</v>
      </c>
      <c r="B697" s="6" t="s">
        <v>461</v>
      </c>
      <c r="C697" s="6" t="s">
        <v>455</v>
      </c>
      <c r="D697" s="6" t="s">
        <v>69</v>
      </c>
      <c r="E697" s="48" t="s">
        <v>211</v>
      </c>
      <c r="F697" s="33">
        <v>0.47</v>
      </c>
      <c r="G697" s="5">
        <f t="shared" si="294"/>
        <v>49.35</v>
      </c>
      <c r="H697" s="61"/>
      <c r="I697" s="60">
        <f t="shared" si="295"/>
        <v>0.47</v>
      </c>
      <c r="J697" s="62">
        <f t="shared" si="296"/>
        <v>0</v>
      </c>
      <c r="K697" s="281">
        <f t="shared" si="297"/>
        <v>49.35</v>
      </c>
      <c r="L697" s="62">
        <f t="shared" si="298"/>
        <v>0</v>
      </c>
    </row>
    <row r="698" spans="1:12">
      <c r="A698" s="20">
        <v>0</v>
      </c>
      <c r="B698" s="6" t="s">
        <v>462</v>
      </c>
      <c r="C698" s="6" t="s">
        <v>455</v>
      </c>
      <c r="D698" s="6" t="s">
        <v>71</v>
      </c>
      <c r="E698" s="48" t="s">
        <v>211</v>
      </c>
      <c r="F698" s="33">
        <v>0.47</v>
      </c>
      <c r="G698" s="5">
        <f t="shared" si="294"/>
        <v>49.35</v>
      </c>
      <c r="H698" s="61"/>
      <c r="I698" s="60">
        <f t="shared" si="295"/>
        <v>0.47</v>
      </c>
      <c r="J698" s="62">
        <f t="shared" si="296"/>
        <v>0</v>
      </c>
      <c r="K698" s="281">
        <f t="shared" si="297"/>
        <v>49.35</v>
      </c>
      <c r="L698" s="62">
        <f t="shared" si="298"/>
        <v>0</v>
      </c>
    </row>
    <row r="699" spans="1:12">
      <c r="A699" s="20">
        <v>0</v>
      </c>
      <c r="B699" s="6" t="s">
        <v>463</v>
      </c>
      <c r="C699" s="6" t="s">
        <v>455</v>
      </c>
      <c r="D699" s="6" t="s">
        <v>73</v>
      </c>
      <c r="E699" s="48" t="s">
        <v>211</v>
      </c>
      <c r="F699" s="33">
        <v>0.47</v>
      </c>
      <c r="G699" s="5">
        <f t="shared" si="294"/>
        <v>49.35</v>
      </c>
      <c r="H699" s="61"/>
      <c r="I699" s="60">
        <f t="shared" si="295"/>
        <v>0.47</v>
      </c>
      <c r="J699" s="62">
        <f t="shared" si="296"/>
        <v>0</v>
      </c>
      <c r="K699" s="281">
        <f t="shared" si="297"/>
        <v>49.35</v>
      </c>
      <c r="L699" s="62">
        <f t="shared" si="298"/>
        <v>0</v>
      </c>
    </row>
    <row r="700" spans="1:12">
      <c r="A700" s="20">
        <v>0</v>
      </c>
      <c r="B700" s="6" t="s">
        <v>464</v>
      </c>
      <c r="C700" s="6" t="s">
        <v>455</v>
      </c>
      <c r="D700" s="6" t="s">
        <v>75</v>
      </c>
      <c r="E700" s="48" t="s">
        <v>211</v>
      </c>
      <c r="F700" s="33">
        <v>0.47</v>
      </c>
      <c r="G700" s="5">
        <f t="shared" si="294"/>
        <v>49.35</v>
      </c>
      <c r="H700" s="61"/>
      <c r="I700" s="60">
        <f t="shared" si="295"/>
        <v>0.47</v>
      </c>
      <c r="J700" s="62">
        <f t="shared" si="296"/>
        <v>0</v>
      </c>
      <c r="K700" s="281">
        <f t="shared" si="297"/>
        <v>49.35</v>
      </c>
      <c r="L700" s="62">
        <f t="shared" si="298"/>
        <v>0</v>
      </c>
    </row>
    <row r="701" spans="1:12">
      <c r="A701" s="20">
        <v>0</v>
      </c>
      <c r="B701" s="6" t="s">
        <v>465</v>
      </c>
      <c r="C701" s="6" t="s">
        <v>455</v>
      </c>
      <c r="D701" s="6" t="s">
        <v>77</v>
      </c>
      <c r="E701" s="48" t="s">
        <v>211</v>
      </c>
      <c r="F701" s="33">
        <v>0.47</v>
      </c>
      <c r="G701" s="5">
        <f t="shared" si="294"/>
        <v>49.35</v>
      </c>
      <c r="H701" s="61"/>
      <c r="I701" s="60">
        <f t="shared" si="295"/>
        <v>0.47</v>
      </c>
      <c r="J701" s="62">
        <f t="shared" si="296"/>
        <v>0</v>
      </c>
      <c r="K701" s="281">
        <f t="shared" si="297"/>
        <v>49.35</v>
      </c>
      <c r="L701" s="62">
        <f t="shared" si="298"/>
        <v>0</v>
      </c>
    </row>
    <row r="702" spans="1:12">
      <c r="A702" s="20">
        <v>0</v>
      </c>
      <c r="B702" s="6" t="s">
        <v>466</v>
      </c>
      <c r="C702" s="6" t="s">
        <v>455</v>
      </c>
      <c r="D702" s="6" t="s">
        <v>79</v>
      </c>
      <c r="E702" s="48" t="s">
        <v>211</v>
      </c>
      <c r="F702" s="33">
        <v>0.47</v>
      </c>
      <c r="G702" s="5">
        <f t="shared" si="294"/>
        <v>49.35</v>
      </c>
      <c r="H702" s="61"/>
      <c r="I702" s="60">
        <f t="shared" si="295"/>
        <v>0.47</v>
      </c>
      <c r="J702" s="62">
        <f t="shared" si="296"/>
        <v>0</v>
      </c>
      <c r="K702" s="281">
        <f t="shared" si="297"/>
        <v>49.35</v>
      </c>
      <c r="L702" s="62">
        <f t="shared" si="298"/>
        <v>0</v>
      </c>
    </row>
    <row r="703" spans="1:12">
      <c r="A703" s="20">
        <v>0</v>
      </c>
      <c r="B703" s="6" t="s">
        <v>467</v>
      </c>
      <c r="C703" s="6" t="s">
        <v>455</v>
      </c>
      <c r="D703" s="6" t="s">
        <v>81</v>
      </c>
      <c r="E703" s="48" t="s">
        <v>211</v>
      </c>
      <c r="F703" s="33">
        <v>0.47</v>
      </c>
      <c r="G703" s="5">
        <f t="shared" si="294"/>
        <v>49.35</v>
      </c>
      <c r="H703" s="61"/>
      <c r="I703" s="60">
        <f t="shared" si="295"/>
        <v>0.47</v>
      </c>
      <c r="J703" s="62">
        <f t="shared" si="296"/>
        <v>0</v>
      </c>
      <c r="K703" s="281">
        <f t="shared" si="297"/>
        <v>49.35</v>
      </c>
      <c r="L703" s="62">
        <f t="shared" si="298"/>
        <v>0</v>
      </c>
    </row>
    <row r="704" spans="1:12">
      <c r="A704" s="20">
        <v>0</v>
      </c>
      <c r="B704" s="6" t="s">
        <v>468</v>
      </c>
      <c r="C704" s="6" t="s">
        <v>455</v>
      </c>
      <c r="D704" s="6" t="s">
        <v>83</v>
      </c>
      <c r="E704" s="48" t="s">
        <v>211</v>
      </c>
      <c r="F704" s="33">
        <v>0.47</v>
      </c>
      <c r="G704" s="5">
        <f t="shared" si="294"/>
        <v>49.35</v>
      </c>
      <c r="H704" s="61"/>
      <c r="I704" s="60">
        <f t="shared" si="295"/>
        <v>0.47</v>
      </c>
      <c r="J704" s="62">
        <f t="shared" si="296"/>
        <v>0</v>
      </c>
      <c r="K704" s="281">
        <f t="shared" si="297"/>
        <v>49.35</v>
      </c>
      <c r="L704" s="62">
        <f t="shared" si="298"/>
        <v>0</v>
      </c>
    </row>
    <row r="705" spans="1:12">
      <c r="A705" s="20">
        <v>0</v>
      </c>
      <c r="B705" s="6" t="s">
        <v>469</v>
      </c>
      <c r="C705" s="6" t="s">
        <v>455</v>
      </c>
      <c r="D705" s="6" t="s">
        <v>84</v>
      </c>
      <c r="E705" s="48" t="s">
        <v>211</v>
      </c>
      <c r="F705" s="33">
        <v>0.47</v>
      </c>
      <c r="G705" s="5">
        <f t="shared" si="294"/>
        <v>49.35</v>
      </c>
      <c r="H705" s="61"/>
      <c r="I705" s="60">
        <f t="shared" si="295"/>
        <v>0.47</v>
      </c>
      <c r="J705" s="62">
        <f t="shared" si="296"/>
        <v>0</v>
      </c>
      <c r="K705" s="281">
        <f t="shared" si="297"/>
        <v>49.35</v>
      </c>
      <c r="L705" s="62">
        <f t="shared" si="298"/>
        <v>0</v>
      </c>
    </row>
    <row r="706" spans="1:12">
      <c r="A706" s="20">
        <v>0</v>
      </c>
      <c r="B706" s="6" t="s">
        <v>471</v>
      </c>
      <c r="C706" s="6" t="s">
        <v>470</v>
      </c>
      <c r="D706" s="6" t="s">
        <v>85</v>
      </c>
      <c r="E706" s="48" t="s">
        <v>211</v>
      </c>
      <c r="F706" s="33">
        <v>0.52</v>
      </c>
      <c r="G706" s="5">
        <f t="shared" si="294"/>
        <v>54.6</v>
      </c>
      <c r="H706" s="61"/>
      <c r="I706" s="60">
        <f t="shared" si="295"/>
        <v>0.52</v>
      </c>
      <c r="J706" s="62">
        <f t="shared" si="296"/>
        <v>0</v>
      </c>
      <c r="K706" s="281">
        <f t="shared" si="297"/>
        <v>54.6</v>
      </c>
      <c r="L706" s="62">
        <f t="shared" si="298"/>
        <v>0</v>
      </c>
    </row>
    <row r="707" spans="1:12">
      <c r="A707" s="20">
        <v>0</v>
      </c>
      <c r="B707" s="6" t="s">
        <v>472</v>
      </c>
      <c r="C707" s="6" t="s">
        <v>470</v>
      </c>
      <c r="D707" s="6" t="s">
        <v>86</v>
      </c>
      <c r="E707" s="48" t="s">
        <v>211</v>
      </c>
      <c r="F707" s="33">
        <v>0.52</v>
      </c>
      <c r="G707" s="5">
        <f t="shared" si="294"/>
        <v>54.6</v>
      </c>
      <c r="H707" s="61"/>
      <c r="I707" s="60">
        <f t="shared" si="295"/>
        <v>0.52</v>
      </c>
      <c r="J707" s="62">
        <f t="shared" si="296"/>
        <v>0</v>
      </c>
      <c r="K707" s="281">
        <f t="shared" si="297"/>
        <v>54.6</v>
      </c>
      <c r="L707" s="62">
        <f t="shared" si="298"/>
        <v>0</v>
      </c>
    </row>
    <row r="708" spans="1:12">
      <c r="A708" s="20">
        <v>0</v>
      </c>
      <c r="B708" s="6" t="s">
        <v>473</v>
      </c>
      <c r="C708" s="6" t="s">
        <v>470</v>
      </c>
      <c r="D708" s="6" t="s">
        <v>87</v>
      </c>
      <c r="E708" s="48" t="s">
        <v>211</v>
      </c>
      <c r="F708" s="33">
        <v>0.56999999999999995</v>
      </c>
      <c r="G708" s="5">
        <f t="shared" si="294"/>
        <v>59.85</v>
      </c>
      <c r="H708" s="61"/>
      <c r="I708" s="60">
        <f t="shared" si="295"/>
        <v>0.56999999999999995</v>
      </c>
      <c r="J708" s="62">
        <f t="shared" si="296"/>
        <v>0</v>
      </c>
      <c r="K708" s="281">
        <f t="shared" si="297"/>
        <v>59.85</v>
      </c>
      <c r="L708" s="62">
        <f t="shared" si="298"/>
        <v>0</v>
      </c>
    </row>
    <row r="709" spans="1:12">
      <c r="A709" s="20">
        <v>0</v>
      </c>
      <c r="B709" s="6" t="s">
        <v>474</v>
      </c>
      <c r="C709" s="6" t="s">
        <v>470</v>
      </c>
      <c r="D709" s="6" t="s">
        <v>88</v>
      </c>
      <c r="E709" s="48" t="s">
        <v>211</v>
      </c>
      <c r="F709" s="33">
        <v>0.56999999999999995</v>
      </c>
      <c r="G709" s="5">
        <f t="shared" si="294"/>
        <v>59.85</v>
      </c>
      <c r="H709" s="61"/>
      <c r="I709" s="60">
        <f t="shared" si="295"/>
        <v>0.56999999999999995</v>
      </c>
      <c r="J709" s="62">
        <f t="shared" si="296"/>
        <v>0</v>
      </c>
      <c r="K709" s="281">
        <f t="shared" si="297"/>
        <v>59.85</v>
      </c>
      <c r="L709" s="62">
        <f t="shared" si="298"/>
        <v>0</v>
      </c>
    </row>
    <row r="710" spans="1:12">
      <c r="A710" s="20">
        <v>0</v>
      </c>
      <c r="B710" s="6" t="s">
        <v>3066</v>
      </c>
      <c r="C710" s="6" t="s">
        <v>470</v>
      </c>
      <c r="D710" s="6" t="s">
        <v>3067</v>
      </c>
      <c r="E710" s="48" t="s">
        <v>211</v>
      </c>
      <c r="F710" s="33">
        <v>0.66</v>
      </c>
      <c r="G710" s="5">
        <f t="shared" si="294"/>
        <v>69.3</v>
      </c>
      <c r="H710" s="61"/>
      <c r="I710" s="60">
        <f t="shared" si="295"/>
        <v>0.66</v>
      </c>
      <c r="J710" s="62">
        <f t="shared" si="296"/>
        <v>0</v>
      </c>
      <c r="K710" s="281">
        <f t="shared" si="297"/>
        <v>69.3</v>
      </c>
      <c r="L710" s="62">
        <f t="shared" si="298"/>
        <v>0</v>
      </c>
    </row>
    <row r="711" spans="1:12">
      <c r="A711" s="20">
        <v>0</v>
      </c>
      <c r="B711" s="6" t="s">
        <v>3068</v>
      </c>
      <c r="C711" s="6" t="s">
        <v>470</v>
      </c>
      <c r="D711" s="6" t="s">
        <v>3069</v>
      </c>
      <c r="E711" s="48" t="s">
        <v>211</v>
      </c>
      <c r="F711" s="33">
        <v>0.75</v>
      </c>
      <c r="G711" s="5">
        <f t="shared" si="294"/>
        <v>78.75</v>
      </c>
      <c r="H711" s="61"/>
      <c r="I711" s="60">
        <f t="shared" si="295"/>
        <v>0.75</v>
      </c>
      <c r="J711" s="62">
        <f t="shared" si="296"/>
        <v>0</v>
      </c>
      <c r="K711" s="281">
        <f t="shared" si="297"/>
        <v>78.75</v>
      </c>
      <c r="L711" s="62">
        <f t="shared" si="298"/>
        <v>0</v>
      </c>
    </row>
    <row r="712" spans="1:12">
      <c r="A712" s="20"/>
      <c r="B712" s="6"/>
      <c r="C712" s="6"/>
      <c r="D712" s="6"/>
      <c r="E712" s="48"/>
      <c r="F712" s="33"/>
      <c r="G712" s="33"/>
      <c r="H712" s="61"/>
      <c r="I712" s="60"/>
      <c r="J712" s="62"/>
      <c r="K712" s="281"/>
      <c r="L712" s="62"/>
    </row>
    <row r="713" spans="1:12">
      <c r="A713" s="20">
        <v>0</v>
      </c>
      <c r="B713" s="6" t="s">
        <v>475</v>
      </c>
      <c r="C713" s="6" t="s">
        <v>476</v>
      </c>
      <c r="D713" s="6" t="s">
        <v>87</v>
      </c>
      <c r="E713" s="48" t="s">
        <v>477</v>
      </c>
      <c r="F713" s="33">
        <v>0.32</v>
      </c>
      <c r="G713" s="7">
        <f>ROUND(F713*Курс_EUR,2)</f>
        <v>33.6</v>
      </c>
      <c r="H713" s="61"/>
      <c r="I713" s="60">
        <f>F713*(1-Скидка_SUNMIGHT)</f>
        <v>0.32</v>
      </c>
      <c r="J713" s="62">
        <f>I713*H713</f>
        <v>0</v>
      </c>
      <c r="K713" s="281">
        <f>G713*(1-Скидка_SUNMIGHT)</f>
        <v>33.6</v>
      </c>
      <c r="L713" s="62">
        <f>H713*K713</f>
        <v>0</v>
      </c>
    </row>
    <row r="714" spans="1:12">
      <c r="A714" s="20">
        <v>0</v>
      </c>
      <c r="B714" s="6" t="s">
        <v>478</v>
      </c>
      <c r="C714" s="32" t="s">
        <v>476</v>
      </c>
      <c r="D714" s="32" t="s">
        <v>88</v>
      </c>
      <c r="E714" s="48" t="s">
        <v>477</v>
      </c>
      <c r="F714" s="33">
        <v>0.32</v>
      </c>
      <c r="G714" s="5">
        <f>ROUND(F714*Курс_EUR,2)</f>
        <v>33.6</v>
      </c>
      <c r="H714" s="61"/>
      <c r="I714" s="60">
        <f>F714*(1-Скидка_SUNMIGHT)</f>
        <v>0.32</v>
      </c>
      <c r="J714" s="62">
        <f>I714*H714</f>
        <v>0</v>
      </c>
      <c r="K714" s="281">
        <f>G714*(1-Скидка_SUNMIGHT)</f>
        <v>33.6</v>
      </c>
      <c r="L714" s="62">
        <f>H714*K714</f>
        <v>0</v>
      </c>
    </row>
    <row r="715" spans="1:12">
      <c r="A715" s="20">
        <v>0</v>
      </c>
      <c r="B715" s="6" t="s">
        <v>3070</v>
      </c>
      <c r="C715" s="32" t="s">
        <v>476</v>
      </c>
      <c r="D715" s="32" t="s">
        <v>3067</v>
      </c>
      <c r="E715" s="48" t="s">
        <v>477</v>
      </c>
      <c r="F715" s="33">
        <v>0.37</v>
      </c>
      <c r="G715" s="5">
        <f>ROUND(F715*Курс_EUR,2)</f>
        <v>38.85</v>
      </c>
      <c r="H715" s="61"/>
      <c r="I715" s="60">
        <f>F715*(1-Скидка_SUNMIGHT)</f>
        <v>0.37</v>
      </c>
      <c r="J715" s="62">
        <f>I715*H715</f>
        <v>0</v>
      </c>
      <c r="K715" s="281">
        <f>G715*(1-Скидка_SUNMIGHT)</f>
        <v>38.85</v>
      </c>
      <c r="L715" s="62">
        <f>H715*K715</f>
        <v>0</v>
      </c>
    </row>
    <row r="716" spans="1:12">
      <c r="A716" s="20">
        <v>0</v>
      </c>
      <c r="B716" s="6" t="s">
        <v>3071</v>
      </c>
      <c r="C716" s="32" t="s">
        <v>476</v>
      </c>
      <c r="D716" s="32" t="s">
        <v>3069</v>
      </c>
      <c r="E716" s="48" t="s">
        <v>477</v>
      </c>
      <c r="F716" s="33">
        <v>0.42</v>
      </c>
      <c r="G716" s="5">
        <f>ROUND(F716*Курс_EUR,2)</f>
        <v>44.1</v>
      </c>
      <c r="H716" s="61"/>
      <c r="I716" s="60">
        <f>F716*(1-Скидка_SUNMIGHT)</f>
        <v>0.42</v>
      </c>
      <c r="J716" s="62">
        <f>I716*H716</f>
        <v>0</v>
      </c>
      <c r="K716" s="281">
        <f>G716*(1-Скидка_SUNMIGHT)</f>
        <v>44.1</v>
      </c>
      <c r="L716" s="62">
        <f>H716*K716</f>
        <v>0</v>
      </c>
    </row>
    <row r="717" spans="1:12" ht="12.45" thickBot="1">
      <c r="A717" s="20"/>
      <c r="B717" s="6"/>
      <c r="C717" s="6"/>
      <c r="D717" s="6"/>
      <c r="E717" s="255"/>
      <c r="F717" s="7"/>
      <c r="G717" s="7"/>
      <c r="H717" s="61"/>
      <c r="I717" s="60"/>
      <c r="J717" s="62"/>
      <c r="K717" s="281"/>
      <c r="L717" s="62"/>
    </row>
    <row r="718" spans="1:12">
      <c r="A718" s="20"/>
      <c r="B718" s="333" t="s">
        <v>3143</v>
      </c>
      <c r="C718" s="334"/>
      <c r="D718" s="334"/>
      <c r="E718" s="334"/>
      <c r="F718" s="334"/>
      <c r="G718" s="258"/>
      <c r="H718" s="85"/>
      <c r="I718" s="256"/>
      <c r="J718" s="76"/>
      <c r="K718" s="281"/>
      <c r="L718" s="62"/>
    </row>
    <row r="719" spans="1:12">
      <c r="A719" s="20"/>
      <c r="B719" s="34" t="s">
        <v>3144</v>
      </c>
      <c r="C719" s="162"/>
      <c r="D719" s="162"/>
      <c r="E719" s="48"/>
      <c r="F719" s="162"/>
      <c r="G719" s="162"/>
      <c r="H719" s="61"/>
      <c r="I719" s="60"/>
      <c r="J719" s="62"/>
      <c r="K719" s="281"/>
      <c r="L719" s="62"/>
    </row>
    <row r="720" spans="1:12">
      <c r="A720" s="20">
        <v>0</v>
      </c>
      <c r="B720" s="6" t="s">
        <v>512</v>
      </c>
      <c r="C720" s="4" t="s">
        <v>513</v>
      </c>
      <c r="D720" s="4" t="s">
        <v>514</v>
      </c>
      <c r="E720" s="48" t="s">
        <v>515</v>
      </c>
      <c r="F720" s="5">
        <v>1.35</v>
      </c>
      <c r="G720" s="5">
        <f t="shared" ref="G720:G734" si="299">ROUND(F720*Курс_EUR,2)</f>
        <v>141.75</v>
      </c>
      <c r="H720" s="61"/>
      <c r="I720" s="60">
        <f t="shared" ref="I720:I734" si="300">F720*(1-Скидка_SUNMIGHT)</f>
        <v>1.35</v>
      </c>
      <c r="J720" s="62">
        <f t="shared" ref="J720:J734" si="301">I720*H720</f>
        <v>0</v>
      </c>
      <c r="K720" s="281">
        <f t="shared" ref="K720:K734" si="302">G720*(1-Скидка_SUNMIGHT)</f>
        <v>141.75</v>
      </c>
      <c r="L720" s="62">
        <f t="shared" ref="L720:L734" si="303">H720*K720</f>
        <v>0</v>
      </c>
    </row>
    <row r="721" spans="1:12">
      <c r="A721" s="20">
        <v>0</v>
      </c>
      <c r="B721" s="6" t="s">
        <v>516</v>
      </c>
      <c r="C721" s="4" t="s">
        <v>513</v>
      </c>
      <c r="D721" s="4" t="s">
        <v>517</v>
      </c>
      <c r="E721" s="48" t="s">
        <v>515</v>
      </c>
      <c r="F721" s="5">
        <v>1.33</v>
      </c>
      <c r="G721" s="5">
        <f t="shared" si="299"/>
        <v>139.65</v>
      </c>
      <c r="H721" s="61"/>
      <c r="I721" s="60">
        <f t="shared" si="300"/>
        <v>1.33</v>
      </c>
      <c r="J721" s="62">
        <f t="shared" si="301"/>
        <v>0</v>
      </c>
      <c r="K721" s="281">
        <f t="shared" si="302"/>
        <v>139.65</v>
      </c>
      <c r="L721" s="62">
        <f t="shared" si="303"/>
        <v>0</v>
      </c>
    </row>
    <row r="722" spans="1:12">
      <c r="A722" s="20">
        <v>0</v>
      </c>
      <c r="B722" s="6" t="s">
        <v>518</v>
      </c>
      <c r="C722" s="4" t="s">
        <v>513</v>
      </c>
      <c r="D722" s="4" t="s">
        <v>519</v>
      </c>
      <c r="E722" s="48" t="s">
        <v>515</v>
      </c>
      <c r="F722" s="5">
        <v>1.29</v>
      </c>
      <c r="G722" s="5">
        <f t="shared" si="299"/>
        <v>135.44999999999999</v>
      </c>
      <c r="H722" s="61"/>
      <c r="I722" s="60">
        <f t="shared" si="300"/>
        <v>1.29</v>
      </c>
      <c r="J722" s="62">
        <f t="shared" si="301"/>
        <v>0</v>
      </c>
      <c r="K722" s="281">
        <f t="shared" si="302"/>
        <v>135.44999999999999</v>
      </c>
      <c r="L722" s="62">
        <f t="shared" si="303"/>
        <v>0</v>
      </c>
    </row>
    <row r="723" spans="1:12">
      <c r="A723" s="20">
        <v>0</v>
      </c>
      <c r="B723" s="6" t="s">
        <v>520</v>
      </c>
      <c r="C723" s="4" t="s">
        <v>513</v>
      </c>
      <c r="D723" s="4" t="s">
        <v>521</v>
      </c>
      <c r="E723" s="48" t="s">
        <v>515</v>
      </c>
      <c r="F723" s="5">
        <v>1.29</v>
      </c>
      <c r="G723" s="5">
        <f t="shared" si="299"/>
        <v>135.44999999999999</v>
      </c>
      <c r="H723" s="61"/>
      <c r="I723" s="60">
        <f t="shared" si="300"/>
        <v>1.29</v>
      </c>
      <c r="J723" s="62">
        <f t="shared" si="301"/>
        <v>0</v>
      </c>
      <c r="K723" s="281">
        <f t="shared" si="302"/>
        <v>135.44999999999999</v>
      </c>
      <c r="L723" s="62">
        <f t="shared" si="303"/>
        <v>0</v>
      </c>
    </row>
    <row r="724" spans="1:12">
      <c r="A724" s="20">
        <v>0</v>
      </c>
      <c r="B724" s="6" t="s">
        <v>522</v>
      </c>
      <c r="C724" s="4" t="s">
        <v>513</v>
      </c>
      <c r="D724" s="4" t="s">
        <v>523</v>
      </c>
      <c r="E724" s="48" t="s">
        <v>515</v>
      </c>
      <c r="F724" s="5">
        <v>1.29</v>
      </c>
      <c r="G724" s="5">
        <f t="shared" si="299"/>
        <v>135.44999999999999</v>
      </c>
      <c r="H724" s="61"/>
      <c r="I724" s="60">
        <f t="shared" si="300"/>
        <v>1.29</v>
      </c>
      <c r="J724" s="62">
        <f t="shared" si="301"/>
        <v>0</v>
      </c>
      <c r="K724" s="281">
        <f t="shared" si="302"/>
        <v>135.44999999999999</v>
      </c>
      <c r="L724" s="62">
        <f t="shared" si="303"/>
        <v>0</v>
      </c>
    </row>
    <row r="725" spans="1:12">
      <c r="A725" s="20">
        <v>0</v>
      </c>
      <c r="B725" s="6" t="s">
        <v>524</v>
      </c>
      <c r="C725" s="4" t="s">
        <v>513</v>
      </c>
      <c r="D725" s="4" t="s">
        <v>525</v>
      </c>
      <c r="E725" s="48" t="s">
        <v>515</v>
      </c>
      <c r="F725" s="5">
        <v>1.29</v>
      </c>
      <c r="G725" s="5">
        <f t="shared" si="299"/>
        <v>135.44999999999999</v>
      </c>
      <c r="H725" s="61"/>
      <c r="I725" s="60">
        <f t="shared" si="300"/>
        <v>1.29</v>
      </c>
      <c r="J725" s="62">
        <f t="shared" si="301"/>
        <v>0</v>
      </c>
      <c r="K725" s="281">
        <f t="shared" si="302"/>
        <v>135.44999999999999</v>
      </c>
      <c r="L725" s="62">
        <f t="shared" si="303"/>
        <v>0</v>
      </c>
    </row>
    <row r="726" spans="1:12">
      <c r="A726" s="20">
        <v>0</v>
      </c>
      <c r="B726" s="6" t="s">
        <v>526</v>
      </c>
      <c r="C726" s="4" t="s">
        <v>513</v>
      </c>
      <c r="D726" s="4" t="s">
        <v>527</v>
      </c>
      <c r="E726" s="48" t="s">
        <v>515</v>
      </c>
      <c r="F726" s="5">
        <v>1.29</v>
      </c>
      <c r="G726" s="5">
        <f t="shared" si="299"/>
        <v>135.44999999999999</v>
      </c>
      <c r="H726" s="61"/>
      <c r="I726" s="60">
        <f t="shared" si="300"/>
        <v>1.29</v>
      </c>
      <c r="J726" s="62">
        <f t="shared" si="301"/>
        <v>0</v>
      </c>
      <c r="K726" s="281">
        <f t="shared" si="302"/>
        <v>135.44999999999999</v>
      </c>
      <c r="L726" s="62">
        <f t="shared" si="303"/>
        <v>0</v>
      </c>
    </row>
    <row r="727" spans="1:12">
      <c r="A727" s="20"/>
      <c r="B727" s="6"/>
      <c r="C727" s="4"/>
      <c r="D727" s="4"/>
      <c r="E727" s="48"/>
      <c r="F727" s="5"/>
      <c r="G727" s="5"/>
      <c r="H727" s="61"/>
      <c r="I727" s="60"/>
      <c r="J727" s="62"/>
      <c r="K727" s="281"/>
      <c r="L727" s="62"/>
    </row>
    <row r="728" spans="1:12">
      <c r="A728" s="20">
        <v>0</v>
      </c>
      <c r="B728" s="6" t="s">
        <v>528</v>
      </c>
      <c r="C728" s="4" t="s">
        <v>529</v>
      </c>
      <c r="D728" s="4" t="s">
        <v>514</v>
      </c>
      <c r="E728" s="48" t="s">
        <v>515</v>
      </c>
      <c r="F728" s="5">
        <v>1.02</v>
      </c>
      <c r="G728" s="5">
        <f t="shared" si="299"/>
        <v>107.1</v>
      </c>
      <c r="H728" s="61"/>
      <c r="I728" s="60">
        <f t="shared" si="300"/>
        <v>1.02</v>
      </c>
      <c r="J728" s="62">
        <f t="shared" si="301"/>
        <v>0</v>
      </c>
      <c r="K728" s="281">
        <f t="shared" si="302"/>
        <v>107.1</v>
      </c>
      <c r="L728" s="62">
        <f t="shared" si="303"/>
        <v>0</v>
      </c>
    </row>
    <row r="729" spans="1:12">
      <c r="A729" s="20">
        <v>0</v>
      </c>
      <c r="B729" s="6" t="s">
        <v>530</v>
      </c>
      <c r="C729" s="4" t="s">
        <v>529</v>
      </c>
      <c r="D729" s="4" t="s">
        <v>517</v>
      </c>
      <c r="E729" s="48" t="s">
        <v>515</v>
      </c>
      <c r="F729" s="5">
        <v>1.01</v>
      </c>
      <c r="G729" s="5">
        <f t="shared" si="299"/>
        <v>106.05</v>
      </c>
      <c r="H729" s="61"/>
      <c r="I729" s="60">
        <f t="shared" si="300"/>
        <v>1.01</v>
      </c>
      <c r="J729" s="62">
        <f t="shared" si="301"/>
        <v>0</v>
      </c>
      <c r="K729" s="281">
        <f t="shared" si="302"/>
        <v>106.05</v>
      </c>
      <c r="L729" s="62">
        <f t="shared" si="303"/>
        <v>0</v>
      </c>
    </row>
    <row r="730" spans="1:12">
      <c r="A730" s="20">
        <v>0</v>
      </c>
      <c r="B730" s="6" t="s">
        <v>531</v>
      </c>
      <c r="C730" s="4" t="s">
        <v>529</v>
      </c>
      <c r="D730" s="4" t="s">
        <v>519</v>
      </c>
      <c r="E730" s="48" t="s">
        <v>515</v>
      </c>
      <c r="F730" s="5">
        <v>0.97</v>
      </c>
      <c r="G730" s="5">
        <f t="shared" si="299"/>
        <v>101.85</v>
      </c>
      <c r="H730" s="61"/>
      <c r="I730" s="60">
        <f t="shared" si="300"/>
        <v>0.97</v>
      </c>
      <c r="J730" s="62">
        <f t="shared" si="301"/>
        <v>0</v>
      </c>
      <c r="K730" s="281">
        <f t="shared" si="302"/>
        <v>101.85</v>
      </c>
      <c r="L730" s="62">
        <f t="shared" si="303"/>
        <v>0</v>
      </c>
    </row>
    <row r="731" spans="1:12">
      <c r="A731" s="20">
        <v>0</v>
      </c>
      <c r="B731" s="6" t="s">
        <v>532</v>
      </c>
      <c r="C731" s="4" t="s">
        <v>529</v>
      </c>
      <c r="D731" s="4" t="s">
        <v>521</v>
      </c>
      <c r="E731" s="48" t="s">
        <v>515</v>
      </c>
      <c r="F731" s="5">
        <v>0.95</v>
      </c>
      <c r="G731" s="5">
        <f t="shared" si="299"/>
        <v>99.75</v>
      </c>
      <c r="H731" s="61"/>
      <c r="I731" s="60">
        <f t="shared" si="300"/>
        <v>0.95</v>
      </c>
      <c r="J731" s="62">
        <f t="shared" si="301"/>
        <v>0</v>
      </c>
      <c r="K731" s="281">
        <f t="shared" si="302"/>
        <v>99.75</v>
      </c>
      <c r="L731" s="62">
        <f t="shared" si="303"/>
        <v>0</v>
      </c>
    </row>
    <row r="732" spans="1:12">
      <c r="A732" s="20">
        <v>0</v>
      </c>
      <c r="B732" s="6" t="s">
        <v>533</v>
      </c>
      <c r="C732" s="4" t="s">
        <v>529</v>
      </c>
      <c r="D732" s="4" t="s">
        <v>523</v>
      </c>
      <c r="E732" s="48" t="s">
        <v>515</v>
      </c>
      <c r="F732" s="5">
        <v>0.93</v>
      </c>
      <c r="G732" s="5">
        <f t="shared" si="299"/>
        <v>97.65</v>
      </c>
      <c r="H732" s="61"/>
      <c r="I732" s="60">
        <f t="shared" si="300"/>
        <v>0.93</v>
      </c>
      <c r="J732" s="62">
        <f t="shared" si="301"/>
        <v>0</v>
      </c>
      <c r="K732" s="281">
        <f t="shared" si="302"/>
        <v>97.65</v>
      </c>
      <c r="L732" s="62">
        <f t="shared" si="303"/>
        <v>0</v>
      </c>
    </row>
    <row r="733" spans="1:12">
      <c r="A733" s="20">
        <v>0</v>
      </c>
      <c r="B733" s="6" t="s">
        <v>534</v>
      </c>
      <c r="C733" s="4" t="s">
        <v>529</v>
      </c>
      <c r="D733" s="4" t="s">
        <v>525</v>
      </c>
      <c r="E733" s="48" t="s">
        <v>515</v>
      </c>
      <c r="F733" s="5">
        <v>0.93</v>
      </c>
      <c r="G733" s="5">
        <f t="shared" si="299"/>
        <v>97.65</v>
      </c>
      <c r="H733" s="61"/>
      <c r="I733" s="60">
        <f t="shared" si="300"/>
        <v>0.93</v>
      </c>
      <c r="J733" s="62">
        <f t="shared" si="301"/>
        <v>0</v>
      </c>
      <c r="K733" s="281">
        <f t="shared" si="302"/>
        <v>97.65</v>
      </c>
      <c r="L733" s="62">
        <f t="shared" si="303"/>
        <v>0</v>
      </c>
    </row>
    <row r="734" spans="1:12">
      <c r="A734" s="20">
        <v>0</v>
      </c>
      <c r="B734" s="6" t="s">
        <v>535</v>
      </c>
      <c r="C734" s="4" t="s">
        <v>529</v>
      </c>
      <c r="D734" s="4" t="s">
        <v>527</v>
      </c>
      <c r="E734" s="48" t="s">
        <v>515</v>
      </c>
      <c r="F734" s="5">
        <v>0.93</v>
      </c>
      <c r="G734" s="5">
        <f t="shared" si="299"/>
        <v>97.65</v>
      </c>
      <c r="H734" s="61"/>
      <c r="I734" s="60">
        <f t="shared" si="300"/>
        <v>0.93</v>
      </c>
      <c r="J734" s="62">
        <f t="shared" si="301"/>
        <v>0</v>
      </c>
      <c r="K734" s="281">
        <f t="shared" si="302"/>
        <v>97.65</v>
      </c>
      <c r="L734" s="62">
        <f t="shared" si="303"/>
        <v>0</v>
      </c>
    </row>
    <row r="735" spans="1:12" ht="12.45" thickBot="1">
      <c r="A735" s="20"/>
      <c r="B735" s="6"/>
      <c r="C735" s="4"/>
      <c r="D735" s="4"/>
      <c r="E735" s="48"/>
      <c r="F735" s="5"/>
      <c r="G735" s="5"/>
      <c r="H735" s="61"/>
      <c r="I735" s="60"/>
      <c r="J735" s="62"/>
      <c r="K735" s="281"/>
      <c r="L735" s="62"/>
    </row>
    <row r="736" spans="1:12">
      <c r="A736" s="20"/>
      <c r="B736" s="333" t="s">
        <v>3145</v>
      </c>
      <c r="C736" s="334"/>
      <c r="D736" s="334"/>
      <c r="E736" s="334"/>
      <c r="F736" s="334"/>
      <c r="G736" s="258"/>
      <c r="H736" s="61"/>
      <c r="I736" s="60"/>
      <c r="J736" s="62"/>
      <c r="K736" s="281"/>
      <c r="L736" s="62"/>
    </row>
    <row r="737" spans="1:12">
      <c r="A737" s="20"/>
      <c r="B737" s="34" t="s">
        <v>3146</v>
      </c>
      <c r="C737" s="4"/>
      <c r="D737" s="4"/>
      <c r="E737" s="48"/>
      <c r="F737" s="5"/>
      <c r="G737" s="5"/>
      <c r="H737" s="61"/>
      <c r="I737" s="60"/>
      <c r="J737" s="62"/>
      <c r="K737" s="281"/>
      <c r="L737" s="62"/>
    </row>
    <row r="738" spans="1:12">
      <c r="A738" s="20">
        <v>0</v>
      </c>
      <c r="B738" s="6" t="s">
        <v>540</v>
      </c>
      <c r="C738" s="4" t="s">
        <v>541</v>
      </c>
      <c r="D738" s="4" t="s">
        <v>54</v>
      </c>
      <c r="E738" s="48" t="s">
        <v>542</v>
      </c>
      <c r="F738" s="5">
        <v>2.82</v>
      </c>
      <c r="G738" s="5">
        <f t="shared" ref="G738:G746" si="304">ROUND(F738*Курс_EUR,2)</f>
        <v>296.10000000000002</v>
      </c>
      <c r="H738" s="61"/>
      <c r="I738" s="60">
        <f t="shared" ref="I738:I746" si="305">F738*(1-Скидка_SUNMIGHT)</f>
        <v>2.82</v>
      </c>
      <c r="J738" s="62">
        <f t="shared" ref="J738:J746" si="306">I738*H738</f>
        <v>0</v>
      </c>
      <c r="K738" s="281">
        <f t="shared" ref="K738:K746" si="307">G738*(1-Скидка_SUNMIGHT)</f>
        <v>296.10000000000002</v>
      </c>
      <c r="L738" s="62">
        <f t="shared" ref="L738:L746" si="308">H738*K738</f>
        <v>0</v>
      </c>
    </row>
    <row r="739" spans="1:12">
      <c r="A739" s="20">
        <v>0</v>
      </c>
      <c r="B739" s="6" t="s">
        <v>543</v>
      </c>
      <c r="C739" s="4" t="s">
        <v>541</v>
      </c>
      <c r="D739" s="4" t="s">
        <v>56</v>
      </c>
      <c r="E739" s="48" t="s">
        <v>542</v>
      </c>
      <c r="F739" s="5">
        <v>2.82</v>
      </c>
      <c r="G739" s="5">
        <f t="shared" si="304"/>
        <v>296.10000000000002</v>
      </c>
      <c r="H739" s="61"/>
      <c r="I739" s="60">
        <f t="shared" si="305"/>
        <v>2.82</v>
      </c>
      <c r="J739" s="62">
        <f t="shared" si="306"/>
        <v>0</v>
      </c>
      <c r="K739" s="281">
        <f t="shared" si="307"/>
        <v>296.10000000000002</v>
      </c>
      <c r="L739" s="62">
        <f t="shared" si="308"/>
        <v>0</v>
      </c>
    </row>
    <row r="740" spans="1:12">
      <c r="A740" s="20">
        <v>0</v>
      </c>
      <c r="B740" s="6" t="s">
        <v>544</v>
      </c>
      <c r="C740" s="4" t="s">
        <v>541</v>
      </c>
      <c r="D740" s="4" t="s">
        <v>58</v>
      </c>
      <c r="E740" s="48" t="s">
        <v>542</v>
      </c>
      <c r="F740" s="5">
        <v>2.82</v>
      </c>
      <c r="G740" s="5">
        <f t="shared" si="304"/>
        <v>296.10000000000002</v>
      </c>
      <c r="H740" s="61"/>
      <c r="I740" s="60">
        <f t="shared" si="305"/>
        <v>2.82</v>
      </c>
      <c r="J740" s="62">
        <f t="shared" si="306"/>
        <v>0</v>
      </c>
      <c r="K740" s="281">
        <f t="shared" si="307"/>
        <v>296.10000000000002</v>
      </c>
      <c r="L740" s="62">
        <f t="shared" si="308"/>
        <v>0</v>
      </c>
    </row>
    <row r="741" spans="1:12">
      <c r="A741" s="20">
        <v>0</v>
      </c>
      <c r="B741" s="6" t="s">
        <v>545</v>
      </c>
      <c r="C741" s="4" t="s">
        <v>541</v>
      </c>
      <c r="D741" s="4" t="s">
        <v>63</v>
      </c>
      <c r="E741" s="48" t="s">
        <v>542</v>
      </c>
      <c r="F741" s="5">
        <v>2.82</v>
      </c>
      <c r="G741" s="5">
        <f t="shared" si="304"/>
        <v>296.10000000000002</v>
      </c>
      <c r="H741" s="61"/>
      <c r="I741" s="60">
        <f t="shared" si="305"/>
        <v>2.82</v>
      </c>
      <c r="J741" s="62">
        <f t="shared" si="306"/>
        <v>0</v>
      </c>
      <c r="K741" s="281">
        <f t="shared" si="307"/>
        <v>296.10000000000002</v>
      </c>
      <c r="L741" s="62">
        <f t="shared" si="308"/>
        <v>0</v>
      </c>
    </row>
    <row r="742" spans="1:12">
      <c r="A742" s="20"/>
      <c r="B742" s="6"/>
      <c r="C742" s="4"/>
      <c r="D742" s="4"/>
      <c r="E742" s="48"/>
      <c r="F742" s="5"/>
      <c r="G742" s="5"/>
      <c r="H742" s="61"/>
      <c r="I742" s="60"/>
      <c r="J742" s="62"/>
      <c r="K742" s="281"/>
      <c r="L742" s="62"/>
    </row>
    <row r="743" spans="1:12">
      <c r="A743" s="20">
        <v>0</v>
      </c>
      <c r="B743" s="6" t="s">
        <v>546</v>
      </c>
      <c r="C743" s="4" t="s">
        <v>547</v>
      </c>
      <c r="D743" s="4" t="s">
        <v>54</v>
      </c>
      <c r="E743" s="48" t="s">
        <v>542</v>
      </c>
      <c r="F743" s="5">
        <v>3.67</v>
      </c>
      <c r="G743" s="5">
        <f t="shared" si="304"/>
        <v>385.35</v>
      </c>
      <c r="H743" s="61"/>
      <c r="I743" s="60">
        <f t="shared" si="305"/>
        <v>3.67</v>
      </c>
      <c r="J743" s="62">
        <f t="shared" si="306"/>
        <v>0</v>
      </c>
      <c r="K743" s="281">
        <f t="shared" si="307"/>
        <v>385.35</v>
      </c>
      <c r="L743" s="62">
        <f t="shared" si="308"/>
        <v>0</v>
      </c>
    </row>
    <row r="744" spans="1:12">
      <c r="A744" s="20">
        <v>0</v>
      </c>
      <c r="B744" s="6" t="s">
        <v>548</v>
      </c>
      <c r="C744" s="4" t="s">
        <v>547</v>
      </c>
      <c r="D744" s="4" t="s">
        <v>56</v>
      </c>
      <c r="E744" s="48" t="s">
        <v>542</v>
      </c>
      <c r="F744" s="5">
        <v>3.67</v>
      </c>
      <c r="G744" s="5">
        <f t="shared" si="304"/>
        <v>385.35</v>
      </c>
      <c r="H744" s="61"/>
      <c r="I744" s="60">
        <f t="shared" si="305"/>
        <v>3.67</v>
      </c>
      <c r="J744" s="62">
        <f t="shared" si="306"/>
        <v>0</v>
      </c>
      <c r="K744" s="281">
        <f t="shared" si="307"/>
        <v>385.35</v>
      </c>
      <c r="L744" s="62">
        <f t="shared" si="308"/>
        <v>0</v>
      </c>
    </row>
    <row r="745" spans="1:12">
      <c r="A745" s="20">
        <v>0</v>
      </c>
      <c r="B745" s="6" t="s">
        <v>549</v>
      </c>
      <c r="C745" s="4" t="s">
        <v>547</v>
      </c>
      <c r="D745" s="4" t="s">
        <v>58</v>
      </c>
      <c r="E745" s="48" t="s">
        <v>542</v>
      </c>
      <c r="F745" s="5">
        <v>3.67</v>
      </c>
      <c r="G745" s="5">
        <f t="shared" si="304"/>
        <v>385.35</v>
      </c>
      <c r="H745" s="61"/>
      <c r="I745" s="60">
        <f t="shared" si="305"/>
        <v>3.67</v>
      </c>
      <c r="J745" s="62">
        <f t="shared" si="306"/>
        <v>0</v>
      </c>
      <c r="K745" s="281">
        <f t="shared" si="307"/>
        <v>385.35</v>
      </c>
      <c r="L745" s="62">
        <f t="shared" si="308"/>
        <v>0</v>
      </c>
    </row>
    <row r="746" spans="1:12">
      <c r="A746" s="20">
        <v>0</v>
      </c>
      <c r="B746" s="6" t="s">
        <v>550</v>
      </c>
      <c r="C746" s="4" t="s">
        <v>547</v>
      </c>
      <c r="D746" s="4" t="s">
        <v>63</v>
      </c>
      <c r="E746" s="48" t="s">
        <v>542</v>
      </c>
      <c r="F746" s="5">
        <v>3.67</v>
      </c>
      <c r="G746" s="5">
        <f t="shared" si="304"/>
        <v>385.35</v>
      </c>
      <c r="H746" s="61"/>
      <c r="I746" s="60">
        <f t="shared" si="305"/>
        <v>3.67</v>
      </c>
      <c r="J746" s="62">
        <f t="shared" si="306"/>
        <v>0</v>
      </c>
      <c r="K746" s="281">
        <f t="shared" si="307"/>
        <v>385.35</v>
      </c>
      <c r="L746" s="62">
        <f t="shared" si="308"/>
        <v>0</v>
      </c>
    </row>
    <row r="747" spans="1:12" ht="12.45" thickBot="1">
      <c r="A747" s="20"/>
      <c r="B747" s="6"/>
      <c r="C747" s="4"/>
      <c r="D747" s="4"/>
      <c r="E747" s="48"/>
      <c r="F747" s="5"/>
      <c r="G747" s="5"/>
      <c r="H747" s="61"/>
      <c r="I747" s="60"/>
      <c r="J747" s="62"/>
      <c r="K747" s="281"/>
      <c r="L747" s="62"/>
    </row>
    <row r="748" spans="1:12">
      <c r="A748" s="20"/>
      <c r="B748" s="333" t="s">
        <v>4253</v>
      </c>
      <c r="C748" s="334"/>
      <c r="D748" s="334"/>
      <c r="E748" s="334"/>
      <c r="F748" s="334"/>
      <c r="G748" s="258"/>
      <c r="H748" s="61"/>
      <c r="I748" s="60"/>
      <c r="J748" s="62"/>
      <c r="K748" s="281"/>
      <c r="L748" s="62"/>
    </row>
    <row r="749" spans="1:12">
      <c r="A749" s="20"/>
      <c r="B749" s="34" t="s">
        <v>3163</v>
      </c>
      <c r="C749" s="4"/>
      <c r="D749" s="4"/>
      <c r="E749" s="48"/>
      <c r="F749" s="5"/>
      <c r="G749" s="5"/>
      <c r="H749" s="61"/>
      <c r="I749" s="60"/>
      <c r="J749" s="62"/>
      <c r="K749" s="281"/>
      <c r="L749" s="62"/>
    </row>
    <row r="750" spans="1:12">
      <c r="A750" s="20">
        <v>0</v>
      </c>
      <c r="B750" s="34"/>
      <c r="C750" s="4" t="s">
        <v>3161</v>
      </c>
      <c r="D750" s="4" t="s">
        <v>56</v>
      </c>
      <c r="E750" s="48">
        <v>1</v>
      </c>
      <c r="F750" s="5">
        <v>96.13</v>
      </c>
      <c r="G750" s="5">
        <f t="shared" ref="G750:G758" si="309">ROUND(F750*Курс_EUR,2)</f>
        <v>10093.65</v>
      </c>
      <c r="H750" s="61"/>
      <c r="I750" s="60">
        <f t="shared" ref="I750:I758" si="310">F750*(1-Скидка_SUNMIGHT)</f>
        <v>96.13</v>
      </c>
      <c r="J750" s="62">
        <f t="shared" ref="J750:J758" si="311">I750*H750</f>
        <v>0</v>
      </c>
      <c r="K750" s="281">
        <f t="shared" ref="K750:K758" si="312">G750*(1-Скидка_SUNMIGHT)</f>
        <v>10093.65</v>
      </c>
      <c r="L750" s="62">
        <f t="shared" ref="L750:L758" si="313">H750*K750</f>
        <v>0</v>
      </c>
    </row>
    <row r="751" spans="1:12">
      <c r="A751" s="20">
        <v>0</v>
      </c>
      <c r="B751" s="34"/>
      <c r="C751" s="4" t="s">
        <v>3161</v>
      </c>
      <c r="D751" s="4" t="s">
        <v>58</v>
      </c>
      <c r="E751" s="48">
        <v>1</v>
      </c>
      <c r="F751" s="5">
        <v>90.17</v>
      </c>
      <c r="G751" s="5">
        <f t="shared" si="309"/>
        <v>9467.85</v>
      </c>
      <c r="H751" s="61"/>
      <c r="I751" s="60">
        <f t="shared" si="310"/>
        <v>90.17</v>
      </c>
      <c r="J751" s="62">
        <f t="shared" si="311"/>
        <v>0</v>
      </c>
      <c r="K751" s="281">
        <f t="shared" si="312"/>
        <v>9467.85</v>
      </c>
      <c r="L751" s="62">
        <f t="shared" si="313"/>
        <v>0</v>
      </c>
    </row>
    <row r="752" spans="1:12">
      <c r="A752" s="20">
        <v>0</v>
      </c>
      <c r="B752" s="34"/>
      <c r="C752" s="4" t="s">
        <v>3161</v>
      </c>
      <c r="D752" s="4" t="s">
        <v>61</v>
      </c>
      <c r="E752" s="48">
        <v>1</v>
      </c>
      <c r="F752" s="5">
        <v>84.9</v>
      </c>
      <c r="G752" s="5">
        <f t="shared" si="309"/>
        <v>8914.5</v>
      </c>
      <c r="H752" s="61"/>
      <c r="I752" s="60">
        <f t="shared" si="310"/>
        <v>84.9</v>
      </c>
      <c r="J752" s="62">
        <f t="shared" si="311"/>
        <v>0</v>
      </c>
      <c r="K752" s="281">
        <f t="shared" si="312"/>
        <v>8914.5</v>
      </c>
      <c r="L752" s="62">
        <f t="shared" si="313"/>
        <v>0</v>
      </c>
    </row>
    <row r="753" spans="1:12">
      <c r="A753" s="20">
        <v>0</v>
      </c>
      <c r="B753" s="34"/>
      <c r="C753" s="4" t="s">
        <v>3161</v>
      </c>
      <c r="D753" s="4" t="s">
        <v>63</v>
      </c>
      <c r="E753" s="48">
        <v>1</v>
      </c>
      <c r="F753" s="5">
        <v>84.99</v>
      </c>
      <c r="G753" s="5">
        <f t="shared" si="309"/>
        <v>8923.9500000000007</v>
      </c>
      <c r="H753" s="61"/>
      <c r="I753" s="60">
        <f t="shared" si="310"/>
        <v>84.99</v>
      </c>
      <c r="J753" s="62">
        <f t="shared" si="311"/>
        <v>0</v>
      </c>
      <c r="K753" s="281">
        <f t="shared" si="312"/>
        <v>8923.9500000000007</v>
      </c>
      <c r="L753" s="62">
        <f t="shared" si="313"/>
        <v>0</v>
      </c>
    </row>
    <row r="754" spans="1:12">
      <c r="A754" s="20">
        <v>0</v>
      </c>
      <c r="B754" s="34"/>
      <c r="C754" s="4" t="s">
        <v>3161</v>
      </c>
      <c r="D754" s="4" t="s">
        <v>65</v>
      </c>
      <c r="E754" s="48">
        <v>1</v>
      </c>
      <c r="F754" s="5">
        <v>84.99</v>
      </c>
      <c r="G754" s="5">
        <f t="shared" si="309"/>
        <v>8923.9500000000007</v>
      </c>
      <c r="H754" s="61"/>
      <c r="I754" s="60">
        <f t="shared" si="310"/>
        <v>84.99</v>
      </c>
      <c r="J754" s="62">
        <f t="shared" si="311"/>
        <v>0</v>
      </c>
      <c r="K754" s="281">
        <f t="shared" si="312"/>
        <v>8923.9500000000007</v>
      </c>
      <c r="L754" s="62">
        <f t="shared" si="313"/>
        <v>0</v>
      </c>
    </row>
    <row r="755" spans="1:12">
      <c r="A755" s="20">
        <v>0</v>
      </c>
      <c r="B755" s="34"/>
      <c r="C755" s="4" t="s">
        <v>3161</v>
      </c>
      <c r="D755" s="4" t="s">
        <v>67</v>
      </c>
      <c r="E755" s="48">
        <v>1</v>
      </c>
      <c r="F755" s="5">
        <v>84.99</v>
      </c>
      <c r="G755" s="5">
        <f t="shared" si="309"/>
        <v>8923.9500000000007</v>
      </c>
      <c r="H755" s="61"/>
      <c r="I755" s="60">
        <f t="shared" si="310"/>
        <v>84.99</v>
      </c>
      <c r="J755" s="62">
        <f t="shared" si="311"/>
        <v>0</v>
      </c>
      <c r="K755" s="281">
        <f t="shared" si="312"/>
        <v>8923.9500000000007</v>
      </c>
      <c r="L755" s="62">
        <f t="shared" si="313"/>
        <v>0</v>
      </c>
    </row>
    <row r="756" spans="1:12">
      <c r="A756" s="20">
        <v>0</v>
      </c>
      <c r="B756" s="34"/>
      <c r="C756" s="4" t="s">
        <v>3161</v>
      </c>
      <c r="D756" s="4" t="s">
        <v>71</v>
      </c>
      <c r="E756" s="48">
        <v>1</v>
      </c>
      <c r="F756" s="5">
        <v>87.72</v>
      </c>
      <c r="G756" s="5">
        <f t="shared" si="309"/>
        <v>9210.6</v>
      </c>
      <c r="H756" s="61"/>
      <c r="I756" s="60">
        <f t="shared" si="310"/>
        <v>87.72</v>
      </c>
      <c r="J756" s="62">
        <f t="shared" si="311"/>
        <v>0</v>
      </c>
      <c r="K756" s="281">
        <f t="shared" si="312"/>
        <v>9210.6</v>
      </c>
      <c r="L756" s="62">
        <f t="shared" si="313"/>
        <v>0</v>
      </c>
    </row>
    <row r="757" spans="1:12">
      <c r="A757" s="20">
        <v>0</v>
      </c>
      <c r="B757" s="34"/>
      <c r="C757" s="4" t="s">
        <v>3161</v>
      </c>
      <c r="D757" s="4" t="s">
        <v>75</v>
      </c>
      <c r="E757" s="48">
        <v>1</v>
      </c>
      <c r="F757" s="5">
        <v>87.72</v>
      </c>
      <c r="G757" s="5">
        <f t="shared" si="309"/>
        <v>9210.6</v>
      </c>
      <c r="H757" s="61"/>
      <c r="I757" s="60">
        <f t="shared" si="310"/>
        <v>87.72</v>
      </c>
      <c r="J757" s="62">
        <f t="shared" si="311"/>
        <v>0</v>
      </c>
      <c r="K757" s="281">
        <f t="shared" si="312"/>
        <v>9210.6</v>
      </c>
      <c r="L757" s="62">
        <f t="shared" si="313"/>
        <v>0</v>
      </c>
    </row>
    <row r="758" spans="1:12">
      <c r="A758" s="20">
        <v>0</v>
      </c>
      <c r="B758" s="34"/>
      <c r="C758" s="4" t="s">
        <v>3161</v>
      </c>
      <c r="D758" s="4" t="s">
        <v>79</v>
      </c>
      <c r="E758" s="48">
        <v>1</v>
      </c>
      <c r="F758" s="5">
        <v>87.72</v>
      </c>
      <c r="G758" s="5">
        <f t="shared" si="309"/>
        <v>9210.6</v>
      </c>
      <c r="H758" s="61"/>
      <c r="I758" s="60">
        <f t="shared" si="310"/>
        <v>87.72</v>
      </c>
      <c r="J758" s="62">
        <f t="shared" si="311"/>
        <v>0</v>
      </c>
      <c r="K758" s="281">
        <f t="shared" si="312"/>
        <v>9210.6</v>
      </c>
      <c r="L758" s="62">
        <f t="shared" si="313"/>
        <v>0</v>
      </c>
    </row>
    <row r="759" spans="1:12">
      <c r="A759" s="20"/>
      <c r="B759" s="34"/>
      <c r="C759" s="4"/>
      <c r="D759" s="4"/>
      <c r="E759" s="48"/>
      <c r="F759" s="5"/>
      <c r="G759" s="5"/>
      <c r="H759" s="61"/>
      <c r="I759" s="60"/>
      <c r="J759" s="62"/>
      <c r="K759" s="281"/>
      <c r="L759" s="62"/>
    </row>
    <row r="760" spans="1:12">
      <c r="A760" s="20">
        <v>0</v>
      </c>
      <c r="B760" s="55"/>
      <c r="C760" s="4" t="s">
        <v>2566</v>
      </c>
      <c r="D760" s="4" t="s">
        <v>61</v>
      </c>
      <c r="E760" s="48">
        <v>1</v>
      </c>
      <c r="F760" s="5">
        <v>13.82</v>
      </c>
      <c r="G760" s="5">
        <f>ROUND(F760*Курс_EUR,2)</f>
        <v>1451.1</v>
      </c>
      <c r="H760" s="61"/>
      <c r="I760" s="60">
        <f>F760*(1-Скидка_SUNMIGHT)</f>
        <v>13.82</v>
      </c>
      <c r="J760" s="62">
        <f>I760*H760</f>
        <v>0</v>
      </c>
      <c r="K760" s="281">
        <f>G760*(1-Скидка_SUNMIGHT)</f>
        <v>1451.1</v>
      </c>
      <c r="L760" s="62">
        <f>H760*K760</f>
        <v>0</v>
      </c>
    </row>
    <row r="761" spans="1:12">
      <c r="A761" s="20">
        <v>0</v>
      </c>
      <c r="B761" s="55"/>
      <c r="C761" s="4" t="s">
        <v>2566</v>
      </c>
      <c r="D761" s="4" t="s">
        <v>75</v>
      </c>
      <c r="E761" s="48">
        <v>1</v>
      </c>
      <c r="F761" s="5">
        <v>13.82</v>
      </c>
      <c r="G761" s="5">
        <f>ROUND(F761*Курс_EUR,2)</f>
        <v>1451.1</v>
      </c>
      <c r="H761" s="61"/>
      <c r="I761" s="60">
        <f>F761*(1-Скидка_SUNMIGHT)</f>
        <v>13.82</v>
      </c>
      <c r="J761" s="62">
        <f>I761*H761</f>
        <v>0</v>
      </c>
      <c r="K761" s="281">
        <f>G761*(1-Скидка_SUNMIGHT)</f>
        <v>1451.1</v>
      </c>
      <c r="L761" s="62">
        <f>H761*K761</f>
        <v>0</v>
      </c>
    </row>
    <row r="762" spans="1:12">
      <c r="A762" s="20"/>
      <c r="B762" s="6"/>
      <c r="C762" s="4"/>
      <c r="D762" s="4"/>
      <c r="E762" s="48"/>
      <c r="F762" s="5"/>
      <c r="G762" s="5"/>
      <c r="H762" s="61"/>
      <c r="I762" s="60"/>
      <c r="J762" s="62"/>
      <c r="K762" s="281"/>
      <c r="L762" s="62"/>
    </row>
    <row r="763" spans="1:12">
      <c r="A763" s="20">
        <v>0</v>
      </c>
      <c r="B763" s="55"/>
      <c r="C763" s="4" t="s">
        <v>2567</v>
      </c>
      <c r="D763" s="4" t="s">
        <v>61</v>
      </c>
      <c r="E763" s="48">
        <v>1</v>
      </c>
      <c r="F763" s="5">
        <v>16.54</v>
      </c>
      <c r="G763" s="5">
        <f>ROUND(F763*Курс_EUR,2)</f>
        <v>1736.7</v>
      </c>
      <c r="H763" s="61"/>
      <c r="I763" s="60">
        <f>F763*(1-Скидка_SUNMIGHT)</f>
        <v>16.54</v>
      </c>
      <c r="J763" s="62">
        <f>I763*H763</f>
        <v>0</v>
      </c>
      <c r="K763" s="281">
        <f>G763*(1-Скидка_SUNMIGHT)</f>
        <v>1736.7</v>
      </c>
      <c r="L763" s="62">
        <f>H763*K763</f>
        <v>0</v>
      </c>
    </row>
    <row r="764" spans="1:12">
      <c r="A764" s="20">
        <v>0</v>
      </c>
      <c r="B764" s="55"/>
      <c r="C764" s="4" t="s">
        <v>2567</v>
      </c>
      <c r="D764" s="4" t="s">
        <v>67</v>
      </c>
      <c r="E764" s="48">
        <v>1</v>
      </c>
      <c r="F764" s="5">
        <v>16.54</v>
      </c>
      <c r="G764" s="5">
        <f>ROUND(F764*Курс_EUR,2)</f>
        <v>1736.7</v>
      </c>
      <c r="H764" s="61"/>
      <c r="I764" s="60">
        <f>F764*(1-Скидка_SUNMIGHT)</f>
        <v>16.54</v>
      </c>
      <c r="J764" s="62">
        <f>I764*H764</f>
        <v>0</v>
      </c>
      <c r="K764" s="281">
        <f>G764*(1-Скидка_SUNMIGHT)</f>
        <v>1736.7</v>
      </c>
      <c r="L764" s="62">
        <f>H764*K764</f>
        <v>0</v>
      </c>
    </row>
    <row r="765" spans="1:12">
      <c r="A765" s="20"/>
      <c r="B765" s="55"/>
      <c r="C765" s="4"/>
      <c r="D765" s="4"/>
      <c r="E765" s="48"/>
      <c r="F765" s="5"/>
      <c r="G765" s="5"/>
      <c r="H765" s="61"/>
      <c r="I765" s="60"/>
      <c r="J765" s="62"/>
      <c r="K765" s="281"/>
      <c r="L765" s="62"/>
    </row>
    <row r="766" spans="1:12">
      <c r="A766" s="20">
        <v>0</v>
      </c>
      <c r="B766" s="55"/>
      <c r="C766" s="4" t="s">
        <v>3162</v>
      </c>
      <c r="D766" s="4" t="s">
        <v>56</v>
      </c>
      <c r="E766" s="48">
        <v>1</v>
      </c>
      <c r="F766" s="5">
        <v>10.29</v>
      </c>
      <c r="G766" s="5">
        <f t="shared" ref="G766:G774" si="314">ROUND(F766*Курс_EUR,2)</f>
        <v>1080.45</v>
      </c>
      <c r="H766" s="61"/>
      <c r="I766" s="60">
        <f t="shared" ref="I766:I774" si="315">F766*(1-Скидка_SUNMIGHT)</f>
        <v>10.29</v>
      </c>
      <c r="J766" s="62">
        <f t="shared" ref="J766:J774" si="316">I766*H766</f>
        <v>0</v>
      </c>
      <c r="K766" s="281">
        <f t="shared" ref="K766:K774" si="317">G766*(1-Скидка_SUNMIGHT)</f>
        <v>1080.45</v>
      </c>
      <c r="L766" s="62">
        <f t="shared" ref="L766:L774" si="318">H766*K766</f>
        <v>0</v>
      </c>
    </row>
    <row r="767" spans="1:12">
      <c r="A767" s="20">
        <v>0</v>
      </c>
      <c r="B767" s="55"/>
      <c r="C767" s="4" t="s">
        <v>3162</v>
      </c>
      <c r="D767" s="4" t="s">
        <v>58</v>
      </c>
      <c r="E767" s="48">
        <v>1</v>
      </c>
      <c r="F767" s="5">
        <v>9.65</v>
      </c>
      <c r="G767" s="5">
        <f t="shared" si="314"/>
        <v>1013.25</v>
      </c>
      <c r="H767" s="61"/>
      <c r="I767" s="60">
        <f t="shared" si="315"/>
        <v>9.65</v>
      </c>
      <c r="J767" s="62">
        <f t="shared" si="316"/>
        <v>0</v>
      </c>
      <c r="K767" s="281">
        <f t="shared" si="317"/>
        <v>1013.25</v>
      </c>
      <c r="L767" s="62">
        <f t="shared" si="318"/>
        <v>0</v>
      </c>
    </row>
    <row r="768" spans="1:12">
      <c r="A768" s="20">
        <v>0</v>
      </c>
      <c r="B768" s="55"/>
      <c r="C768" s="4" t="s">
        <v>3162</v>
      </c>
      <c r="D768" s="4" t="s">
        <v>61</v>
      </c>
      <c r="E768" s="48">
        <v>1</v>
      </c>
      <c r="F768" s="5">
        <v>9.09</v>
      </c>
      <c r="G768" s="5">
        <f t="shared" si="314"/>
        <v>954.45</v>
      </c>
      <c r="H768" s="61"/>
      <c r="I768" s="60">
        <f t="shared" si="315"/>
        <v>9.09</v>
      </c>
      <c r="J768" s="62">
        <f t="shared" si="316"/>
        <v>0</v>
      </c>
      <c r="K768" s="281">
        <f t="shared" si="317"/>
        <v>954.45</v>
      </c>
      <c r="L768" s="62">
        <f t="shared" si="318"/>
        <v>0</v>
      </c>
    </row>
    <row r="769" spans="1:13">
      <c r="A769" s="20">
        <v>0</v>
      </c>
      <c r="B769" s="55"/>
      <c r="C769" s="4" t="s">
        <v>3162</v>
      </c>
      <c r="D769" s="4" t="s">
        <v>63</v>
      </c>
      <c r="E769" s="48">
        <v>1</v>
      </c>
      <c r="F769" s="5">
        <v>9.2100000000000009</v>
      </c>
      <c r="G769" s="5">
        <f t="shared" si="314"/>
        <v>967.05</v>
      </c>
      <c r="H769" s="61"/>
      <c r="I769" s="60">
        <f t="shared" si="315"/>
        <v>9.2100000000000009</v>
      </c>
      <c r="J769" s="62">
        <f t="shared" si="316"/>
        <v>0</v>
      </c>
      <c r="K769" s="281">
        <f t="shared" si="317"/>
        <v>967.05</v>
      </c>
      <c r="L769" s="62">
        <f t="shared" si="318"/>
        <v>0</v>
      </c>
    </row>
    <row r="770" spans="1:13">
      <c r="A770" s="20">
        <v>0</v>
      </c>
      <c r="B770" s="55"/>
      <c r="C770" s="4" t="s">
        <v>3162</v>
      </c>
      <c r="D770" s="4" t="s">
        <v>65</v>
      </c>
      <c r="E770" s="48">
        <v>1</v>
      </c>
      <c r="F770" s="5">
        <v>9.2100000000000009</v>
      </c>
      <c r="G770" s="5">
        <f t="shared" si="314"/>
        <v>967.05</v>
      </c>
      <c r="H770" s="61"/>
      <c r="I770" s="60">
        <f t="shared" si="315"/>
        <v>9.2100000000000009</v>
      </c>
      <c r="J770" s="62">
        <f t="shared" si="316"/>
        <v>0</v>
      </c>
      <c r="K770" s="281">
        <f t="shared" si="317"/>
        <v>967.05</v>
      </c>
      <c r="L770" s="62">
        <f t="shared" si="318"/>
        <v>0</v>
      </c>
    </row>
    <row r="771" spans="1:13">
      <c r="A771" s="20">
        <v>0</v>
      </c>
      <c r="B771" s="55"/>
      <c r="C771" s="4" t="s">
        <v>3162</v>
      </c>
      <c r="D771" s="4" t="s">
        <v>67</v>
      </c>
      <c r="E771" s="48">
        <v>1</v>
      </c>
      <c r="F771" s="5">
        <v>9.2100000000000009</v>
      </c>
      <c r="G771" s="5">
        <f t="shared" si="314"/>
        <v>967.05</v>
      </c>
      <c r="H771" s="61"/>
      <c r="I771" s="60">
        <f t="shared" si="315"/>
        <v>9.2100000000000009</v>
      </c>
      <c r="J771" s="62">
        <f t="shared" si="316"/>
        <v>0</v>
      </c>
      <c r="K771" s="281">
        <f t="shared" si="317"/>
        <v>967.05</v>
      </c>
      <c r="L771" s="62">
        <f t="shared" si="318"/>
        <v>0</v>
      </c>
    </row>
    <row r="772" spans="1:13">
      <c r="A772" s="20">
        <v>0</v>
      </c>
      <c r="B772" s="55"/>
      <c r="C772" s="4" t="s">
        <v>3162</v>
      </c>
      <c r="D772" s="4" t="s">
        <v>71</v>
      </c>
      <c r="E772" s="48">
        <v>1</v>
      </c>
      <c r="F772" s="5">
        <v>9.5</v>
      </c>
      <c r="G772" s="5">
        <f t="shared" si="314"/>
        <v>997.5</v>
      </c>
      <c r="H772" s="61"/>
      <c r="I772" s="60">
        <f t="shared" si="315"/>
        <v>9.5</v>
      </c>
      <c r="J772" s="62">
        <f t="shared" si="316"/>
        <v>0</v>
      </c>
      <c r="K772" s="281">
        <f t="shared" si="317"/>
        <v>997.5</v>
      </c>
      <c r="L772" s="62">
        <f t="shared" si="318"/>
        <v>0</v>
      </c>
    </row>
    <row r="773" spans="1:13">
      <c r="A773" s="20">
        <v>0</v>
      </c>
      <c r="B773" s="55"/>
      <c r="C773" s="4" t="s">
        <v>3162</v>
      </c>
      <c r="D773" s="4" t="s">
        <v>75</v>
      </c>
      <c r="E773" s="48">
        <v>1</v>
      </c>
      <c r="F773" s="5">
        <v>9.5</v>
      </c>
      <c r="G773" s="5">
        <f t="shared" si="314"/>
        <v>997.5</v>
      </c>
      <c r="H773" s="61"/>
      <c r="I773" s="60">
        <f t="shared" si="315"/>
        <v>9.5</v>
      </c>
      <c r="J773" s="62">
        <f t="shared" si="316"/>
        <v>0</v>
      </c>
      <c r="K773" s="281">
        <f t="shared" si="317"/>
        <v>997.5</v>
      </c>
      <c r="L773" s="62">
        <f t="shared" si="318"/>
        <v>0</v>
      </c>
    </row>
    <row r="774" spans="1:13">
      <c r="A774" s="20">
        <v>0</v>
      </c>
      <c r="B774" s="55"/>
      <c r="C774" s="4" t="s">
        <v>3162</v>
      </c>
      <c r="D774" s="4" t="s">
        <v>79</v>
      </c>
      <c r="E774" s="48">
        <v>1</v>
      </c>
      <c r="F774" s="5">
        <v>9.5</v>
      </c>
      <c r="G774" s="5">
        <f t="shared" si="314"/>
        <v>997.5</v>
      </c>
      <c r="H774" s="61"/>
      <c r="I774" s="60">
        <f t="shared" si="315"/>
        <v>9.5</v>
      </c>
      <c r="J774" s="62">
        <f t="shared" si="316"/>
        <v>0</v>
      </c>
      <c r="K774" s="281">
        <f t="shared" si="317"/>
        <v>997.5</v>
      </c>
      <c r="L774" s="62">
        <f t="shared" si="318"/>
        <v>0</v>
      </c>
    </row>
    <row r="775" spans="1:13" ht="12.45" thickBot="1">
      <c r="A775" s="20"/>
      <c r="B775" s="55"/>
      <c r="C775" s="4"/>
      <c r="D775" s="4"/>
      <c r="E775" s="48"/>
      <c r="F775" s="195"/>
      <c r="G775" s="195"/>
      <c r="H775" s="61"/>
      <c r="I775" s="60"/>
      <c r="J775" s="62"/>
      <c r="K775" s="281"/>
      <c r="L775" s="62"/>
    </row>
    <row r="776" spans="1:13">
      <c r="A776" s="20"/>
      <c r="B776" s="333" t="s">
        <v>4246</v>
      </c>
      <c r="C776" s="334"/>
      <c r="D776" s="334"/>
      <c r="E776" s="334"/>
      <c r="F776" s="334"/>
      <c r="G776" s="258"/>
      <c r="H776" s="61"/>
      <c r="I776" s="60"/>
      <c r="J776" s="62"/>
      <c r="K776" s="281"/>
      <c r="L776" s="62"/>
    </row>
    <row r="777" spans="1:13">
      <c r="A777" s="20"/>
      <c r="B777" s="34" t="s">
        <v>4247</v>
      </c>
      <c r="C777" s="205"/>
      <c r="D777" s="205"/>
      <c r="E777" s="205"/>
      <c r="F777" s="205"/>
      <c r="G777" s="205"/>
      <c r="H777" s="61"/>
      <c r="I777" s="60"/>
      <c r="J777" s="62"/>
      <c r="K777" s="281"/>
      <c r="L777" s="62"/>
    </row>
    <row r="778" spans="1:13">
      <c r="A778" s="20">
        <v>0</v>
      </c>
      <c r="B778" s="55"/>
      <c r="C778" s="4" t="s">
        <v>4248</v>
      </c>
      <c r="D778" s="4" t="s">
        <v>54</v>
      </c>
      <c r="E778" s="48">
        <v>10</v>
      </c>
      <c r="F778" s="5">
        <v>1.18</v>
      </c>
      <c r="G778" s="5">
        <f t="shared" ref="G778:G785" si="319">ROUND(F778*Курс_EUR,2)</f>
        <v>123.9</v>
      </c>
      <c r="H778" s="61"/>
      <c r="I778" s="60">
        <f t="shared" ref="I778:I785" si="320">F778*(1-Скидка_SUNMIGHT)</f>
        <v>1.18</v>
      </c>
      <c r="J778" s="62">
        <f t="shared" ref="J778:J785" si="321">I778*H778</f>
        <v>0</v>
      </c>
      <c r="K778" s="281">
        <f t="shared" ref="K778:K785" si="322">G778*(1-Скидка_SUNMIGHT)</f>
        <v>123.9</v>
      </c>
      <c r="L778" s="62">
        <f t="shared" ref="L778:L785" si="323">H778*K778</f>
        <v>0</v>
      </c>
      <c r="M778" s="1" t="s">
        <v>1877</v>
      </c>
    </row>
    <row r="779" spans="1:13">
      <c r="A779" s="20">
        <v>0</v>
      </c>
      <c r="B779" s="55"/>
      <c r="C779" s="4" t="s">
        <v>4248</v>
      </c>
      <c r="D779" s="4" t="s">
        <v>56</v>
      </c>
      <c r="E779" s="48">
        <v>10</v>
      </c>
      <c r="F779" s="5">
        <v>1.1299999999999999</v>
      </c>
      <c r="G779" s="5">
        <f t="shared" si="319"/>
        <v>118.65</v>
      </c>
      <c r="H779" s="61"/>
      <c r="I779" s="60">
        <f t="shared" si="320"/>
        <v>1.1299999999999999</v>
      </c>
      <c r="J779" s="62">
        <f t="shared" si="321"/>
        <v>0</v>
      </c>
      <c r="K779" s="281">
        <f t="shared" si="322"/>
        <v>118.65</v>
      </c>
      <c r="L779" s="62">
        <f t="shared" si="323"/>
        <v>0</v>
      </c>
      <c r="M779" s="1" t="s">
        <v>1877</v>
      </c>
    </row>
    <row r="780" spans="1:13">
      <c r="A780" s="20">
        <v>0</v>
      </c>
      <c r="B780" s="55"/>
      <c r="C780" s="4" t="s">
        <v>4248</v>
      </c>
      <c r="D780" s="4" t="s">
        <v>58</v>
      </c>
      <c r="E780" s="48">
        <v>10</v>
      </c>
      <c r="F780" s="5">
        <v>1.1000000000000001</v>
      </c>
      <c r="G780" s="5">
        <f t="shared" si="319"/>
        <v>115.5</v>
      </c>
      <c r="H780" s="61"/>
      <c r="I780" s="60">
        <f t="shared" si="320"/>
        <v>1.1000000000000001</v>
      </c>
      <c r="J780" s="62">
        <f t="shared" si="321"/>
        <v>0</v>
      </c>
      <c r="K780" s="281">
        <f t="shared" si="322"/>
        <v>115.5</v>
      </c>
      <c r="L780" s="62">
        <f t="shared" si="323"/>
        <v>0</v>
      </c>
      <c r="M780" s="1" t="s">
        <v>1877</v>
      </c>
    </row>
    <row r="781" spans="1:13">
      <c r="A781" s="20">
        <v>0</v>
      </c>
      <c r="B781" s="55"/>
      <c r="C781" s="4" t="s">
        <v>4248</v>
      </c>
      <c r="D781" s="4" t="s">
        <v>61</v>
      </c>
      <c r="E781" s="48">
        <v>10</v>
      </c>
      <c r="F781" s="5">
        <v>1.08</v>
      </c>
      <c r="G781" s="5">
        <f t="shared" si="319"/>
        <v>113.4</v>
      </c>
      <c r="H781" s="61"/>
      <c r="I781" s="60">
        <f t="shared" si="320"/>
        <v>1.08</v>
      </c>
      <c r="J781" s="62">
        <f t="shared" si="321"/>
        <v>0</v>
      </c>
      <c r="K781" s="281">
        <f t="shared" si="322"/>
        <v>113.4</v>
      </c>
      <c r="L781" s="62">
        <f t="shared" si="323"/>
        <v>0</v>
      </c>
      <c r="M781" s="1" t="s">
        <v>1877</v>
      </c>
    </row>
    <row r="782" spans="1:13">
      <c r="A782" s="20">
        <v>0</v>
      </c>
      <c r="B782" s="55"/>
      <c r="C782" s="4" t="s">
        <v>4248</v>
      </c>
      <c r="D782" s="4" t="s">
        <v>63</v>
      </c>
      <c r="E782" s="48">
        <v>10</v>
      </c>
      <c r="F782" s="5">
        <v>1.08</v>
      </c>
      <c r="G782" s="5">
        <f t="shared" si="319"/>
        <v>113.4</v>
      </c>
      <c r="H782" s="61"/>
      <c r="I782" s="60">
        <f t="shared" si="320"/>
        <v>1.08</v>
      </c>
      <c r="J782" s="62">
        <f t="shared" si="321"/>
        <v>0</v>
      </c>
      <c r="K782" s="281">
        <f t="shared" si="322"/>
        <v>113.4</v>
      </c>
      <c r="L782" s="62">
        <f t="shared" si="323"/>
        <v>0</v>
      </c>
      <c r="M782" s="1" t="s">
        <v>1877</v>
      </c>
    </row>
    <row r="783" spans="1:13">
      <c r="A783" s="20">
        <v>0</v>
      </c>
      <c r="B783" s="55"/>
      <c r="C783" s="4" t="s">
        <v>4248</v>
      </c>
      <c r="D783" s="4" t="s">
        <v>65</v>
      </c>
      <c r="E783" s="48">
        <v>10</v>
      </c>
      <c r="F783" s="5">
        <v>1.08</v>
      </c>
      <c r="G783" s="5">
        <f t="shared" si="319"/>
        <v>113.4</v>
      </c>
      <c r="H783" s="61"/>
      <c r="I783" s="60">
        <f t="shared" si="320"/>
        <v>1.08</v>
      </c>
      <c r="J783" s="62">
        <f t="shared" si="321"/>
        <v>0</v>
      </c>
      <c r="K783" s="281">
        <f t="shared" si="322"/>
        <v>113.4</v>
      </c>
      <c r="L783" s="62">
        <f t="shared" si="323"/>
        <v>0</v>
      </c>
      <c r="M783" s="1" t="s">
        <v>1877</v>
      </c>
    </row>
    <row r="784" spans="1:13">
      <c r="A784" s="20">
        <v>0</v>
      </c>
      <c r="B784" s="55"/>
      <c r="C784" s="4" t="s">
        <v>4248</v>
      </c>
      <c r="D784" s="4" t="s">
        <v>67</v>
      </c>
      <c r="E784" s="48">
        <v>10</v>
      </c>
      <c r="F784" s="5">
        <v>1.08</v>
      </c>
      <c r="G784" s="5">
        <f t="shared" si="319"/>
        <v>113.4</v>
      </c>
      <c r="H784" s="61"/>
      <c r="I784" s="60">
        <f t="shared" si="320"/>
        <v>1.08</v>
      </c>
      <c r="J784" s="62">
        <f t="shared" si="321"/>
        <v>0</v>
      </c>
      <c r="K784" s="281">
        <f t="shared" si="322"/>
        <v>113.4</v>
      </c>
      <c r="L784" s="62">
        <f t="shared" si="323"/>
        <v>0</v>
      </c>
      <c r="M784" s="1" t="s">
        <v>1877</v>
      </c>
    </row>
    <row r="785" spans="1:13">
      <c r="A785" s="20">
        <v>0</v>
      </c>
      <c r="B785" s="55"/>
      <c r="C785" s="4" t="s">
        <v>4248</v>
      </c>
      <c r="D785" s="4" t="s">
        <v>71</v>
      </c>
      <c r="E785" s="48">
        <v>10</v>
      </c>
      <c r="F785" s="5">
        <v>1.08</v>
      </c>
      <c r="G785" s="5">
        <f t="shared" si="319"/>
        <v>113.4</v>
      </c>
      <c r="H785" s="61"/>
      <c r="I785" s="60">
        <f t="shared" si="320"/>
        <v>1.08</v>
      </c>
      <c r="J785" s="62">
        <f t="shared" si="321"/>
        <v>0</v>
      </c>
      <c r="K785" s="281">
        <f t="shared" si="322"/>
        <v>113.4</v>
      </c>
      <c r="L785" s="62">
        <f t="shared" si="323"/>
        <v>0</v>
      </c>
      <c r="M785" s="1" t="s">
        <v>1877</v>
      </c>
    </row>
    <row r="786" spans="1:13">
      <c r="A786" s="20"/>
      <c r="B786" s="55"/>
      <c r="C786" s="4"/>
      <c r="D786" s="4"/>
      <c r="E786" s="48"/>
      <c r="F786" s="5"/>
      <c r="G786" s="5"/>
      <c r="H786" s="61"/>
      <c r="I786" s="60"/>
      <c r="J786" s="62"/>
      <c r="K786" s="281"/>
      <c r="L786" s="62"/>
    </row>
    <row r="787" spans="1:13">
      <c r="A787" s="20">
        <v>0</v>
      </c>
      <c r="B787" s="55"/>
      <c r="C787" s="4" t="s">
        <v>4249</v>
      </c>
      <c r="D787" s="4" t="s">
        <v>54</v>
      </c>
      <c r="E787" s="48">
        <v>10</v>
      </c>
      <c r="F787" s="5">
        <v>1.25</v>
      </c>
      <c r="G787" s="5">
        <f t="shared" ref="G787:G794" si="324">ROUND(F787*Курс_EUR,2)</f>
        <v>131.25</v>
      </c>
      <c r="H787" s="61"/>
      <c r="I787" s="60">
        <f t="shared" ref="I787:I794" si="325">F787*(1-Скидка_SUNMIGHT)</f>
        <v>1.25</v>
      </c>
      <c r="J787" s="62">
        <f t="shared" ref="J787:J794" si="326">I787*H787</f>
        <v>0</v>
      </c>
      <c r="K787" s="281">
        <f t="shared" ref="K787:K794" si="327">G787*(1-Скидка_SUNMIGHT)</f>
        <v>131.25</v>
      </c>
      <c r="L787" s="62">
        <f t="shared" ref="L787:L794" si="328">H787*K787</f>
        <v>0</v>
      </c>
      <c r="M787" s="1" t="s">
        <v>1877</v>
      </c>
    </row>
    <row r="788" spans="1:13">
      <c r="A788" s="20">
        <v>0</v>
      </c>
      <c r="B788" s="55"/>
      <c r="C788" s="4" t="s">
        <v>4249</v>
      </c>
      <c r="D788" s="4" t="s">
        <v>56</v>
      </c>
      <c r="E788" s="48">
        <v>10</v>
      </c>
      <c r="F788" s="5">
        <v>1.19</v>
      </c>
      <c r="G788" s="5">
        <f t="shared" si="324"/>
        <v>124.95</v>
      </c>
      <c r="H788" s="61"/>
      <c r="I788" s="60">
        <f t="shared" si="325"/>
        <v>1.19</v>
      </c>
      <c r="J788" s="62">
        <f t="shared" si="326"/>
        <v>0</v>
      </c>
      <c r="K788" s="281">
        <f t="shared" si="327"/>
        <v>124.95</v>
      </c>
      <c r="L788" s="62">
        <f t="shared" si="328"/>
        <v>0</v>
      </c>
      <c r="M788" s="1" t="s">
        <v>1877</v>
      </c>
    </row>
    <row r="789" spans="1:13">
      <c r="A789" s="20">
        <v>0</v>
      </c>
      <c r="B789" s="55"/>
      <c r="C789" s="4" t="s">
        <v>4249</v>
      </c>
      <c r="D789" s="4" t="s">
        <v>58</v>
      </c>
      <c r="E789" s="48">
        <v>10</v>
      </c>
      <c r="F789" s="5">
        <v>1.1599999999999999</v>
      </c>
      <c r="G789" s="5">
        <f t="shared" si="324"/>
        <v>121.8</v>
      </c>
      <c r="H789" s="61"/>
      <c r="I789" s="60">
        <f t="shared" si="325"/>
        <v>1.1599999999999999</v>
      </c>
      <c r="J789" s="62">
        <f t="shared" si="326"/>
        <v>0</v>
      </c>
      <c r="K789" s="281">
        <f t="shared" si="327"/>
        <v>121.8</v>
      </c>
      <c r="L789" s="62">
        <f t="shared" si="328"/>
        <v>0</v>
      </c>
      <c r="M789" s="1" t="s">
        <v>1877</v>
      </c>
    </row>
    <row r="790" spans="1:13">
      <c r="A790" s="20">
        <v>0</v>
      </c>
      <c r="B790" s="55"/>
      <c r="C790" s="4" t="s">
        <v>4249</v>
      </c>
      <c r="D790" s="4" t="s">
        <v>61</v>
      </c>
      <c r="E790" s="48">
        <v>10</v>
      </c>
      <c r="F790" s="5">
        <v>1.1399999999999999</v>
      </c>
      <c r="G790" s="5">
        <f t="shared" si="324"/>
        <v>119.7</v>
      </c>
      <c r="H790" s="61"/>
      <c r="I790" s="60">
        <f t="shared" si="325"/>
        <v>1.1399999999999999</v>
      </c>
      <c r="J790" s="62">
        <f t="shared" si="326"/>
        <v>0</v>
      </c>
      <c r="K790" s="281">
        <f t="shared" si="327"/>
        <v>119.7</v>
      </c>
      <c r="L790" s="62">
        <f t="shared" si="328"/>
        <v>0</v>
      </c>
      <c r="M790" s="1" t="s">
        <v>1877</v>
      </c>
    </row>
    <row r="791" spans="1:13">
      <c r="A791" s="20">
        <v>0</v>
      </c>
      <c r="B791" s="55"/>
      <c r="C791" s="4" t="s">
        <v>4249</v>
      </c>
      <c r="D791" s="4" t="s">
        <v>63</v>
      </c>
      <c r="E791" s="48">
        <v>10</v>
      </c>
      <c r="F791" s="5">
        <v>1.1399999999999999</v>
      </c>
      <c r="G791" s="5">
        <f t="shared" si="324"/>
        <v>119.7</v>
      </c>
      <c r="H791" s="61"/>
      <c r="I791" s="60">
        <f t="shared" si="325"/>
        <v>1.1399999999999999</v>
      </c>
      <c r="J791" s="62">
        <f t="shared" si="326"/>
        <v>0</v>
      </c>
      <c r="K791" s="281">
        <f t="shared" si="327"/>
        <v>119.7</v>
      </c>
      <c r="L791" s="62">
        <f t="shared" si="328"/>
        <v>0</v>
      </c>
      <c r="M791" s="1" t="s">
        <v>1877</v>
      </c>
    </row>
    <row r="792" spans="1:13">
      <c r="A792" s="20">
        <v>0</v>
      </c>
      <c r="B792" s="55"/>
      <c r="C792" s="4" t="s">
        <v>4249</v>
      </c>
      <c r="D792" s="4" t="s">
        <v>65</v>
      </c>
      <c r="E792" s="48">
        <v>10</v>
      </c>
      <c r="F792" s="5">
        <v>1.1399999999999999</v>
      </c>
      <c r="G792" s="5">
        <f t="shared" si="324"/>
        <v>119.7</v>
      </c>
      <c r="H792" s="61"/>
      <c r="I792" s="60">
        <f t="shared" si="325"/>
        <v>1.1399999999999999</v>
      </c>
      <c r="J792" s="62">
        <f t="shared" si="326"/>
        <v>0</v>
      </c>
      <c r="K792" s="281">
        <f t="shared" si="327"/>
        <v>119.7</v>
      </c>
      <c r="L792" s="62">
        <f t="shared" si="328"/>
        <v>0</v>
      </c>
      <c r="M792" s="1" t="s">
        <v>1877</v>
      </c>
    </row>
    <row r="793" spans="1:13">
      <c r="A793" s="20">
        <v>0</v>
      </c>
      <c r="B793" s="55"/>
      <c r="C793" s="4" t="s">
        <v>4249</v>
      </c>
      <c r="D793" s="4" t="s">
        <v>67</v>
      </c>
      <c r="E793" s="48">
        <v>10</v>
      </c>
      <c r="F793" s="5">
        <v>1.1399999999999999</v>
      </c>
      <c r="G793" s="5">
        <f t="shared" si="324"/>
        <v>119.7</v>
      </c>
      <c r="H793" s="61"/>
      <c r="I793" s="60">
        <f t="shared" si="325"/>
        <v>1.1399999999999999</v>
      </c>
      <c r="J793" s="62">
        <f t="shared" si="326"/>
        <v>0</v>
      </c>
      <c r="K793" s="281">
        <f t="shared" si="327"/>
        <v>119.7</v>
      </c>
      <c r="L793" s="62">
        <f t="shared" si="328"/>
        <v>0</v>
      </c>
      <c r="M793" s="1" t="s">
        <v>1877</v>
      </c>
    </row>
    <row r="794" spans="1:13">
      <c r="A794" s="20">
        <v>0</v>
      </c>
      <c r="B794" s="55"/>
      <c r="C794" s="4" t="s">
        <v>4249</v>
      </c>
      <c r="D794" s="4" t="s">
        <v>71</v>
      </c>
      <c r="E794" s="48">
        <v>10</v>
      </c>
      <c r="F794" s="5">
        <v>1.1399999999999999</v>
      </c>
      <c r="G794" s="5">
        <f t="shared" si="324"/>
        <v>119.7</v>
      </c>
      <c r="H794" s="61"/>
      <c r="I794" s="60">
        <f t="shared" si="325"/>
        <v>1.1399999999999999</v>
      </c>
      <c r="J794" s="62">
        <f t="shared" si="326"/>
        <v>0</v>
      </c>
      <c r="K794" s="281">
        <f t="shared" si="327"/>
        <v>119.7</v>
      </c>
      <c r="L794" s="62">
        <f t="shared" si="328"/>
        <v>0</v>
      </c>
      <c r="M794" s="1" t="s">
        <v>1877</v>
      </c>
    </row>
    <row r="795" spans="1:13">
      <c r="A795" s="20"/>
      <c r="B795" s="55"/>
      <c r="C795" s="4"/>
      <c r="D795" s="4"/>
      <c r="E795" s="48"/>
      <c r="F795" s="5"/>
      <c r="G795" s="5"/>
      <c r="H795" s="61"/>
      <c r="I795" s="60"/>
      <c r="J795" s="62"/>
      <c r="K795" s="281"/>
      <c r="L795" s="62"/>
    </row>
    <row r="796" spans="1:13">
      <c r="A796" s="20">
        <v>0</v>
      </c>
      <c r="B796" s="55"/>
      <c r="C796" s="4" t="s">
        <v>4250</v>
      </c>
      <c r="D796" s="4" t="s">
        <v>54</v>
      </c>
      <c r="E796" s="48">
        <v>10</v>
      </c>
      <c r="F796" s="5">
        <v>1.65</v>
      </c>
      <c r="G796" s="5">
        <f t="shared" ref="G796:G803" si="329">ROUND(F796*Курс_EUR,2)</f>
        <v>173.25</v>
      </c>
      <c r="H796" s="61"/>
      <c r="I796" s="60">
        <f t="shared" ref="I796:I803" si="330">F796*(1-Скидка_SUNMIGHT)</f>
        <v>1.65</v>
      </c>
      <c r="J796" s="62">
        <f t="shared" ref="J796:J803" si="331">I796*H796</f>
        <v>0</v>
      </c>
      <c r="K796" s="281">
        <f t="shared" ref="K796:K803" si="332">G796*(1-Скидка_SUNMIGHT)</f>
        <v>173.25</v>
      </c>
      <c r="L796" s="62">
        <f t="shared" ref="L796:L803" si="333">H796*K796</f>
        <v>0</v>
      </c>
      <c r="M796" s="1" t="s">
        <v>1877</v>
      </c>
    </row>
    <row r="797" spans="1:13">
      <c r="A797" s="20">
        <v>0</v>
      </c>
      <c r="B797" s="55"/>
      <c r="C797" s="4" t="s">
        <v>4250</v>
      </c>
      <c r="D797" s="4" t="s">
        <v>56</v>
      </c>
      <c r="E797" s="48">
        <v>10</v>
      </c>
      <c r="F797" s="5">
        <v>1.55</v>
      </c>
      <c r="G797" s="5">
        <f t="shared" si="329"/>
        <v>162.75</v>
      </c>
      <c r="H797" s="61"/>
      <c r="I797" s="60">
        <f t="shared" si="330"/>
        <v>1.55</v>
      </c>
      <c r="J797" s="62">
        <f t="shared" si="331"/>
        <v>0</v>
      </c>
      <c r="K797" s="281">
        <f t="shared" si="332"/>
        <v>162.75</v>
      </c>
      <c r="L797" s="62">
        <f t="shared" si="333"/>
        <v>0</v>
      </c>
      <c r="M797" s="1" t="s">
        <v>1877</v>
      </c>
    </row>
    <row r="798" spans="1:13">
      <c r="A798" s="20">
        <v>0</v>
      </c>
      <c r="B798" s="55"/>
      <c r="C798" s="4" t="s">
        <v>4250</v>
      </c>
      <c r="D798" s="4" t="s">
        <v>58</v>
      </c>
      <c r="E798" s="48">
        <v>10</v>
      </c>
      <c r="F798" s="5">
        <v>1.5</v>
      </c>
      <c r="G798" s="5">
        <f t="shared" si="329"/>
        <v>157.5</v>
      </c>
      <c r="H798" s="61"/>
      <c r="I798" s="60">
        <f t="shared" si="330"/>
        <v>1.5</v>
      </c>
      <c r="J798" s="62">
        <f t="shared" si="331"/>
        <v>0</v>
      </c>
      <c r="K798" s="281">
        <f t="shared" si="332"/>
        <v>157.5</v>
      </c>
      <c r="L798" s="62">
        <f t="shared" si="333"/>
        <v>0</v>
      </c>
      <c r="M798" s="1" t="s">
        <v>1877</v>
      </c>
    </row>
    <row r="799" spans="1:13">
      <c r="A799" s="20">
        <v>0</v>
      </c>
      <c r="B799" s="55"/>
      <c r="C799" s="4" t="s">
        <v>4250</v>
      </c>
      <c r="D799" s="4" t="s">
        <v>61</v>
      </c>
      <c r="E799" s="48">
        <v>10</v>
      </c>
      <c r="F799" s="5">
        <v>1.47</v>
      </c>
      <c r="G799" s="5">
        <f t="shared" si="329"/>
        <v>154.35</v>
      </c>
      <c r="H799" s="61"/>
      <c r="I799" s="60">
        <f t="shared" si="330"/>
        <v>1.47</v>
      </c>
      <c r="J799" s="62">
        <f t="shared" si="331"/>
        <v>0</v>
      </c>
      <c r="K799" s="281">
        <f t="shared" si="332"/>
        <v>154.35</v>
      </c>
      <c r="L799" s="62">
        <f t="shared" si="333"/>
        <v>0</v>
      </c>
      <c r="M799" s="1" t="s">
        <v>1877</v>
      </c>
    </row>
    <row r="800" spans="1:13">
      <c r="A800" s="20">
        <v>0</v>
      </c>
      <c r="B800" s="55"/>
      <c r="C800" s="4" t="s">
        <v>4250</v>
      </c>
      <c r="D800" s="4" t="s">
        <v>63</v>
      </c>
      <c r="E800" s="48">
        <v>10</v>
      </c>
      <c r="F800" s="5">
        <v>1.47</v>
      </c>
      <c r="G800" s="5">
        <f t="shared" si="329"/>
        <v>154.35</v>
      </c>
      <c r="H800" s="61"/>
      <c r="I800" s="60">
        <f t="shared" si="330"/>
        <v>1.47</v>
      </c>
      <c r="J800" s="62">
        <f t="shared" si="331"/>
        <v>0</v>
      </c>
      <c r="K800" s="281">
        <f t="shared" si="332"/>
        <v>154.35</v>
      </c>
      <c r="L800" s="62">
        <f t="shared" si="333"/>
        <v>0</v>
      </c>
      <c r="M800" s="1" t="s">
        <v>1877</v>
      </c>
    </row>
    <row r="801" spans="1:13">
      <c r="A801" s="20">
        <v>0</v>
      </c>
      <c r="B801" s="55"/>
      <c r="C801" s="4" t="s">
        <v>4250</v>
      </c>
      <c r="D801" s="4" t="s">
        <v>65</v>
      </c>
      <c r="E801" s="48">
        <v>10</v>
      </c>
      <c r="F801" s="5">
        <v>1.47</v>
      </c>
      <c r="G801" s="5">
        <f t="shared" si="329"/>
        <v>154.35</v>
      </c>
      <c r="H801" s="61"/>
      <c r="I801" s="60">
        <f t="shared" si="330"/>
        <v>1.47</v>
      </c>
      <c r="J801" s="62">
        <f t="shared" si="331"/>
        <v>0</v>
      </c>
      <c r="K801" s="281">
        <f t="shared" si="332"/>
        <v>154.35</v>
      </c>
      <c r="L801" s="62">
        <f t="shared" si="333"/>
        <v>0</v>
      </c>
      <c r="M801" s="1" t="s">
        <v>1877</v>
      </c>
    </row>
    <row r="802" spans="1:13">
      <c r="A802" s="20">
        <v>0</v>
      </c>
      <c r="B802" s="55"/>
      <c r="C802" s="4" t="s">
        <v>4250</v>
      </c>
      <c r="D802" s="4" t="s">
        <v>67</v>
      </c>
      <c r="E802" s="48">
        <v>10</v>
      </c>
      <c r="F802" s="5">
        <v>1.47</v>
      </c>
      <c r="G802" s="5">
        <f t="shared" si="329"/>
        <v>154.35</v>
      </c>
      <c r="H802" s="61"/>
      <c r="I802" s="60">
        <f t="shared" si="330"/>
        <v>1.47</v>
      </c>
      <c r="J802" s="62">
        <f t="shared" si="331"/>
        <v>0</v>
      </c>
      <c r="K802" s="281">
        <f t="shared" si="332"/>
        <v>154.35</v>
      </c>
      <c r="L802" s="62">
        <f t="shared" si="333"/>
        <v>0</v>
      </c>
      <c r="M802" s="1" t="s">
        <v>1877</v>
      </c>
    </row>
    <row r="803" spans="1:13">
      <c r="A803" s="20">
        <v>0</v>
      </c>
      <c r="B803" s="55"/>
      <c r="C803" s="4" t="s">
        <v>4250</v>
      </c>
      <c r="D803" s="4" t="s">
        <v>71</v>
      </c>
      <c r="E803" s="48">
        <v>10</v>
      </c>
      <c r="F803" s="5">
        <v>1.47</v>
      </c>
      <c r="G803" s="5">
        <f t="shared" si="329"/>
        <v>154.35</v>
      </c>
      <c r="H803" s="61"/>
      <c r="I803" s="60">
        <f t="shared" si="330"/>
        <v>1.47</v>
      </c>
      <c r="J803" s="62">
        <f t="shared" si="331"/>
        <v>0</v>
      </c>
      <c r="K803" s="281">
        <f t="shared" si="332"/>
        <v>154.35</v>
      </c>
      <c r="L803" s="62">
        <f t="shared" si="333"/>
        <v>0</v>
      </c>
      <c r="M803" s="1" t="s">
        <v>1877</v>
      </c>
    </row>
    <row r="804" spans="1:13" ht="12.45" thickBot="1">
      <c r="A804" s="20"/>
      <c r="B804" s="206"/>
      <c r="C804" s="207"/>
      <c r="D804" s="207"/>
      <c r="E804" s="208"/>
      <c r="F804" s="209"/>
      <c r="G804" s="209"/>
      <c r="H804" s="61"/>
      <c r="I804" s="60"/>
      <c r="J804" s="62"/>
      <c r="K804" s="281"/>
      <c r="L804" s="62"/>
    </row>
    <row r="805" spans="1:13">
      <c r="A805" s="20"/>
      <c r="B805" s="333" t="s">
        <v>4251</v>
      </c>
      <c r="C805" s="334"/>
      <c r="D805" s="334"/>
      <c r="E805" s="334"/>
      <c r="F805" s="334"/>
      <c r="G805" s="258"/>
      <c r="H805" s="61"/>
      <c r="I805" s="60"/>
      <c r="J805" s="62"/>
      <c r="K805" s="281"/>
      <c r="L805" s="62"/>
    </row>
    <row r="806" spans="1:13">
      <c r="A806" s="20"/>
      <c r="B806" s="34" t="s">
        <v>4252</v>
      </c>
      <c r="C806" s="205"/>
      <c r="D806" s="205"/>
      <c r="E806" s="205"/>
      <c r="F806" s="205"/>
      <c r="G806" s="205"/>
      <c r="H806" s="61"/>
      <c r="I806" s="60"/>
      <c r="J806" s="62"/>
      <c r="K806" s="281"/>
      <c r="L806" s="62"/>
    </row>
    <row r="807" spans="1:13">
      <c r="A807" s="20">
        <v>0</v>
      </c>
      <c r="B807" s="55"/>
      <c r="C807" s="4" t="s">
        <v>1874</v>
      </c>
      <c r="D807" s="4" t="s">
        <v>54</v>
      </c>
      <c r="E807" s="48">
        <v>10</v>
      </c>
      <c r="F807" s="5">
        <v>1.29</v>
      </c>
      <c r="G807" s="5">
        <f t="shared" ref="G807:G814" si="334">ROUND(F807*Курс_EUR,2)</f>
        <v>135.44999999999999</v>
      </c>
      <c r="H807" s="61"/>
      <c r="I807" s="60">
        <f t="shared" ref="I807:I814" si="335">F807*(1-Скидка_SUNMIGHT)</f>
        <v>1.29</v>
      </c>
      <c r="J807" s="62">
        <f t="shared" ref="J807:J814" si="336">I807*H807</f>
        <v>0</v>
      </c>
      <c r="K807" s="281">
        <f t="shared" ref="K807:K814" si="337">G807*(1-Скидка_SUNMIGHT)</f>
        <v>135.44999999999999</v>
      </c>
      <c r="L807" s="62">
        <f t="shared" ref="L807:L814" si="338">H807*K807</f>
        <v>0</v>
      </c>
      <c r="M807" s="1" t="s">
        <v>1877</v>
      </c>
    </row>
    <row r="808" spans="1:13">
      <c r="A808" s="20">
        <v>0</v>
      </c>
      <c r="B808" s="55"/>
      <c r="C808" s="4" t="s">
        <v>1874</v>
      </c>
      <c r="D808" s="4" t="s">
        <v>56</v>
      </c>
      <c r="E808" s="48">
        <v>10</v>
      </c>
      <c r="F808" s="5">
        <v>1.22</v>
      </c>
      <c r="G808" s="5">
        <f t="shared" si="334"/>
        <v>128.1</v>
      </c>
      <c r="H808" s="61"/>
      <c r="I808" s="60">
        <f t="shared" si="335"/>
        <v>1.22</v>
      </c>
      <c r="J808" s="62">
        <f t="shared" si="336"/>
        <v>0</v>
      </c>
      <c r="K808" s="281">
        <f t="shared" si="337"/>
        <v>128.1</v>
      </c>
      <c r="L808" s="62">
        <f t="shared" si="338"/>
        <v>0</v>
      </c>
      <c r="M808" s="1" t="s">
        <v>1877</v>
      </c>
    </row>
    <row r="809" spans="1:13">
      <c r="A809" s="20">
        <v>0</v>
      </c>
      <c r="B809" s="55"/>
      <c r="C809" s="4" t="s">
        <v>1874</v>
      </c>
      <c r="D809" s="4" t="s">
        <v>58</v>
      </c>
      <c r="E809" s="48">
        <v>10</v>
      </c>
      <c r="F809" s="5">
        <v>1.19</v>
      </c>
      <c r="G809" s="5">
        <f t="shared" si="334"/>
        <v>124.95</v>
      </c>
      <c r="H809" s="61"/>
      <c r="I809" s="60">
        <f t="shared" si="335"/>
        <v>1.19</v>
      </c>
      <c r="J809" s="62">
        <f t="shared" si="336"/>
        <v>0</v>
      </c>
      <c r="K809" s="281">
        <f t="shared" si="337"/>
        <v>124.95</v>
      </c>
      <c r="L809" s="62">
        <f t="shared" si="338"/>
        <v>0</v>
      </c>
      <c r="M809" s="1" t="s">
        <v>1877</v>
      </c>
    </row>
    <row r="810" spans="1:13">
      <c r="A810" s="20">
        <v>0</v>
      </c>
      <c r="B810" s="55"/>
      <c r="C810" s="4" t="s">
        <v>1874</v>
      </c>
      <c r="D810" s="4" t="s">
        <v>61</v>
      </c>
      <c r="E810" s="48">
        <v>10</v>
      </c>
      <c r="F810" s="5">
        <v>1.1599999999999999</v>
      </c>
      <c r="G810" s="5">
        <f t="shared" si="334"/>
        <v>121.8</v>
      </c>
      <c r="H810" s="61"/>
      <c r="I810" s="60">
        <f t="shared" si="335"/>
        <v>1.1599999999999999</v>
      </c>
      <c r="J810" s="62">
        <f t="shared" si="336"/>
        <v>0</v>
      </c>
      <c r="K810" s="281">
        <f t="shared" si="337"/>
        <v>121.8</v>
      </c>
      <c r="L810" s="62">
        <f t="shared" si="338"/>
        <v>0</v>
      </c>
      <c r="M810" s="1" t="s">
        <v>1877</v>
      </c>
    </row>
    <row r="811" spans="1:13">
      <c r="A811" s="20">
        <v>0</v>
      </c>
      <c r="B811" s="55"/>
      <c r="C811" s="4" t="s">
        <v>1874</v>
      </c>
      <c r="D811" s="4" t="s">
        <v>63</v>
      </c>
      <c r="E811" s="48">
        <v>10</v>
      </c>
      <c r="F811" s="5">
        <v>1.1599999999999999</v>
      </c>
      <c r="G811" s="5">
        <f t="shared" si="334"/>
        <v>121.8</v>
      </c>
      <c r="H811" s="61"/>
      <c r="I811" s="60">
        <f t="shared" si="335"/>
        <v>1.1599999999999999</v>
      </c>
      <c r="J811" s="62">
        <f t="shared" si="336"/>
        <v>0</v>
      </c>
      <c r="K811" s="281">
        <f t="shared" si="337"/>
        <v>121.8</v>
      </c>
      <c r="L811" s="62">
        <f t="shared" si="338"/>
        <v>0</v>
      </c>
      <c r="M811" s="1" t="s">
        <v>1877</v>
      </c>
    </row>
    <row r="812" spans="1:13">
      <c r="A812" s="20">
        <v>0</v>
      </c>
      <c r="B812" s="55"/>
      <c r="C812" s="4" t="s">
        <v>1874</v>
      </c>
      <c r="D812" s="4" t="s">
        <v>65</v>
      </c>
      <c r="E812" s="48">
        <v>10</v>
      </c>
      <c r="F812" s="5">
        <v>1.1599999999999999</v>
      </c>
      <c r="G812" s="5">
        <f t="shared" si="334"/>
        <v>121.8</v>
      </c>
      <c r="H812" s="61"/>
      <c r="I812" s="60">
        <f t="shared" si="335"/>
        <v>1.1599999999999999</v>
      </c>
      <c r="J812" s="62">
        <f t="shared" si="336"/>
        <v>0</v>
      </c>
      <c r="K812" s="281">
        <f t="shared" si="337"/>
        <v>121.8</v>
      </c>
      <c r="L812" s="62">
        <f t="shared" si="338"/>
        <v>0</v>
      </c>
      <c r="M812" s="1" t="s">
        <v>1877</v>
      </c>
    </row>
    <row r="813" spans="1:13">
      <c r="A813" s="20">
        <v>0</v>
      </c>
      <c r="B813" s="55"/>
      <c r="C813" s="4" t="s">
        <v>1874</v>
      </c>
      <c r="D813" s="4" t="s">
        <v>67</v>
      </c>
      <c r="E813" s="48">
        <v>10</v>
      </c>
      <c r="F813" s="5">
        <v>1.1599999999999999</v>
      </c>
      <c r="G813" s="5">
        <f t="shared" si="334"/>
        <v>121.8</v>
      </c>
      <c r="H813" s="61"/>
      <c r="I813" s="60">
        <f t="shared" si="335"/>
        <v>1.1599999999999999</v>
      </c>
      <c r="J813" s="62">
        <f t="shared" si="336"/>
        <v>0</v>
      </c>
      <c r="K813" s="281">
        <f t="shared" si="337"/>
        <v>121.8</v>
      </c>
      <c r="L813" s="62">
        <f t="shared" si="338"/>
        <v>0</v>
      </c>
      <c r="M813" s="1" t="s">
        <v>1877</v>
      </c>
    </row>
    <row r="814" spans="1:13">
      <c r="A814" s="20">
        <v>0</v>
      </c>
      <c r="B814" s="55"/>
      <c r="C814" s="4" t="s">
        <v>1874</v>
      </c>
      <c r="D814" s="4" t="s">
        <v>71</v>
      </c>
      <c r="E814" s="48">
        <v>10</v>
      </c>
      <c r="F814" s="5">
        <v>1.1599999999999999</v>
      </c>
      <c r="G814" s="5">
        <f t="shared" si="334"/>
        <v>121.8</v>
      </c>
      <c r="H814" s="61"/>
      <c r="I814" s="60">
        <f t="shared" si="335"/>
        <v>1.1599999999999999</v>
      </c>
      <c r="J814" s="62">
        <f t="shared" si="336"/>
        <v>0</v>
      </c>
      <c r="K814" s="281">
        <f t="shared" si="337"/>
        <v>121.8</v>
      </c>
      <c r="L814" s="62">
        <f t="shared" si="338"/>
        <v>0</v>
      </c>
      <c r="M814" s="1" t="s">
        <v>1877</v>
      </c>
    </row>
    <row r="815" spans="1:13">
      <c r="A815" s="20"/>
      <c r="B815" s="55"/>
      <c r="C815" s="4"/>
      <c r="D815" s="4"/>
      <c r="E815" s="48"/>
      <c r="F815" s="5"/>
      <c r="G815" s="5"/>
      <c r="H815" s="61"/>
      <c r="I815" s="60"/>
      <c r="J815" s="62"/>
      <c r="K815" s="281"/>
      <c r="L815" s="62"/>
    </row>
    <row r="816" spans="1:13">
      <c r="A816" s="20">
        <v>0</v>
      </c>
      <c r="B816" s="55"/>
      <c r="C816" s="4" t="s">
        <v>1875</v>
      </c>
      <c r="D816" s="4" t="s">
        <v>54</v>
      </c>
      <c r="E816" s="48">
        <v>10</v>
      </c>
      <c r="F816" s="5">
        <v>1.38</v>
      </c>
      <c r="G816" s="5">
        <f t="shared" ref="G816:G823" si="339">ROUND(F816*Курс_EUR,2)</f>
        <v>144.9</v>
      </c>
      <c r="H816" s="61"/>
      <c r="I816" s="60">
        <f t="shared" ref="I816:I823" si="340">F816*(1-Скидка_SUNMIGHT)</f>
        <v>1.38</v>
      </c>
      <c r="J816" s="62">
        <f t="shared" ref="J816:J823" si="341">I816*H816</f>
        <v>0</v>
      </c>
      <c r="K816" s="281">
        <f t="shared" ref="K816:K823" si="342">G816*(1-Скидка_SUNMIGHT)</f>
        <v>144.9</v>
      </c>
      <c r="L816" s="62">
        <f t="shared" ref="L816:L823" si="343">H816*K816</f>
        <v>0</v>
      </c>
      <c r="M816" s="1" t="s">
        <v>1877</v>
      </c>
    </row>
    <row r="817" spans="1:13">
      <c r="A817" s="20">
        <v>0</v>
      </c>
      <c r="B817" s="55"/>
      <c r="C817" s="4" t="s">
        <v>1875</v>
      </c>
      <c r="D817" s="4" t="s">
        <v>56</v>
      </c>
      <c r="E817" s="48">
        <v>10</v>
      </c>
      <c r="F817" s="5">
        <v>1.29</v>
      </c>
      <c r="G817" s="5">
        <f t="shared" si="339"/>
        <v>135.44999999999999</v>
      </c>
      <c r="H817" s="61"/>
      <c r="I817" s="60">
        <f t="shared" si="340"/>
        <v>1.29</v>
      </c>
      <c r="J817" s="62">
        <f t="shared" si="341"/>
        <v>0</v>
      </c>
      <c r="K817" s="281">
        <f t="shared" si="342"/>
        <v>135.44999999999999</v>
      </c>
      <c r="L817" s="62">
        <f t="shared" si="343"/>
        <v>0</v>
      </c>
      <c r="M817" s="1" t="s">
        <v>1877</v>
      </c>
    </row>
    <row r="818" spans="1:13">
      <c r="A818" s="20">
        <v>0</v>
      </c>
      <c r="B818" s="55"/>
      <c r="C818" s="4" t="s">
        <v>1875</v>
      </c>
      <c r="D818" s="4" t="s">
        <v>58</v>
      </c>
      <c r="E818" s="48">
        <v>10</v>
      </c>
      <c r="F818" s="5">
        <v>1.26</v>
      </c>
      <c r="G818" s="5">
        <f t="shared" si="339"/>
        <v>132.30000000000001</v>
      </c>
      <c r="H818" s="61"/>
      <c r="I818" s="60">
        <f t="shared" si="340"/>
        <v>1.26</v>
      </c>
      <c r="J818" s="62">
        <f t="shared" si="341"/>
        <v>0</v>
      </c>
      <c r="K818" s="281">
        <f t="shared" si="342"/>
        <v>132.30000000000001</v>
      </c>
      <c r="L818" s="62">
        <f t="shared" si="343"/>
        <v>0</v>
      </c>
      <c r="M818" s="1" t="s">
        <v>1877</v>
      </c>
    </row>
    <row r="819" spans="1:13">
      <c r="A819" s="20">
        <v>0</v>
      </c>
      <c r="B819" s="55"/>
      <c r="C819" s="4" t="s">
        <v>1875</v>
      </c>
      <c r="D819" s="4" t="s">
        <v>61</v>
      </c>
      <c r="E819" s="48">
        <v>10</v>
      </c>
      <c r="F819" s="5">
        <v>1.24</v>
      </c>
      <c r="G819" s="5">
        <f t="shared" si="339"/>
        <v>130.19999999999999</v>
      </c>
      <c r="H819" s="61"/>
      <c r="I819" s="60">
        <f t="shared" si="340"/>
        <v>1.24</v>
      </c>
      <c r="J819" s="62">
        <f t="shared" si="341"/>
        <v>0</v>
      </c>
      <c r="K819" s="281">
        <f t="shared" si="342"/>
        <v>130.19999999999999</v>
      </c>
      <c r="L819" s="62">
        <f t="shared" si="343"/>
        <v>0</v>
      </c>
      <c r="M819" s="1" t="s">
        <v>1877</v>
      </c>
    </row>
    <row r="820" spans="1:13">
      <c r="A820" s="20">
        <v>0</v>
      </c>
      <c r="B820" s="55"/>
      <c r="C820" s="4" t="s">
        <v>1875</v>
      </c>
      <c r="D820" s="4" t="s">
        <v>63</v>
      </c>
      <c r="E820" s="48">
        <v>10</v>
      </c>
      <c r="F820" s="5">
        <v>1.24</v>
      </c>
      <c r="G820" s="5">
        <f t="shared" si="339"/>
        <v>130.19999999999999</v>
      </c>
      <c r="H820" s="61"/>
      <c r="I820" s="60">
        <f t="shared" si="340"/>
        <v>1.24</v>
      </c>
      <c r="J820" s="62">
        <f t="shared" si="341"/>
        <v>0</v>
      </c>
      <c r="K820" s="281">
        <f t="shared" si="342"/>
        <v>130.19999999999999</v>
      </c>
      <c r="L820" s="62">
        <f t="shared" si="343"/>
        <v>0</v>
      </c>
      <c r="M820" s="1" t="s">
        <v>1877</v>
      </c>
    </row>
    <row r="821" spans="1:13">
      <c r="A821" s="20">
        <v>0</v>
      </c>
      <c r="B821" s="55"/>
      <c r="C821" s="4" t="s">
        <v>1875</v>
      </c>
      <c r="D821" s="4" t="s">
        <v>65</v>
      </c>
      <c r="E821" s="48">
        <v>10</v>
      </c>
      <c r="F821" s="5">
        <v>1.24</v>
      </c>
      <c r="G821" s="5">
        <f t="shared" si="339"/>
        <v>130.19999999999999</v>
      </c>
      <c r="H821" s="61"/>
      <c r="I821" s="60">
        <f t="shared" si="340"/>
        <v>1.24</v>
      </c>
      <c r="J821" s="62">
        <f t="shared" si="341"/>
        <v>0</v>
      </c>
      <c r="K821" s="281">
        <f t="shared" si="342"/>
        <v>130.19999999999999</v>
      </c>
      <c r="L821" s="62">
        <f t="shared" si="343"/>
        <v>0</v>
      </c>
      <c r="M821" s="1" t="s">
        <v>1877</v>
      </c>
    </row>
    <row r="822" spans="1:13">
      <c r="A822" s="20">
        <v>0</v>
      </c>
      <c r="B822" s="55"/>
      <c r="C822" s="4" t="s">
        <v>1875</v>
      </c>
      <c r="D822" s="4" t="s">
        <v>67</v>
      </c>
      <c r="E822" s="48">
        <v>10</v>
      </c>
      <c r="F822" s="5">
        <v>1.24</v>
      </c>
      <c r="G822" s="5">
        <f t="shared" si="339"/>
        <v>130.19999999999999</v>
      </c>
      <c r="H822" s="61"/>
      <c r="I822" s="60">
        <f t="shared" si="340"/>
        <v>1.24</v>
      </c>
      <c r="J822" s="62">
        <f t="shared" si="341"/>
        <v>0</v>
      </c>
      <c r="K822" s="281">
        <f t="shared" si="342"/>
        <v>130.19999999999999</v>
      </c>
      <c r="L822" s="62">
        <f t="shared" si="343"/>
        <v>0</v>
      </c>
      <c r="M822" s="1" t="s">
        <v>1877</v>
      </c>
    </row>
    <row r="823" spans="1:13">
      <c r="A823" s="20">
        <v>0</v>
      </c>
      <c r="B823" s="55"/>
      <c r="C823" s="4" t="s">
        <v>1875</v>
      </c>
      <c r="D823" s="4" t="s">
        <v>71</v>
      </c>
      <c r="E823" s="48">
        <v>10</v>
      </c>
      <c r="F823" s="5">
        <v>1.24</v>
      </c>
      <c r="G823" s="5">
        <f t="shared" si="339"/>
        <v>130.19999999999999</v>
      </c>
      <c r="H823" s="61"/>
      <c r="I823" s="60">
        <f t="shared" si="340"/>
        <v>1.24</v>
      </c>
      <c r="J823" s="62">
        <f t="shared" si="341"/>
        <v>0</v>
      </c>
      <c r="K823" s="281">
        <f t="shared" si="342"/>
        <v>130.19999999999999</v>
      </c>
      <c r="L823" s="62">
        <f t="shared" si="343"/>
        <v>0</v>
      </c>
      <c r="M823" s="1" t="s">
        <v>1877</v>
      </c>
    </row>
    <row r="824" spans="1:13">
      <c r="A824" s="20"/>
      <c r="B824" s="55"/>
      <c r="C824" s="4"/>
      <c r="D824" s="4"/>
      <c r="E824" s="48"/>
      <c r="F824" s="5"/>
      <c r="G824" s="5"/>
      <c r="H824" s="61"/>
      <c r="I824" s="60"/>
      <c r="J824" s="62"/>
      <c r="K824" s="281"/>
      <c r="L824" s="62"/>
    </row>
    <row r="825" spans="1:13">
      <c r="A825" s="20">
        <v>0</v>
      </c>
      <c r="B825" s="55"/>
      <c r="C825" s="4" t="s">
        <v>1876</v>
      </c>
      <c r="D825" s="4" t="s">
        <v>54</v>
      </c>
      <c r="E825" s="48">
        <v>10</v>
      </c>
      <c r="F825" s="5">
        <v>1.84</v>
      </c>
      <c r="G825" s="5">
        <f t="shared" ref="G825:G832" si="344">ROUND(F825*Курс_EUR,2)</f>
        <v>193.2</v>
      </c>
      <c r="H825" s="61"/>
      <c r="I825" s="60">
        <f t="shared" ref="I825:I832" si="345">F825*(1-Скидка_SUNMIGHT)</f>
        <v>1.84</v>
      </c>
      <c r="J825" s="62">
        <f t="shared" ref="J825:J832" si="346">I825*H825</f>
        <v>0</v>
      </c>
      <c r="K825" s="281">
        <f t="shared" ref="K825:K832" si="347">G825*(1-Скидка_SUNMIGHT)</f>
        <v>193.2</v>
      </c>
      <c r="L825" s="62">
        <f t="shared" ref="L825:L832" si="348">H825*K825</f>
        <v>0</v>
      </c>
      <c r="M825" s="1" t="s">
        <v>1877</v>
      </c>
    </row>
    <row r="826" spans="1:13">
      <c r="A826" s="20">
        <v>0</v>
      </c>
      <c r="B826" s="55"/>
      <c r="C826" s="4" t="s">
        <v>1876</v>
      </c>
      <c r="D826" s="4" t="s">
        <v>56</v>
      </c>
      <c r="E826" s="48">
        <v>10</v>
      </c>
      <c r="F826" s="5">
        <v>1.71</v>
      </c>
      <c r="G826" s="5">
        <f t="shared" si="344"/>
        <v>179.55</v>
      </c>
      <c r="H826" s="61"/>
      <c r="I826" s="60">
        <f t="shared" si="345"/>
        <v>1.71</v>
      </c>
      <c r="J826" s="62">
        <f t="shared" si="346"/>
        <v>0</v>
      </c>
      <c r="K826" s="281">
        <f t="shared" si="347"/>
        <v>179.55</v>
      </c>
      <c r="L826" s="62">
        <f t="shared" si="348"/>
        <v>0</v>
      </c>
      <c r="M826" s="1" t="s">
        <v>1877</v>
      </c>
    </row>
    <row r="827" spans="1:13">
      <c r="A827" s="20">
        <v>0</v>
      </c>
      <c r="B827" s="55"/>
      <c r="C827" s="4" t="s">
        <v>1876</v>
      </c>
      <c r="D827" s="4" t="s">
        <v>58</v>
      </c>
      <c r="E827" s="48">
        <v>10</v>
      </c>
      <c r="F827" s="5">
        <v>1.66</v>
      </c>
      <c r="G827" s="5">
        <f t="shared" si="344"/>
        <v>174.3</v>
      </c>
      <c r="H827" s="61"/>
      <c r="I827" s="60">
        <f t="shared" si="345"/>
        <v>1.66</v>
      </c>
      <c r="J827" s="62">
        <f t="shared" si="346"/>
        <v>0</v>
      </c>
      <c r="K827" s="281">
        <f t="shared" si="347"/>
        <v>174.3</v>
      </c>
      <c r="L827" s="62">
        <f t="shared" si="348"/>
        <v>0</v>
      </c>
      <c r="M827" s="1" t="s">
        <v>1877</v>
      </c>
    </row>
    <row r="828" spans="1:13">
      <c r="A828" s="20">
        <v>0</v>
      </c>
      <c r="B828" s="55"/>
      <c r="C828" s="4" t="s">
        <v>1876</v>
      </c>
      <c r="D828" s="4" t="s">
        <v>61</v>
      </c>
      <c r="E828" s="48">
        <v>10</v>
      </c>
      <c r="F828" s="5">
        <v>1.62</v>
      </c>
      <c r="G828" s="5">
        <f t="shared" si="344"/>
        <v>170.1</v>
      </c>
      <c r="H828" s="61"/>
      <c r="I828" s="60">
        <f t="shared" si="345"/>
        <v>1.62</v>
      </c>
      <c r="J828" s="62">
        <f t="shared" si="346"/>
        <v>0</v>
      </c>
      <c r="K828" s="281">
        <f t="shared" si="347"/>
        <v>170.1</v>
      </c>
      <c r="L828" s="62">
        <f t="shared" si="348"/>
        <v>0</v>
      </c>
      <c r="M828" s="1" t="s">
        <v>1877</v>
      </c>
    </row>
    <row r="829" spans="1:13">
      <c r="A829" s="20">
        <v>0</v>
      </c>
      <c r="B829" s="55"/>
      <c r="C829" s="4" t="s">
        <v>1876</v>
      </c>
      <c r="D829" s="4" t="s">
        <v>63</v>
      </c>
      <c r="E829" s="48">
        <v>10</v>
      </c>
      <c r="F829" s="5">
        <v>1.62</v>
      </c>
      <c r="G829" s="5">
        <f t="shared" si="344"/>
        <v>170.1</v>
      </c>
      <c r="H829" s="61"/>
      <c r="I829" s="60">
        <f t="shared" si="345"/>
        <v>1.62</v>
      </c>
      <c r="J829" s="62">
        <f t="shared" si="346"/>
        <v>0</v>
      </c>
      <c r="K829" s="281">
        <f t="shared" si="347"/>
        <v>170.1</v>
      </c>
      <c r="L829" s="62">
        <f t="shared" si="348"/>
        <v>0</v>
      </c>
      <c r="M829" s="1" t="s">
        <v>1877</v>
      </c>
    </row>
    <row r="830" spans="1:13">
      <c r="A830" s="20">
        <v>0</v>
      </c>
      <c r="B830" s="55"/>
      <c r="C830" s="4" t="s">
        <v>1876</v>
      </c>
      <c r="D830" s="4" t="s">
        <v>65</v>
      </c>
      <c r="E830" s="48">
        <v>10</v>
      </c>
      <c r="F830" s="5">
        <v>1.62</v>
      </c>
      <c r="G830" s="5">
        <f t="shared" si="344"/>
        <v>170.1</v>
      </c>
      <c r="H830" s="61"/>
      <c r="I830" s="60">
        <f t="shared" si="345"/>
        <v>1.62</v>
      </c>
      <c r="J830" s="62">
        <f t="shared" si="346"/>
        <v>0</v>
      </c>
      <c r="K830" s="281">
        <f t="shared" si="347"/>
        <v>170.1</v>
      </c>
      <c r="L830" s="62">
        <f t="shared" si="348"/>
        <v>0</v>
      </c>
      <c r="M830" s="1" t="s">
        <v>1877</v>
      </c>
    </row>
    <row r="831" spans="1:13">
      <c r="A831" s="20">
        <v>0</v>
      </c>
      <c r="B831" s="55"/>
      <c r="C831" s="4" t="s">
        <v>1876</v>
      </c>
      <c r="D831" s="4" t="s">
        <v>67</v>
      </c>
      <c r="E831" s="48">
        <v>10</v>
      </c>
      <c r="F831" s="5">
        <v>1.62</v>
      </c>
      <c r="G831" s="5">
        <f t="shared" si="344"/>
        <v>170.1</v>
      </c>
      <c r="H831" s="61"/>
      <c r="I831" s="60">
        <f t="shared" si="345"/>
        <v>1.62</v>
      </c>
      <c r="J831" s="62">
        <f t="shared" si="346"/>
        <v>0</v>
      </c>
      <c r="K831" s="281">
        <f t="shared" si="347"/>
        <v>170.1</v>
      </c>
      <c r="L831" s="62">
        <f t="shared" si="348"/>
        <v>0</v>
      </c>
      <c r="M831" s="1" t="s">
        <v>1877</v>
      </c>
    </row>
    <row r="832" spans="1:13">
      <c r="A832" s="20">
        <v>0</v>
      </c>
      <c r="B832" s="55"/>
      <c r="C832" s="4" t="s">
        <v>1876</v>
      </c>
      <c r="D832" s="4" t="s">
        <v>71</v>
      </c>
      <c r="E832" s="48">
        <v>10</v>
      </c>
      <c r="F832" s="5">
        <v>1.62</v>
      </c>
      <c r="G832" s="5">
        <f t="shared" si="344"/>
        <v>170.1</v>
      </c>
      <c r="H832" s="61"/>
      <c r="I832" s="60">
        <f t="shared" si="345"/>
        <v>1.62</v>
      </c>
      <c r="J832" s="62">
        <f t="shared" si="346"/>
        <v>0</v>
      </c>
      <c r="K832" s="281">
        <f t="shared" si="347"/>
        <v>170.1</v>
      </c>
      <c r="L832" s="62">
        <f t="shared" si="348"/>
        <v>0</v>
      </c>
      <c r="M832" s="1" t="s">
        <v>1877</v>
      </c>
    </row>
    <row r="833" spans="1:12" ht="12.45" thickBot="1">
      <c r="A833" s="20"/>
      <c r="B833" s="55"/>
      <c r="C833" s="4"/>
      <c r="D833" s="4"/>
      <c r="E833" s="48"/>
      <c r="F833" s="5"/>
      <c r="G833" s="5"/>
      <c r="H833" s="61"/>
      <c r="I833" s="60"/>
      <c r="J833" s="62"/>
      <c r="K833" s="281"/>
      <c r="L833" s="62"/>
    </row>
    <row r="834" spans="1:12">
      <c r="A834" s="20"/>
      <c r="B834" s="333" t="s">
        <v>3128</v>
      </c>
      <c r="C834" s="334"/>
      <c r="D834" s="334"/>
      <c r="E834" s="334"/>
      <c r="F834" s="334"/>
      <c r="G834" s="258"/>
      <c r="H834" s="61"/>
      <c r="I834" s="60"/>
      <c r="J834" s="62"/>
      <c r="K834" s="281"/>
      <c r="L834" s="62"/>
    </row>
    <row r="835" spans="1:12">
      <c r="A835" s="20"/>
      <c r="B835" s="34" t="s">
        <v>3129</v>
      </c>
      <c r="C835" s="4"/>
      <c r="D835" s="4"/>
      <c r="E835" s="48"/>
      <c r="F835" s="5"/>
      <c r="G835" s="5"/>
      <c r="H835" s="61"/>
      <c r="I835" s="60"/>
      <c r="J835" s="62"/>
      <c r="K835" s="281"/>
      <c r="L835" s="62"/>
    </row>
    <row r="836" spans="1:12">
      <c r="A836" s="20">
        <v>0</v>
      </c>
      <c r="B836" s="6" t="s">
        <v>2621</v>
      </c>
      <c r="C836" s="6" t="s">
        <v>2622</v>
      </c>
      <c r="D836" s="6" t="s">
        <v>521</v>
      </c>
      <c r="E836" s="48">
        <v>250</v>
      </c>
      <c r="F836" s="5">
        <v>0.66</v>
      </c>
      <c r="G836" s="5">
        <f t="shared" ref="G836:G844" si="349">ROUND(F836*Курс_EUR,2)</f>
        <v>69.3</v>
      </c>
      <c r="H836" s="61"/>
      <c r="I836" s="60">
        <f t="shared" ref="I836:I842" si="350">F836*(1-Скидка_SUNMIGHT)</f>
        <v>0.66</v>
      </c>
      <c r="J836" s="62">
        <f t="shared" ref="J836:J844" si="351">I836*H836</f>
        <v>0</v>
      </c>
      <c r="K836" s="281">
        <f t="shared" ref="K836:K844" si="352">G836*(1-Скидка_SUNMIGHT)</f>
        <v>69.3</v>
      </c>
      <c r="L836" s="62">
        <f t="shared" ref="L836:L844" si="353">H836*K836</f>
        <v>0</v>
      </c>
    </row>
    <row r="837" spans="1:12">
      <c r="A837" s="20">
        <v>0</v>
      </c>
      <c r="B837" s="6" t="s">
        <v>2623</v>
      </c>
      <c r="C837" s="6" t="s">
        <v>2622</v>
      </c>
      <c r="D837" s="6" t="s">
        <v>523</v>
      </c>
      <c r="E837" s="48">
        <v>250</v>
      </c>
      <c r="F837" s="5">
        <v>0.66</v>
      </c>
      <c r="G837" s="5">
        <f t="shared" si="349"/>
        <v>69.3</v>
      </c>
      <c r="H837" s="61"/>
      <c r="I837" s="60">
        <f t="shared" si="350"/>
        <v>0.66</v>
      </c>
      <c r="J837" s="62">
        <f t="shared" si="351"/>
        <v>0</v>
      </c>
      <c r="K837" s="281">
        <f t="shared" si="352"/>
        <v>69.3</v>
      </c>
      <c r="L837" s="62">
        <f t="shared" si="353"/>
        <v>0</v>
      </c>
    </row>
    <row r="838" spans="1:12">
      <c r="A838" s="20">
        <v>0</v>
      </c>
      <c r="B838" s="6" t="s">
        <v>2624</v>
      </c>
      <c r="C838" s="6" t="s">
        <v>2622</v>
      </c>
      <c r="D838" s="6" t="s">
        <v>525</v>
      </c>
      <c r="E838" s="48">
        <v>250</v>
      </c>
      <c r="F838" s="5">
        <v>0.66</v>
      </c>
      <c r="G838" s="5">
        <f t="shared" si="349"/>
        <v>69.3</v>
      </c>
      <c r="H838" s="61"/>
      <c r="I838" s="60">
        <f t="shared" si="350"/>
        <v>0.66</v>
      </c>
      <c r="J838" s="62">
        <f t="shared" si="351"/>
        <v>0</v>
      </c>
      <c r="K838" s="281">
        <f t="shared" si="352"/>
        <v>69.3</v>
      </c>
      <c r="L838" s="62">
        <f t="shared" si="353"/>
        <v>0</v>
      </c>
    </row>
    <row r="839" spans="1:12">
      <c r="A839" s="20">
        <v>0</v>
      </c>
      <c r="B839" s="6" t="s">
        <v>2625</v>
      </c>
      <c r="C839" s="6" t="s">
        <v>2622</v>
      </c>
      <c r="D839" s="6" t="s">
        <v>527</v>
      </c>
      <c r="E839" s="48">
        <v>250</v>
      </c>
      <c r="F839" s="5">
        <v>0.66</v>
      </c>
      <c r="G839" s="5">
        <f t="shared" si="349"/>
        <v>69.3</v>
      </c>
      <c r="H839" s="61"/>
      <c r="I839" s="60">
        <f t="shared" si="350"/>
        <v>0.66</v>
      </c>
      <c r="J839" s="62">
        <f t="shared" si="351"/>
        <v>0</v>
      </c>
      <c r="K839" s="281">
        <f t="shared" si="352"/>
        <v>69.3</v>
      </c>
      <c r="L839" s="62">
        <f t="shared" si="353"/>
        <v>0</v>
      </c>
    </row>
    <row r="840" spans="1:12">
      <c r="A840" s="20">
        <v>0</v>
      </c>
      <c r="B840" s="6" t="s">
        <v>2626</v>
      </c>
      <c r="C840" s="6" t="s">
        <v>2622</v>
      </c>
      <c r="D840" s="6" t="s">
        <v>551</v>
      </c>
      <c r="E840" s="48">
        <v>250</v>
      </c>
      <c r="F840" s="5">
        <v>0.66</v>
      </c>
      <c r="G840" s="5">
        <f t="shared" si="349"/>
        <v>69.3</v>
      </c>
      <c r="H840" s="61"/>
      <c r="I840" s="60">
        <f t="shared" si="350"/>
        <v>0.66</v>
      </c>
      <c r="J840" s="62">
        <f t="shared" si="351"/>
        <v>0</v>
      </c>
      <c r="K840" s="281">
        <f t="shared" si="352"/>
        <v>69.3</v>
      </c>
      <c r="L840" s="62">
        <f t="shared" si="353"/>
        <v>0</v>
      </c>
    </row>
    <row r="841" spans="1:12">
      <c r="A841" s="20">
        <v>0</v>
      </c>
      <c r="B841" s="6" t="s">
        <v>2627</v>
      </c>
      <c r="C841" s="6" t="s">
        <v>2622</v>
      </c>
      <c r="D841" s="6" t="s">
        <v>552</v>
      </c>
      <c r="E841" s="48">
        <v>250</v>
      </c>
      <c r="F841" s="5">
        <v>0.66</v>
      </c>
      <c r="G841" s="5">
        <f t="shared" si="349"/>
        <v>69.3</v>
      </c>
      <c r="H841" s="61"/>
      <c r="I841" s="60">
        <f t="shared" si="350"/>
        <v>0.66</v>
      </c>
      <c r="J841" s="62">
        <f t="shared" si="351"/>
        <v>0</v>
      </c>
      <c r="K841" s="281">
        <f t="shared" si="352"/>
        <v>69.3</v>
      </c>
      <c r="L841" s="62">
        <f t="shared" si="353"/>
        <v>0</v>
      </c>
    </row>
    <row r="842" spans="1:12">
      <c r="A842" s="20">
        <v>0</v>
      </c>
      <c r="B842" s="6" t="s">
        <v>2628</v>
      </c>
      <c r="C842" s="6" t="s">
        <v>2622</v>
      </c>
      <c r="D842" s="6" t="s">
        <v>553</v>
      </c>
      <c r="E842" s="48">
        <v>250</v>
      </c>
      <c r="F842" s="5">
        <v>0.66</v>
      </c>
      <c r="G842" s="5">
        <f t="shared" si="349"/>
        <v>69.3</v>
      </c>
      <c r="H842" s="61"/>
      <c r="I842" s="60">
        <f t="shared" si="350"/>
        <v>0.66</v>
      </c>
      <c r="J842" s="62">
        <f t="shared" si="351"/>
        <v>0</v>
      </c>
      <c r="K842" s="281">
        <f t="shared" si="352"/>
        <v>69.3</v>
      </c>
      <c r="L842" s="62">
        <f t="shared" si="353"/>
        <v>0</v>
      </c>
    </row>
    <row r="843" spans="1:12">
      <c r="A843" s="20">
        <v>0</v>
      </c>
      <c r="B843" s="55" t="s">
        <v>2637</v>
      </c>
      <c r="C843" s="6" t="s">
        <v>2622</v>
      </c>
      <c r="D843" s="6" t="s">
        <v>490</v>
      </c>
      <c r="E843" s="48">
        <v>250</v>
      </c>
      <c r="F843" s="5">
        <v>0.66</v>
      </c>
      <c r="G843" s="5">
        <f t="shared" si="349"/>
        <v>69.3</v>
      </c>
      <c r="H843" s="61"/>
      <c r="I843" s="60">
        <f t="shared" ref="I843:I854" si="354">F843*(1-Скидка_SUNMIGHT)</f>
        <v>0.66</v>
      </c>
      <c r="J843" s="62">
        <f t="shared" si="351"/>
        <v>0</v>
      </c>
      <c r="K843" s="281">
        <f t="shared" si="352"/>
        <v>69.3</v>
      </c>
      <c r="L843" s="62">
        <f t="shared" si="353"/>
        <v>0</v>
      </c>
    </row>
    <row r="844" spans="1:12">
      <c r="A844" s="20">
        <v>0</v>
      </c>
      <c r="B844" s="55" t="s">
        <v>2638</v>
      </c>
      <c r="C844" s="6" t="s">
        <v>2622</v>
      </c>
      <c r="D844" s="6" t="s">
        <v>2639</v>
      </c>
      <c r="E844" s="48">
        <v>250</v>
      </c>
      <c r="F844" s="5">
        <v>0.66</v>
      </c>
      <c r="G844" s="5">
        <f t="shared" si="349"/>
        <v>69.3</v>
      </c>
      <c r="H844" s="61"/>
      <c r="I844" s="60">
        <f t="shared" si="354"/>
        <v>0.66</v>
      </c>
      <c r="J844" s="62">
        <f t="shared" si="351"/>
        <v>0</v>
      </c>
      <c r="K844" s="281">
        <f t="shared" si="352"/>
        <v>69.3</v>
      </c>
      <c r="L844" s="62">
        <f t="shared" si="353"/>
        <v>0</v>
      </c>
    </row>
    <row r="845" spans="1:12">
      <c r="A845" s="20"/>
      <c r="B845" s="6" t="s">
        <v>366</v>
      </c>
      <c r="C845" s="6"/>
      <c r="D845" s="6"/>
      <c r="E845" s="48"/>
      <c r="F845" s="5"/>
      <c r="G845" s="5"/>
      <c r="H845" s="61"/>
      <c r="I845" s="60"/>
      <c r="J845" s="62"/>
      <c r="K845" s="281"/>
      <c r="L845" s="62"/>
    </row>
    <row r="846" spans="1:12">
      <c r="A846" s="20">
        <v>0</v>
      </c>
      <c r="B846" s="6" t="s">
        <v>2629</v>
      </c>
      <c r="C846" s="6" t="s">
        <v>2630</v>
      </c>
      <c r="D846" s="6" t="s">
        <v>521</v>
      </c>
      <c r="E846" s="48">
        <v>100</v>
      </c>
      <c r="F846" s="5">
        <v>0.68</v>
      </c>
      <c r="G846" s="5">
        <f t="shared" ref="G846:G854" si="355">ROUND(F846*Курс_EUR,2)</f>
        <v>71.400000000000006</v>
      </c>
      <c r="H846" s="61"/>
      <c r="I846" s="60">
        <f t="shared" si="354"/>
        <v>0.68</v>
      </c>
      <c r="J846" s="62">
        <f t="shared" ref="J846:J854" si="356">I846*H846</f>
        <v>0</v>
      </c>
      <c r="K846" s="281">
        <f t="shared" ref="K846:K854" si="357">G846*(1-Скидка_SUNMIGHT)</f>
        <v>71.400000000000006</v>
      </c>
      <c r="L846" s="62">
        <f t="shared" ref="L846:L854" si="358">H846*K846</f>
        <v>0</v>
      </c>
    </row>
    <row r="847" spans="1:12">
      <c r="A847" s="20">
        <v>0</v>
      </c>
      <c r="B847" s="6" t="s">
        <v>2631</v>
      </c>
      <c r="C847" s="6" t="s">
        <v>2630</v>
      </c>
      <c r="D847" s="6" t="s">
        <v>523</v>
      </c>
      <c r="E847" s="48">
        <v>100</v>
      </c>
      <c r="F847" s="5">
        <v>0.68</v>
      </c>
      <c r="G847" s="5">
        <f t="shared" si="355"/>
        <v>71.400000000000006</v>
      </c>
      <c r="H847" s="61"/>
      <c r="I847" s="60">
        <f t="shared" si="354"/>
        <v>0.68</v>
      </c>
      <c r="J847" s="62">
        <f t="shared" si="356"/>
        <v>0</v>
      </c>
      <c r="K847" s="281">
        <f t="shared" si="357"/>
        <v>71.400000000000006</v>
      </c>
      <c r="L847" s="62">
        <f t="shared" si="358"/>
        <v>0</v>
      </c>
    </row>
    <row r="848" spans="1:12">
      <c r="A848" s="20">
        <v>0</v>
      </c>
      <c r="B848" s="6" t="s">
        <v>2632</v>
      </c>
      <c r="C848" s="6" t="s">
        <v>2630</v>
      </c>
      <c r="D848" s="6" t="s">
        <v>525</v>
      </c>
      <c r="E848" s="48">
        <v>100</v>
      </c>
      <c r="F848" s="5">
        <v>0.68</v>
      </c>
      <c r="G848" s="5">
        <f t="shared" si="355"/>
        <v>71.400000000000006</v>
      </c>
      <c r="H848" s="61"/>
      <c r="I848" s="60">
        <f t="shared" si="354"/>
        <v>0.68</v>
      </c>
      <c r="J848" s="62">
        <f t="shared" si="356"/>
        <v>0</v>
      </c>
      <c r="K848" s="281">
        <f t="shared" si="357"/>
        <v>71.400000000000006</v>
      </c>
      <c r="L848" s="62">
        <f t="shared" si="358"/>
        <v>0</v>
      </c>
    </row>
    <row r="849" spans="1:12">
      <c r="A849" s="20">
        <v>0</v>
      </c>
      <c r="B849" s="6" t="s">
        <v>2633</v>
      </c>
      <c r="C849" s="6" t="s">
        <v>2630</v>
      </c>
      <c r="D849" s="6" t="s">
        <v>527</v>
      </c>
      <c r="E849" s="48">
        <v>100</v>
      </c>
      <c r="F849" s="5">
        <v>0.68</v>
      </c>
      <c r="G849" s="5">
        <f t="shared" si="355"/>
        <v>71.400000000000006</v>
      </c>
      <c r="H849" s="61"/>
      <c r="I849" s="60">
        <f t="shared" si="354"/>
        <v>0.68</v>
      </c>
      <c r="J849" s="62">
        <f t="shared" si="356"/>
        <v>0</v>
      </c>
      <c r="K849" s="281">
        <f t="shared" si="357"/>
        <v>71.400000000000006</v>
      </c>
      <c r="L849" s="62">
        <f t="shared" si="358"/>
        <v>0</v>
      </c>
    </row>
    <row r="850" spans="1:12">
      <c r="A850" s="20">
        <v>0</v>
      </c>
      <c r="B850" s="6" t="s">
        <v>2634</v>
      </c>
      <c r="C850" s="6" t="s">
        <v>2630</v>
      </c>
      <c r="D850" s="6" t="s">
        <v>551</v>
      </c>
      <c r="E850" s="48">
        <v>100</v>
      </c>
      <c r="F850" s="5">
        <v>0.68</v>
      </c>
      <c r="G850" s="5">
        <f t="shared" si="355"/>
        <v>71.400000000000006</v>
      </c>
      <c r="H850" s="61"/>
      <c r="I850" s="60">
        <f t="shared" si="354"/>
        <v>0.68</v>
      </c>
      <c r="J850" s="62">
        <f t="shared" si="356"/>
        <v>0</v>
      </c>
      <c r="K850" s="281">
        <f t="shared" si="357"/>
        <v>71.400000000000006</v>
      </c>
      <c r="L850" s="62">
        <f t="shared" si="358"/>
        <v>0</v>
      </c>
    </row>
    <row r="851" spans="1:12">
      <c r="A851" s="20">
        <v>0</v>
      </c>
      <c r="B851" s="6" t="s">
        <v>2635</v>
      </c>
      <c r="C851" s="6" t="s">
        <v>2630</v>
      </c>
      <c r="D851" s="6" t="s">
        <v>552</v>
      </c>
      <c r="E851" s="48">
        <v>100</v>
      </c>
      <c r="F851" s="5">
        <v>0.68</v>
      </c>
      <c r="G851" s="5">
        <f t="shared" si="355"/>
        <v>71.400000000000006</v>
      </c>
      <c r="H851" s="61"/>
      <c r="I851" s="60">
        <f t="shared" si="354"/>
        <v>0.68</v>
      </c>
      <c r="J851" s="62">
        <f t="shared" si="356"/>
        <v>0</v>
      </c>
      <c r="K851" s="281">
        <f t="shared" si="357"/>
        <v>71.400000000000006</v>
      </c>
      <c r="L851" s="62">
        <f t="shared" si="358"/>
        <v>0</v>
      </c>
    </row>
    <row r="852" spans="1:12">
      <c r="A852" s="20">
        <v>0</v>
      </c>
      <c r="B852" s="6" t="s">
        <v>2636</v>
      </c>
      <c r="C852" s="6" t="s">
        <v>2630</v>
      </c>
      <c r="D852" s="6" t="s">
        <v>553</v>
      </c>
      <c r="E852" s="48">
        <v>100</v>
      </c>
      <c r="F852" s="5">
        <v>0.68</v>
      </c>
      <c r="G852" s="5">
        <f t="shared" si="355"/>
        <v>71.400000000000006</v>
      </c>
      <c r="H852" s="61"/>
      <c r="I852" s="60">
        <f t="shared" si="354"/>
        <v>0.68</v>
      </c>
      <c r="J852" s="62">
        <f t="shared" si="356"/>
        <v>0</v>
      </c>
      <c r="K852" s="281">
        <f t="shared" si="357"/>
        <v>71.400000000000006</v>
      </c>
      <c r="L852" s="62">
        <f t="shared" si="358"/>
        <v>0</v>
      </c>
    </row>
    <row r="853" spans="1:12">
      <c r="A853" s="20">
        <v>0</v>
      </c>
      <c r="B853" s="6" t="s">
        <v>2640</v>
      </c>
      <c r="C853" s="6" t="s">
        <v>2630</v>
      </c>
      <c r="D853" s="6" t="s">
        <v>490</v>
      </c>
      <c r="E853" s="48">
        <v>100</v>
      </c>
      <c r="F853" s="5">
        <v>0.68</v>
      </c>
      <c r="G853" s="5">
        <f t="shared" si="355"/>
        <v>71.400000000000006</v>
      </c>
      <c r="H853" s="61"/>
      <c r="I853" s="60">
        <f t="shared" si="354"/>
        <v>0.68</v>
      </c>
      <c r="J853" s="62">
        <f t="shared" si="356"/>
        <v>0</v>
      </c>
      <c r="K853" s="281">
        <f t="shared" si="357"/>
        <v>71.400000000000006</v>
      </c>
      <c r="L853" s="62">
        <f t="shared" si="358"/>
        <v>0</v>
      </c>
    </row>
    <row r="854" spans="1:12">
      <c r="A854" s="20">
        <v>0</v>
      </c>
      <c r="B854" s="6" t="s">
        <v>2641</v>
      </c>
      <c r="C854" s="6" t="s">
        <v>2630</v>
      </c>
      <c r="D854" s="6" t="s">
        <v>2639</v>
      </c>
      <c r="E854" s="48">
        <v>100</v>
      </c>
      <c r="F854" s="5">
        <v>0.68</v>
      </c>
      <c r="G854" s="5">
        <f t="shared" si="355"/>
        <v>71.400000000000006</v>
      </c>
      <c r="H854" s="61"/>
      <c r="I854" s="60">
        <f t="shared" si="354"/>
        <v>0.68</v>
      </c>
      <c r="J854" s="62">
        <f t="shared" si="356"/>
        <v>0</v>
      </c>
      <c r="K854" s="281">
        <f t="shared" si="357"/>
        <v>71.400000000000006</v>
      </c>
      <c r="L854" s="62">
        <f t="shared" si="358"/>
        <v>0</v>
      </c>
    </row>
    <row r="855" spans="1:12">
      <c r="A855" s="118"/>
      <c r="B855" s="6"/>
      <c r="C855" s="6"/>
      <c r="D855" s="6"/>
      <c r="E855" s="48"/>
      <c r="F855" s="5"/>
      <c r="G855" s="5"/>
      <c r="H855" s="61"/>
      <c r="I855" s="59"/>
      <c r="J855" s="59"/>
      <c r="K855" s="59"/>
      <c r="L855" s="59"/>
    </row>
    <row r="856" spans="1:12">
      <c r="A856" s="12"/>
      <c r="F856" s="82"/>
      <c r="G856" s="82"/>
      <c r="H856" s="82"/>
    </row>
    <row r="857" spans="1:12">
      <c r="A857" s="12"/>
      <c r="B857" s="12" t="s">
        <v>45</v>
      </c>
    </row>
    <row r="858" spans="1:12">
      <c r="A858" s="12"/>
      <c r="B858" s="12" t="s">
        <v>1878</v>
      </c>
    </row>
  </sheetData>
  <autoFilter ref="A6:L855" xr:uid="{00000000-0001-0000-0100-000000000000}"/>
  <mergeCells count="20">
    <mergeCell ref="B411:F411"/>
    <mergeCell ref="B776:F776"/>
    <mergeCell ref="B805:F805"/>
    <mergeCell ref="B448:F448"/>
    <mergeCell ref="B748:F748"/>
    <mergeCell ref="B834:F834"/>
    <mergeCell ref="B612:F612"/>
    <mergeCell ref="B632:F632"/>
    <mergeCell ref="B641:F641"/>
    <mergeCell ref="B689:F689"/>
    <mergeCell ref="B653:F653"/>
    <mergeCell ref="B663:F663"/>
    <mergeCell ref="B718:F718"/>
    <mergeCell ref="B736:F736"/>
    <mergeCell ref="B2:F2"/>
    <mergeCell ref="B3:F3"/>
    <mergeCell ref="B7:F7"/>
    <mergeCell ref="B105:F105"/>
    <mergeCell ref="B166:F166"/>
    <mergeCell ref="B64:F64"/>
  </mergeCells>
  <phoneticPr fontId="22" type="noConversion"/>
  <hyperlinks>
    <hyperlink ref="E5" location="Содержание!A1" display="Содержание" xr:uid="{15A998C9-0D52-45EA-AA60-28A7A740E786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2DF1-8A31-4169-8505-8E3C4D010ABD}">
  <dimension ref="A2:M75"/>
  <sheetViews>
    <sheetView workbookViewId="0">
      <pane xSplit="4" ySplit="6" topLeftCell="E7" activePane="bottomRight" state="frozen"/>
      <selection activeCell="B1" sqref="B1"/>
      <selection pane="topRight" activeCell="E1" sqref="E1"/>
      <selection pane="bottomLeft" activeCell="B7" sqref="B7"/>
      <selection pane="bottomRight" activeCell="B1" sqref="B1"/>
    </sheetView>
  </sheetViews>
  <sheetFormatPr defaultColWidth="9.15234375" defaultRowHeight="12" outlineLevelCol="1"/>
  <cols>
    <col min="1" max="1" width="7.53515625" style="1" hidden="1" customWidth="1" outlineLevel="1"/>
    <col min="2" max="2" width="10.84375" style="1" customWidth="1" collapsed="1"/>
    <col min="3" max="3" width="54.84375" style="1" customWidth="1"/>
    <col min="4" max="4" width="8.84375" style="1" customWidth="1"/>
    <col min="5" max="5" width="11.53515625" style="43" customWidth="1"/>
    <col min="6" max="7" width="8.69140625" style="1" customWidth="1"/>
    <col min="8" max="11" width="8.53515625" style="1" customWidth="1" outlineLevel="1"/>
    <col min="12" max="12" width="9.53515625" style="1" customWidth="1" outlineLevel="1"/>
    <col min="13" max="13" width="2.3828125" style="1" customWidth="1"/>
    <col min="14" max="16384" width="9.15234375" style="1"/>
  </cols>
  <sheetData>
    <row r="2" spans="1:12" ht="15.9">
      <c r="B2" s="329" t="s">
        <v>0</v>
      </c>
      <c r="C2" s="329"/>
      <c r="D2" s="329"/>
      <c r="E2" s="329"/>
      <c r="F2" s="329"/>
      <c r="G2" s="248"/>
      <c r="H2" s="248"/>
    </row>
    <row r="3" spans="1:12" ht="15.9">
      <c r="B3" s="329" t="s">
        <v>4774</v>
      </c>
      <c r="C3" s="329"/>
      <c r="D3" s="329"/>
      <c r="E3" s="329"/>
      <c r="F3" s="329"/>
      <c r="G3" s="248"/>
      <c r="H3" s="248"/>
    </row>
    <row r="4" spans="1:12">
      <c r="B4" s="1" t="s">
        <v>3164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2" ht="15" thickBot="1">
      <c r="B5" s="1" t="s">
        <v>1</v>
      </c>
      <c r="E5" s="80" t="s">
        <v>1716</v>
      </c>
      <c r="I5" s="44" t="s">
        <v>1596</v>
      </c>
      <c r="J5" s="33">
        <f>SUM(J9:J71)</f>
        <v>0</v>
      </c>
      <c r="K5" s="44" t="s">
        <v>4582</v>
      </c>
      <c r="L5" s="33">
        <f>SUM(L9:L71)</f>
        <v>0</v>
      </c>
    </row>
    <row r="6" spans="1:12" ht="24.45" thickBot="1">
      <c r="A6" s="194" t="s">
        <v>2743</v>
      </c>
      <c r="B6" s="15" t="s">
        <v>46</v>
      </c>
      <c r="C6" s="28" t="s">
        <v>47</v>
      </c>
      <c r="D6" s="28" t="s">
        <v>48</v>
      </c>
      <c r="E6" s="28" t="s">
        <v>49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2">
      <c r="A7" s="20"/>
      <c r="B7" s="332" t="s">
        <v>4574</v>
      </c>
      <c r="C7" s="332"/>
      <c r="D7" s="332"/>
      <c r="E7" s="332"/>
      <c r="F7" s="332"/>
      <c r="G7" s="5"/>
      <c r="H7" s="61"/>
      <c r="I7" s="60"/>
      <c r="J7" s="62"/>
      <c r="K7" s="281"/>
      <c r="L7" s="62"/>
    </row>
    <row r="8" spans="1:12">
      <c r="A8" s="20"/>
      <c r="B8" s="111" t="s">
        <v>3207</v>
      </c>
      <c r="C8" s="4"/>
      <c r="D8" s="4"/>
      <c r="E8" s="48"/>
      <c r="F8" s="5"/>
      <c r="G8" s="5"/>
      <c r="H8" s="61"/>
      <c r="I8" s="60"/>
      <c r="J8" s="62"/>
      <c r="K8" s="281"/>
      <c r="L8" s="62"/>
    </row>
    <row r="9" spans="1:12">
      <c r="A9" s="20">
        <v>0</v>
      </c>
      <c r="B9" s="10" t="s">
        <v>4771</v>
      </c>
      <c r="C9" s="4" t="s">
        <v>4772</v>
      </c>
      <c r="D9" s="4" t="s">
        <v>4485</v>
      </c>
      <c r="E9" s="48" t="s">
        <v>515</v>
      </c>
      <c r="F9" s="5">
        <v>1.58</v>
      </c>
      <c r="G9" s="5">
        <f t="shared" ref="G9:G10" si="0">ROUND(F9*Курс_EUR,2)</f>
        <v>165.9</v>
      </c>
      <c r="H9" s="61"/>
      <c r="I9" s="60">
        <f t="shared" ref="I9:I10" si="1">F9*(1-Скидка_SM_CST)</f>
        <v>1.58</v>
      </c>
      <c r="J9" s="62">
        <f t="shared" ref="J9:J10" si="2">I9*H9</f>
        <v>0</v>
      </c>
      <c r="K9" s="281">
        <f t="shared" ref="K9:K10" si="3">G9*(1-Скидка_SM_CST)</f>
        <v>165.9</v>
      </c>
      <c r="L9" s="62">
        <f t="shared" ref="L9:L10" si="4">H9*K9</f>
        <v>0</v>
      </c>
    </row>
    <row r="10" spans="1:12">
      <c r="A10" s="20">
        <v>0</v>
      </c>
      <c r="B10" s="10" t="s">
        <v>4773</v>
      </c>
      <c r="C10" s="4" t="s">
        <v>4772</v>
      </c>
      <c r="D10" s="4" t="s">
        <v>4487</v>
      </c>
      <c r="E10" s="48" t="s">
        <v>515</v>
      </c>
      <c r="F10" s="5">
        <v>1.51</v>
      </c>
      <c r="G10" s="5">
        <f t="shared" si="0"/>
        <v>158.55000000000001</v>
      </c>
      <c r="H10" s="61"/>
      <c r="I10" s="60">
        <f t="shared" si="1"/>
        <v>1.51</v>
      </c>
      <c r="J10" s="62">
        <f t="shared" si="2"/>
        <v>0</v>
      </c>
      <c r="K10" s="281">
        <f t="shared" si="3"/>
        <v>158.55000000000001</v>
      </c>
      <c r="L10" s="62">
        <f t="shared" si="4"/>
        <v>0</v>
      </c>
    </row>
    <row r="11" spans="1:12">
      <c r="A11" s="20">
        <v>0</v>
      </c>
      <c r="B11" s="10" t="s">
        <v>4777</v>
      </c>
      <c r="C11" s="4" t="s">
        <v>4772</v>
      </c>
      <c r="D11" s="4" t="s">
        <v>4459</v>
      </c>
      <c r="E11" s="48" t="s">
        <v>52</v>
      </c>
      <c r="F11" s="5">
        <v>1.29</v>
      </c>
      <c r="G11" s="5">
        <f t="shared" ref="G11:G12" si="5">ROUND(F11*Курс_EUR,2)</f>
        <v>135.44999999999999</v>
      </c>
      <c r="H11" s="61"/>
      <c r="I11" s="60">
        <f t="shared" ref="I11:I12" si="6">F11*(1-Скидка_SM_CST)</f>
        <v>1.29</v>
      </c>
      <c r="J11" s="62">
        <f t="shared" ref="J11:J12" si="7">I11*H11</f>
        <v>0</v>
      </c>
      <c r="K11" s="281">
        <f t="shared" ref="K11:K12" si="8">G11*(1-Скидка_SM_CST)</f>
        <v>135.44999999999999</v>
      </c>
      <c r="L11" s="62">
        <f t="shared" ref="L11:L12" si="9">H11*K11</f>
        <v>0</v>
      </c>
    </row>
    <row r="12" spans="1:12">
      <c r="A12" s="20">
        <v>0</v>
      </c>
      <c r="B12" s="10" t="s">
        <v>4778</v>
      </c>
      <c r="C12" s="4" t="s">
        <v>4772</v>
      </c>
      <c r="D12" s="4" t="s">
        <v>4456</v>
      </c>
      <c r="E12" s="48" t="s">
        <v>52</v>
      </c>
      <c r="F12" s="5">
        <v>1.1200000000000001</v>
      </c>
      <c r="G12" s="5">
        <f t="shared" si="5"/>
        <v>117.6</v>
      </c>
      <c r="H12" s="61"/>
      <c r="I12" s="60">
        <f t="shared" si="6"/>
        <v>1.1200000000000001</v>
      </c>
      <c r="J12" s="62">
        <f t="shared" si="7"/>
        <v>0</v>
      </c>
      <c r="K12" s="281">
        <f t="shared" si="8"/>
        <v>117.6</v>
      </c>
      <c r="L12" s="62">
        <f t="shared" si="9"/>
        <v>0</v>
      </c>
    </row>
    <row r="13" spans="1:12">
      <c r="A13" s="20">
        <v>0</v>
      </c>
      <c r="B13" s="10" t="s">
        <v>4856</v>
      </c>
      <c r="C13" s="4" t="s">
        <v>4772</v>
      </c>
      <c r="D13" s="4" t="s">
        <v>4457</v>
      </c>
      <c r="E13" s="48" t="s">
        <v>52</v>
      </c>
      <c r="F13" s="5">
        <v>1.1200000000000001</v>
      </c>
      <c r="G13" s="5">
        <f t="shared" ref="G13" si="10">ROUND(F13*Курс_EUR,2)</f>
        <v>117.6</v>
      </c>
      <c r="H13" s="61"/>
      <c r="I13" s="60">
        <f t="shared" ref="I13" si="11">F13*(1-Скидка_SM_CST)</f>
        <v>1.1200000000000001</v>
      </c>
      <c r="J13" s="62">
        <f t="shared" ref="J13" si="12">I13*H13</f>
        <v>0</v>
      </c>
      <c r="K13" s="281">
        <f t="shared" ref="K13" si="13">G13*(1-Скидка_SM_CST)</f>
        <v>117.6</v>
      </c>
      <c r="L13" s="62">
        <f t="shared" ref="L13" si="14">H13*K13</f>
        <v>0</v>
      </c>
    </row>
    <row r="14" spans="1:12">
      <c r="A14" s="20"/>
      <c r="B14" s="111"/>
      <c r="C14" s="4"/>
      <c r="D14" s="4"/>
      <c r="E14" s="48"/>
      <c r="F14" s="5"/>
      <c r="G14" s="5"/>
      <c r="H14" s="61"/>
      <c r="I14" s="60"/>
      <c r="J14" s="62"/>
      <c r="K14" s="281"/>
      <c r="L14" s="62"/>
    </row>
    <row r="15" spans="1:12">
      <c r="A15" s="20">
        <v>0</v>
      </c>
      <c r="B15" s="6" t="s">
        <v>4483</v>
      </c>
      <c r="C15" s="4" t="s">
        <v>4484</v>
      </c>
      <c r="D15" s="4" t="s">
        <v>4485</v>
      </c>
      <c r="E15" s="48" t="s">
        <v>515</v>
      </c>
      <c r="F15" s="5">
        <v>2.75</v>
      </c>
      <c r="G15" s="5">
        <f t="shared" ref="G15:G24" si="15">ROUND(F15*Курс_EUR,2)</f>
        <v>288.75</v>
      </c>
      <c r="H15" s="61"/>
      <c r="I15" s="60">
        <f t="shared" ref="I15:I24" si="16">F15*(1-Скидка_SM_CST)</f>
        <v>2.75</v>
      </c>
      <c r="J15" s="62">
        <f t="shared" ref="J15:J24" si="17">I15*H15</f>
        <v>0</v>
      </c>
      <c r="K15" s="281">
        <f t="shared" ref="K15:K24" si="18">G15*(1-Скидка_SM_CST)</f>
        <v>288.75</v>
      </c>
      <c r="L15" s="62">
        <f>H15*K15</f>
        <v>0</v>
      </c>
    </row>
    <row r="16" spans="1:12">
      <c r="A16" s="20">
        <v>0</v>
      </c>
      <c r="B16" s="6" t="s">
        <v>4486</v>
      </c>
      <c r="C16" s="4" t="s">
        <v>4484</v>
      </c>
      <c r="D16" s="4" t="s">
        <v>4487</v>
      </c>
      <c r="E16" s="48" t="s">
        <v>515</v>
      </c>
      <c r="F16" s="5">
        <v>2.5</v>
      </c>
      <c r="G16" s="5">
        <f t="shared" si="15"/>
        <v>262.5</v>
      </c>
      <c r="H16" s="61"/>
      <c r="I16" s="60">
        <f t="shared" si="16"/>
        <v>2.5</v>
      </c>
      <c r="J16" s="62">
        <f t="shared" si="17"/>
        <v>0</v>
      </c>
      <c r="K16" s="281">
        <f t="shared" si="18"/>
        <v>262.5</v>
      </c>
      <c r="L16" s="62">
        <f t="shared" ref="L16:L71" si="19">H16*K16</f>
        <v>0</v>
      </c>
    </row>
    <row r="17" spans="1:12">
      <c r="A17" s="20">
        <v>0</v>
      </c>
      <c r="B17" s="6" t="s">
        <v>4488</v>
      </c>
      <c r="C17" s="4" t="s">
        <v>4484</v>
      </c>
      <c r="D17" s="4" t="s">
        <v>4459</v>
      </c>
      <c r="E17" s="48" t="s">
        <v>52</v>
      </c>
      <c r="F17" s="5">
        <v>2.1800000000000002</v>
      </c>
      <c r="G17" s="5">
        <f t="shared" si="15"/>
        <v>228.9</v>
      </c>
      <c r="H17" s="61"/>
      <c r="I17" s="60">
        <f t="shared" si="16"/>
        <v>2.1800000000000002</v>
      </c>
      <c r="J17" s="62">
        <f t="shared" si="17"/>
        <v>0</v>
      </c>
      <c r="K17" s="281">
        <f t="shared" si="18"/>
        <v>228.9</v>
      </c>
      <c r="L17" s="62">
        <f t="shared" si="19"/>
        <v>0</v>
      </c>
    </row>
    <row r="18" spans="1:12">
      <c r="A18" s="20">
        <v>0</v>
      </c>
      <c r="B18" s="6" t="s">
        <v>4489</v>
      </c>
      <c r="C18" s="4" t="s">
        <v>4484</v>
      </c>
      <c r="D18" s="4" t="s">
        <v>4460</v>
      </c>
      <c r="E18" s="48" t="s">
        <v>52</v>
      </c>
      <c r="F18" s="5">
        <v>1.89</v>
      </c>
      <c r="G18" s="5">
        <f t="shared" si="15"/>
        <v>198.45</v>
      </c>
      <c r="H18" s="61"/>
      <c r="I18" s="60">
        <f t="shared" si="16"/>
        <v>1.89</v>
      </c>
      <c r="J18" s="62">
        <f t="shared" si="17"/>
        <v>0</v>
      </c>
      <c r="K18" s="281">
        <f t="shared" si="18"/>
        <v>198.45</v>
      </c>
      <c r="L18" s="62">
        <f t="shared" si="19"/>
        <v>0</v>
      </c>
    </row>
    <row r="19" spans="1:12">
      <c r="A19" s="20">
        <v>0</v>
      </c>
      <c r="B19" s="6" t="s">
        <v>4490</v>
      </c>
      <c r="C19" s="4" t="s">
        <v>4484</v>
      </c>
      <c r="D19" s="4" t="s">
        <v>4456</v>
      </c>
      <c r="E19" s="48" t="s">
        <v>52</v>
      </c>
      <c r="F19" s="5">
        <v>1.89</v>
      </c>
      <c r="G19" s="5">
        <f t="shared" si="15"/>
        <v>198.45</v>
      </c>
      <c r="H19" s="61"/>
      <c r="I19" s="60">
        <f t="shared" si="16"/>
        <v>1.89</v>
      </c>
      <c r="J19" s="62">
        <f t="shared" si="17"/>
        <v>0</v>
      </c>
      <c r="K19" s="281">
        <f t="shared" si="18"/>
        <v>198.45</v>
      </c>
      <c r="L19" s="62">
        <f t="shared" si="19"/>
        <v>0</v>
      </c>
    </row>
    <row r="20" spans="1:12">
      <c r="A20" s="20">
        <v>0</v>
      </c>
      <c r="B20" s="6" t="s">
        <v>4491</v>
      </c>
      <c r="C20" s="4" t="s">
        <v>4484</v>
      </c>
      <c r="D20" s="4" t="s">
        <v>4461</v>
      </c>
      <c r="E20" s="48" t="s">
        <v>52</v>
      </c>
      <c r="F20" s="5">
        <v>1.89</v>
      </c>
      <c r="G20" s="5">
        <f t="shared" si="15"/>
        <v>198.45</v>
      </c>
      <c r="H20" s="61"/>
      <c r="I20" s="60">
        <f t="shared" si="16"/>
        <v>1.89</v>
      </c>
      <c r="J20" s="62">
        <f t="shared" si="17"/>
        <v>0</v>
      </c>
      <c r="K20" s="281">
        <f t="shared" si="18"/>
        <v>198.45</v>
      </c>
      <c r="L20" s="62">
        <f t="shared" si="19"/>
        <v>0</v>
      </c>
    </row>
    <row r="21" spans="1:12">
      <c r="A21" s="20">
        <v>0</v>
      </c>
      <c r="B21" s="6" t="s">
        <v>4492</v>
      </c>
      <c r="C21" s="4" t="s">
        <v>4484</v>
      </c>
      <c r="D21" s="4" t="s">
        <v>4457</v>
      </c>
      <c r="E21" s="48" t="s">
        <v>52</v>
      </c>
      <c r="F21" s="5">
        <v>1.89</v>
      </c>
      <c r="G21" s="5">
        <f t="shared" si="15"/>
        <v>198.45</v>
      </c>
      <c r="H21" s="61"/>
      <c r="I21" s="60">
        <f t="shared" si="16"/>
        <v>1.89</v>
      </c>
      <c r="J21" s="62">
        <f t="shared" si="17"/>
        <v>0</v>
      </c>
      <c r="K21" s="281">
        <f t="shared" si="18"/>
        <v>198.45</v>
      </c>
      <c r="L21" s="62">
        <f t="shared" si="19"/>
        <v>0</v>
      </c>
    </row>
    <row r="22" spans="1:12">
      <c r="A22" s="20">
        <v>0</v>
      </c>
      <c r="B22" s="6" t="s">
        <v>4493</v>
      </c>
      <c r="C22" s="4" t="s">
        <v>4484</v>
      </c>
      <c r="D22" s="4" t="s">
        <v>4462</v>
      </c>
      <c r="E22" s="48" t="s">
        <v>52</v>
      </c>
      <c r="F22" s="5">
        <v>1.89</v>
      </c>
      <c r="G22" s="5">
        <f t="shared" si="15"/>
        <v>198.45</v>
      </c>
      <c r="H22" s="61"/>
      <c r="I22" s="60">
        <f t="shared" si="16"/>
        <v>1.89</v>
      </c>
      <c r="J22" s="62">
        <f t="shared" si="17"/>
        <v>0</v>
      </c>
      <c r="K22" s="281">
        <f t="shared" si="18"/>
        <v>198.45</v>
      </c>
      <c r="L22" s="62">
        <f t="shared" si="19"/>
        <v>0</v>
      </c>
    </row>
    <row r="23" spans="1:12">
      <c r="A23" s="20">
        <v>0</v>
      </c>
      <c r="B23" s="6" t="s">
        <v>4494</v>
      </c>
      <c r="C23" s="4" t="s">
        <v>4484</v>
      </c>
      <c r="D23" s="4" t="s">
        <v>4463</v>
      </c>
      <c r="E23" s="48" t="s">
        <v>52</v>
      </c>
      <c r="F23" s="5">
        <v>1.89</v>
      </c>
      <c r="G23" s="5">
        <f t="shared" si="15"/>
        <v>198.45</v>
      </c>
      <c r="H23" s="61"/>
      <c r="I23" s="60">
        <f t="shared" si="16"/>
        <v>1.89</v>
      </c>
      <c r="J23" s="62">
        <f t="shared" si="17"/>
        <v>0</v>
      </c>
      <c r="K23" s="281">
        <f t="shared" si="18"/>
        <v>198.45</v>
      </c>
      <c r="L23" s="62">
        <f t="shared" si="19"/>
        <v>0</v>
      </c>
    </row>
    <row r="24" spans="1:12">
      <c r="A24" s="20">
        <v>0</v>
      </c>
      <c r="B24" s="6" t="s">
        <v>4495</v>
      </c>
      <c r="C24" s="4" t="s">
        <v>4484</v>
      </c>
      <c r="D24" s="4" t="s">
        <v>4458</v>
      </c>
      <c r="E24" s="48" t="s">
        <v>52</v>
      </c>
      <c r="F24" s="5">
        <v>1.89</v>
      </c>
      <c r="G24" s="5">
        <f t="shared" si="15"/>
        <v>198.45</v>
      </c>
      <c r="H24" s="61"/>
      <c r="I24" s="60">
        <f t="shared" si="16"/>
        <v>1.89</v>
      </c>
      <c r="J24" s="62">
        <f t="shared" si="17"/>
        <v>0</v>
      </c>
      <c r="K24" s="281">
        <f t="shared" si="18"/>
        <v>198.45</v>
      </c>
      <c r="L24" s="62">
        <f t="shared" si="19"/>
        <v>0</v>
      </c>
    </row>
    <row r="25" spans="1:12">
      <c r="A25" s="20">
        <v>0</v>
      </c>
      <c r="B25" s="6" t="s">
        <v>4751</v>
      </c>
      <c r="C25" s="4" t="s">
        <v>4484</v>
      </c>
      <c r="D25" s="4" t="s">
        <v>4464</v>
      </c>
      <c r="E25" s="48" t="s">
        <v>52</v>
      </c>
      <c r="F25" s="5">
        <v>1.89</v>
      </c>
      <c r="G25" s="5">
        <f t="shared" ref="G25" si="20">ROUND(F25*Курс_EUR,2)</f>
        <v>198.45</v>
      </c>
      <c r="H25" s="61"/>
      <c r="I25" s="60">
        <f t="shared" ref="I25" si="21">F25*(1-Скидка_SM_CST)</f>
        <v>1.89</v>
      </c>
      <c r="J25" s="62">
        <f t="shared" ref="J25" si="22">I25*H25</f>
        <v>0</v>
      </c>
      <c r="K25" s="281">
        <f t="shared" ref="K25" si="23">G25*(1-Скидка_SM_CST)</f>
        <v>198.45</v>
      </c>
      <c r="L25" s="62">
        <f t="shared" ref="L25" si="24">H25*K25</f>
        <v>0</v>
      </c>
    </row>
    <row r="26" spans="1:12">
      <c r="A26" s="20"/>
      <c r="B26" s="6"/>
      <c r="C26" s="4"/>
      <c r="D26" s="4"/>
      <c r="E26" s="48"/>
      <c r="F26" s="5"/>
      <c r="G26" s="5"/>
      <c r="H26" s="61"/>
      <c r="I26" s="60"/>
      <c r="J26" s="62"/>
      <c r="K26" s="281"/>
      <c r="L26" s="62"/>
    </row>
    <row r="27" spans="1:12">
      <c r="A27" s="20"/>
      <c r="B27" s="332" t="s">
        <v>4624</v>
      </c>
      <c r="C27" s="332"/>
      <c r="D27" s="332"/>
      <c r="E27" s="332"/>
      <c r="F27" s="332"/>
      <c r="G27" s="5"/>
      <c r="H27" s="61"/>
      <c r="I27" s="60"/>
      <c r="J27" s="62"/>
      <c r="K27" s="281"/>
      <c r="L27" s="62"/>
    </row>
    <row r="28" spans="1:12">
      <c r="A28" s="20"/>
      <c r="B28" s="111" t="s">
        <v>3131</v>
      </c>
      <c r="C28" s="54"/>
      <c r="D28" s="54"/>
      <c r="E28" s="54"/>
      <c r="F28" s="54"/>
      <c r="G28" s="5"/>
      <c r="H28" s="61"/>
      <c r="I28" s="60"/>
      <c r="J28" s="62"/>
      <c r="K28" s="281"/>
      <c r="L28" s="62"/>
    </row>
    <row r="29" spans="1:12">
      <c r="A29" s="20">
        <v>0</v>
      </c>
      <c r="B29" s="6" t="s">
        <v>4645</v>
      </c>
      <c r="C29" s="6" t="s">
        <v>4646</v>
      </c>
      <c r="D29" s="6" t="s">
        <v>4459</v>
      </c>
      <c r="E29" s="255" t="s">
        <v>4511</v>
      </c>
      <c r="F29" s="7">
        <v>2.4300000000000002</v>
      </c>
      <c r="G29" s="5">
        <f t="shared" ref="G29:G36" si="25">ROUND(F29*Курс_EUR,2)</f>
        <v>255.15</v>
      </c>
      <c r="H29" s="61"/>
      <c r="I29" s="60">
        <f t="shared" ref="I29:I36" si="26">F29*(1-Скидка_SUNMIGHT)</f>
        <v>2.4300000000000002</v>
      </c>
      <c r="J29" s="62">
        <f t="shared" ref="J29:J36" si="27">I29*H29</f>
        <v>0</v>
      </c>
      <c r="K29" s="281">
        <f t="shared" ref="K29:K36" si="28">G29*(1-Скидка_SM_CST)</f>
        <v>255.15</v>
      </c>
      <c r="L29" s="62">
        <f t="shared" ref="L29:L36" si="29">H29*K29</f>
        <v>0</v>
      </c>
    </row>
    <row r="30" spans="1:12">
      <c r="A30" s="20">
        <v>0</v>
      </c>
      <c r="B30" s="6" t="s">
        <v>4647</v>
      </c>
      <c r="C30" s="6" t="s">
        <v>4646</v>
      </c>
      <c r="D30" s="6" t="s">
        <v>4460</v>
      </c>
      <c r="E30" s="255" t="s">
        <v>4511</v>
      </c>
      <c r="F30" s="7">
        <v>2.11</v>
      </c>
      <c r="G30" s="5">
        <f t="shared" si="25"/>
        <v>221.55</v>
      </c>
      <c r="H30" s="61"/>
      <c r="I30" s="60">
        <f t="shared" si="26"/>
        <v>2.11</v>
      </c>
      <c r="J30" s="62">
        <f t="shared" si="27"/>
        <v>0</v>
      </c>
      <c r="K30" s="281">
        <f t="shared" si="28"/>
        <v>221.55</v>
      </c>
      <c r="L30" s="62">
        <f t="shared" si="29"/>
        <v>0</v>
      </c>
    </row>
    <row r="31" spans="1:12">
      <c r="A31" s="20">
        <v>0</v>
      </c>
      <c r="B31" s="6" t="s">
        <v>4648</v>
      </c>
      <c r="C31" s="6" t="s">
        <v>4646</v>
      </c>
      <c r="D31" s="6" t="s">
        <v>4456</v>
      </c>
      <c r="E31" s="255" t="s">
        <v>4511</v>
      </c>
      <c r="F31" s="7">
        <v>2.11</v>
      </c>
      <c r="G31" s="5">
        <f t="shared" si="25"/>
        <v>221.55</v>
      </c>
      <c r="H31" s="61"/>
      <c r="I31" s="60">
        <f t="shared" si="26"/>
        <v>2.11</v>
      </c>
      <c r="J31" s="62">
        <f t="shared" si="27"/>
        <v>0</v>
      </c>
      <c r="K31" s="281">
        <f t="shared" si="28"/>
        <v>221.55</v>
      </c>
      <c r="L31" s="62">
        <f t="shared" si="29"/>
        <v>0</v>
      </c>
    </row>
    <row r="32" spans="1:12">
      <c r="A32" s="20">
        <v>0</v>
      </c>
      <c r="B32" s="6" t="s">
        <v>4649</v>
      </c>
      <c r="C32" s="6" t="s">
        <v>4646</v>
      </c>
      <c r="D32" s="6" t="s">
        <v>4461</v>
      </c>
      <c r="E32" s="255" t="s">
        <v>4511</v>
      </c>
      <c r="F32" s="7">
        <v>2.11</v>
      </c>
      <c r="G32" s="5">
        <f t="shared" si="25"/>
        <v>221.55</v>
      </c>
      <c r="H32" s="61"/>
      <c r="I32" s="60">
        <f t="shared" si="26"/>
        <v>2.11</v>
      </c>
      <c r="J32" s="62">
        <f t="shared" si="27"/>
        <v>0</v>
      </c>
      <c r="K32" s="281">
        <f t="shared" si="28"/>
        <v>221.55</v>
      </c>
      <c r="L32" s="62">
        <f t="shared" si="29"/>
        <v>0</v>
      </c>
    </row>
    <row r="33" spans="1:12">
      <c r="A33" s="20">
        <v>0</v>
      </c>
      <c r="B33" s="6" t="s">
        <v>4650</v>
      </c>
      <c r="C33" s="6" t="s">
        <v>4646</v>
      </c>
      <c r="D33" s="6" t="s">
        <v>4457</v>
      </c>
      <c r="E33" s="255" t="s">
        <v>4511</v>
      </c>
      <c r="F33" s="7">
        <v>2.11</v>
      </c>
      <c r="G33" s="5">
        <f t="shared" si="25"/>
        <v>221.55</v>
      </c>
      <c r="H33" s="61"/>
      <c r="I33" s="60">
        <f t="shared" si="26"/>
        <v>2.11</v>
      </c>
      <c r="J33" s="62">
        <f t="shared" si="27"/>
        <v>0</v>
      </c>
      <c r="K33" s="281">
        <f t="shared" si="28"/>
        <v>221.55</v>
      </c>
      <c r="L33" s="62">
        <f t="shared" si="29"/>
        <v>0</v>
      </c>
    </row>
    <row r="34" spans="1:12">
      <c r="A34" s="20">
        <v>0</v>
      </c>
      <c r="B34" s="6" t="s">
        <v>4651</v>
      </c>
      <c r="C34" s="6" t="s">
        <v>4646</v>
      </c>
      <c r="D34" s="6" t="s">
        <v>4462</v>
      </c>
      <c r="E34" s="255" t="s">
        <v>4511</v>
      </c>
      <c r="F34" s="7">
        <v>2.11</v>
      </c>
      <c r="G34" s="5">
        <f t="shared" si="25"/>
        <v>221.55</v>
      </c>
      <c r="H34" s="61"/>
      <c r="I34" s="60">
        <f t="shared" si="26"/>
        <v>2.11</v>
      </c>
      <c r="J34" s="62">
        <f t="shared" si="27"/>
        <v>0</v>
      </c>
      <c r="K34" s="281">
        <f t="shared" si="28"/>
        <v>221.55</v>
      </c>
      <c r="L34" s="62">
        <f t="shared" si="29"/>
        <v>0</v>
      </c>
    </row>
    <row r="35" spans="1:12">
      <c r="A35" s="20">
        <v>0</v>
      </c>
      <c r="B35" s="6" t="s">
        <v>4652</v>
      </c>
      <c r="C35" s="6" t="s">
        <v>4646</v>
      </c>
      <c r="D35" s="6" t="s">
        <v>4463</v>
      </c>
      <c r="E35" s="255" t="s">
        <v>4511</v>
      </c>
      <c r="F35" s="7">
        <v>2.11</v>
      </c>
      <c r="G35" s="5">
        <f t="shared" si="25"/>
        <v>221.55</v>
      </c>
      <c r="H35" s="61"/>
      <c r="I35" s="60">
        <f t="shared" si="26"/>
        <v>2.11</v>
      </c>
      <c r="J35" s="62">
        <f t="shared" si="27"/>
        <v>0</v>
      </c>
      <c r="K35" s="281">
        <f t="shared" si="28"/>
        <v>221.55</v>
      </c>
      <c r="L35" s="62">
        <f t="shared" si="29"/>
        <v>0</v>
      </c>
    </row>
    <row r="36" spans="1:12">
      <c r="A36" s="20">
        <v>0</v>
      </c>
      <c r="B36" s="6" t="s">
        <v>4653</v>
      </c>
      <c r="C36" s="6" t="s">
        <v>4646</v>
      </c>
      <c r="D36" s="6" t="s">
        <v>4458</v>
      </c>
      <c r="E36" s="255" t="s">
        <v>4511</v>
      </c>
      <c r="F36" s="7">
        <v>2.11</v>
      </c>
      <c r="G36" s="5">
        <f t="shared" si="25"/>
        <v>221.55</v>
      </c>
      <c r="H36" s="61"/>
      <c r="I36" s="60">
        <f t="shared" si="26"/>
        <v>2.11</v>
      </c>
      <c r="J36" s="62">
        <f t="shared" si="27"/>
        <v>0</v>
      </c>
      <c r="K36" s="281">
        <f t="shared" si="28"/>
        <v>221.55</v>
      </c>
      <c r="L36" s="62">
        <f t="shared" si="29"/>
        <v>0</v>
      </c>
    </row>
    <row r="37" spans="1:12" ht="12.45" thickBot="1">
      <c r="A37" s="20"/>
      <c r="B37" s="294"/>
      <c r="C37" s="207"/>
      <c r="D37" s="207"/>
      <c r="E37" s="208"/>
      <c r="F37" s="295"/>
      <c r="G37" s="5"/>
      <c r="H37" s="61"/>
      <c r="I37" s="60"/>
      <c r="J37" s="62"/>
      <c r="K37" s="281"/>
      <c r="L37" s="62"/>
    </row>
    <row r="38" spans="1:12">
      <c r="A38" s="20"/>
      <c r="B38" s="333" t="s">
        <v>4575</v>
      </c>
      <c r="C38" s="334"/>
      <c r="D38" s="334"/>
      <c r="E38" s="334"/>
      <c r="F38" s="335"/>
      <c r="G38" s="264"/>
      <c r="H38" s="112"/>
      <c r="I38" s="112"/>
      <c r="J38" s="112"/>
      <c r="K38" s="281"/>
      <c r="L38" s="62"/>
    </row>
    <row r="39" spans="1:12">
      <c r="A39" s="20"/>
      <c r="B39" s="111" t="s">
        <v>3131</v>
      </c>
      <c r="C39" s="54"/>
      <c r="D39" s="54"/>
      <c r="E39" s="54"/>
      <c r="F39" s="54"/>
      <c r="G39" s="54"/>
      <c r="H39" s="112"/>
      <c r="I39" s="112"/>
      <c r="J39" s="112"/>
      <c r="K39" s="281"/>
      <c r="L39" s="62"/>
    </row>
    <row r="40" spans="1:12">
      <c r="A40" s="20">
        <v>0</v>
      </c>
      <c r="B40" s="6" t="s">
        <v>4496</v>
      </c>
      <c r="C40" s="4" t="s">
        <v>4497</v>
      </c>
      <c r="D40" s="4" t="s">
        <v>58</v>
      </c>
      <c r="E40" s="48" t="s">
        <v>4511</v>
      </c>
      <c r="F40" s="5">
        <v>2.4300000000000002</v>
      </c>
      <c r="G40" s="5">
        <f t="shared" ref="G40:G47" si="30">ROUND(F40*Курс_EUR,2)</f>
        <v>255.15</v>
      </c>
      <c r="H40" s="61"/>
      <c r="I40" s="60">
        <f t="shared" ref="I40:I47" si="31">F40*(1-Скидка_SM_CST)</f>
        <v>2.4300000000000002</v>
      </c>
      <c r="J40" s="62">
        <f t="shared" ref="J40:J47" si="32">I40*H40</f>
        <v>0</v>
      </c>
      <c r="K40" s="281">
        <f t="shared" ref="K40:K47" si="33">G40*(1-Скидка_SM_CST)</f>
        <v>255.15</v>
      </c>
      <c r="L40" s="62">
        <f t="shared" si="19"/>
        <v>0</v>
      </c>
    </row>
    <row r="41" spans="1:12">
      <c r="A41" s="20">
        <v>0</v>
      </c>
      <c r="B41" s="6" t="s">
        <v>4498</v>
      </c>
      <c r="C41" s="4" t="s">
        <v>4497</v>
      </c>
      <c r="D41" s="4" t="s">
        <v>61</v>
      </c>
      <c r="E41" s="48" t="s">
        <v>4511</v>
      </c>
      <c r="F41" s="5">
        <v>2.11</v>
      </c>
      <c r="G41" s="5">
        <f t="shared" si="30"/>
        <v>221.55</v>
      </c>
      <c r="H41" s="61"/>
      <c r="I41" s="60">
        <f t="shared" si="31"/>
        <v>2.11</v>
      </c>
      <c r="J41" s="62">
        <f t="shared" si="32"/>
        <v>0</v>
      </c>
      <c r="K41" s="281">
        <f t="shared" si="33"/>
        <v>221.55</v>
      </c>
      <c r="L41" s="62">
        <f t="shared" si="19"/>
        <v>0</v>
      </c>
    </row>
    <row r="42" spans="1:12">
      <c r="A42" s="20">
        <v>0</v>
      </c>
      <c r="B42" s="6" t="s">
        <v>4499</v>
      </c>
      <c r="C42" s="4" t="s">
        <v>4497</v>
      </c>
      <c r="D42" s="4" t="s">
        <v>63</v>
      </c>
      <c r="E42" s="48" t="s">
        <v>4511</v>
      </c>
      <c r="F42" s="5">
        <v>2.11</v>
      </c>
      <c r="G42" s="5">
        <f t="shared" si="30"/>
        <v>221.55</v>
      </c>
      <c r="H42" s="61"/>
      <c r="I42" s="60">
        <f t="shared" si="31"/>
        <v>2.11</v>
      </c>
      <c r="J42" s="62">
        <f t="shared" si="32"/>
        <v>0</v>
      </c>
      <c r="K42" s="281">
        <f t="shared" si="33"/>
        <v>221.55</v>
      </c>
      <c r="L42" s="62">
        <f t="shared" si="19"/>
        <v>0</v>
      </c>
    </row>
    <row r="43" spans="1:12">
      <c r="A43" s="20">
        <v>0</v>
      </c>
      <c r="B43" s="6" t="s">
        <v>4500</v>
      </c>
      <c r="C43" s="4" t="s">
        <v>4497</v>
      </c>
      <c r="D43" s="4" t="s">
        <v>65</v>
      </c>
      <c r="E43" s="48" t="s">
        <v>4511</v>
      </c>
      <c r="F43" s="5">
        <v>2.11</v>
      </c>
      <c r="G43" s="5">
        <f t="shared" si="30"/>
        <v>221.55</v>
      </c>
      <c r="H43" s="61"/>
      <c r="I43" s="60">
        <f t="shared" si="31"/>
        <v>2.11</v>
      </c>
      <c r="J43" s="62">
        <f t="shared" si="32"/>
        <v>0</v>
      </c>
      <c r="K43" s="281">
        <f t="shared" si="33"/>
        <v>221.55</v>
      </c>
      <c r="L43" s="62">
        <f t="shared" si="19"/>
        <v>0</v>
      </c>
    </row>
    <row r="44" spans="1:12">
      <c r="A44" s="20">
        <v>0</v>
      </c>
      <c r="B44" s="6" t="s">
        <v>4501</v>
      </c>
      <c r="C44" s="4" t="s">
        <v>4497</v>
      </c>
      <c r="D44" s="4" t="s">
        <v>67</v>
      </c>
      <c r="E44" s="48" t="s">
        <v>4511</v>
      </c>
      <c r="F44" s="5">
        <v>2.11</v>
      </c>
      <c r="G44" s="5">
        <f t="shared" si="30"/>
        <v>221.55</v>
      </c>
      <c r="H44" s="61"/>
      <c r="I44" s="60">
        <f t="shared" si="31"/>
        <v>2.11</v>
      </c>
      <c r="J44" s="62">
        <f t="shared" si="32"/>
        <v>0</v>
      </c>
      <c r="K44" s="281">
        <f t="shared" si="33"/>
        <v>221.55</v>
      </c>
      <c r="L44" s="62">
        <f t="shared" si="19"/>
        <v>0</v>
      </c>
    </row>
    <row r="45" spans="1:12">
      <c r="A45" s="20">
        <v>0</v>
      </c>
      <c r="B45" s="6" t="s">
        <v>4502</v>
      </c>
      <c r="C45" s="4" t="s">
        <v>4497</v>
      </c>
      <c r="D45" s="4" t="s">
        <v>69</v>
      </c>
      <c r="E45" s="48" t="s">
        <v>4511</v>
      </c>
      <c r="F45" s="5">
        <v>2.11</v>
      </c>
      <c r="G45" s="5">
        <f t="shared" si="30"/>
        <v>221.55</v>
      </c>
      <c r="H45" s="61"/>
      <c r="I45" s="60">
        <f t="shared" si="31"/>
        <v>2.11</v>
      </c>
      <c r="J45" s="62">
        <f t="shared" si="32"/>
        <v>0</v>
      </c>
      <c r="K45" s="281">
        <f t="shared" si="33"/>
        <v>221.55</v>
      </c>
      <c r="L45" s="62">
        <f t="shared" si="19"/>
        <v>0</v>
      </c>
    </row>
    <row r="46" spans="1:12">
      <c r="A46" s="20">
        <v>0</v>
      </c>
      <c r="B46" s="6" t="s">
        <v>4503</v>
      </c>
      <c r="C46" s="4" t="s">
        <v>4497</v>
      </c>
      <c r="D46" s="4" t="s">
        <v>71</v>
      </c>
      <c r="E46" s="48" t="s">
        <v>4511</v>
      </c>
      <c r="F46" s="5">
        <v>2.11</v>
      </c>
      <c r="G46" s="5">
        <f t="shared" si="30"/>
        <v>221.55</v>
      </c>
      <c r="H46" s="61"/>
      <c r="I46" s="60">
        <f t="shared" si="31"/>
        <v>2.11</v>
      </c>
      <c r="J46" s="62">
        <f t="shared" si="32"/>
        <v>0</v>
      </c>
      <c r="K46" s="281">
        <f t="shared" si="33"/>
        <v>221.55</v>
      </c>
      <c r="L46" s="62">
        <f t="shared" si="19"/>
        <v>0</v>
      </c>
    </row>
    <row r="47" spans="1:12">
      <c r="A47" s="20">
        <v>0</v>
      </c>
      <c r="B47" s="6" t="s">
        <v>4504</v>
      </c>
      <c r="C47" s="4" t="s">
        <v>4497</v>
      </c>
      <c r="D47" s="4" t="s">
        <v>75</v>
      </c>
      <c r="E47" s="48" t="s">
        <v>4511</v>
      </c>
      <c r="F47" s="5">
        <v>2.11</v>
      </c>
      <c r="G47" s="5">
        <f t="shared" si="30"/>
        <v>221.55</v>
      </c>
      <c r="H47" s="61"/>
      <c r="I47" s="60">
        <f t="shared" si="31"/>
        <v>2.11</v>
      </c>
      <c r="J47" s="62">
        <f t="shared" si="32"/>
        <v>0</v>
      </c>
      <c r="K47" s="281">
        <f t="shared" si="33"/>
        <v>221.55</v>
      </c>
      <c r="L47" s="62">
        <f t="shared" si="19"/>
        <v>0</v>
      </c>
    </row>
    <row r="48" spans="1:12" ht="12.45" thickBot="1">
      <c r="A48" s="20"/>
      <c r="B48" s="6"/>
      <c r="C48" s="4"/>
      <c r="D48" s="4"/>
      <c r="E48" s="48"/>
      <c r="F48" s="5"/>
      <c r="G48" s="5"/>
      <c r="H48" s="61"/>
      <c r="I48" s="60"/>
      <c r="J48" s="62"/>
      <c r="K48" s="281"/>
      <c r="L48" s="62"/>
    </row>
    <row r="49" spans="1:13">
      <c r="A49" s="20"/>
      <c r="B49" s="333" t="s">
        <v>4433</v>
      </c>
      <c r="C49" s="334"/>
      <c r="D49" s="334"/>
      <c r="E49" s="334"/>
      <c r="F49" s="335"/>
      <c r="G49" s="5"/>
      <c r="H49" s="61"/>
      <c r="I49" s="60"/>
      <c r="J49" s="62"/>
      <c r="K49" s="281"/>
      <c r="L49" s="62"/>
    </row>
    <row r="50" spans="1:13">
      <c r="A50" s="20"/>
      <c r="B50" s="111" t="s">
        <v>3132</v>
      </c>
      <c r="C50" s="54"/>
      <c r="D50" s="54"/>
      <c r="E50" s="54"/>
      <c r="F50" s="54"/>
      <c r="G50" s="5"/>
      <c r="H50" s="61"/>
      <c r="I50" s="60"/>
      <c r="J50" s="62"/>
      <c r="K50" s="281"/>
      <c r="L50" s="62"/>
    </row>
    <row r="51" spans="1:13">
      <c r="A51" s="20">
        <v>0</v>
      </c>
      <c r="B51" s="6" t="s">
        <v>4663</v>
      </c>
      <c r="C51" s="4" t="s">
        <v>4664</v>
      </c>
      <c r="D51" s="4" t="s">
        <v>54</v>
      </c>
      <c r="E51" s="48" t="s">
        <v>515</v>
      </c>
      <c r="F51" s="5">
        <v>1.97</v>
      </c>
      <c r="G51" s="5">
        <f t="shared" ref="G51:G61" si="34">ROUND(F51*Курс_EUR,2)</f>
        <v>206.85</v>
      </c>
      <c r="H51" s="61"/>
      <c r="I51" s="60">
        <f t="shared" ref="I51:I61" si="35">F51*(1-Скидка_SM_CST)</f>
        <v>1.97</v>
      </c>
      <c r="J51" s="62">
        <f t="shared" ref="J51:J61" si="36">I51*H51</f>
        <v>0</v>
      </c>
      <c r="K51" s="281">
        <f t="shared" ref="K51:K61" si="37">G51*(1-Скидка_SM_CST)</f>
        <v>206.85</v>
      </c>
      <c r="L51" s="62">
        <f t="shared" ref="L51:L61" si="38">H51*K51</f>
        <v>0</v>
      </c>
      <c r="M51" s="83"/>
    </row>
    <row r="52" spans="1:13">
      <c r="A52" s="20">
        <v>0</v>
      </c>
      <c r="B52" s="6" t="s">
        <v>4665</v>
      </c>
      <c r="C52" s="4" t="s">
        <v>4664</v>
      </c>
      <c r="D52" s="4" t="s">
        <v>56</v>
      </c>
      <c r="E52" s="48" t="s">
        <v>52</v>
      </c>
      <c r="F52" s="5">
        <v>1.88</v>
      </c>
      <c r="G52" s="5">
        <f t="shared" si="34"/>
        <v>197.4</v>
      </c>
      <c r="H52" s="61"/>
      <c r="I52" s="60">
        <f t="shared" si="35"/>
        <v>1.88</v>
      </c>
      <c r="J52" s="62">
        <f t="shared" si="36"/>
        <v>0</v>
      </c>
      <c r="K52" s="281">
        <f t="shared" si="37"/>
        <v>197.4</v>
      </c>
      <c r="L52" s="62">
        <f t="shared" si="38"/>
        <v>0</v>
      </c>
      <c r="M52" s="83"/>
    </row>
    <row r="53" spans="1:13">
      <c r="A53" s="20">
        <v>0</v>
      </c>
      <c r="B53" s="6" t="s">
        <v>4666</v>
      </c>
      <c r="C53" s="4" t="s">
        <v>4664</v>
      </c>
      <c r="D53" s="4" t="s">
        <v>58</v>
      </c>
      <c r="E53" s="48" t="s">
        <v>52</v>
      </c>
      <c r="F53" s="5">
        <v>1.71</v>
      </c>
      <c r="G53" s="5">
        <f t="shared" si="34"/>
        <v>179.55</v>
      </c>
      <c r="H53" s="61"/>
      <c r="I53" s="60">
        <f t="shared" si="35"/>
        <v>1.71</v>
      </c>
      <c r="J53" s="62">
        <f t="shared" si="36"/>
        <v>0</v>
      </c>
      <c r="K53" s="281">
        <f t="shared" si="37"/>
        <v>179.55</v>
      </c>
      <c r="L53" s="62">
        <f t="shared" si="38"/>
        <v>0</v>
      </c>
      <c r="M53" s="83"/>
    </row>
    <row r="54" spans="1:13">
      <c r="A54" s="20">
        <v>0</v>
      </c>
      <c r="B54" s="6" t="s">
        <v>4667</v>
      </c>
      <c r="C54" s="4" t="s">
        <v>4664</v>
      </c>
      <c r="D54" s="4" t="s">
        <v>61</v>
      </c>
      <c r="E54" s="48" t="s">
        <v>52</v>
      </c>
      <c r="F54" s="5">
        <v>1.52</v>
      </c>
      <c r="G54" s="5">
        <f t="shared" si="34"/>
        <v>159.6</v>
      </c>
      <c r="H54" s="61"/>
      <c r="I54" s="60">
        <f t="shared" si="35"/>
        <v>1.52</v>
      </c>
      <c r="J54" s="62">
        <f t="shared" si="36"/>
        <v>0</v>
      </c>
      <c r="K54" s="281">
        <f t="shared" si="37"/>
        <v>159.6</v>
      </c>
      <c r="L54" s="62">
        <f t="shared" si="38"/>
        <v>0</v>
      </c>
      <c r="M54" s="83"/>
    </row>
    <row r="55" spans="1:13">
      <c r="A55" s="20">
        <v>0</v>
      </c>
      <c r="B55" s="6" t="s">
        <v>4668</v>
      </c>
      <c r="C55" s="4" t="s">
        <v>4664</v>
      </c>
      <c r="D55" s="4" t="s">
        <v>63</v>
      </c>
      <c r="E55" s="48" t="s">
        <v>52</v>
      </c>
      <c r="F55" s="5">
        <v>1.52</v>
      </c>
      <c r="G55" s="5">
        <f t="shared" si="34"/>
        <v>159.6</v>
      </c>
      <c r="H55" s="61"/>
      <c r="I55" s="60">
        <f t="shared" si="35"/>
        <v>1.52</v>
      </c>
      <c r="J55" s="62">
        <f t="shared" si="36"/>
        <v>0</v>
      </c>
      <c r="K55" s="281">
        <f t="shared" si="37"/>
        <v>159.6</v>
      </c>
      <c r="L55" s="62">
        <f t="shared" si="38"/>
        <v>0</v>
      </c>
      <c r="M55" s="83"/>
    </row>
    <row r="56" spans="1:13">
      <c r="A56" s="20">
        <v>0</v>
      </c>
      <c r="B56" s="6" t="s">
        <v>4669</v>
      </c>
      <c r="C56" s="4" t="s">
        <v>4664</v>
      </c>
      <c r="D56" s="4" t="s">
        <v>65</v>
      </c>
      <c r="E56" s="48" t="s">
        <v>52</v>
      </c>
      <c r="F56" s="5">
        <v>1.52</v>
      </c>
      <c r="G56" s="5">
        <f t="shared" si="34"/>
        <v>159.6</v>
      </c>
      <c r="H56" s="61"/>
      <c r="I56" s="60">
        <f t="shared" si="35"/>
        <v>1.52</v>
      </c>
      <c r="J56" s="62">
        <f t="shared" si="36"/>
        <v>0</v>
      </c>
      <c r="K56" s="281">
        <f t="shared" si="37"/>
        <v>159.6</v>
      </c>
      <c r="L56" s="62">
        <f t="shared" si="38"/>
        <v>0</v>
      </c>
      <c r="M56" s="83"/>
    </row>
    <row r="57" spans="1:13">
      <c r="A57" s="20">
        <v>0</v>
      </c>
      <c r="B57" s="6" t="s">
        <v>4670</v>
      </c>
      <c r="C57" s="4" t="s">
        <v>4664</v>
      </c>
      <c r="D57" s="4" t="s">
        <v>67</v>
      </c>
      <c r="E57" s="48" t="s">
        <v>52</v>
      </c>
      <c r="F57" s="5">
        <v>1.52</v>
      </c>
      <c r="G57" s="5">
        <f t="shared" si="34"/>
        <v>159.6</v>
      </c>
      <c r="H57" s="61"/>
      <c r="I57" s="60">
        <f t="shared" si="35"/>
        <v>1.52</v>
      </c>
      <c r="J57" s="62">
        <f t="shared" si="36"/>
        <v>0</v>
      </c>
      <c r="K57" s="281">
        <f t="shared" si="37"/>
        <v>159.6</v>
      </c>
      <c r="L57" s="62">
        <f t="shared" si="38"/>
        <v>0</v>
      </c>
      <c r="M57" s="83"/>
    </row>
    <row r="58" spans="1:13">
      <c r="A58" s="20">
        <v>0</v>
      </c>
      <c r="B58" s="6" t="s">
        <v>4775</v>
      </c>
      <c r="C58" s="4" t="s">
        <v>4664</v>
      </c>
      <c r="D58" s="4" t="s">
        <v>69</v>
      </c>
      <c r="E58" s="48" t="s">
        <v>52</v>
      </c>
      <c r="F58" s="5">
        <v>1.52</v>
      </c>
      <c r="G58" s="5">
        <f t="shared" ref="G58:G60" si="39">ROUND(F58*Курс_EUR,2)</f>
        <v>159.6</v>
      </c>
      <c r="H58" s="61"/>
      <c r="I58" s="60">
        <f t="shared" ref="I58:I60" si="40">F58*(1-Скидка_SM_CST)</f>
        <v>1.52</v>
      </c>
      <c r="J58" s="62">
        <f t="shared" ref="J58:J60" si="41">I58*H58</f>
        <v>0</v>
      </c>
      <c r="K58" s="281">
        <f t="shared" ref="K58:K60" si="42">G58*(1-Скидка_SM_CST)</f>
        <v>159.6</v>
      </c>
      <c r="L58" s="62">
        <f t="shared" ref="L58:L60" si="43">H58*K58</f>
        <v>0</v>
      </c>
      <c r="M58" s="83"/>
    </row>
    <row r="59" spans="1:13">
      <c r="A59" s="20">
        <v>0</v>
      </c>
      <c r="B59" s="6" t="s">
        <v>4671</v>
      </c>
      <c r="C59" s="4" t="s">
        <v>4664</v>
      </c>
      <c r="D59" s="4" t="s">
        <v>71</v>
      </c>
      <c r="E59" s="48" t="s">
        <v>52</v>
      </c>
      <c r="F59" s="5">
        <v>1.52</v>
      </c>
      <c r="G59" s="5">
        <f t="shared" si="39"/>
        <v>159.6</v>
      </c>
      <c r="H59" s="61"/>
      <c r="I59" s="60">
        <f t="shared" si="40"/>
        <v>1.52</v>
      </c>
      <c r="J59" s="62">
        <f t="shared" si="41"/>
        <v>0</v>
      </c>
      <c r="K59" s="281">
        <f t="shared" si="42"/>
        <v>159.6</v>
      </c>
      <c r="L59" s="62">
        <f t="shared" si="43"/>
        <v>0</v>
      </c>
      <c r="M59" s="83"/>
    </row>
    <row r="60" spans="1:13">
      <c r="A60" s="20">
        <v>0</v>
      </c>
      <c r="B60" s="6" t="s">
        <v>4776</v>
      </c>
      <c r="C60" s="4" t="s">
        <v>4664</v>
      </c>
      <c r="D60" s="4" t="s">
        <v>73</v>
      </c>
      <c r="E60" s="48" t="s">
        <v>52</v>
      </c>
      <c r="F60" s="5">
        <v>1.52</v>
      </c>
      <c r="G60" s="5">
        <f t="shared" si="39"/>
        <v>159.6</v>
      </c>
      <c r="H60" s="61"/>
      <c r="I60" s="60">
        <f t="shared" si="40"/>
        <v>1.52</v>
      </c>
      <c r="J60" s="62">
        <f t="shared" si="41"/>
        <v>0</v>
      </c>
      <c r="K60" s="281">
        <f t="shared" si="42"/>
        <v>159.6</v>
      </c>
      <c r="L60" s="62">
        <f t="shared" si="43"/>
        <v>0</v>
      </c>
      <c r="M60" s="83"/>
    </row>
    <row r="61" spans="1:13">
      <c r="A61" s="20">
        <v>0</v>
      </c>
      <c r="B61" s="6" t="s">
        <v>4672</v>
      </c>
      <c r="C61" s="4" t="s">
        <v>4664</v>
      </c>
      <c r="D61" s="4" t="s">
        <v>75</v>
      </c>
      <c r="E61" s="48" t="s">
        <v>52</v>
      </c>
      <c r="F61" s="5">
        <v>1.52</v>
      </c>
      <c r="G61" s="5">
        <f t="shared" si="34"/>
        <v>159.6</v>
      </c>
      <c r="H61" s="61"/>
      <c r="I61" s="60">
        <f t="shared" si="35"/>
        <v>1.52</v>
      </c>
      <c r="J61" s="62">
        <f t="shared" si="36"/>
        <v>0</v>
      </c>
      <c r="K61" s="281">
        <f t="shared" si="37"/>
        <v>159.6</v>
      </c>
      <c r="L61" s="62">
        <f t="shared" si="38"/>
        <v>0</v>
      </c>
      <c r="M61" s="83"/>
    </row>
    <row r="62" spans="1:13">
      <c r="A62" s="20"/>
      <c r="B62" s="6"/>
      <c r="C62" s="4"/>
      <c r="D62" s="4"/>
      <c r="E62" s="48"/>
      <c r="F62" s="5"/>
      <c r="G62" s="5"/>
      <c r="H62" s="61"/>
      <c r="I62" s="60"/>
      <c r="J62" s="62"/>
      <c r="K62" s="281"/>
      <c r="L62" s="62"/>
    </row>
    <row r="63" spans="1:13" ht="12.45" thickBot="1">
      <c r="A63" s="20"/>
      <c r="B63" s="336" t="s">
        <v>4577</v>
      </c>
      <c r="C63" s="336"/>
      <c r="D63" s="336"/>
      <c r="E63" s="336"/>
      <c r="F63" s="337"/>
      <c r="G63" s="265"/>
      <c r="H63" s="61"/>
      <c r="I63" s="62"/>
      <c r="J63" s="62"/>
      <c r="K63" s="281"/>
      <c r="L63" s="62"/>
    </row>
    <row r="64" spans="1:13">
      <c r="A64" s="20">
        <v>0</v>
      </c>
      <c r="B64" s="120">
        <v>154305</v>
      </c>
      <c r="C64" s="120" t="s">
        <v>4579</v>
      </c>
      <c r="D64" s="4" t="s">
        <v>521</v>
      </c>
      <c r="E64" s="48" t="s">
        <v>52</v>
      </c>
      <c r="F64" s="5">
        <v>1</v>
      </c>
      <c r="G64" s="5">
        <f t="shared" ref="G64:G71" si="44">ROUND(F64*Курс_EUR,2)</f>
        <v>105</v>
      </c>
      <c r="H64" s="61"/>
      <c r="I64" s="62">
        <f t="shared" ref="I64:I71" si="45">F64*(1-Скидка_RP_CST)</f>
        <v>1</v>
      </c>
      <c r="J64" s="62">
        <f t="shared" ref="J64:J71" si="46">I64*H64</f>
        <v>0</v>
      </c>
      <c r="K64" s="281">
        <f t="shared" ref="K64:K71" si="47">G64*(1-Скидка_SM_CST)</f>
        <v>105</v>
      </c>
      <c r="L64" s="62">
        <f t="shared" si="19"/>
        <v>0</v>
      </c>
    </row>
    <row r="65" spans="1:12">
      <c r="A65" s="20">
        <v>0</v>
      </c>
      <c r="B65" s="120">
        <v>154306</v>
      </c>
      <c r="C65" s="120" t="s">
        <v>4579</v>
      </c>
      <c r="D65" s="4" t="s">
        <v>523</v>
      </c>
      <c r="E65" s="48" t="s">
        <v>52</v>
      </c>
      <c r="F65" s="5">
        <v>0.9</v>
      </c>
      <c r="G65" s="5">
        <f t="shared" si="44"/>
        <v>94.5</v>
      </c>
      <c r="H65" s="61"/>
      <c r="I65" s="62">
        <f t="shared" si="45"/>
        <v>0.9</v>
      </c>
      <c r="J65" s="62">
        <f t="shared" si="46"/>
        <v>0</v>
      </c>
      <c r="K65" s="281">
        <f t="shared" si="47"/>
        <v>94.5</v>
      </c>
      <c r="L65" s="62">
        <f t="shared" si="19"/>
        <v>0</v>
      </c>
    </row>
    <row r="66" spans="1:12">
      <c r="A66" s="20">
        <v>0</v>
      </c>
      <c r="B66" s="120">
        <v>154308</v>
      </c>
      <c r="C66" s="120" t="s">
        <v>4579</v>
      </c>
      <c r="D66" s="4" t="s">
        <v>527</v>
      </c>
      <c r="E66" s="48" t="s">
        <v>52</v>
      </c>
      <c r="F66" s="5">
        <v>0.82</v>
      </c>
      <c r="G66" s="5">
        <f t="shared" si="44"/>
        <v>86.1</v>
      </c>
      <c r="H66" s="61"/>
      <c r="I66" s="62">
        <f t="shared" si="45"/>
        <v>0.82</v>
      </c>
      <c r="J66" s="62">
        <f t="shared" si="46"/>
        <v>0</v>
      </c>
      <c r="K66" s="281">
        <f t="shared" si="47"/>
        <v>86.1</v>
      </c>
      <c r="L66" s="62">
        <f t="shared" si="19"/>
        <v>0</v>
      </c>
    </row>
    <row r="67" spans="1:12">
      <c r="A67" s="20">
        <v>0</v>
      </c>
      <c r="B67" s="120">
        <v>154309</v>
      </c>
      <c r="C67" s="120" t="s">
        <v>4579</v>
      </c>
      <c r="D67" s="4" t="s">
        <v>551</v>
      </c>
      <c r="E67" s="48" t="s">
        <v>52</v>
      </c>
      <c r="F67" s="5">
        <v>0.82</v>
      </c>
      <c r="G67" s="5">
        <f t="shared" si="44"/>
        <v>86.1</v>
      </c>
      <c r="H67" s="61"/>
      <c r="I67" s="62">
        <f t="shared" si="45"/>
        <v>0.82</v>
      </c>
      <c r="J67" s="62">
        <f t="shared" si="46"/>
        <v>0</v>
      </c>
      <c r="K67" s="281">
        <f t="shared" si="47"/>
        <v>86.1</v>
      </c>
      <c r="L67" s="62">
        <f t="shared" si="19"/>
        <v>0</v>
      </c>
    </row>
    <row r="68" spans="1:12">
      <c r="A68" s="20">
        <v>0</v>
      </c>
      <c r="B68" s="120">
        <v>154310</v>
      </c>
      <c r="C68" s="120" t="s">
        <v>4579</v>
      </c>
      <c r="D68" s="4" t="s">
        <v>552</v>
      </c>
      <c r="E68" s="48" t="s">
        <v>52</v>
      </c>
      <c r="F68" s="5">
        <v>0.82</v>
      </c>
      <c r="G68" s="5">
        <f t="shared" si="44"/>
        <v>86.1</v>
      </c>
      <c r="H68" s="61"/>
      <c r="I68" s="62">
        <f t="shared" si="45"/>
        <v>0.82</v>
      </c>
      <c r="J68" s="62">
        <f t="shared" si="46"/>
        <v>0</v>
      </c>
      <c r="K68" s="281">
        <f t="shared" si="47"/>
        <v>86.1</v>
      </c>
      <c r="L68" s="62">
        <f t="shared" si="19"/>
        <v>0</v>
      </c>
    </row>
    <row r="69" spans="1:12">
      <c r="A69" s="20">
        <v>0</v>
      </c>
      <c r="B69" s="120">
        <v>154311</v>
      </c>
      <c r="C69" s="120" t="s">
        <v>4579</v>
      </c>
      <c r="D69" s="4" t="s">
        <v>553</v>
      </c>
      <c r="E69" s="48" t="s">
        <v>52</v>
      </c>
      <c r="F69" s="5">
        <v>0.82</v>
      </c>
      <c r="G69" s="5">
        <f t="shared" si="44"/>
        <v>86.1</v>
      </c>
      <c r="H69" s="61"/>
      <c r="I69" s="62">
        <f t="shared" si="45"/>
        <v>0.82</v>
      </c>
      <c r="J69" s="62">
        <f t="shared" si="46"/>
        <v>0</v>
      </c>
      <c r="K69" s="281">
        <f t="shared" si="47"/>
        <v>86.1</v>
      </c>
      <c r="L69" s="62">
        <f t="shared" si="19"/>
        <v>0</v>
      </c>
    </row>
    <row r="70" spans="1:12">
      <c r="A70" s="20">
        <v>0</v>
      </c>
      <c r="B70" s="120">
        <v>154312</v>
      </c>
      <c r="C70" s="120" t="s">
        <v>4579</v>
      </c>
      <c r="D70" s="4" t="s">
        <v>490</v>
      </c>
      <c r="E70" s="48" t="s">
        <v>52</v>
      </c>
      <c r="F70" s="5">
        <v>0.82</v>
      </c>
      <c r="G70" s="5">
        <f t="shared" si="44"/>
        <v>86.1</v>
      </c>
      <c r="H70" s="61"/>
      <c r="I70" s="62">
        <f t="shared" si="45"/>
        <v>0.82</v>
      </c>
      <c r="J70" s="62">
        <f t="shared" si="46"/>
        <v>0</v>
      </c>
      <c r="K70" s="281">
        <f t="shared" si="47"/>
        <v>86.1</v>
      </c>
      <c r="L70" s="62">
        <f t="shared" si="19"/>
        <v>0</v>
      </c>
    </row>
    <row r="71" spans="1:12">
      <c r="A71" s="20">
        <v>0</v>
      </c>
      <c r="B71" s="120">
        <v>154314</v>
      </c>
      <c r="C71" s="120" t="s">
        <v>4579</v>
      </c>
      <c r="D71" s="4" t="s">
        <v>4578</v>
      </c>
      <c r="E71" s="48" t="s">
        <v>52</v>
      </c>
      <c r="F71" s="5">
        <v>0.82</v>
      </c>
      <c r="G71" s="5">
        <f t="shared" si="44"/>
        <v>86.1</v>
      </c>
      <c r="H71" s="61"/>
      <c r="I71" s="62">
        <f t="shared" si="45"/>
        <v>0.82</v>
      </c>
      <c r="J71" s="62">
        <f t="shared" si="46"/>
        <v>0</v>
      </c>
      <c r="K71" s="281">
        <f t="shared" si="47"/>
        <v>86.1</v>
      </c>
      <c r="L71" s="62">
        <f t="shared" si="19"/>
        <v>0</v>
      </c>
    </row>
    <row r="72" spans="1:12">
      <c r="A72" s="119"/>
      <c r="B72" s="170"/>
      <c r="C72" s="170"/>
      <c r="D72" s="6"/>
      <c r="E72" s="255"/>
      <c r="F72" s="7"/>
      <c r="G72" s="7"/>
      <c r="H72" s="61"/>
      <c r="I72" s="62"/>
      <c r="J72" s="62"/>
      <c r="K72" s="60"/>
      <c r="L72" s="62"/>
    </row>
    <row r="73" spans="1:12">
      <c r="A73" s="12"/>
      <c r="F73" s="82"/>
      <c r="G73" s="82"/>
      <c r="H73" s="82"/>
    </row>
    <row r="74" spans="1:12">
      <c r="A74" s="12"/>
      <c r="B74" s="12" t="s">
        <v>45</v>
      </c>
    </row>
    <row r="75" spans="1:12">
      <c r="A75" s="12"/>
      <c r="B75" s="12"/>
    </row>
  </sheetData>
  <autoFilter ref="A6:L72" xr:uid="{92512DF1-8A31-4169-8505-8E3C4D010ABD}"/>
  <mergeCells count="7">
    <mergeCell ref="B2:F2"/>
    <mergeCell ref="B3:F3"/>
    <mergeCell ref="B7:F7"/>
    <mergeCell ref="B38:F38"/>
    <mergeCell ref="B63:F63"/>
    <mergeCell ref="B27:F27"/>
    <mergeCell ref="B49:F49"/>
  </mergeCells>
  <hyperlinks>
    <hyperlink ref="E5" location="Содержание!A1" display="Содержание" xr:uid="{3CF2C6D2-14E3-4070-9E93-7E65AF47C03B}"/>
  </hyperlinks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39"/>
  <sheetViews>
    <sheetView tabSelected="1" zoomScaleNormal="100" workbookViewId="0">
      <pane xSplit="3" ySplit="7" topLeftCell="D622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5234375" defaultRowHeight="12" outlineLevelCol="1"/>
  <cols>
    <col min="1" max="1" width="5.53515625" style="1" hidden="1" customWidth="1" outlineLevel="1"/>
    <col min="2" max="2" width="7.3046875" style="1" customWidth="1" collapsed="1"/>
    <col min="3" max="3" width="69.3046875" style="1" customWidth="1"/>
    <col min="4" max="4" width="10" style="1" customWidth="1"/>
    <col min="5" max="5" width="7.15234375" style="1" customWidth="1"/>
    <col min="6" max="7" width="8.15234375" style="1" customWidth="1"/>
    <col min="8" max="8" width="8.15234375" style="1" customWidth="1" outlineLevel="1"/>
    <col min="9" max="12" width="9.15234375" style="1" customWidth="1" outlineLevel="1"/>
    <col min="13" max="13" width="1.53515625" style="1" customWidth="1" outlineLevel="1"/>
    <col min="14" max="14" width="8.15234375" style="1" customWidth="1" outlineLevel="1"/>
    <col min="15" max="16384" width="9.15234375" style="1"/>
  </cols>
  <sheetData>
    <row r="2" spans="1:13" ht="15.9">
      <c r="B2" s="329" t="s">
        <v>0</v>
      </c>
      <c r="C2" s="329"/>
      <c r="D2" s="329"/>
      <c r="E2" s="329"/>
      <c r="F2" s="329"/>
      <c r="G2" s="248"/>
      <c r="H2" s="248"/>
    </row>
    <row r="3" spans="1:13" ht="15.9">
      <c r="B3" s="329" t="s">
        <v>3277</v>
      </c>
      <c r="C3" s="329"/>
      <c r="D3" s="329"/>
      <c r="E3" s="329"/>
      <c r="F3" s="329"/>
      <c r="G3" s="248"/>
      <c r="H3" s="248"/>
      <c r="K3" s="279"/>
      <c r="L3" s="279"/>
    </row>
    <row r="4" spans="1:13">
      <c r="F4" s="2"/>
      <c r="G4" s="2"/>
      <c r="H4" s="2"/>
      <c r="I4" s="44" t="s">
        <v>1595</v>
      </c>
      <c r="J4" s="45">
        <v>0</v>
      </c>
      <c r="K4" s="279"/>
      <c r="L4" s="279"/>
    </row>
    <row r="5" spans="1:13">
      <c r="B5" s="1" t="s">
        <v>3164</v>
      </c>
      <c r="I5" s="44" t="s">
        <v>3103</v>
      </c>
      <c r="J5" s="45">
        <v>0</v>
      </c>
      <c r="K5" s="82"/>
      <c r="L5" s="82"/>
    </row>
    <row r="6" spans="1:13" ht="15" thickBot="1">
      <c r="B6" s="1" t="s">
        <v>1</v>
      </c>
      <c r="D6" s="40" t="s">
        <v>1716</v>
      </c>
      <c r="I6" s="44" t="s">
        <v>1596</v>
      </c>
      <c r="J6" s="7">
        <f>SUM(J10:J634)</f>
        <v>0</v>
      </c>
      <c r="K6" s="44" t="s">
        <v>4582</v>
      </c>
      <c r="L6" s="7">
        <f>SUM(L10:L634)</f>
        <v>0</v>
      </c>
    </row>
    <row r="7" spans="1:13" ht="36.450000000000003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4901</v>
      </c>
      <c r="K7" s="56" t="s">
        <v>1597</v>
      </c>
      <c r="L7" s="57" t="s">
        <v>4581</v>
      </c>
    </row>
    <row r="8" spans="1:13" ht="16.3" thickBot="1">
      <c r="A8" s="4"/>
      <c r="B8" s="343" t="s">
        <v>6</v>
      </c>
      <c r="C8" s="341"/>
      <c r="D8" s="341"/>
      <c r="E8" s="341"/>
      <c r="F8" s="341"/>
      <c r="G8" s="298"/>
      <c r="H8" s="58"/>
      <c r="I8" s="58"/>
      <c r="J8" s="58"/>
      <c r="K8" s="58"/>
      <c r="L8" s="58"/>
    </row>
    <row r="9" spans="1:13" ht="12.45" thickBot="1">
      <c r="A9" s="4"/>
      <c r="B9" s="338" t="s">
        <v>667</v>
      </c>
      <c r="C9" s="339"/>
      <c r="D9" s="339"/>
      <c r="E9" s="339"/>
      <c r="F9" s="340"/>
      <c r="G9" s="297"/>
      <c r="H9" s="58"/>
      <c r="I9" s="58"/>
      <c r="J9" s="58"/>
      <c r="K9" s="58"/>
      <c r="L9" s="58"/>
    </row>
    <row r="10" spans="1:13">
      <c r="A10" s="119">
        <v>0</v>
      </c>
      <c r="B10" s="120">
        <v>105144</v>
      </c>
      <c r="C10" s="3" t="s">
        <v>4362</v>
      </c>
      <c r="D10" s="3" t="s">
        <v>1866</v>
      </c>
      <c r="E10" s="3" t="s">
        <v>7</v>
      </c>
      <c r="F10" s="5">
        <v>0.72</v>
      </c>
      <c r="G10" s="5">
        <f t="shared" ref="G10:G15" si="0">ROUND(F10*Курс_EUR,2)</f>
        <v>75.599999999999994</v>
      </c>
      <c r="H10" s="61"/>
      <c r="I10" s="62">
        <f t="shared" ref="I10:I15" si="1">F10*(1-Скидка_RP_ind)</f>
        <v>0.72</v>
      </c>
      <c r="J10" s="62">
        <f t="shared" ref="J10:J15" si="2">I10*H10</f>
        <v>0</v>
      </c>
      <c r="K10" s="62">
        <f t="shared" ref="K10:K15" si="3">G10*(1-Скидка_RP_ind)</f>
        <v>75.599999999999994</v>
      </c>
      <c r="L10" s="62">
        <f t="shared" ref="L10:L15" si="4">H10*K10</f>
        <v>0</v>
      </c>
      <c r="M10" s="1" t="s">
        <v>1877</v>
      </c>
    </row>
    <row r="11" spans="1:13">
      <c r="A11" s="119">
        <v>0</v>
      </c>
      <c r="B11" s="120">
        <v>105243</v>
      </c>
      <c r="C11" s="3" t="s">
        <v>2558</v>
      </c>
      <c r="D11" s="3" t="s">
        <v>1866</v>
      </c>
      <c r="E11" s="3" t="s">
        <v>7</v>
      </c>
      <c r="F11" s="5">
        <v>0.67</v>
      </c>
      <c r="G11" s="5">
        <f t="shared" si="0"/>
        <v>70.349999999999994</v>
      </c>
      <c r="H11" s="61"/>
      <c r="I11" s="62">
        <f t="shared" si="1"/>
        <v>0.67</v>
      </c>
      <c r="J11" s="62">
        <f t="shared" si="2"/>
        <v>0</v>
      </c>
      <c r="K11" s="62">
        <f t="shared" si="3"/>
        <v>70.349999999999994</v>
      </c>
      <c r="L11" s="62">
        <f t="shared" si="4"/>
        <v>0</v>
      </c>
      <c r="M11" s="1" t="s">
        <v>1877</v>
      </c>
    </row>
    <row r="12" spans="1:13">
      <c r="A12" s="119">
        <v>0</v>
      </c>
      <c r="B12" s="120">
        <v>105323</v>
      </c>
      <c r="C12" s="3" t="s">
        <v>4534</v>
      </c>
      <c r="D12" s="3" t="s">
        <v>1866</v>
      </c>
      <c r="E12" s="3" t="s">
        <v>7</v>
      </c>
      <c r="F12" s="5">
        <v>0.56000000000000005</v>
      </c>
      <c r="G12" s="5">
        <f t="shared" si="0"/>
        <v>58.8</v>
      </c>
      <c r="H12" s="61"/>
      <c r="I12" s="62">
        <f t="shared" si="1"/>
        <v>0.56000000000000005</v>
      </c>
      <c r="J12" s="62">
        <f t="shared" si="2"/>
        <v>0</v>
      </c>
      <c r="K12" s="62">
        <f t="shared" si="3"/>
        <v>58.8</v>
      </c>
      <c r="L12" s="62">
        <f t="shared" si="4"/>
        <v>0</v>
      </c>
      <c r="M12" s="1" t="s">
        <v>1877</v>
      </c>
    </row>
    <row r="13" spans="1:13">
      <c r="A13" s="119">
        <v>0</v>
      </c>
      <c r="B13" s="120">
        <v>105343</v>
      </c>
      <c r="C13" s="3" t="s">
        <v>2727</v>
      </c>
      <c r="D13" s="3" t="s">
        <v>1866</v>
      </c>
      <c r="E13" s="3" t="s">
        <v>7</v>
      </c>
      <c r="F13" s="5">
        <v>0.67</v>
      </c>
      <c r="G13" s="5">
        <f t="shared" si="0"/>
        <v>70.349999999999994</v>
      </c>
      <c r="H13" s="61"/>
      <c r="I13" s="62">
        <f t="shared" si="1"/>
        <v>0.67</v>
      </c>
      <c r="J13" s="62">
        <f t="shared" si="2"/>
        <v>0</v>
      </c>
      <c r="K13" s="62">
        <f t="shared" si="3"/>
        <v>70.349999999999994</v>
      </c>
      <c r="L13" s="62">
        <f t="shared" si="4"/>
        <v>0</v>
      </c>
      <c r="M13" s="1" t="s">
        <v>1877</v>
      </c>
    </row>
    <row r="14" spans="1:13">
      <c r="A14" s="119">
        <v>0</v>
      </c>
      <c r="B14" s="120">
        <v>105543</v>
      </c>
      <c r="C14" s="3" t="s">
        <v>2559</v>
      </c>
      <c r="D14" s="3" t="s">
        <v>1866</v>
      </c>
      <c r="E14" s="3" t="s">
        <v>7</v>
      </c>
      <c r="F14" s="5">
        <v>0.63</v>
      </c>
      <c r="G14" s="5">
        <f t="shared" si="0"/>
        <v>66.150000000000006</v>
      </c>
      <c r="H14" s="61"/>
      <c r="I14" s="62">
        <f t="shared" si="1"/>
        <v>0.63</v>
      </c>
      <c r="J14" s="62">
        <f t="shared" si="2"/>
        <v>0</v>
      </c>
      <c r="K14" s="62">
        <f t="shared" si="3"/>
        <v>66.150000000000006</v>
      </c>
      <c r="L14" s="62">
        <f t="shared" si="4"/>
        <v>0</v>
      </c>
      <c r="M14" s="1" t="s">
        <v>1877</v>
      </c>
    </row>
    <row r="15" spans="1:13">
      <c r="A15" s="119">
        <v>0</v>
      </c>
      <c r="B15" s="120">
        <v>105643</v>
      </c>
      <c r="C15" s="3" t="s">
        <v>2783</v>
      </c>
      <c r="D15" s="3" t="s">
        <v>1866</v>
      </c>
      <c r="E15" s="3" t="s">
        <v>7</v>
      </c>
      <c r="F15" s="5">
        <v>0.73</v>
      </c>
      <c r="G15" s="5">
        <f t="shared" si="0"/>
        <v>76.650000000000006</v>
      </c>
      <c r="H15" s="61"/>
      <c r="I15" s="62">
        <f t="shared" si="1"/>
        <v>0.73</v>
      </c>
      <c r="J15" s="62">
        <f t="shared" si="2"/>
        <v>0</v>
      </c>
      <c r="K15" s="62">
        <f t="shared" si="3"/>
        <v>76.650000000000006</v>
      </c>
      <c r="L15" s="62">
        <f t="shared" si="4"/>
        <v>0</v>
      </c>
      <c r="M15" s="1" t="s">
        <v>1877</v>
      </c>
    </row>
    <row r="16" spans="1:13" ht="12.45" thickBot="1">
      <c r="A16" s="119"/>
      <c r="B16" s="120"/>
      <c r="C16" s="3"/>
      <c r="D16" s="3"/>
      <c r="E16" s="3"/>
      <c r="F16" s="5"/>
      <c r="G16" s="5"/>
      <c r="H16" s="61"/>
      <c r="I16" s="62"/>
      <c r="J16" s="62"/>
      <c r="K16" s="62"/>
      <c r="L16" s="62"/>
    </row>
    <row r="17" spans="1:13" ht="12.45" thickBot="1">
      <c r="A17" s="119"/>
      <c r="B17" s="338" t="s">
        <v>1910</v>
      </c>
      <c r="C17" s="339"/>
      <c r="D17" s="339"/>
      <c r="E17" s="339"/>
      <c r="F17" s="340"/>
      <c r="G17" s="297"/>
      <c r="H17" s="61"/>
      <c r="I17" s="62"/>
      <c r="J17" s="62"/>
      <c r="K17" s="62"/>
      <c r="L17" s="62"/>
    </row>
    <row r="18" spans="1:13">
      <c r="A18" s="119">
        <v>0</v>
      </c>
      <c r="B18" s="120">
        <v>110341</v>
      </c>
      <c r="C18" s="4" t="s">
        <v>1867</v>
      </c>
      <c r="D18" s="4" t="s">
        <v>2059</v>
      </c>
      <c r="E18" s="4" t="s">
        <v>7</v>
      </c>
      <c r="F18" s="5">
        <v>2.38</v>
      </c>
      <c r="G18" s="5">
        <f t="shared" ref="G18:G23" si="5">ROUND(F18*Курс_EUR,2)</f>
        <v>249.9</v>
      </c>
      <c r="H18" s="61"/>
      <c r="I18" s="62">
        <f t="shared" ref="I18:I23" si="6">F18*(1-Скидка_RP_ind)</f>
        <v>2.38</v>
      </c>
      <c r="J18" s="62">
        <f t="shared" ref="J18:J23" si="7">I18*H18</f>
        <v>0</v>
      </c>
      <c r="K18" s="62">
        <f t="shared" ref="K18:K23" si="8">G18*(1-Скидка_RP_ind)</f>
        <v>249.9</v>
      </c>
      <c r="L18" s="62">
        <f t="shared" ref="L18:L23" si="9">H18*K18</f>
        <v>0</v>
      </c>
      <c r="M18" s="1" t="s">
        <v>1877</v>
      </c>
    </row>
    <row r="19" spans="1:13">
      <c r="A19" s="119">
        <v>0</v>
      </c>
      <c r="B19" s="120">
        <v>110342</v>
      </c>
      <c r="C19" s="4" t="s">
        <v>4150</v>
      </c>
      <c r="D19" s="4" t="s">
        <v>2059</v>
      </c>
      <c r="E19" s="4" t="s">
        <v>7</v>
      </c>
      <c r="F19" s="5">
        <v>2.23</v>
      </c>
      <c r="G19" s="5">
        <f t="shared" si="5"/>
        <v>234.15</v>
      </c>
      <c r="H19" s="61"/>
      <c r="I19" s="62">
        <f t="shared" si="6"/>
        <v>2.23</v>
      </c>
      <c r="J19" s="62">
        <f t="shared" si="7"/>
        <v>0</v>
      </c>
      <c r="K19" s="62">
        <f t="shared" si="8"/>
        <v>234.15</v>
      </c>
      <c r="L19" s="62">
        <f t="shared" si="9"/>
        <v>0</v>
      </c>
      <c r="M19" s="1" t="s">
        <v>1877</v>
      </c>
    </row>
    <row r="20" spans="1:13">
      <c r="A20" s="119">
        <v>0</v>
      </c>
      <c r="B20" s="120">
        <v>110343</v>
      </c>
      <c r="C20" s="4" t="s">
        <v>1868</v>
      </c>
      <c r="D20" s="4" t="s">
        <v>2059</v>
      </c>
      <c r="E20" s="4" t="s">
        <v>7</v>
      </c>
      <c r="F20" s="5">
        <v>1.84</v>
      </c>
      <c r="G20" s="5">
        <f t="shared" si="5"/>
        <v>193.2</v>
      </c>
      <c r="H20" s="61"/>
      <c r="I20" s="62">
        <f t="shared" si="6"/>
        <v>1.84</v>
      </c>
      <c r="J20" s="62">
        <f t="shared" si="7"/>
        <v>0</v>
      </c>
      <c r="K20" s="62">
        <f t="shared" si="8"/>
        <v>193.2</v>
      </c>
      <c r="L20" s="62">
        <f t="shared" si="9"/>
        <v>0</v>
      </c>
      <c r="M20" s="1" t="s">
        <v>1877</v>
      </c>
    </row>
    <row r="21" spans="1:13">
      <c r="A21" s="119">
        <v>0</v>
      </c>
      <c r="B21" s="120">
        <v>110345</v>
      </c>
      <c r="C21" s="4" t="s">
        <v>1869</v>
      </c>
      <c r="D21" s="4" t="s">
        <v>2059</v>
      </c>
      <c r="E21" s="4" t="s">
        <v>7</v>
      </c>
      <c r="F21" s="5">
        <v>1.45</v>
      </c>
      <c r="G21" s="5">
        <f t="shared" si="5"/>
        <v>152.25</v>
      </c>
      <c r="H21" s="61"/>
      <c r="I21" s="62">
        <f t="shared" si="6"/>
        <v>1.45</v>
      </c>
      <c r="J21" s="62">
        <f t="shared" si="7"/>
        <v>0</v>
      </c>
      <c r="K21" s="62">
        <f t="shared" si="8"/>
        <v>152.25</v>
      </c>
      <c r="L21" s="62">
        <f t="shared" si="9"/>
        <v>0</v>
      </c>
      <c r="M21" s="1" t="s">
        <v>1877</v>
      </c>
    </row>
    <row r="22" spans="1:13">
      <c r="A22" s="119">
        <v>0</v>
      </c>
      <c r="B22" s="120">
        <v>110346</v>
      </c>
      <c r="C22" s="4" t="s">
        <v>1880</v>
      </c>
      <c r="D22" s="4" t="s">
        <v>2059</v>
      </c>
      <c r="E22" s="4" t="s">
        <v>7</v>
      </c>
      <c r="F22" s="5">
        <v>1.36</v>
      </c>
      <c r="G22" s="5">
        <f t="shared" si="5"/>
        <v>142.80000000000001</v>
      </c>
      <c r="H22" s="61"/>
      <c r="I22" s="62">
        <f t="shared" si="6"/>
        <v>1.36</v>
      </c>
      <c r="J22" s="62">
        <f t="shared" si="7"/>
        <v>0</v>
      </c>
      <c r="K22" s="62">
        <f t="shared" si="8"/>
        <v>142.80000000000001</v>
      </c>
      <c r="L22" s="62">
        <f t="shared" si="9"/>
        <v>0</v>
      </c>
      <c r="M22" s="1" t="s">
        <v>1877</v>
      </c>
    </row>
    <row r="23" spans="1:13">
      <c r="A23" s="119">
        <v>0</v>
      </c>
      <c r="B23" s="120">
        <v>110347</v>
      </c>
      <c r="C23" s="4" t="s">
        <v>1881</v>
      </c>
      <c r="D23" s="4" t="s">
        <v>2059</v>
      </c>
      <c r="E23" s="4" t="s">
        <v>7</v>
      </c>
      <c r="F23" s="5">
        <v>1.26</v>
      </c>
      <c r="G23" s="5">
        <f t="shared" si="5"/>
        <v>132.30000000000001</v>
      </c>
      <c r="H23" s="61"/>
      <c r="I23" s="62">
        <f t="shared" si="6"/>
        <v>1.26</v>
      </c>
      <c r="J23" s="62">
        <f t="shared" si="7"/>
        <v>0</v>
      </c>
      <c r="K23" s="62">
        <f t="shared" si="8"/>
        <v>132.30000000000001</v>
      </c>
      <c r="L23" s="62">
        <f t="shared" si="9"/>
        <v>0</v>
      </c>
      <c r="M23" s="1" t="s">
        <v>1877</v>
      </c>
    </row>
    <row r="24" spans="1:13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3">
      <c r="A25" s="119">
        <v>0</v>
      </c>
      <c r="B25" s="120">
        <v>110441</v>
      </c>
      <c r="C25" s="4" t="s">
        <v>4872</v>
      </c>
      <c r="D25" s="4" t="s">
        <v>2059</v>
      </c>
      <c r="E25" s="4" t="s">
        <v>7</v>
      </c>
      <c r="F25" s="5">
        <v>1.74</v>
      </c>
      <c r="G25" s="5">
        <f t="shared" ref="G25:G30" si="10">ROUND(F25*Курс_EUR,2)</f>
        <v>182.7</v>
      </c>
      <c r="H25" s="61"/>
      <c r="I25" s="62">
        <f t="shared" ref="I25:I30" si="11">F25*(1-Скидка_RP_ind)</f>
        <v>1.74</v>
      </c>
      <c r="J25" s="62">
        <f t="shared" ref="J25:J30" si="12">I25*H25</f>
        <v>0</v>
      </c>
      <c r="K25" s="62">
        <f t="shared" ref="K25:K30" si="13">G25*(1-Скидка_RP_ind)</f>
        <v>182.7</v>
      </c>
      <c r="L25" s="62">
        <f t="shared" ref="L25:L30" si="14">H25*K25</f>
        <v>0</v>
      </c>
      <c r="M25" s="1" t="s">
        <v>1877</v>
      </c>
    </row>
    <row r="26" spans="1:13">
      <c r="A26" s="119">
        <v>0</v>
      </c>
      <c r="B26" s="120">
        <v>110442</v>
      </c>
      <c r="C26" s="4" t="s">
        <v>4393</v>
      </c>
      <c r="D26" s="4" t="s">
        <v>2059</v>
      </c>
      <c r="E26" s="4" t="s">
        <v>7</v>
      </c>
      <c r="F26" s="5">
        <v>1.62</v>
      </c>
      <c r="G26" s="5">
        <f t="shared" si="10"/>
        <v>170.1</v>
      </c>
      <c r="H26" s="61"/>
      <c r="I26" s="62">
        <f t="shared" si="11"/>
        <v>1.62</v>
      </c>
      <c r="J26" s="62">
        <f t="shared" si="12"/>
        <v>0</v>
      </c>
      <c r="K26" s="62">
        <f t="shared" si="13"/>
        <v>170.1</v>
      </c>
      <c r="L26" s="62">
        <f t="shared" si="14"/>
        <v>0</v>
      </c>
      <c r="M26" s="1" t="s">
        <v>1877</v>
      </c>
    </row>
    <row r="27" spans="1:13">
      <c r="A27" s="119">
        <v>0</v>
      </c>
      <c r="B27" s="120">
        <v>110443</v>
      </c>
      <c r="C27" s="4" t="s">
        <v>4372</v>
      </c>
      <c r="D27" s="4" t="s">
        <v>2059</v>
      </c>
      <c r="E27" s="4" t="s">
        <v>7</v>
      </c>
      <c r="F27" s="5">
        <v>1.62</v>
      </c>
      <c r="G27" s="5">
        <f t="shared" si="10"/>
        <v>170.1</v>
      </c>
      <c r="H27" s="61"/>
      <c r="I27" s="62">
        <f t="shared" si="11"/>
        <v>1.62</v>
      </c>
      <c r="J27" s="62">
        <f t="shared" si="12"/>
        <v>0</v>
      </c>
      <c r="K27" s="62">
        <f t="shared" si="13"/>
        <v>170.1</v>
      </c>
      <c r="L27" s="62">
        <f t="shared" si="14"/>
        <v>0</v>
      </c>
      <c r="M27" s="1" t="s">
        <v>1877</v>
      </c>
    </row>
    <row r="28" spans="1:13">
      <c r="A28" s="119">
        <v>0</v>
      </c>
      <c r="B28" s="120">
        <v>110445</v>
      </c>
      <c r="C28" s="4" t="s">
        <v>4394</v>
      </c>
      <c r="D28" s="4" t="s">
        <v>2059</v>
      </c>
      <c r="E28" s="4" t="s">
        <v>7</v>
      </c>
      <c r="F28" s="5">
        <v>1.48</v>
      </c>
      <c r="G28" s="5">
        <f t="shared" si="10"/>
        <v>155.4</v>
      </c>
      <c r="H28" s="61"/>
      <c r="I28" s="62">
        <f t="shared" si="11"/>
        <v>1.48</v>
      </c>
      <c r="J28" s="62">
        <f t="shared" si="12"/>
        <v>0</v>
      </c>
      <c r="K28" s="62">
        <f t="shared" si="13"/>
        <v>155.4</v>
      </c>
      <c r="L28" s="62">
        <f t="shared" si="14"/>
        <v>0</v>
      </c>
      <c r="M28" s="1" t="s">
        <v>1877</v>
      </c>
    </row>
    <row r="29" spans="1:13">
      <c r="A29" s="119">
        <v>0</v>
      </c>
      <c r="B29" s="120">
        <v>110446</v>
      </c>
      <c r="C29" s="4" t="s">
        <v>4373</v>
      </c>
      <c r="D29" s="4" t="s">
        <v>2059</v>
      </c>
      <c r="E29" s="4" t="s">
        <v>7</v>
      </c>
      <c r="F29" s="5">
        <v>1.42</v>
      </c>
      <c r="G29" s="5">
        <f t="shared" si="10"/>
        <v>149.1</v>
      </c>
      <c r="H29" s="61"/>
      <c r="I29" s="62">
        <f t="shared" si="11"/>
        <v>1.42</v>
      </c>
      <c r="J29" s="62">
        <f t="shared" si="12"/>
        <v>0</v>
      </c>
      <c r="K29" s="62">
        <f t="shared" si="13"/>
        <v>149.1</v>
      </c>
      <c r="L29" s="62">
        <f t="shared" si="14"/>
        <v>0</v>
      </c>
      <c r="M29" s="1" t="s">
        <v>1877</v>
      </c>
    </row>
    <row r="30" spans="1:13">
      <c r="A30" s="119">
        <v>0</v>
      </c>
      <c r="B30" s="120">
        <v>110448</v>
      </c>
      <c r="C30" s="4" t="s">
        <v>4374</v>
      </c>
      <c r="D30" s="4" t="s">
        <v>2059</v>
      </c>
      <c r="E30" s="4" t="s">
        <v>7</v>
      </c>
      <c r="F30" s="5">
        <v>1.42</v>
      </c>
      <c r="G30" s="5">
        <f t="shared" si="10"/>
        <v>149.1</v>
      </c>
      <c r="H30" s="61"/>
      <c r="I30" s="62">
        <f t="shared" si="11"/>
        <v>1.42</v>
      </c>
      <c r="J30" s="62">
        <f t="shared" si="12"/>
        <v>0</v>
      </c>
      <c r="K30" s="62">
        <f t="shared" si="13"/>
        <v>149.1</v>
      </c>
      <c r="L30" s="62">
        <f t="shared" si="14"/>
        <v>0</v>
      </c>
      <c r="M30" s="1" t="s">
        <v>1877</v>
      </c>
    </row>
    <row r="31" spans="1:13">
      <c r="A31" s="119"/>
      <c r="B31" s="120"/>
      <c r="C31" s="86"/>
      <c r="D31" s="4"/>
      <c r="E31" s="4"/>
      <c r="F31" s="5"/>
      <c r="G31" s="5"/>
      <c r="H31" s="61"/>
      <c r="I31" s="62"/>
      <c r="J31" s="62"/>
      <c r="K31" s="62"/>
      <c r="L31" s="62"/>
    </row>
    <row r="32" spans="1:13">
      <c r="A32" s="119">
        <v>0</v>
      </c>
      <c r="B32" s="120">
        <v>110742</v>
      </c>
      <c r="C32" s="86" t="s">
        <v>4531</v>
      </c>
      <c r="D32" s="4" t="s">
        <v>2059</v>
      </c>
      <c r="E32" s="4" t="s">
        <v>7</v>
      </c>
      <c r="F32" s="5">
        <v>0.93</v>
      </c>
      <c r="G32" s="5">
        <f>ROUND(F32*Курс_EUR,2)</f>
        <v>97.65</v>
      </c>
      <c r="H32" s="61"/>
      <c r="I32" s="62">
        <f>F32*(1-Скидка_RP_ind)</f>
        <v>0.93</v>
      </c>
      <c r="J32" s="62">
        <f>I32*H32</f>
        <v>0</v>
      </c>
      <c r="K32" s="62">
        <f>G32*(1-Скидка_RP_ind)</f>
        <v>97.65</v>
      </c>
      <c r="L32" s="62">
        <f>H32*K32</f>
        <v>0</v>
      </c>
      <c r="M32" s="1" t="s">
        <v>1877</v>
      </c>
    </row>
    <row r="33" spans="1:13">
      <c r="A33" s="119">
        <v>0</v>
      </c>
      <c r="B33" s="120">
        <v>110745</v>
      </c>
      <c r="C33" s="86" t="s">
        <v>4532</v>
      </c>
      <c r="D33" s="4" t="s">
        <v>2059</v>
      </c>
      <c r="E33" s="4" t="s">
        <v>7</v>
      </c>
      <c r="F33" s="5">
        <v>0.73</v>
      </c>
      <c r="G33" s="5">
        <f>ROUND(F33*Курс_EUR,2)</f>
        <v>76.650000000000006</v>
      </c>
      <c r="H33" s="61"/>
      <c r="I33" s="62">
        <f>F33*(1-Скидка_RP_ind)</f>
        <v>0.73</v>
      </c>
      <c r="J33" s="62">
        <f>I33*H33</f>
        <v>0</v>
      </c>
      <c r="K33" s="62">
        <f>G33*(1-Скидка_RP_ind)</f>
        <v>76.650000000000006</v>
      </c>
      <c r="L33" s="62">
        <f>H33*K33</f>
        <v>0</v>
      </c>
      <c r="M33" s="1" t="s">
        <v>1877</v>
      </c>
    </row>
    <row r="34" spans="1:13">
      <c r="A34" s="119">
        <v>0</v>
      </c>
      <c r="B34" s="120">
        <v>110762</v>
      </c>
      <c r="C34" s="86" t="s">
        <v>4533</v>
      </c>
      <c r="D34" s="4" t="s">
        <v>2059</v>
      </c>
      <c r="E34" s="4" t="s">
        <v>7</v>
      </c>
      <c r="F34" s="5">
        <v>1.8</v>
      </c>
      <c r="G34" s="5">
        <f>ROUND(F34*Курс_EUR,2)</f>
        <v>189</v>
      </c>
      <c r="H34" s="61"/>
      <c r="I34" s="62">
        <f>F34*(1-Скидка_RP_ind)</f>
        <v>1.8</v>
      </c>
      <c r="J34" s="62">
        <f>I34*H34</f>
        <v>0</v>
      </c>
      <c r="K34" s="62">
        <f>G34*(1-Скидка_RP_ind)</f>
        <v>189</v>
      </c>
      <c r="L34" s="62">
        <f>H34*K34</f>
        <v>0</v>
      </c>
      <c r="M34" s="1" t="s">
        <v>1877</v>
      </c>
    </row>
    <row r="35" spans="1:13" ht="12.45" thickBot="1">
      <c r="A35" s="119"/>
      <c r="B35" s="120"/>
      <c r="C35" s="86"/>
      <c r="D35" s="4"/>
      <c r="E35" s="4"/>
      <c r="F35" s="5"/>
      <c r="G35" s="5"/>
      <c r="H35" s="61"/>
      <c r="I35" s="62"/>
      <c r="J35" s="62"/>
      <c r="K35" s="62"/>
      <c r="L35" s="62"/>
    </row>
    <row r="36" spans="1:13" ht="12.45" thickBot="1">
      <c r="A36" s="119"/>
      <c r="B36" s="338" t="s">
        <v>4678</v>
      </c>
      <c r="C36" s="339"/>
      <c r="D36" s="339"/>
      <c r="E36" s="339"/>
      <c r="F36" s="340"/>
      <c r="G36" s="297"/>
      <c r="H36" s="61"/>
      <c r="I36" s="62"/>
      <c r="J36" s="62"/>
      <c r="K36" s="62"/>
      <c r="L36" s="62"/>
    </row>
    <row r="37" spans="1:13">
      <c r="A37" s="119">
        <v>0</v>
      </c>
      <c r="B37" s="120">
        <v>110934</v>
      </c>
      <c r="C37" s="120" t="s">
        <v>3046</v>
      </c>
      <c r="D37" s="4" t="s">
        <v>7</v>
      </c>
      <c r="E37" s="4" t="s">
        <v>7</v>
      </c>
      <c r="F37" s="5">
        <v>20.22</v>
      </c>
      <c r="G37" s="5">
        <f>ROUND(F37*Курс_EUR,2)</f>
        <v>2123.1</v>
      </c>
      <c r="H37" s="61"/>
      <c r="I37" s="62">
        <f>F37*(1-Скидка_RP_ind)</f>
        <v>20.22</v>
      </c>
      <c r="J37" s="62">
        <f>I37*H37</f>
        <v>0</v>
      </c>
      <c r="K37" s="62">
        <f>G37*(1-Скидка_RP_ind)</f>
        <v>2123.1</v>
      </c>
      <c r="L37" s="62">
        <f>H37*K37</f>
        <v>0</v>
      </c>
      <c r="M37" s="1" t="s">
        <v>1877</v>
      </c>
    </row>
    <row r="38" spans="1:13">
      <c r="A38" s="119">
        <v>0</v>
      </c>
      <c r="B38" s="120">
        <v>110944</v>
      </c>
      <c r="C38" s="120" t="s">
        <v>3047</v>
      </c>
      <c r="D38" s="4" t="s">
        <v>7</v>
      </c>
      <c r="E38" s="4" t="s">
        <v>7</v>
      </c>
      <c r="F38" s="5">
        <v>16.47</v>
      </c>
      <c r="G38" s="5">
        <f>ROUND(F38*Курс_EUR,2)</f>
        <v>1729.35</v>
      </c>
      <c r="H38" s="61"/>
      <c r="I38" s="62">
        <f>F38*(1-Скидка_RP_ind)</f>
        <v>16.47</v>
      </c>
      <c r="J38" s="62">
        <f>I38*H38</f>
        <v>0</v>
      </c>
      <c r="K38" s="62">
        <f>G38*(1-Скидка_RP_ind)</f>
        <v>1729.35</v>
      </c>
      <c r="L38" s="62">
        <f>H38*K38</f>
        <v>0</v>
      </c>
      <c r="M38" s="1" t="s">
        <v>1877</v>
      </c>
    </row>
    <row r="39" spans="1:13">
      <c r="A39" s="119">
        <v>0</v>
      </c>
      <c r="B39" s="120">
        <v>110954</v>
      </c>
      <c r="C39" s="120" t="s">
        <v>3048</v>
      </c>
      <c r="D39" s="4" t="s">
        <v>7</v>
      </c>
      <c r="E39" s="4" t="s">
        <v>7</v>
      </c>
      <c r="F39" s="5">
        <v>13.09</v>
      </c>
      <c r="G39" s="5">
        <f>ROUND(F39*Курс_EUR,2)</f>
        <v>1374.45</v>
      </c>
      <c r="H39" s="61"/>
      <c r="I39" s="62">
        <f>F39*(1-Скидка_RP_ind)</f>
        <v>13.09</v>
      </c>
      <c r="J39" s="62">
        <f>I39*H39</f>
        <v>0</v>
      </c>
      <c r="K39" s="62">
        <f>G39*(1-Скидка_RP_ind)</f>
        <v>1374.45</v>
      </c>
      <c r="L39" s="62">
        <f>H39*K39</f>
        <v>0</v>
      </c>
      <c r="M39" s="1" t="s">
        <v>1877</v>
      </c>
    </row>
    <row r="40" spans="1:13">
      <c r="A40" s="119">
        <v>0</v>
      </c>
      <c r="B40" s="120">
        <v>110964</v>
      </c>
      <c r="C40" s="120" t="s">
        <v>3049</v>
      </c>
      <c r="D40" s="4" t="s">
        <v>7</v>
      </c>
      <c r="E40" s="4" t="s">
        <v>7</v>
      </c>
      <c r="F40" s="5">
        <v>11.69</v>
      </c>
      <c r="G40" s="5">
        <f>ROUND(F40*Курс_EUR,2)</f>
        <v>1227.45</v>
      </c>
      <c r="H40" s="61"/>
      <c r="I40" s="62">
        <f>F40*(1-Скидка_RP_ind)</f>
        <v>11.69</v>
      </c>
      <c r="J40" s="62">
        <f>I40*H40</f>
        <v>0</v>
      </c>
      <c r="K40" s="62">
        <f>G40*(1-Скидка_RP_ind)</f>
        <v>1227.45</v>
      </c>
      <c r="L40" s="62">
        <f>H40*K40</f>
        <v>0</v>
      </c>
      <c r="M40" s="1" t="s">
        <v>1877</v>
      </c>
    </row>
    <row r="41" spans="1:13" ht="12.45" thickBot="1">
      <c r="A41" s="119"/>
      <c r="B41" s="120"/>
      <c r="C41" s="120"/>
      <c r="D41" s="4"/>
      <c r="E41" s="4"/>
      <c r="F41" s="5"/>
      <c r="G41" s="5"/>
      <c r="H41" s="61"/>
      <c r="I41" s="62"/>
      <c r="J41" s="62"/>
      <c r="K41" s="62"/>
      <c r="L41" s="62"/>
    </row>
    <row r="42" spans="1:13" ht="12.45" thickBot="1">
      <c r="A42" s="119"/>
      <c r="B42" s="338" t="s">
        <v>1914</v>
      </c>
      <c r="C42" s="339"/>
      <c r="D42" s="339"/>
      <c r="E42" s="339"/>
      <c r="F42" s="340"/>
      <c r="G42" s="297"/>
      <c r="H42" s="61"/>
      <c r="I42" s="62"/>
      <c r="J42" s="62"/>
      <c r="K42" s="62"/>
      <c r="L42" s="62"/>
    </row>
    <row r="43" spans="1:13">
      <c r="A43" s="119">
        <v>0</v>
      </c>
      <c r="B43" s="120">
        <v>111513</v>
      </c>
      <c r="C43" s="3" t="s">
        <v>1885</v>
      </c>
      <c r="D43" s="4" t="s">
        <v>3278</v>
      </c>
      <c r="E43" s="4" t="s">
        <v>7</v>
      </c>
      <c r="F43" s="5">
        <v>3.27</v>
      </c>
      <c r="G43" s="5">
        <f>ROUND(F43*Курс_EUR,2)</f>
        <v>343.35</v>
      </c>
      <c r="H43" s="61"/>
      <c r="I43" s="62">
        <f>F43*(1-Скидка_RP_ind)</f>
        <v>3.27</v>
      </c>
      <c r="J43" s="62">
        <f>I43*H43</f>
        <v>0</v>
      </c>
      <c r="K43" s="62">
        <f>G43*(1-Скидка_RP_ind)</f>
        <v>343.35</v>
      </c>
      <c r="L43" s="62">
        <f>H43*K43</f>
        <v>0</v>
      </c>
      <c r="M43" s="1" t="s">
        <v>1877</v>
      </c>
    </row>
    <row r="44" spans="1:13">
      <c r="A44" s="119">
        <v>0</v>
      </c>
      <c r="B44" s="120">
        <v>111515</v>
      </c>
      <c r="C44" s="3" t="s">
        <v>1886</v>
      </c>
      <c r="D44" s="4" t="s">
        <v>3278</v>
      </c>
      <c r="E44" s="4" t="s">
        <v>7</v>
      </c>
      <c r="F44" s="5">
        <v>3.1</v>
      </c>
      <c r="G44" s="5">
        <f>ROUND(F44*Курс_EUR,2)</f>
        <v>325.5</v>
      </c>
      <c r="H44" s="61"/>
      <c r="I44" s="62">
        <f>F44*(1-Скидка_RP_ind)</f>
        <v>3.1</v>
      </c>
      <c r="J44" s="62">
        <f>I44*H44</f>
        <v>0</v>
      </c>
      <c r="K44" s="62">
        <f>G44*(1-Скидка_RP_ind)</f>
        <v>325.5</v>
      </c>
      <c r="L44" s="62">
        <f>H44*K44</f>
        <v>0</v>
      </c>
      <c r="M44" s="1" t="s">
        <v>1877</v>
      </c>
    </row>
    <row r="45" spans="1:13">
      <c r="A45" s="119">
        <v>0</v>
      </c>
      <c r="B45" s="120">
        <v>111516</v>
      </c>
      <c r="C45" s="3" t="s">
        <v>1887</v>
      </c>
      <c r="D45" s="4" t="s">
        <v>3278</v>
      </c>
      <c r="E45" s="4" t="s">
        <v>7</v>
      </c>
      <c r="F45" s="5">
        <v>3.1</v>
      </c>
      <c r="G45" s="5">
        <f>ROUND(F45*Курс_EUR,2)</f>
        <v>325.5</v>
      </c>
      <c r="H45" s="61"/>
      <c r="I45" s="62">
        <f>F45*(1-Скидка_RP_ind)</f>
        <v>3.1</v>
      </c>
      <c r="J45" s="62">
        <f>I45*H45</f>
        <v>0</v>
      </c>
      <c r="K45" s="62">
        <f>G45*(1-Скидка_RP_ind)</f>
        <v>325.5</v>
      </c>
      <c r="L45" s="62">
        <f>H45*K45</f>
        <v>0</v>
      </c>
      <c r="M45" s="1" t="s">
        <v>1877</v>
      </c>
    </row>
    <row r="46" spans="1:13" ht="12.45" thickBot="1">
      <c r="A46" s="119"/>
      <c r="B46" s="120"/>
      <c r="C46" s="3"/>
      <c r="D46" s="4"/>
      <c r="E46" s="4"/>
      <c r="F46" s="5"/>
      <c r="G46" s="5"/>
      <c r="H46" s="61"/>
      <c r="I46" s="62"/>
      <c r="J46" s="62"/>
      <c r="K46" s="62"/>
      <c r="L46" s="62"/>
    </row>
    <row r="47" spans="1:13" ht="12.45" thickBot="1">
      <c r="A47" s="119"/>
      <c r="B47" s="338" t="s">
        <v>1928</v>
      </c>
      <c r="C47" s="339"/>
      <c r="D47" s="339"/>
      <c r="E47" s="339"/>
      <c r="F47" s="340"/>
      <c r="G47" s="297"/>
      <c r="H47" s="61"/>
      <c r="I47" s="62"/>
      <c r="J47" s="62"/>
      <c r="K47" s="62"/>
      <c r="L47" s="62"/>
    </row>
    <row r="48" spans="1:13">
      <c r="A48" s="119">
        <v>0</v>
      </c>
      <c r="B48" s="120">
        <v>113212</v>
      </c>
      <c r="C48" s="4" t="s">
        <v>4902</v>
      </c>
      <c r="D48" s="4" t="s">
        <v>2060</v>
      </c>
      <c r="E48" s="4" t="s">
        <v>7</v>
      </c>
      <c r="F48" s="5">
        <v>0.98</v>
      </c>
      <c r="G48" s="5">
        <f>ROUND(F48*Курс_EUR,2)</f>
        <v>102.9</v>
      </c>
      <c r="H48" s="61"/>
      <c r="I48" s="62">
        <f>F48*(1-Скидка_RP_ind)</f>
        <v>0.98</v>
      </c>
      <c r="J48" s="62">
        <f>I48*H48</f>
        <v>0</v>
      </c>
      <c r="K48" s="62">
        <f>G48*(1-Скидка_RP_ind)</f>
        <v>102.9</v>
      </c>
      <c r="L48" s="62">
        <f>H48*K48</f>
        <v>0</v>
      </c>
      <c r="M48" s="1" t="s">
        <v>1877</v>
      </c>
    </row>
    <row r="49" spans="1:13">
      <c r="A49" s="119">
        <v>0</v>
      </c>
      <c r="B49" s="120">
        <v>113215</v>
      </c>
      <c r="C49" s="4" t="s">
        <v>4903</v>
      </c>
      <c r="D49" s="4" t="s">
        <v>2060</v>
      </c>
      <c r="E49" s="4" t="s">
        <v>7</v>
      </c>
      <c r="F49" s="5">
        <v>0.94</v>
      </c>
      <c r="G49" s="5">
        <f>ROUND(F49*Курс_EUR,2)</f>
        <v>98.7</v>
      </c>
      <c r="H49" s="61"/>
      <c r="I49" s="62">
        <f>F49*(1-Скидка_RP_ind)</f>
        <v>0.94</v>
      </c>
      <c r="J49" s="62">
        <f>I49*H49</f>
        <v>0</v>
      </c>
      <c r="K49" s="62">
        <f>G49*(1-Скидка_RP_ind)</f>
        <v>98.7</v>
      </c>
      <c r="L49" s="62">
        <f>H49*K49</f>
        <v>0</v>
      </c>
      <c r="M49" s="1" t="s">
        <v>1877</v>
      </c>
    </row>
    <row r="50" spans="1:13">
      <c r="A50" s="119">
        <v>0</v>
      </c>
      <c r="B50" s="120">
        <v>113216</v>
      </c>
      <c r="C50" s="4" t="s">
        <v>4904</v>
      </c>
      <c r="D50" s="4" t="s">
        <v>2060</v>
      </c>
      <c r="E50" s="4" t="s">
        <v>7</v>
      </c>
      <c r="F50" s="5">
        <v>0.94</v>
      </c>
      <c r="G50" s="5">
        <f>ROUND(F50*Курс_EUR,2)</f>
        <v>98.7</v>
      </c>
      <c r="H50" s="61"/>
      <c r="I50" s="62">
        <f>F50*(1-Скидка_RP_ind)</f>
        <v>0.94</v>
      </c>
      <c r="J50" s="62">
        <f>I50*H50</f>
        <v>0</v>
      </c>
      <c r="K50" s="62">
        <f>G50*(1-Скидка_RP_ind)</f>
        <v>98.7</v>
      </c>
      <c r="L50" s="62">
        <f>H50*K50</f>
        <v>0</v>
      </c>
      <c r="M50" s="1" t="s">
        <v>1877</v>
      </c>
    </row>
    <row r="51" spans="1:13">
      <c r="A51" s="119"/>
      <c r="B51" s="120"/>
      <c r="C51" s="4"/>
      <c r="D51" s="4"/>
      <c r="E51" s="4"/>
      <c r="F51" s="5"/>
      <c r="G51" s="5"/>
      <c r="H51" s="61"/>
      <c r="I51" s="62"/>
      <c r="J51" s="62"/>
      <c r="K51" s="62"/>
      <c r="L51" s="62"/>
    </row>
    <row r="52" spans="1:13">
      <c r="A52" s="119">
        <v>0</v>
      </c>
      <c r="B52" s="120">
        <v>113311</v>
      </c>
      <c r="C52" s="4" t="s">
        <v>1870</v>
      </c>
      <c r="D52" s="4" t="s">
        <v>2060</v>
      </c>
      <c r="E52" s="4" t="s">
        <v>7</v>
      </c>
      <c r="F52" s="5">
        <v>1.1299999999999999</v>
      </c>
      <c r="G52" s="5">
        <f>ROUND(F52*Курс_EUR,2)</f>
        <v>118.65</v>
      </c>
      <c r="H52" s="61"/>
      <c r="I52" s="62">
        <f>F52*(1-Скидка_RP_ind)</f>
        <v>1.1299999999999999</v>
      </c>
      <c r="J52" s="62">
        <f>I52*H52</f>
        <v>0</v>
      </c>
      <c r="K52" s="62">
        <f>G52*(1-Скидка_RP_ind)</f>
        <v>118.65</v>
      </c>
      <c r="L52" s="62">
        <f>H52*K52</f>
        <v>0</v>
      </c>
      <c r="M52" s="1" t="s">
        <v>1877</v>
      </c>
    </row>
    <row r="53" spans="1:13">
      <c r="A53" s="119">
        <v>0</v>
      </c>
      <c r="B53" s="120">
        <v>113313</v>
      </c>
      <c r="C53" s="4" t="s">
        <v>1871</v>
      </c>
      <c r="D53" s="4" t="s">
        <v>2060</v>
      </c>
      <c r="E53" s="4" t="s">
        <v>7</v>
      </c>
      <c r="F53" s="5">
        <v>0.93</v>
      </c>
      <c r="G53" s="5">
        <f>ROUND(F53*Курс_EUR,2)</f>
        <v>97.65</v>
      </c>
      <c r="H53" s="61"/>
      <c r="I53" s="62">
        <f>F53*(1-Скидка_RP_ind)</f>
        <v>0.93</v>
      </c>
      <c r="J53" s="62">
        <f>I53*H53</f>
        <v>0</v>
      </c>
      <c r="K53" s="62">
        <f>G53*(1-Скидка_RP_ind)</f>
        <v>97.65</v>
      </c>
      <c r="L53" s="62">
        <f>H53*K53</f>
        <v>0</v>
      </c>
      <c r="M53" s="1" t="s">
        <v>1877</v>
      </c>
    </row>
    <row r="54" spans="1:13">
      <c r="A54" s="119">
        <v>0</v>
      </c>
      <c r="B54" s="120">
        <v>113315</v>
      </c>
      <c r="C54" s="4" t="s">
        <v>1872</v>
      </c>
      <c r="D54" s="4" t="s">
        <v>2060</v>
      </c>
      <c r="E54" s="4" t="s">
        <v>7</v>
      </c>
      <c r="F54" s="5">
        <v>0.89</v>
      </c>
      <c r="G54" s="5">
        <f>ROUND(F54*Курс_EUR,2)</f>
        <v>93.45</v>
      </c>
      <c r="H54" s="61"/>
      <c r="I54" s="62">
        <f>F54*(1-Скидка_RP_ind)</f>
        <v>0.89</v>
      </c>
      <c r="J54" s="62">
        <f>I54*H54</f>
        <v>0</v>
      </c>
      <c r="K54" s="62">
        <f>G54*(1-Скидка_RP_ind)</f>
        <v>93.45</v>
      </c>
      <c r="L54" s="62">
        <f>H54*K54</f>
        <v>0</v>
      </c>
      <c r="M54" s="1" t="s">
        <v>1877</v>
      </c>
    </row>
    <row r="55" spans="1:13">
      <c r="A55" s="119">
        <v>0</v>
      </c>
      <c r="B55" s="120">
        <v>113316</v>
      </c>
      <c r="C55" s="4" t="s">
        <v>2517</v>
      </c>
      <c r="D55" s="4" t="s">
        <v>2060</v>
      </c>
      <c r="E55" s="4" t="s">
        <v>7</v>
      </c>
      <c r="F55" s="5">
        <v>0.87</v>
      </c>
      <c r="G55" s="5">
        <f>ROUND(F55*Курс_EUR,2)</f>
        <v>91.35</v>
      </c>
      <c r="H55" s="61"/>
      <c r="I55" s="62">
        <f>F55*(1-Скидка_RP_ind)</f>
        <v>0.87</v>
      </c>
      <c r="J55" s="62">
        <f>I55*H55</f>
        <v>0</v>
      </c>
      <c r="K55" s="62">
        <f>G55*(1-Скидка_RP_ind)</f>
        <v>91.35</v>
      </c>
      <c r="L55" s="62">
        <f>H55*K55</f>
        <v>0</v>
      </c>
      <c r="M55" s="1" t="s">
        <v>1877</v>
      </c>
    </row>
    <row r="56" spans="1:13">
      <c r="A56" s="119">
        <v>0</v>
      </c>
      <c r="B56" s="120">
        <v>113318</v>
      </c>
      <c r="C56" s="4" t="s">
        <v>2518</v>
      </c>
      <c r="D56" s="4" t="s">
        <v>2060</v>
      </c>
      <c r="E56" s="4" t="s">
        <v>7</v>
      </c>
      <c r="F56" s="5">
        <v>0.84</v>
      </c>
      <c r="G56" s="5">
        <f>ROUND(F56*Курс_EUR,2)</f>
        <v>88.2</v>
      </c>
      <c r="H56" s="61"/>
      <c r="I56" s="62">
        <f>F56*(1-Скидка_RP_ind)</f>
        <v>0.84</v>
      </c>
      <c r="J56" s="62">
        <f>I56*H56</f>
        <v>0</v>
      </c>
      <c r="K56" s="62">
        <f>G56*(1-Скидка_RP_ind)</f>
        <v>88.2</v>
      </c>
      <c r="L56" s="62">
        <f>H56*K56</f>
        <v>0</v>
      </c>
      <c r="M56" s="1" t="s">
        <v>1877</v>
      </c>
    </row>
    <row r="57" spans="1:13" ht="12.45" thickBot="1">
      <c r="A57" s="119"/>
      <c r="B57" s="120"/>
      <c r="C57" s="4"/>
      <c r="D57" s="4"/>
      <c r="E57" s="4"/>
      <c r="F57" s="5"/>
      <c r="G57" s="5"/>
      <c r="H57" s="61"/>
      <c r="I57" s="62"/>
      <c r="J57" s="62"/>
      <c r="K57" s="62"/>
      <c r="L57" s="62"/>
    </row>
    <row r="58" spans="1:13" ht="12.45" thickBot="1">
      <c r="A58" s="119"/>
      <c r="B58" s="338" t="s">
        <v>4679</v>
      </c>
      <c r="C58" s="339"/>
      <c r="D58" s="339"/>
      <c r="E58" s="339"/>
      <c r="F58" s="340"/>
      <c r="G58" s="297"/>
      <c r="H58" s="61"/>
      <c r="I58" s="62"/>
      <c r="J58" s="62"/>
      <c r="K58" s="62"/>
      <c r="L58" s="62"/>
    </row>
    <row r="59" spans="1:13">
      <c r="A59" s="119">
        <v>0</v>
      </c>
      <c r="B59" s="120">
        <v>113923</v>
      </c>
      <c r="C59" s="120" t="s">
        <v>3050</v>
      </c>
      <c r="D59" s="4" t="s">
        <v>7</v>
      </c>
      <c r="E59" s="4" t="s">
        <v>7</v>
      </c>
      <c r="F59" s="5">
        <v>12.66</v>
      </c>
      <c r="G59" s="5">
        <f>ROUND(F59*Курс_EUR,2)</f>
        <v>1329.3</v>
      </c>
      <c r="H59" s="61"/>
      <c r="I59" s="62">
        <f>F59*(1-Скидка_RP_ind)</f>
        <v>12.66</v>
      </c>
      <c r="J59" s="62">
        <f>I59*H59</f>
        <v>0</v>
      </c>
      <c r="K59" s="62">
        <f>G59*(1-Скидка_RP_ind)</f>
        <v>1329.3</v>
      </c>
      <c r="L59" s="62">
        <f>H59*K59</f>
        <v>0</v>
      </c>
      <c r="M59" s="1" t="s">
        <v>1877</v>
      </c>
    </row>
    <row r="60" spans="1:13">
      <c r="A60" s="119">
        <v>0</v>
      </c>
      <c r="B60" s="120">
        <v>113943</v>
      </c>
      <c r="C60" s="120" t="s">
        <v>3051</v>
      </c>
      <c r="D60" s="4" t="s">
        <v>7</v>
      </c>
      <c r="E60" s="4" t="s">
        <v>7</v>
      </c>
      <c r="F60" s="5">
        <v>10.58</v>
      </c>
      <c r="G60" s="5">
        <f>ROUND(F60*Курс_EUR,2)</f>
        <v>1110.9000000000001</v>
      </c>
      <c r="H60" s="61"/>
      <c r="I60" s="62">
        <f>F60*(1-Скидка_RP_ind)</f>
        <v>10.58</v>
      </c>
      <c r="J60" s="62">
        <f>I60*H60</f>
        <v>0</v>
      </c>
      <c r="K60" s="62">
        <f>G60*(1-Скидка_RP_ind)</f>
        <v>1110.9000000000001</v>
      </c>
      <c r="L60" s="62">
        <f>H60*K60</f>
        <v>0</v>
      </c>
      <c r="M60" s="1" t="s">
        <v>1877</v>
      </c>
    </row>
    <row r="61" spans="1:13" ht="12.45" thickBot="1">
      <c r="A61" s="119"/>
      <c r="B61" s="120"/>
      <c r="C61" s="120"/>
      <c r="D61" s="4"/>
      <c r="E61" s="4"/>
      <c r="F61" s="5"/>
      <c r="G61" s="5"/>
      <c r="H61" s="61"/>
      <c r="I61" s="62"/>
      <c r="J61" s="62"/>
      <c r="K61" s="62"/>
      <c r="L61" s="62"/>
    </row>
    <row r="62" spans="1:13" ht="12.45" thickBot="1">
      <c r="A62" s="119"/>
      <c r="B62" s="338" t="s">
        <v>4905</v>
      </c>
      <c r="C62" s="339"/>
      <c r="D62" s="339"/>
      <c r="E62" s="339"/>
      <c r="F62" s="340"/>
      <c r="G62" s="297"/>
      <c r="H62" s="61"/>
      <c r="I62" s="62"/>
      <c r="J62" s="62"/>
      <c r="K62" s="62"/>
      <c r="L62" s="62"/>
    </row>
    <row r="63" spans="1:13">
      <c r="A63" s="119">
        <v>0</v>
      </c>
      <c r="B63" s="120">
        <v>114212</v>
      </c>
      <c r="C63" s="120" t="s">
        <v>4906</v>
      </c>
      <c r="D63" s="4" t="s">
        <v>3081</v>
      </c>
      <c r="E63" s="4" t="s">
        <v>7</v>
      </c>
      <c r="F63" s="5">
        <v>1.44</v>
      </c>
      <c r="G63" s="5">
        <f t="shared" ref="G63:G68" si="15">ROUND(F63*Курс_EUR,2)</f>
        <v>151.19999999999999</v>
      </c>
      <c r="H63" s="61"/>
      <c r="I63" s="62">
        <f t="shared" ref="I63:I68" si="16">F63*(1-Скидка_RP_ind)</f>
        <v>1.44</v>
      </c>
      <c r="J63" s="62">
        <f t="shared" ref="J63:J68" si="17">I63*H63</f>
        <v>0</v>
      </c>
      <c r="K63" s="62">
        <f t="shared" ref="K63:K68" si="18">G63*(1-Скидка_RP_ind)</f>
        <v>151.19999999999999</v>
      </c>
      <c r="L63" s="62">
        <f t="shared" ref="L63:L68" si="19">H63*K63</f>
        <v>0</v>
      </c>
      <c r="M63" s="1" t="s">
        <v>1877</v>
      </c>
    </row>
    <row r="64" spans="1:13">
      <c r="A64" s="119">
        <v>0</v>
      </c>
      <c r="B64" s="120">
        <v>114215</v>
      </c>
      <c r="C64" s="120" t="s">
        <v>4907</v>
      </c>
      <c r="D64" s="4" t="s">
        <v>3081</v>
      </c>
      <c r="E64" s="4" t="s">
        <v>7</v>
      </c>
      <c r="F64" s="5">
        <v>1.42</v>
      </c>
      <c r="G64" s="5">
        <f t="shared" si="15"/>
        <v>149.1</v>
      </c>
      <c r="H64" s="61"/>
      <c r="I64" s="62">
        <f t="shared" si="16"/>
        <v>1.42</v>
      </c>
      <c r="J64" s="62">
        <f t="shared" si="17"/>
        <v>0</v>
      </c>
      <c r="K64" s="62">
        <f t="shared" si="18"/>
        <v>149.1</v>
      </c>
      <c r="L64" s="62">
        <f t="shared" si="19"/>
        <v>0</v>
      </c>
      <c r="M64" s="1" t="s">
        <v>1877</v>
      </c>
    </row>
    <row r="65" spans="1:13">
      <c r="A65" s="119">
        <v>0</v>
      </c>
      <c r="B65" s="120">
        <v>114216</v>
      </c>
      <c r="C65" s="120" t="s">
        <v>4908</v>
      </c>
      <c r="D65" s="4" t="s">
        <v>3081</v>
      </c>
      <c r="E65" s="4" t="s">
        <v>7</v>
      </c>
      <c r="F65" s="5">
        <v>1.42</v>
      </c>
      <c r="G65" s="5">
        <f t="shared" si="15"/>
        <v>149.1</v>
      </c>
      <c r="H65" s="61"/>
      <c r="I65" s="62">
        <f t="shared" si="16"/>
        <v>1.42</v>
      </c>
      <c r="J65" s="62">
        <f t="shared" si="17"/>
        <v>0</v>
      </c>
      <c r="K65" s="62">
        <f t="shared" si="18"/>
        <v>149.1</v>
      </c>
      <c r="L65" s="62">
        <f t="shared" si="19"/>
        <v>0</v>
      </c>
      <c r="M65" s="1" t="s">
        <v>1877</v>
      </c>
    </row>
    <row r="66" spans="1:13">
      <c r="A66" s="119">
        <v>0</v>
      </c>
      <c r="B66" s="120">
        <v>114222</v>
      </c>
      <c r="C66" s="120" t="s">
        <v>4909</v>
      </c>
      <c r="D66" s="4" t="s">
        <v>4910</v>
      </c>
      <c r="E66" s="4" t="s">
        <v>7</v>
      </c>
      <c r="F66" s="5">
        <v>2</v>
      </c>
      <c r="G66" s="5">
        <f t="shared" si="15"/>
        <v>210</v>
      </c>
      <c r="H66" s="61"/>
      <c r="I66" s="62">
        <f t="shared" si="16"/>
        <v>2</v>
      </c>
      <c r="J66" s="62">
        <f t="shared" si="17"/>
        <v>0</v>
      </c>
      <c r="K66" s="62">
        <f t="shared" si="18"/>
        <v>210</v>
      </c>
      <c r="L66" s="62">
        <f t="shared" si="19"/>
        <v>0</v>
      </c>
      <c r="M66" s="1" t="s">
        <v>1877</v>
      </c>
    </row>
    <row r="67" spans="1:13">
      <c r="A67" s="119">
        <v>0</v>
      </c>
      <c r="B67" s="120">
        <v>114225</v>
      </c>
      <c r="C67" s="120" t="s">
        <v>4911</v>
      </c>
      <c r="D67" s="4" t="s">
        <v>4910</v>
      </c>
      <c r="E67" s="4" t="s">
        <v>7</v>
      </c>
      <c r="F67" s="5">
        <v>1.88</v>
      </c>
      <c r="G67" s="5">
        <f t="shared" si="15"/>
        <v>197.4</v>
      </c>
      <c r="H67" s="61"/>
      <c r="I67" s="62">
        <f t="shared" si="16"/>
        <v>1.88</v>
      </c>
      <c r="J67" s="62">
        <f t="shared" si="17"/>
        <v>0</v>
      </c>
      <c r="K67" s="62">
        <f t="shared" si="18"/>
        <v>197.4</v>
      </c>
      <c r="L67" s="62">
        <f t="shared" si="19"/>
        <v>0</v>
      </c>
      <c r="M67" s="1" t="s">
        <v>1877</v>
      </c>
    </row>
    <row r="68" spans="1:13">
      <c r="A68" s="119">
        <v>0</v>
      </c>
      <c r="B68" s="120">
        <v>114226</v>
      </c>
      <c r="C68" s="120" t="s">
        <v>4912</v>
      </c>
      <c r="D68" s="4" t="s">
        <v>4910</v>
      </c>
      <c r="E68" s="4" t="s">
        <v>7</v>
      </c>
      <c r="F68" s="5">
        <v>1.88</v>
      </c>
      <c r="G68" s="5">
        <f t="shared" si="15"/>
        <v>197.4</v>
      </c>
      <c r="H68" s="61"/>
      <c r="I68" s="62">
        <f t="shared" si="16"/>
        <v>1.88</v>
      </c>
      <c r="J68" s="62">
        <f t="shared" si="17"/>
        <v>0</v>
      </c>
      <c r="K68" s="62">
        <f t="shared" si="18"/>
        <v>197.4</v>
      </c>
      <c r="L68" s="62">
        <f t="shared" si="19"/>
        <v>0</v>
      </c>
      <c r="M68" s="1" t="s">
        <v>1877</v>
      </c>
    </row>
    <row r="69" spans="1:13" ht="12.45" thickBot="1">
      <c r="A69" s="119"/>
      <c r="B69" s="120"/>
      <c r="C69" s="120"/>
      <c r="D69" s="4"/>
      <c r="E69" s="4"/>
      <c r="F69" s="5"/>
      <c r="G69" s="5"/>
      <c r="H69" s="61"/>
      <c r="I69" s="62"/>
      <c r="J69" s="62"/>
      <c r="K69" s="62"/>
      <c r="L69" s="62"/>
    </row>
    <row r="70" spans="1:13" ht="12.45" thickBot="1">
      <c r="A70" s="119"/>
      <c r="B70" s="338" t="s">
        <v>1932</v>
      </c>
      <c r="C70" s="339"/>
      <c r="D70" s="339"/>
      <c r="E70" s="339"/>
      <c r="F70" s="340"/>
      <c r="G70" s="297"/>
      <c r="H70" s="61"/>
      <c r="I70" s="62"/>
      <c r="J70" s="62"/>
      <c r="K70" s="62"/>
      <c r="L70" s="62"/>
    </row>
    <row r="71" spans="1:13">
      <c r="A71" s="119">
        <v>0</v>
      </c>
      <c r="B71" s="120">
        <v>121512</v>
      </c>
      <c r="C71" s="4" t="s">
        <v>1891</v>
      </c>
      <c r="D71" s="4" t="s">
        <v>2065</v>
      </c>
      <c r="E71" s="4" t="s">
        <v>7</v>
      </c>
      <c r="F71" s="5">
        <v>1.44</v>
      </c>
      <c r="G71" s="5">
        <f>ROUND(F71*Курс_EUR,2)</f>
        <v>151.19999999999999</v>
      </c>
      <c r="H71" s="61"/>
      <c r="I71" s="62">
        <f>F71*(1-Скидка_RP_ind)</f>
        <v>1.44</v>
      </c>
      <c r="J71" s="62">
        <f>I71*H71</f>
        <v>0</v>
      </c>
      <c r="K71" s="62">
        <f>G71*(1-Скидка_RP_ind)</f>
        <v>151.19999999999999</v>
      </c>
      <c r="L71" s="62">
        <f>H71*K71</f>
        <v>0</v>
      </c>
      <c r="M71" s="1" t="s">
        <v>1877</v>
      </c>
    </row>
    <row r="72" spans="1:13">
      <c r="A72" s="119">
        <v>0</v>
      </c>
      <c r="B72" s="120">
        <v>121513</v>
      </c>
      <c r="C72" s="4" t="s">
        <v>1892</v>
      </c>
      <c r="D72" s="4" t="s">
        <v>2065</v>
      </c>
      <c r="E72" s="4" t="s">
        <v>7</v>
      </c>
      <c r="F72" s="5">
        <v>1.44</v>
      </c>
      <c r="G72" s="5">
        <f>ROUND(F72*Курс_EUR,2)</f>
        <v>151.19999999999999</v>
      </c>
      <c r="H72" s="61"/>
      <c r="I72" s="62">
        <f>F72*(1-Скидка_RP_ind)</f>
        <v>1.44</v>
      </c>
      <c r="J72" s="62">
        <f>I72*H72</f>
        <v>0</v>
      </c>
      <c r="K72" s="62">
        <f>G72*(1-Скидка_RP_ind)</f>
        <v>151.19999999999999</v>
      </c>
      <c r="L72" s="62">
        <f>H72*K72</f>
        <v>0</v>
      </c>
      <c r="M72" s="1" t="s">
        <v>1877</v>
      </c>
    </row>
    <row r="73" spans="1:13">
      <c r="A73" s="119">
        <v>0</v>
      </c>
      <c r="B73" s="120">
        <v>121515</v>
      </c>
      <c r="C73" s="4" t="s">
        <v>1893</v>
      </c>
      <c r="D73" s="4" t="s">
        <v>2065</v>
      </c>
      <c r="E73" s="4" t="s">
        <v>7</v>
      </c>
      <c r="F73" s="5">
        <v>1.37</v>
      </c>
      <c r="G73" s="5">
        <f>ROUND(F73*Курс_EUR,2)</f>
        <v>143.85</v>
      </c>
      <c r="H73" s="61"/>
      <c r="I73" s="62">
        <f>F73*(1-Скидка_RP_ind)</f>
        <v>1.37</v>
      </c>
      <c r="J73" s="62">
        <f>I73*H73</f>
        <v>0</v>
      </c>
      <c r="K73" s="62">
        <f>G73*(1-Скидка_RP_ind)</f>
        <v>143.85</v>
      </c>
      <c r="L73" s="62">
        <f>H73*K73</f>
        <v>0</v>
      </c>
      <c r="M73" s="1" t="s">
        <v>1877</v>
      </c>
    </row>
    <row r="74" spans="1:13">
      <c r="A74" s="119">
        <v>0</v>
      </c>
      <c r="B74" s="120">
        <v>121516</v>
      </c>
      <c r="C74" s="4" t="s">
        <v>1894</v>
      </c>
      <c r="D74" s="4" t="s">
        <v>2065</v>
      </c>
      <c r="E74" s="4" t="s">
        <v>7</v>
      </c>
      <c r="F74" s="5">
        <v>1.37</v>
      </c>
      <c r="G74" s="5">
        <f>ROUND(F74*Курс_EUR,2)</f>
        <v>143.85</v>
      </c>
      <c r="H74" s="61"/>
      <c r="I74" s="62">
        <f>F74*(1-Скидка_RP_ind)</f>
        <v>1.37</v>
      </c>
      <c r="J74" s="62">
        <f>I74*H74</f>
        <v>0</v>
      </c>
      <c r="K74" s="62">
        <f>G74*(1-Скидка_RP_ind)</f>
        <v>143.85</v>
      </c>
      <c r="L74" s="62">
        <f>H74*K74</f>
        <v>0</v>
      </c>
      <c r="M74" s="1" t="s">
        <v>1877</v>
      </c>
    </row>
    <row r="75" spans="1:13" ht="12.45" thickBot="1">
      <c r="A75" s="119"/>
      <c r="B75" s="120"/>
      <c r="C75" s="4"/>
      <c r="D75" s="4"/>
      <c r="E75" s="4"/>
      <c r="F75" s="5"/>
      <c r="G75" s="5"/>
      <c r="H75" s="61"/>
      <c r="I75" s="62"/>
      <c r="J75" s="62"/>
      <c r="K75" s="62"/>
      <c r="L75" s="62"/>
    </row>
    <row r="76" spans="1:13" ht="12.45" thickBot="1">
      <c r="A76" s="119"/>
      <c r="B76" s="338" t="s">
        <v>1944</v>
      </c>
      <c r="C76" s="339"/>
      <c r="D76" s="339"/>
      <c r="E76" s="339"/>
      <c r="F76" s="340"/>
      <c r="G76" s="297"/>
      <c r="H76" s="61"/>
      <c r="I76" s="62"/>
      <c r="J76" s="62"/>
      <c r="K76" s="62"/>
      <c r="L76" s="62"/>
    </row>
    <row r="77" spans="1:13">
      <c r="A77" s="119">
        <v>0</v>
      </c>
      <c r="B77" s="120">
        <v>123525</v>
      </c>
      <c r="C77" s="120" t="s">
        <v>2782</v>
      </c>
      <c r="D77" s="4" t="s">
        <v>2084</v>
      </c>
      <c r="E77" s="4" t="s">
        <v>7</v>
      </c>
      <c r="F77" s="5">
        <v>12.79</v>
      </c>
      <c r="G77" s="5">
        <f t="shared" ref="G77:G82" si="20">ROUND(F77*Курс_EUR,2)</f>
        <v>1342.95</v>
      </c>
      <c r="H77" s="61"/>
      <c r="I77" s="62">
        <f t="shared" ref="I77:I82" si="21">F77*(1-Скидка_RP_ind)</f>
        <v>12.79</v>
      </c>
      <c r="J77" s="62">
        <f t="shared" ref="J77:J82" si="22">I77*H77</f>
        <v>0</v>
      </c>
      <c r="K77" s="62">
        <f t="shared" ref="K77:K82" si="23">G77*(1-Скидка_RP_ind)</f>
        <v>1342.95</v>
      </c>
      <c r="L77" s="62">
        <f t="shared" ref="L77:L82" si="24">H77*K77</f>
        <v>0</v>
      </c>
      <c r="M77" s="1" t="s">
        <v>1877</v>
      </c>
    </row>
    <row r="78" spans="1:13">
      <c r="A78" s="119">
        <v>0</v>
      </c>
      <c r="B78" s="120">
        <v>123543</v>
      </c>
      <c r="C78" s="120" t="s">
        <v>3165</v>
      </c>
      <c r="D78" s="4" t="s">
        <v>3081</v>
      </c>
      <c r="E78" s="4" t="s">
        <v>7</v>
      </c>
      <c r="F78" s="5">
        <v>10.91</v>
      </c>
      <c r="G78" s="5">
        <f t="shared" si="20"/>
        <v>1145.55</v>
      </c>
      <c r="H78" s="61"/>
      <c r="I78" s="62">
        <f t="shared" si="21"/>
        <v>10.91</v>
      </c>
      <c r="J78" s="62">
        <f t="shared" si="22"/>
        <v>0</v>
      </c>
      <c r="K78" s="62">
        <f t="shared" si="23"/>
        <v>1145.55</v>
      </c>
      <c r="L78" s="62">
        <f t="shared" si="24"/>
        <v>0</v>
      </c>
      <c r="M78" s="1" t="s">
        <v>1877</v>
      </c>
    </row>
    <row r="79" spans="1:13">
      <c r="A79" s="119">
        <v>0</v>
      </c>
      <c r="B79" s="120">
        <v>123544</v>
      </c>
      <c r="C79" s="120" t="s">
        <v>3166</v>
      </c>
      <c r="D79" s="4" t="s">
        <v>3081</v>
      </c>
      <c r="E79" s="4" t="s">
        <v>7</v>
      </c>
      <c r="F79" s="5">
        <v>11.96</v>
      </c>
      <c r="G79" s="5">
        <f t="shared" si="20"/>
        <v>1255.8</v>
      </c>
      <c r="H79" s="61"/>
      <c r="I79" s="62">
        <f t="shared" si="21"/>
        <v>11.96</v>
      </c>
      <c r="J79" s="62">
        <f t="shared" si="22"/>
        <v>0</v>
      </c>
      <c r="K79" s="62">
        <f t="shared" si="23"/>
        <v>1255.8</v>
      </c>
      <c r="L79" s="62">
        <f t="shared" si="24"/>
        <v>0</v>
      </c>
      <c r="M79" s="1" t="s">
        <v>1877</v>
      </c>
    </row>
    <row r="80" spans="1:13">
      <c r="A80" s="119">
        <v>0</v>
      </c>
      <c r="B80" s="120">
        <v>123561</v>
      </c>
      <c r="C80" s="120" t="s">
        <v>3276</v>
      </c>
      <c r="D80" s="4" t="s">
        <v>2084</v>
      </c>
      <c r="E80" s="4" t="s">
        <v>7</v>
      </c>
      <c r="F80" s="5">
        <v>5.39</v>
      </c>
      <c r="G80" s="5">
        <f t="shared" si="20"/>
        <v>565.95000000000005</v>
      </c>
      <c r="H80" s="61"/>
      <c r="I80" s="62">
        <f t="shared" si="21"/>
        <v>5.39</v>
      </c>
      <c r="J80" s="62">
        <f t="shared" si="22"/>
        <v>0</v>
      </c>
      <c r="K80" s="62">
        <f t="shared" si="23"/>
        <v>565.95000000000005</v>
      </c>
      <c r="L80" s="62">
        <f t="shared" si="24"/>
        <v>0</v>
      </c>
      <c r="M80" s="1" t="s">
        <v>1877</v>
      </c>
    </row>
    <row r="81" spans="1:13">
      <c r="A81" s="119">
        <v>0</v>
      </c>
      <c r="B81" s="120">
        <v>123562</v>
      </c>
      <c r="C81" s="120" t="s">
        <v>3082</v>
      </c>
      <c r="D81" s="4" t="s">
        <v>2084</v>
      </c>
      <c r="E81" s="4" t="s">
        <v>7</v>
      </c>
      <c r="F81" s="5">
        <v>8.8699999999999992</v>
      </c>
      <c r="G81" s="5">
        <f t="shared" si="20"/>
        <v>931.35</v>
      </c>
      <c r="H81" s="61"/>
      <c r="I81" s="62">
        <f t="shared" si="21"/>
        <v>8.8699999999999992</v>
      </c>
      <c r="J81" s="62">
        <f t="shared" si="22"/>
        <v>0</v>
      </c>
      <c r="K81" s="62">
        <f t="shared" si="23"/>
        <v>931.35</v>
      </c>
      <c r="L81" s="62">
        <f t="shared" si="24"/>
        <v>0</v>
      </c>
      <c r="M81" s="1" t="s">
        <v>1877</v>
      </c>
    </row>
    <row r="82" spans="1:13">
      <c r="A82" s="119">
        <v>0</v>
      </c>
      <c r="B82" s="120">
        <v>123582</v>
      </c>
      <c r="C82" s="120" t="s">
        <v>3083</v>
      </c>
      <c r="D82" s="4" t="s">
        <v>2084</v>
      </c>
      <c r="E82" s="4" t="s">
        <v>7</v>
      </c>
      <c r="F82" s="5">
        <v>8.8699999999999992</v>
      </c>
      <c r="G82" s="5">
        <f t="shared" si="20"/>
        <v>931.35</v>
      </c>
      <c r="H82" s="61"/>
      <c r="I82" s="62">
        <f t="shared" si="21"/>
        <v>8.8699999999999992</v>
      </c>
      <c r="J82" s="62">
        <f t="shared" si="22"/>
        <v>0</v>
      </c>
      <c r="K82" s="62">
        <f t="shared" si="23"/>
        <v>931.35</v>
      </c>
      <c r="L82" s="62">
        <f t="shared" si="24"/>
        <v>0</v>
      </c>
      <c r="M82" s="1" t="s">
        <v>1877</v>
      </c>
    </row>
    <row r="83" spans="1:13" ht="12.45" thickBot="1">
      <c r="A83" s="119"/>
      <c r="B83" s="120"/>
      <c r="C83" s="120"/>
      <c r="D83" s="4"/>
      <c r="E83" s="4"/>
      <c r="F83" s="5"/>
      <c r="G83" s="5"/>
      <c r="H83" s="61"/>
      <c r="I83" s="62"/>
      <c r="J83" s="62"/>
      <c r="K83" s="62"/>
      <c r="L83" s="62"/>
    </row>
    <row r="84" spans="1:13" ht="12.45" thickBot="1">
      <c r="A84" s="119"/>
      <c r="B84" s="338" t="s">
        <v>3153</v>
      </c>
      <c r="C84" s="339"/>
      <c r="D84" s="339"/>
      <c r="E84" s="339"/>
      <c r="F84" s="340"/>
      <c r="G84" s="297"/>
      <c r="H84" s="61"/>
      <c r="I84" s="62"/>
      <c r="J84" s="62"/>
      <c r="K84" s="62"/>
      <c r="L84" s="62"/>
    </row>
    <row r="85" spans="1:13">
      <c r="A85" s="119">
        <v>0</v>
      </c>
      <c r="B85" s="120">
        <v>126143</v>
      </c>
      <c r="C85" s="4" t="s">
        <v>4913</v>
      </c>
      <c r="D85" s="4" t="s">
        <v>4914</v>
      </c>
      <c r="E85" s="4" t="s">
        <v>7</v>
      </c>
      <c r="F85" s="5">
        <v>1.26</v>
      </c>
      <c r="G85" s="5">
        <f>ROUND(F85*Курс_EUR,2)</f>
        <v>132.30000000000001</v>
      </c>
      <c r="H85" s="61"/>
      <c r="I85" s="62">
        <f>F85*(1-Скидка_ROXELPRO)</f>
        <v>1.26</v>
      </c>
      <c r="J85" s="62">
        <f>I85*H85</f>
        <v>0</v>
      </c>
      <c r="K85" s="62">
        <f>G85*(1-Скидка_ROXELPRO)</f>
        <v>132.30000000000001</v>
      </c>
      <c r="L85" s="62">
        <f>H85*K85</f>
        <v>0</v>
      </c>
    </row>
    <row r="86" spans="1:13">
      <c r="A86" s="119">
        <v>0</v>
      </c>
      <c r="B86" s="120">
        <v>126146</v>
      </c>
      <c r="C86" s="4" t="s">
        <v>4915</v>
      </c>
      <c r="D86" s="4" t="s">
        <v>4914</v>
      </c>
      <c r="E86" s="4" t="s">
        <v>7</v>
      </c>
      <c r="F86" s="5">
        <v>1.26</v>
      </c>
      <c r="G86" s="5">
        <f>ROUND(F86*Курс_EUR,2)</f>
        <v>132.30000000000001</v>
      </c>
      <c r="H86" s="61"/>
      <c r="I86" s="62">
        <f>F86*(1-Скидка_ROXELPRO)</f>
        <v>1.26</v>
      </c>
      <c r="J86" s="62">
        <f>I86*H86</f>
        <v>0</v>
      </c>
      <c r="K86" s="62">
        <f>G86*(1-Скидка_ROXELPRO)</f>
        <v>132.30000000000001</v>
      </c>
      <c r="L86" s="62">
        <f>H86*K86</f>
        <v>0</v>
      </c>
    </row>
    <row r="87" spans="1:13">
      <c r="A87" s="119">
        <v>0</v>
      </c>
      <c r="B87" s="120">
        <v>126343</v>
      </c>
      <c r="C87" s="4" t="s">
        <v>4916</v>
      </c>
      <c r="D87" s="4" t="s">
        <v>2085</v>
      </c>
      <c r="E87" s="4" t="s">
        <v>7</v>
      </c>
      <c r="F87" s="5">
        <v>45.37</v>
      </c>
      <c r="G87" s="5">
        <f>ROUND(F87*Курс_EUR,2)</f>
        <v>4763.8500000000004</v>
      </c>
      <c r="H87" s="61"/>
      <c r="I87" s="62">
        <f>F87*(1-Скидка_ROXELPRO)</f>
        <v>45.37</v>
      </c>
      <c r="J87" s="62">
        <f>I87*H87</f>
        <v>0</v>
      </c>
      <c r="K87" s="62">
        <f>G87*(1-Скидка_ROXELPRO)</f>
        <v>4763.8500000000004</v>
      </c>
      <c r="L87" s="62">
        <f>H87*K87</f>
        <v>0</v>
      </c>
    </row>
    <row r="88" spans="1:13">
      <c r="A88" s="119">
        <v>0</v>
      </c>
      <c r="B88" s="120">
        <v>126346</v>
      </c>
      <c r="C88" s="4" t="s">
        <v>4917</v>
      </c>
      <c r="D88" s="4" t="s">
        <v>2085</v>
      </c>
      <c r="E88" s="4" t="s">
        <v>7</v>
      </c>
      <c r="F88" s="5">
        <v>45.37</v>
      </c>
      <c r="G88" s="5">
        <f>ROUND(F88*Курс_EUR,2)</f>
        <v>4763.8500000000004</v>
      </c>
      <c r="H88" s="61"/>
      <c r="I88" s="62">
        <f>F88*(1-Скидка_ROXELPRO)</f>
        <v>45.37</v>
      </c>
      <c r="J88" s="62">
        <f>I88*H88</f>
        <v>0</v>
      </c>
      <c r="K88" s="62">
        <f>G88*(1-Скидка_ROXELPRO)</f>
        <v>4763.8500000000004</v>
      </c>
      <c r="L88" s="62">
        <f>H88*K88</f>
        <v>0</v>
      </c>
    </row>
    <row r="89" spans="1:13">
      <c r="A89" s="119"/>
      <c r="B89" s="120"/>
      <c r="C89" s="4"/>
      <c r="D89" s="4"/>
      <c r="E89" s="4"/>
      <c r="F89" s="5"/>
      <c r="G89" s="5"/>
      <c r="H89" s="61"/>
      <c r="I89" s="62"/>
      <c r="J89" s="62"/>
      <c r="K89" s="62"/>
      <c r="L89" s="62"/>
    </row>
    <row r="90" spans="1:13">
      <c r="A90" s="119">
        <v>0</v>
      </c>
      <c r="B90" s="120">
        <v>126152</v>
      </c>
      <c r="C90" s="4" t="s">
        <v>4918</v>
      </c>
      <c r="D90" s="4" t="s">
        <v>4914</v>
      </c>
      <c r="E90" s="4" t="s">
        <v>7</v>
      </c>
      <c r="F90" s="5">
        <v>1.35</v>
      </c>
      <c r="G90" s="5">
        <f t="shared" ref="G90:G101" si="25">ROUND(F90*Курс_EUR,2)</f>
        <v>141.75</v>
      </c>
      <c r="H90" s="61"/>
      <c r="I90" s="62">
        <f t="shared" ref="I90:I101" si="26">F90*(1-Скидка_ROXELPRO)</f>
        <v>1.35</v>
      </c>
      <c r="J90" s="62">
        <f t="shared" ref="J90:J101" si="27">I90*H90</f>
        <v>0</v>
      </c>
      <c r="K90" s="62">
        <f t="shared" ref="K90:K101" si="28">G90*(1-Скидка_ROXELPRO)</f>
        <v>141.75</v>
      </c>
      <c r="L90" s="62">
        <f t="shared" ref="L90:L101" si="29">H90*K90</f>
        <v>0</v>
      </c>
    </row>
    <row r="91" spans="1:13">
      <c r="A91" s="119">
        <v>0</v>
      </c>
      <c r="B91" s="120">
        <v>126153</v>
      </c>
      <c r="C91" s="4" t="s">
        <v>4919</v>
      </c>
      <c r="D91" s="4" t="s">
        <v>4914</v>
      </c>
      <c r="E91" s="4" t="s">
        <v>7</v>
      </c>
      <c r="F91" s="5">
        <v>1.35</v>
      </c>
      <c r="G91" s="5">
        <f t="shared" si="25"/>
        <v>141.75</v>
      </c>
      <c r="H91" s="61"/>
      <c r="I91" s="62">
        <f t="shared" si="26"/>
        <v>1.35</v>
      </c>
      <c r="J91" s="62">
        <f t="shared" si="27"/>
        <v>0</v>
      </c>
      <c r="K91" s="62">
        <f t="shared" si="28"/>
        <v>141.75</v>
      </c>
      <c r="L91" s="62">
        <f t="shared" si="29"/>
        <v>0</v>
      </c>
    </row>
    <row r="92" spans="1:13">
      <c r="A92" s="119">
        <v>0</v>
      </c>
      <c r="B92" s="120">
        <v>126156</v>
      </c>
      <c r="C92" s="4" t="s">
        <v>4920</v>
      </c>
      <c r="D92" s="4" t="s">
        <v>4914</v>
      </c>
      <c r="E92" s="4" t="s">
        <v>7</v>
      </c>
      <c r="F92" s="5">
        <v>1.35</v>
      </c>
      <c r="G92" s="5">
        <f t="shared" si="25"/>
        <v>141.75</v>
      </c>
      <c r="H92" s="61"/>
      <c r="I92" s="62">
        <f t="shared" si="26"/>
        <v>1.35</v>
      </c>
      <c r="J92" s="62">
        <f t="shared" si="27"/>
        <v>0</v>
      </c>
      <c r="K92" s="62">
        <f t="shared" si="28"/>
        <v>141.75</v>
      </c>
      <c r="L92" s="62">
        <f t="shared" si="29"/>
        <v>0</v>
      </c>
    </row>
    <row r="93" spans="1:13">
      <c r="A93" s="119">
        <v>0</v>
      </c>
      <c r="B93" s="120">
        <v>126157</v>
      </c>
      <c r="C93" s="4" t="s">
        <v>4921</v>
      </c>
      <c r="D93" s="4" t="s">
        <v>4914</v>
      </c>
      <c r="E93" s="4" t="s">
        <v>7</v>
      </c>
      <c r="F93" s="5">
        <v>1.35</v>
      </c>
      <c r="G93" s="5">
        <f t="shared" si="25"/>
        <v>141.75</v>
      </c>
      <c r="H93" s="61"/>
      <c r="I93" s="62">
        <f t="shared" si="26"/>
        <v>1.35</v>
      </c>
      <c r="J93" s="62">
        <f t="shared" si="27"/>
        <v>0</v>
      </c>
      <c r="K93" s="62">
        <f t="shared" si="28"/>
        <v>141.75</v>
      </c>
      <c r="L93" s="62">
        <f t="shared" si="29"/>
        <v>0</v>
      </c>
    </row>
    <row r="94" spans="1:13">
      <c r="A94" s="119">
        <v>0</v>
      </c>
      <c r="B94" s="120">
        <v>126322</v>
      </c>
      <c r="C94" s="4" t="s">
        <v>4922</v>
      </c>
      <c r="D94" s="4" t="s">
        <v>2085</v>
      </c>
      <c r="E94" s="4" t="s">
        <v>7</v>
      </c>
      <c r="F94" s="5">
        <v>38.22</v>
      </c>
      <c r="G94" s="5">
        <f t="shared" si="25"/>
        <v>4013.1</v>
      </c>
      <c r="H94" s="61"/>
      <c r="I94" s="62">
        <f t="shared" si="26"/>
        <v>38.22</v>
      </c>
      <c r="J94" s="62">
        <f t="shared" si="27"/>
        <v>0</v>
      </c>
      <c r="K94" s="62">
        <f t="shared" si="28"/>
        <v>4013.1</v>
      </c>
      <c r="L94" s="62">
        <f t="shared" si="29"/>
        <v>0</v>
      </c>
    </row>
    <row r="95" spans="1:13">
      <c r="A95" s="119">
        <v>0</v>
      </c>
      <c r="B95" s="120">
        <v>126323</v>
      </c>
      <c r="C95" s="4" t="s">
        <v>4923</v>
      </c>
      <c r="D95" s="4" t="s">
        <v>2085</v>
      </c>
      <c r="E95" s="4" t="s">
        <v>7</v>
      </c>
      <c r="F95" s="5">
        <v>38.22</v>
      </c>
      <c r="G95" s="5">
        <f t="shared" si="25"/>
        <v>4013.1</v>
      </c>
      <c r="H95" s="61"/>
      <c r="I95" s="62">
        <f t="shared" si="26"/>
        <v>38.22</v>
      </c>
      <c r="J95" s="62">
        <f t="shared" si="27"/>
        <v>0</v>
      </c>
      <c r="K95" s="62">
        <f t="shared" si="28"/>
        <v>4013.1</v>
      </c>
      <c r="L95" s="62">
        <f t="shared" si="29"/>
        <v>0</v>
      </c>
    </row>
    <row r="96" spans="1:13">
      <c r="A96" s="119">
        <v>0</v>
      </c>
      <c r="B96" s="120">
        <v>126326</v>
      </c>
      <c r="C96" s="4" t="s">
        <v>4924</v>
      </c>
      <c r="D96" s="4" t="s">
        <v>2085</v>
      </c>
      <c r="E96" s="4" t="s">
        <v>7</v>
      </c>
      <c r="F96" s="5">
        <v>38.22</v>
      </c>
      <c r="G96" s="5">
        <f t="shared" si="25"/>
        <v>4013.1</v>
      </c>
      <c r="H96" s="61"/>
      <c r="I96" s="62">
        <f t="shared" si="26"/>
        <v>38.22</v>
      </c>
      <c r="J96" s="62">
        <f t="shared" si="27"/>
        <v>0</v>
      </c>
      <c r="K96" s="62">
        <f t="shared" si="28"/>
        <v>4013.1</v>
      </c>
      <c r="L96" s="62">
        <f t="shared" si="29"/>
        <v>0</v>
      </c>
    </row>
    <row r="97" spans="1:12">
      <c r="A97" s="119">
        <v>0</v>
      </c>
      <c r="B97" s="120">
        <v>126327</v>
      </c>
      <c r="C97" s="4" t="s">
        <v>4925</v>
      </c>
      <c r="D97" s="4" t="s">
        <v>2085</v>
      </c>
      <c r="E97" s="4" t="s">
        <v>7</v>
      </c>
      <c r="F97" s="5">
        <v>38.22</v>
      </c>
      <c r="G97" s="5">
        <f t="shared" si="25"/>
        <v>4013.1</v>
      </c>
      <c r="H97" s="61"/>
      <c r="I97" s="62">
        <f t="shared" si="26"/>
        <v>38.22</v>
      </c>
      <c r="J97" s="62">
        <f t="shared" si="27"/>
        <v>0</v>
      </c>
      <c r="K97" s="62">
        <f t="shared" si="28"/>
        <v>4013.1</v>
      </c>
      <c r="L97" s="62">
        <f t="shared" si="29"/>
        <v>0</v>
      </c>
    </row>
    <row r="98" spans="1:12">
      <c r="A98" s="119">
        <v>0</v>
      </c>
      <c r="B98" s="120">
        <v>126652</v>
      </c>
      <c r="C98" s="4" t="s">
        <v>4926</v>
      </c>
      <c r="D98" s="4" t="s">
        <v>4927</v>
      </c>
      <c r="E98" s="4" t="s">
        <v>7</v>
      </c>
      <c r="F98" s="5">
        <v>1.31</v>
      </c>
      <c r="G98" s="5">
        <f t="shared" si="25"/>
        <v>137.55000000000001</v>
      </c>
      <c r="H98" s="61"/>
      <c r="I98" s="62">
        <f t="shared" si="26"/>
        <v>1.31</v>
      </c>
      <c r="J98" s="62">
        <f t="shared" si="27"/>
        <v>0</v>
      </c>
      <c r="K98" s="62">
        <f t="shared" si="28"/>
        <v>137.55000000000001</v>
      </c>
      <c r="L98" s="62">
        <f t="shared" si="29"/>
        <v>0</v>
      </c>
    </row>
    <row r="99" spans="1:12">
      <c r="A99" s="119">
        <v>0</v>
      </c>
      <c r="B99" s="120">
        <v>126653</v>
      </c>
      <c r="C99" s="4" t="s">
        <v>4928</v>
      </c>
      <c r="D99" s="4" t="s">
        <v>4927</v>
      </c>
      <c r="E99" s="4" t="s">
        <v>7</v>
      </c>
      <c r="F99" s="5">
        <v>1.31</v>
      </c>
      <c r="G99" s="5">
        <f t="shared" si="25"/>
        <v>137.55000000000001</v>
      </c>
      <c r="H99" s="61"/>
      <c r="I99" s="62">
        <f t="shared" si="26"/>
        <v>1.31</v>
      </c>
      <c r="J99" s="62">
        <f t="shared" si="27"/>
        <v>0</v>
      </c>
      <c r="K99" s="62">
        <f t="shared" si="28"/>
        <v>137.55000000000001</v>
      </c>
      <c r="L99" s="62">
        <f t="shared" si="29"/>
        <v>0</v>
      </c>
    </row>
    <row r="100" spans="1:12">
      <c r="A100" s="119">
        <v>0</v>
      </c>
      <c r="B100" s="120">
        <v>126656</v>
      </c>
      <c r="C100" s="4" t="s">
        <v>4929</v>
      </c>
      <c r="D100" s="4" t="s">
        <v>4927</v>
      </c>
      <c r="E100" s="4" t="s">
        <v>7</v>
      </c>
      <c r="F100" s="5">
        <v>1.31</v>
      </c>
      <c r="G100" s="5">
        <f t="shared" si="25"/>
        <v>137.55000000000001</v>
      </c>
      <c r="H100" s="61"/>
      <c r="I100" s="62">
        <f t="shared" si="26"/>
        <v>1.31</v>
      </c>
      <c r="J100" s="62">
        <f t="shared" si="27"/>
        <v>0</v>
      </c>
      <c r="K100" s="62">
        <f t="shared" si="28"/>
        <v>137.55000000000001</v>
      </c>
      <c r="L100" s="62">
        <f t="shared" si="29"/>
        <v>0</v>
      </c>
    </row>
    <row r="101" spans="1:12">
      <c r="A101" s="119">
        <v>0</v>
      </c>
      <c r="B101" s="120">
        <v>126657</v>
      </c>
      <c r="C101" s="4" t="s">
        <v>4930</v>
      </c>
      <c r="D101" s="4" t="s">
        <v>4927</v>
      </c>
      <c r="E101" s="4" t="s">
        <v>7</v>
      </c>
      <c r="F101" s="5">
        <v>1.31</v>
      </c>
      <c r="G101" s="5">
        <f t="shared" si="25"/>
        <v>137.55000000000001</v>
      </c>
      <c r="H101" s="61"/>
      <c r="I101" s="62">
        <f t="shared" si="26"/>
        <v>1.31</v>
      </c>
      <c r="J101" s="62">
        <f t="shared" si="27"/>
        <v>0</v>
      </c>
      <c r="K101" s="62">
        <f t="shared" si="28"/>
        <v>137.55000000000001</v>
      </c>
      <c r="L101" s="62">
        <f t="shared" si="29"/>
        <v>0</v>
      </c>
    </row>
    <row r="102" spans="1:12" ht="12.45" thickBot="1">
      <c r="A102" s="119"/>
      <c r="B102" s="120"/>
      <c r="C102" s="4"/>
      <c r="D102" s="4"/>
      <c r="E102" s="4"/>
      <c r="F102" s="5"/>
      <c r="G102" s="5"/>
      <c r="H102" s="61"/>
      <c r="I102" s="62"/>
      <c r="J102" s="62"/>
      <c r="K102" s="62"/>
      <c r="L102" s="62"/>
    </row>
    <row r="103" spans="1:12" ht="12.45" thickBot="1">
      <c r="A103" s="119"/>
      <c r="B103" s="338" t="s">
        <v>4931</v>
      </c>
      <c r="C103" s="339"/>
      <c r="D103" s="339"/>
      <c r="E103" s="339"/>
      <c r="F103" s="340"/>
      <c r="G103" s="297"/>
      <c r="H103" s="61"/>
      <c r="I103" s="62"/>
      <c r="J103" s="62"/>
      <c r="K103" s="62"/>
      <c r="L103" s="62"/>
    </row>
    <row r="104" spans="1:12">
      <c r="A104" s="119">
        <v>0</v>
      </c>
      <c r="B104" s="120">
        <v>152103</v>
      </c>
      <c r="C104" s="4" t="s">
        <v>4932</v>
      </c>
      <c r="D104" s="4" t="s">
        <v>4933</v>
      </c>
      <c r="E104" s="4" t="s">
        <v>7</v>
      </c>
      <c r="F104" s="5">
        <v>0.61</v>
      </c>
      <c r="G104" s="5">
        <f>ROUND(F104*Курс_EUR,2)</f>
        <v>64.05</v>
      </c>
      <c r="H104" s="61"/>
      <c r="I104" s="62">
        <f t="shared" ref="I104:I121" si="30">F104*(1-Скидка_ROXELPRO)</f>
        <v>0.61</v>
      </c>
      <c r="J104" s="62">
        <f>I104*H104</f>
        <v>0</v>
      </c>
      <c r="K104" s="62">
        <f t="shared" ref="K104:K121" si="31">G104*(1-Скидка_ROXELPRO)</f>
        <v>64.05</v>
      </c>
      <c r="L104" s="62">
        <f>H104*K104</f>
        <v>0</v>
      </c>
    </row>
    <row r="105" spans="1:12">
      <c r="A105" s="119">
        <v>0</v>
      </c>
      <c r="B105" s="120">
        <v>152105</v>
      </c>
      <c r="C105" s="4" t="s">
        <v>4934</v>
      </c>
      <c r="D105" s="4" t="s">
        <v>4933</v>
      </c>
      <c r="E105" s="4" t="s">
        <v>7</v>
      </c>
      <c r="F105" s="5">
        <v>0.4</v>
      </c>
      <c r="G105" s="5">
        <f t="shared" ref="G105:G121" si="32">ROUND(F105*Курс_EUR,2)</f>
        <v>42</v>
      </c>
      <c r="H105" s="61"/>
      <c r="I105" s="62">
        <f t="shared" si="30"/>
        <v>0.4</v>
      </c>
      <c r="J105" s="62">
        <f t="shared" ref="J105:J121" si="33">I105*H105</f>
        <v>0</v>
      </c>
      <c r="K105" s="62">
        <f t="shared" si="31"/>
        <v>42</v>
      </c>
      <c r="L105" s="62">
        <f t="shared" ref="L105:L121" si="34">H105*K105</f>
        <v>0</v>
      </c>
    </row>
    <row r="106" spans="1:12">
      <c r="A106" s="119">
        <v>0</v>
      </c>
      <c r="B106" s="120">
        <v>152106</v>
      </c>
      <c r="C106" s="4" t="s">
        <v>4935</v>
      </c>
      <c r="D106" s="4" t="s">
        <v>4936</v>
      </c>
      <c r="E106" s="4" t="s">
        <v>7</v>
      </c>
      <c r="F106" s="5">
        <v>0.36</v>
      </c>
      <c r="G106" s="5">
        <f t="shared" si="32"/>
        <v>37.799999999999997</v>
      </c>
      <c r="H106" s="61"/>
      <c r="I106" s="62">
        <f t="shared" si="30"/>
        <v>0.36</v>
      </c>
      <c r="J106" s="62">
        <f t="shared" si="33"/>
        <v>0</v>
      </c>
      <c r="K106" s="62">
        <f t="shared" si="31"/>
        <v>37.799999999999997</v>
      </c>
      <c r="L106" s="62">
        <f t="shared" si="34"/>
        <v>0</v>
      </c>
    </row>
    <row r="107" spans="1:12">
      <c r="A107" s="119">
        <v>0</v>
      </c>
      <c r="B107" s="120">
        <v>152107</v>
      </c>
      <c r="C107" s="4" t="s">
        <v>4937</v>
      </c>
      <c r="D107" s="4" t="s">
        <v>4936</v>
      </c>
      <c r="E107" s="4" t="s">
        <v>7</v>
      </c>
      <c r="F107" s="5">
        <v>0.34</v>
      </c>
      <c r="G107" s="5">
        <f t="shared" si="32"/>
        <v>35.700000000000003</v>
      </c>
      <c r="H107" s="61"/>
      <c r="I107" s="62">
        <f t="shared" si="30"/>
        <v>0.34</v>
      </c>
      <c r="J107" s="62">
        <f t="shared" si="33"/>
        <v>0</v>
      </c>
      <c r="K107" s="62">
        <f t="shared" si="31"/>
        <v>35.700000000000003</v>
      </c>
      <c r="L107" s="62">
        <f t="shared" si="34"/>
        <v>0</v>
      </c>
    </row>
    <row r="108" spans="1:12">
      <c r="A108" s="119">
        <v>0</v>
      </c>
      <c r="B108" s="120">
        <v>152108</v>
      </c>
      <c r="C108" s="4" t="s">
        <v>4938</v>
      </c>
      <c r="D108" s="4" t="s">
        <v>4936</v>
      </c>
      <c r="E108" s="4" t="s">
        <v>7</v>
      </c>
      <c r="F108" s="5">
        <v>0.34</v>
      </c>
      <c r="G108" s="5">
        <f t="shared" si="32"/>
        <v>35.700000000000003</v>
      </c>
      <c r="H108" s="61"/>
      <c r="I108" s="62">
        <f t="shared" si="30"/>
        <v>0.34</v>
      </c>
      <c r="J108" s="62">
        <f t="shared" si="33"/>
        <v>0</v>
      </c>
      <c r="K108" s="62">
        <f t="shared" si="31"/>
        <v>35.700000000000003</v>
      </c>
      <c r="L108" s="62">
        <f t="shared" si="34"/>
        <v>0</v>
      </c>
    </row>
    <row r="109" spans="1:12">
      <c r="A109" s="119">
        <v>0</v>
      </c>
      <c r="B109" s="120">
        <v>152109</v>
      </c>
      <c r="C109" s="4" t="s">
        <v>4939</v>
      </c>
      <c r="D109" s="4" t="s">
        <v>4936</v>
      </c>
      <c r="E109" s="4" t="s">
        <v>7</v>
      </c>
      <c r="F109" s="5">
        <v>0.34</v>
      </c>
      <c r="G109" s="5">
        <f t="shared" si="32"/>
        <v>35.700000000000003</v>
      </c>
      <c r="H109" s="61"/>
      <c r="I109" s="62">
        <f t="shared" si="30"/>
        <v>0.34</v>
      </c>
      <c r="J109" s="62">
        <f t="shared" si="33"/>
        <v>0</v>
      </c>
      <c r="K109" s="62">
        <f t="shared" si="31"/>
        <v>35.700000000000003</v>
      </c>
      <c r="L109" s="62">
        <f t="shared" si="34"/>
        <v>0</v>
      </c>
    </row>
    <row r="110" spans="1:12">
      <c r="A110" s="119">
        <v>0</v>
      </c>
      <c r="B110" s="120">
        <v>152110</v>
      </c>
      <c r="C110" s="4" t="s">
        <v>4940</v>
      </c>
      <c r="D110" s="4" t="s">
        <v>4936</v>
      </c>
      <c r="E110" s="4" t="s">
        <v>7</v>
      </c>
      <c r="F110" s="5">
        <v>0.34</v>
      </c>
      <c r="G110" s="5">
        <f t="shared" si="32"/>
        <v>35.700000000000003</v>
      </c>
      <c r="H110" s="61"/>
      <c r="I110" s="62">
        <f t="shared" si="30"/>
        <v>0.34</v>
      </c>
      <c r="J110" s="62">
        <f t="shared" si="33"/>
        <v>0</v>
      </c>
      <c r="K110" s="62">
        <f t="shared" si="31"/>
        <v>35.700000000000003</v>
      </c>
      <c r="L110" s="62">
        <f t="shared" si="34"/>
        <v>0</v>
      </c>
    </row>
    <row r="111" spans="1:12">
      <c r="A111" s="119">
        <v>0</v>
      </c>
      <c r="B111" s="120">
        <v>152111</v>
      </c>
      <c r="C111" s="4" t="s">
        <v>4941</v>
      </c>
      <c r="D111" s="4" t="s">
        <v>4936</v>
      </c>
      <c r="E111" s="4" t="s">
        <v>7</v>
      </c>
      <c r="F111" s="5">
        <v>0.34</v>
      </c>
      <c r="G111" s="5">
        <f t="shared" si="32"/>
        <v>35.700000000000003</v>
      </c>
      <c r="H111" s="61"/>
      <c r="I111" s="62">
        <f t="shared" si="30"/>
        <v>0.34</v>
      </c>
      <c r="J111" s="62">
        <f t="shared" si="33"/>
        <v>0</v>
      </c>
      <c r="K111" s="62">
        <f t="shared" si="31"/>
        <v>35.700000000000003</v>
      </c>
      <c r="L111" s="62">
        <f t="shared" si="34"/>
        <v>0</v>
      </c>
    </row>
    <row r="112" spans="1:12">
      <c r="A112" s="119">
        <v>0</v>
      </c>
      <c r="B112" s="120">
        <v>152112</v>
      </c>
      <c r="C112" s="4" t="s">
        <v>4942</v>
      </c>
      <c r="D112" s="4" t="s">
        <v>4936</v>
      </c>
      <c r="E112" s="4" t="s">
        <v>7</v>
      </c>
      <c r="F112" s="5">
        <v>0.34</v>
      </c>
      <c r="G112" s="5">
        <f t="shared" si="32"/>
        <v>35.700000000000003</v>
      </c>
      <c r="H112" s="61"/>
      <c r="I112" s="62">
        <f t="shared" si="30"/>
        <v>0.34</v>
      </c>
      <c r="J112" s="62">
        <f t="shared" si="33"/>
        <v>0</v>
      </c>
      <c r="K112" s="62">
        <f t="shared" si="31"/>
        <v>35.700000000000003</v>
      </c>
      <c r="L112" s="62">
        <f t="shared" si="34"/>
        <v>0</v>
      </c>
    </row>
    <row r="113" spans="1:13">
      <c r="A113" s="119">
        <v>0</v>
      </c>
      <c r="B113" s="120">
        <v>152114</v>
      </c>
      <c r="C113" s="4" t="s">
        <v>4943</v>
      </c>
      <c r="D113" s="4" t="s">
        <v>4936</v>
      </c>
      <c r="E113" s="4" t="s">
        <v>7</v>
      </c>
      <c r="F113" s="5">
        <v>0.34</v>
      </c>
      <c r="G113" s="5">
        <f t="shared" si="32"/>
        <v>35.700000000000003</v>
      </c>
      <c r="H113" s="61"/>
      <c r="I113" s="62">
        <f t="shared" si="30"/>
        <v>0.34</v>
      </c>
      <c r="J113" s="62">
        <f t="shared" si="33"/>
        <v>0</v>
      </c>
      <c r="K113" s="62">
        <f t="shared" si="31"/>
        <v>35.700000000000003</v>
      </c>
      <c r="L113" s="62">
        <f t="shared" si="34"/>
        <v>0</v>
      </c>
    </row>
    <row r="114" spans="1:13">
      <c r="A114" s="119">
        <v>0</v>
      </c>
      <c r="B114" s="120">
        <v>152116</v>
      </c>
      <c r="C114" s="4" t="s">
        <v>4944</v>
      </c>
      <c r="D114" s="4" t="s">
        <v>4936</v>
      </c>
      <c r="E114" s="4" t="s">
        <v>7</v>
      </c>
      <c r="F114" s="5">
        <v>0.34</v>
      </c>
      <c r="G114" s="5">
        <f t="shared" si="32"/>
        <v>35.700000000000003</v>
      </c>
      <c r="H114" s="61"/>
      <c r="I114" s="62">
        <f t="shared" si="30"/>
        <v>0.34</v>
      </c>
      <c r="J114" s="62">
        <f t="shared" si="33"/>
        <v>0</v>
      </c>
      <c r="K114" s="62">
        <f t="shared" si="31"/>
        <v>35.700000000000003</v>
      </c>
      <c r="L114" s="62">
        <f t="shared" si="34"/>
        <v>0</v>
      </c>
    </row>
    <row r="115" spans="1:13">
      <c r="A115" s="119">
        <v>0</v>
      </c>
      <c r="B115" s="120">
        <v>152117</v>
      </c>
      <c r="C115" s="4" t="s">
        <v>4945</v>
      </c>
      <c r="D115" s="4" t="s">
        <v>4936</v>
      </c>
      <c r="E115" s="4" t="s">
        <v>7</v>
      </c>
      <c r="F115" s="5">
        <v>0.34</v>
      </c>
      <c r="G115" s="5">
        <f t="shared" si="32"/>
        <v>35.700000000000003</v>
      </c>
      <c r="H115" s="61"/>
      <c r="I115" s="62">
        <f t="shared" si="30"/>
        <v>0.34</v>
      </c>
      <c r="J115" s="62">
        <f t="shared" si="33"/>
        <v>0</v>
      </c>
      <c r="K115" s="62">
        <f t="shared" si="31"/>
        <v>35.700000000000003</v>
      </c>
      <c r="L115" s="62">
        <f t="shared" si="34"/>
        <v>0</v>
      </c>
    </row>
    <row r="116" spans="1:13">
      <c r="A116" s="119">
        <v>0</v>
      </c>
      <c r="B116" s="120">
        <v>152118</v>
      </c>
      <c r="C116" s="4" t="s">
        <v>4946</v>
      </c>
      <c r="D116" s="4" t="s">
        <v>4936</v>
      </c>
      <c r="E116" s="4" t="s">
        <v>7</v>
      </c>
      <c r="F116" s="5">
        <v>0.34</v>
      </c>
      <c r="G116" s="5">
        <f t="shared" si="32"/>
        <v>35.700000000000003</v>
      </c>
      <c r="H116" s="61"/>
      <c r="I116" s="62">
        <f t="shared" si="30"/>
        <v>0.34</v>
      </c>
      <c r="J116" s="62">
        <f t="shared" si="33"/>
        <v>0</v>
      </c>
      <c r="K116" s="62">
        <f t="shared" si="31"/>
        <v>35.700000000000003</v>
      </c>
      <c r="L116" s="62">
        <f t="shared" si="34"/>
        <v>0</v>
      </c>
    </row>
    <row r="117" spans="1:13">
      <c r="A117" s="119">
        <v>0</v>
      </c>
      <c r="B117" s="120">
        <v>152119</v>
      </c>
      <c r="C117" s="4" t="s">
        <v>4947</v>
      </c>
      <c r="D117" s="4" t="s">
        <v>4936</v>
      </c>
      <c r="E117" s="4" t="s">
        <v>7</v>
      </c>
      <c r="F117" s="5">
        <v>0.41</v>
      </c>
      <c r="G117" s="5">
        <f t="shared" si="32"/>
        <v>43.05</v>
      </c>
      <c r="H117" s="61"/>
      <c r="I117" s="62">
        <f t="shared" si="30"/>
        <v>0.41</v>
      </c>
      <c r="J117" s="62">
        <f t="shared" si="33"/>
        <v>0</v>
      </c>
      <c r="K117" s="62">
        <f t="shared" si="31"/>
        <v>43.05</v>
      </c>
      <c r="L117" s="62">
        <f t="shared" si="34"/>
        <v>0</v>
      </c>
    </row>
    <row r="118" spans="1:13">
      <c r="A118" s="119">
        <v>0</v>
      </c>
      <c r="B118" s="120">
        <v>152120</v>
      </c>
      <c r="C118" s="4" t="s">
        <v>4948</v>
      </c>
      <c r="D118" s="4" t="s">
        <v>4936</v>
      </c>
      <c r="E118" s="4" t="s">
        <v>7</v>
      </c>
      <c r="F118" s="5">
        <v>0.41</v>
      </c>
      <c r="G118" s="5">
        <f t="shared" si="32"/>
        <v>43.05</v>
      </c>
      <c r="H118" s="61"/>
      <c r="I118" s="62">
        <f t="shared" si="30"/>
        <v>0.41</v>
      </c>
      <c r="J118" s="62">
        <f t="shared" si="33"/>
        <v>0</v>
      </c>
      <c r="K118" s="62">
        <f t="shared" si="31"/>
        <v>43.05</v>
      </c>
      <c r="L118" s="62">
        <f t="shared" si="34"/>
        <v>0</v>
      </c>
    </row>
    <row r="119" spans="1:13">
      <c r="A119" s="119">
        <v>0</v>
      </c>
      <c r="B119" s="120">
        <v>152121</v>
      </c>
      <c r="C119" s="4" t="s">
        <v>4949</v>
      </c>
      <c r="D119" s="4" t="s">
        <v>4936</v>
      </c>
      <c r="E119" s="4" t="s">
        <v>7</v>
      </c>
      <c r="F119" s="5">
        <v>0.41</v>
      </c>
      <c r="G119" s="5">
        <f t="shared" si="32"/>
        <v>43.05</v>
      </c>
      <c r="H119" s="61"/>
      <c r="I119" s="62">
        <f t="shared" si="30"/>
        <v>0.41</v>
      </c>
      <c r="J119" s="62">
        <f t="shared" si="33"/>
        <v>0</v>
      </c>
      <c r="K119" s="62">
        <f t="shared" si="31"/>
        <v>43.05</v>
      </c>
      <c r="L119" s="62">
        <f t="shared" si="34"/>
        <v>0</v>
      </c>
    </row>
    <row r="120" spans="1:13">
      <c r="A120" s="119">
        <v>0</v>
      </c>
      <c r="B120" s="120">
        <v>152122</v>
      </c>
      <c r="C120" s="4" t="s">
        <v>4950</v>
      </c>
      <c r="D120" s="4" t="s">
        <v>4936</v>
      </c>
      <c r="E120" s="4" t="s">
        <v>7</v>
      </c>
      <c r="F120" s="5">
        <v>0.41</v>
      </c>
      <c r="G120" s="5">
        <f t="shared" si="32"/>
        <v>43.05</v>
      </c>
      <c r="H120" s="61"/>
      <c r="I120" s="62">
        <f t="shared" si="30"/>
        <v>0.41</v>
      </c>
      <c r="J120" s="62">
        <f t="shared" si="33"/>
        <v>0</v>
      </c>
      <c r="K120" s="62">
        <f t="shared" si="31"/>
        <v>43.05</v>
      </c>
      <c r="L120" s="62">
        <f t="shared" si="34"/>
        <v>0</v>
      </c>
    </row>
    <row r="121" spans="1:13">
      <c r="A121" s="119">
        <v>0</v>
      </c>
      <c r="B121" s="120">
        <v>152123</v>
      </c>
      <c r="C121" s="4" t="s">
        <v>4951</v>
      </c>
      <c r="D121" s="4" t="s">
        <v>4936</v>
      </c>
      <c r="E121" s="4" t="s">
        <v>7</v>
      </c>
      <c r="F121" s="5">
        <v>0.41</v>
      </c>
      <c r="G121" s="5">
        <f t="shared" si="32"/>
        <v>43.05</v>
      </c>
      <c r="H121" s="61"/>
      <c r="I121" s="62">
        <f t="shared" si="30"/>
        <v>0.41</v>
      </c>
      <c r="J121" s="62">
        <f t="shared" si="33"/>
        <v>0</v>
      </c>
      <c r="K121" s="62">
        <f t="shared" si="31"/>
        <v>43.05</v>
      </c>
      <c r="L121" s="62">
        <f t="shared" si="34"/>
        <v>0</v>
      </c>
    </row>
    <row r="122" spans="1:13">
      <c r="A122" s="119"/>
      <c r="B122" s="120"/>
      <c r="C122" s="4"/>
      <c r="D122" s="4"/>
      <c r="E122" s="4"/>
      <c r="F122" s="5"/>
      <c r="G122" s="5"/>
      <c r="H122" s="61"/>
      <c r="I122" s="62"/>
      <c r="J122" s="62"/>
      <c r="K122" s="62"/>
      <c r="L122" s="62"/>
    </row>
    <row r="123" spans="1:13">
      <c r="A123" s="119">
        <v>0</v>
      </c>
      <c r="B123" s="120">
        <v>152203</v>
      </c>
      <c r="C123" s="4" t="s">
        <v>4952</v>
      </c>
      <c r="D123" s="4" t="s">
        <v>4953</v>
      </c>
      <c r="E123" s="4" t="s">
        <v>7</v>
      </c>
      <c r="F123" s="5">
        <v>0.78</v>
      </c>
      <c r="G123" s="5">
        <f t="shared" ref="G123:G140" si="35">ROUND(F123*Курс_EUR,2)</f>
        <v>81.900000000000006</v>
      </c>
      <c r="H123" s="61"/>
      <c r="I123" s="62">
        <f t="shared" ref="I123:I140" si="36">F123*(1-Скидка_ROXELPRO)</f>
        <v>0.78</v>
      </c>
      <c r="J123" s="62">
        <f t="shared" ref="J123:J140" si="37">I123*H123</f>
        <v>0</v>
      </c>
      <c r="K123" s="62">
        <f t="shared" ref="K123:K140" si="38">G123*(1-Скидка_ROXELPRO)</f>
        <v>81.900000000000006</v>
      </c>
      <c r="L123" s="62">
        <f t="shared" ref="L123:L140" si="39">H123*K123</f>
        <v>0</v>
      </c>
    </row>
    <row r="124" spans="1:13">
      <c r="A124" s="119">
        <v>0</v>
      </c>
      <c r="B124" s="120">
        <v>152205</v>
      </c>
      <c r="C124" s="4" t="s">
        <v>4954</v>
      </c>
      <c r="D124" s="4" t="s">
        <v>4953</v>
      </c>
      <c r="E124" s="4" t="s">
        <v>7</v>
      </c>
      <c r="F124" s="5">
        <v>0.51</v>
      </c>
      <c r="G124" s="5">
        <f t="shared" si="35"/>
        <v>53.55</v>
      </c>
      <c r="H124" s="61"/>
      <c r="I124" s="62">
        <f t="shared" si="36"/>
        <v>0.51</v>
      </c>
      <c r="J124" s="62">
        <f t="shared" si="37"/>
        <v>0</v>
      </c>
      <c r="K124" s="62">
        <f t="shared" si="38"/>
        <v>53.55</v>
      </c>
      <c r="L124" s="62">
        <f t="shared" si="39"/>
        <v>0</v>
      </c>
    </row>
    <row r="125" spans="1:13">
      <c r="A125" s="119">
        <v>0</v>
      </c>
      <c r="B125" s="120">
        <v>152206</v>
      </c>
      <c r="C125" s="4" t="s">
        <v>4955</v>
      </c>
      <c r="D125" s="4" t="s">
        <v>4936</v>
      </c>
      <c r="E125" s="4" t="s">
        <v>7</v>
      </c>
      <c r="F125" s="5">
        <v>0.45</v>
      </c>
      <c r="G125" s="5">
        <f t="shared" si="35"/>
        <v>47.25</v>
      </c>
      <c r="H125" s="61"/>
      <c r="I125" s="62">
        <f t="shared" si="36"/>
        <v>0.45</v>
      </c>
      <c r="J125" s="62">
        <f t="shared" si="37"/>
        <v>0</v>
      </c>
      <c r="K125" s="62">
        <f t="shared" si="38"/>
        <v>47.25</v>
      </c>
      <c r="L125" s="62">
        <f t="shared" si="39"/>
        <v>0</v>
      </c>
    </row>
    <row r="126" spans="1:13" s="83" customFormat="1">
      <c r="A126" s="119">
        <v>0</v>
      </c>
      <c r="B126" s="120">
        <v>152207</v>
      </c>
      <c r="C126" s="4" t="s">
        <v>4956</v>
      </c>
      <c r="D126" s="4" t="s">
        <v>4936</v>
      </c>
      <c r="E126" s="4" t="s">
        <v>7</v>
      </c>
      <c r="F126" s="5">
        <v>0.42</v>
      </c>
      <c r="G126" s="5">
        <f t="shared" si="35"/>
        <v>44.1</v>
      </c>
      <c r="H126" s="61"/>
      <c r="I126" s="62">
        <f t="shared" si="36"/>
        <v>0.42</v>
      </c>
      <c r="J126" s="62">
        <f t="shared" si="37"/>
        <v>0</v>
      </c>
      <c r="K126" s="62">
        <f t="shared" si="38"/>
        <v>44.1</v>
      </c>
      <c r="L126" s="62">
        <f t="shared" si="39"/>
        <v>0</v>
      </c>
      <c r="M126" s="1"/>
    </row>
    <row r="127" spans="1:13">
      <c r="A127" s="119">
        <v>0</v>
      </c>
      <c r="B127" s="120">
        <v>152208</v>
      </c>
      <c r="C127" s="4" t="s">
        <v>4957</v>
      </c>
      <c r="D127" s="4" t="s">
        <v>4936</v>
      </c>
      <c r="E127" s="4" t="s">
        <v>7</v>
      </c>
      <c r="F127" s="5">
        <v>0.42</v>
      </c>
      <c r="G127" s="5">
        <f t="shared" si="35"/>
        <v>44.1</v>
      </c>
      <c r="H127" s="61"/>
      <c r="I127" s="62">
        <f t="shared" si="36"/>
        <v>0.42</v>
      </c>
      <c r="J127" s="62">
        <f t="shared" si="37"/>
        <v>0</v>
      </c>
      <c r="K127" s="62">
        <f t="shared" si="38"/>
        <v>44.1</v>
      </c>
      <c r="L127" s="62">
        <f t="shared" si="39"/>
        <v>0</v>
      </c>
    </row>
    <row r="128" spans="1:13" s="83" customFormat="1">
      <c r="A128" s="119">
        <v>0</v>
      </c>
      <c r="B128" s="120">
        <v>152209</v>
      </c>
      <c r="C128" s="4" t="s">
        <v>4958</v>
      </c>
      <c r="D128" s="4" t="s">
        <v>4936</v>
      </c>
      <c r="E128" s="4" t="s">
        <v>7</v>
      </c>
      <c r="F128" s="5">
        <v>0.42</v>
      </c>
      <c r="G128" s="5">
        <f t="shared" si="35"/>
        <v>44.1</v>
      </c>
      <c r="H128" s="61"/>
      <c r="I128" s="62">
        <f t="shared" si="36"/>
        <v>0.42</v>
      </c>
      <c r="J128" s="62">
        <f t="shared" si="37"/>
        <v>0</v>
      </c>
      <c r="K128" s="62">
        <f t="shared" si="38"/>
        <v>44.1</v>
      </c>
      <c r="L128" s="62">
        <f t="shared" si="39"/>
        <v>0</v>
      </c>
      <c r="M128" s="1"/>
    </row>
    <row r="129" spans="1:12">
      <c r="A129" s="119">
        <v>0</v>
      </c>
      <c r="B129" s="120">
        <v>152210</v>
      </c>
      <c r="C129" s="4" t="s">
        <v>4959</v>
      </c>
      <c r="D129" s="4" t="s">
        <v>4936</v>
      </c>
      <c r="E129" s="4" t="s">
        <v>7</v>
      </c>
      <c r="F129" s="5">
        <v>0.42</v>
      </c>
      <c r="G129" s="5">
        <f t="shared" si="35"/>
        <v>44.1</v>
      </c>
      <c r="H129" s="61"/>
      <c r="I129" s="62">
        <f t="shared" si="36"/>
        <v>0.42</v>
      </c>
      <c r="J129" s="62">
        <f t="shared" si="37"/>
        <v>0</v>
      </c>
      <c r="K129" s="62">
        <f t="shared" si="38"/>
        <v>44.1</v>
      </c>
      <c r="L129" s="62">
        <f t="shared" si="39"/>
        <v>0</v>
      </c>
    </row>
    <row r="130" spans="1:12">
      <c r="A130" s="119">
        <v>0</v>
      </c>
      <c r="B130" s="120">
        <v>152211</v>
      </c>
      <c r="C130" s="4" t="s">
        <v>4960</v>
      </c>
      <c r="D130" s="4" t="s">
        <v>4936</v>
      </c>
      <c r="E130" s="4" t="s">
        <v>7</v>
      </c>
      <c r="F130" s="5">
        <v>0.42</v>
      </c>
      <c r="G130" s="5">
        <f t="shared" si="35"/>
        <v>44.1</v>
      </c>
      <c r="H130" s="61"/>
      <c r="I130" s="62">
        <f t="shared" si="36"/>
        <v>0.42</v>
      </c>
      <c r="J130" s="62">
        <f t="shared" si="37"/>
        <v>0</v>
      </c>
      <c r="K130" s="62">
        <f t="shared" si="38"/>
        <v>44.1</v>
      </c>
      <c r="L130" s="62">
        <f t="shared" si="39"/>
        <v>0</v>
      </c>
    </row>
    <row r="131" spans="1:12">
      <c r="A131" s="119">
        <v>0</v>
      </c>
      <c r="B131" s="120">
        <v>152212</v>
      </c>
      <c r="C131" s="4" t="s">
        <v>4961</v>
      </c>
      <c r="D131" s="4" t="s">
        <v>4936</v>
      </c>
      <c r="E131" s="4" t="s">
        <v>7</v>
      </c>
      <c r="F131" s="5">
        <v>0.42</v>
      </c>
      <c r="G131" s="5">
        <f t="shared" si="35"/>
        <v>44.1</v>
      </c>
      <c r="H131" s="61"/>
      <c r="I131" s="62">
        <f t="shared" si="36"/>
        <v>0.42</v>
      </c>
      <c r="J131" s="62">
        <f t="shared" si="37"/>
        <v>0</v>
      </c>
      <c r="K131" s="62">
        <f t="shared" si="38"/>
        <v>44.1</v>
      </c>
      <c r="L131" s="62">
        <f t="shared" si="39"/>
        <v>0</v>
      </c>
    </row>
    <row r="132" spans="1:12">
      <c r="A132" s="119">
        <v>0</v>
      </c>
      <c r="B132" s="120">
        <v>152214</v>
      </c>
      <c r="C132" s="4" t="s">
        <v>4962</v>
      </c>
      <c r="D132" s="4" t="s">
        <v>4936</v>
      </c>
      <c r="E132" s="4" t="s">
        <v>7</v>
      </c>
      <c r="F132" s="5">
        <v>0.42</v>
      </c>
      <c r="G132" s="5">
        <f t="shared" si="35"/>
        <v>44.1</v>
      </c>
      <c r="H132" s="61"/>
      <c r="I132" s="62">
        <f t="shared" si="36"/>
        <v>0.42</v>
      </c>
      <c r="J132" s="62">
        <f t="shared" si="37"/>
        <v>0</v>
      </c>
      <c r="K132" s="62">
        <f t="shared" si="38"/>
        <v>44.1</v>
      </c>
      <c r="L132" s="62">
        <f t="shared" si="39"/>
        <v>0</v>
      </c>
    </row>
    <row r="133" spans="1:12">
      <c r="A133" s="119">
        <v>0</v>
      </c>
      <c r="B133" s="120">
        <v>152216</v>
      </c>
      <c r="C133" s="4" t="s">
        <v>4963</v>
      </c>
      <c r="D133" s="4" t="s">
        <v>4936</v>
      </c>
      <c r="E133" s="4" t="s">
        <v>7</v>
      </c>
      <c r="F133" s="5">
        <v>0.42</v>
      </c>
      <c r="G133" s="5">
        <f t="shared" si="35"/>
        <v>44.1</v>
      </c>
      <c r="H133" s="61"/>
      <c r="I133" s="62">
        <f t="shared" si="36"/>
        <v>0.42</v>
      </c>
      <c r="J133" s="62">
        <f t="shared" si="37"/>
        <v>0</v>
      </c>
      <c r="K133" s="62">
        <f t="shared" si="38"/>
        <v>44.1</v>
      </c>
      <c r="L133" s="62">
        <f t="shared" si="39"/>
        <v>0</v>
      </c>
    </row>
    <row r="134" spans="1:12">
      <c r="A134" s="119">
        <v>0</v>
      </c>
      <c r="B134" s="120">
        <v>152217</v>
      </c>
      <c r="C134" s="4" t="s">
        <v>4964</v>
      </c>
      <c r="D134" s="4" t="s">
        <v>4936</v>
      </c>
      <c r="E134" s="4" t="s">
        <v>7</v>
      </c>
      <c r="F134" s="5">
        <v>0.42</v>
      </c>
      <c r="G134" s="5">
        <f t="shared" si="35"/>
        <v>44.1</v>
      </c>
      <c r="H134" s="61"/>
      <c r="I134" s="62">
        <f t="shared" si="36"/>
        <v>0.42</v>
      </c>
      <c r="J134" s="62">
        <f t="shared" si="37"/>
        <v>0</v>
      </c>
      <c r="K134" s="62">
        <f t="shared" si="38"/>
        <v>44.1</v>
      </c>
      <c r="L134" s="62">
        <f t="shared" si="39"/>
        <v>0</v>
      </c>
    </row>
    <row r="135" spans="1:12">
      <c r="A135" s="119">
        <v>0</v>
      </c>
      <c r="B135" s="120">
        <v>152218</v>
      </c>
      <c r="C135" s="4" t="s">
        <v>4965</v>
      </c>
      <c r="D135" s="4" t="s">
        <v>4936</v>
      </c>
      <c r="E135" s="4" t="s">
        <v>7</v>
      </c>
      <c r="F135" s="5">
        <v>0.42</v>
      </c>
      <c r="G135" s="5">
        <f t="shared" si="35"/>
        <v>44.1</v>
      </c>
      <c r="H135" s="61"/>
      <c r="I135" s="62">
        <f t="shared" si="36"/>
        <v>0.42</v>
      </c>
      <c r="J135" s="62">
        <f t="shared" si="37"/>
        <v>0</v>
      </c>
      <c r="K135" s="62">
        <f t="shared" si="38"/>
        <v>44.1</v>
      </c>
      <c r="L135" s="62">
        <f t="shared" si="39"/>
        <v>0</v>
      </c>
    </row>
    <row r="136" spans="1:12">
      <c r="A136" s="119">
        <v>0</v>
      </c>
      <c r="B136" s="120">
        <v>152219</v>
      </c>
      <c r="C136" s="4" t="s">
        <v>4966</v>
      </c>
      <c r="D136" s="4" t="s">
        <v>4936</v>
      </c>
      <c r="E136" s="4" t="s">
        <v>7</v>
      </c>
      <c r="F136" s="5">
        <v>0.52</v>
      </c>
      <c r="G136" s="5">
        <f t="shared" si="35"/>
        <v>54.6</v>
      </c>
      <c r="H136" s="61"/>
      <c r="I136" s="62">
        <f t="shared" si="36"/>
        <v>0.52</v>
      </c>
      <c r="J136" s="62">
        <f t="shared" si="37"/>
        <v>0</v>
      </c>
      <c r="K136" s="62">
        <f t="shared" si="38"/>
        <v>54.6</v>
      </c>
      <c r="L136" s="62">
        <f t="shared" si="39"/>
        <v>0</v>
      </c>
    </row>
    <row r="137" spans="1:12">
      <c r="A137" s="119">
        <v>0</v>
      </c>
      <c r="B137" s="120">
        <v>152220</v>
      </c>
      <c r="C137" s="4" t="s">
        <v>4967</v>
      </c>
      <c r="D137" s="4" t="s">
        <v>4936</v>
      </c>
      <c r="E137" s="4" t="s">
        <v>7</v>
      </c>
      <c r="F137" s="5">
        <v>0.52</v>
      </c>
      <c r="G137" s="5">
        <f t="shared" si="35"/>
        <v>54.6</v>
      </c>
      <c r="H137" s="61"/>
      <c r="I137" s="62">
        <f t="shared" si="36"/>
        <v>0.52</v>
      </c>
      <c r="J137" s="62">
        <f t="shared" si="37"/>
        <v>0</v>
      </c>
      <c r="K137" s="62">
        <f t="shared" si="38"/>
        <v>54.6</v>
      </c>
      <c r="L137" s="62">
        <f t="shared" si="39"/>
        <v>0</v>
      </c>
    </row>
    <row r="138" spans="1:12">
      <c r="A138" s="119">
        <v>0</v>
      </c>
      <c r="B138" s="120">
        <v>152221</v>
      </c>
      <c r="C138" s="4" t="s">
        <v>4968</v>
      </c>
      <c r="D138" s="4" t="s">
        <v>4936</v>
      </c>
      <c r="E138" s="4" t="s">
        <v>7</v>
      </c>
      <c r="F138" s="5">
        <v>0.52</v>
      </c>
      <c r="G138" s="5">
        <f t="shared" si="35"/>
        <v>54.6</v>
      </c>
      <c r="H138" s="61"/>
      <c r="I138" s="62">
        <f t="shared" si="36"/>
        <v>0.52</v>
      </c>
      <c r="J138" s="62">
        <f t="shared" si="37"/>
        <v>0</v>
      </c>
      <c r="K138" s="62">
        <f t="shared" si="38"/>
        <v>54.6</v>
      </c>
      <c r="L138" s="62">
        <f t="shared" si="39"/>
        <v>0</v>
      </c>
    </row>
    <row r="139" spans="1:12">
      <c r="A139" s="119">
        <v>0</v>
      </c>
      <c r="B139" s="120">
        <v>152222</v>
      </c>
      <c r="C139" s="4" t="s">
        <v>4969</v>
      </c>
      <c r="D139" s="4" t="s">
        <v>4936</v>
      </c>
      <c r="E139" s="4" t="s">
        <v>7</v>
      </c>
      <c r="F139" s="5">
        <v>0.52</v>
      </c>
      <c r="G139" s="5">
        <f t="shared" si="35"/>
        <v>54.6</v>
      </c>
      <c r="H139" s="61"/>
      <c r="I139" s="62">
        <f t="shared" si="36"/>
        <v>0.52</v>
      </c>
      <c r="J139" s="62">
        <f t="shared" si="37"/>
        <v>0</v>
      </c>
      <c r="K139" s="62">
        <f t="shared" si="38"/>
        <v>54.6</v>
      </c>
      <c r="L139" s="62">
        <f t="shared" si="39"/>
        <v>0</v>
      </c>
    </row>
    <row r="140" spans="1:12">
      <c r="A140" s="119">
        <v>0</v>
      </c>
      <c r="B140" s="120">
        <v>152223</v>
      </c>
      <c r="C140" s="4" t="s">
        <v>4970</v>
      </c>
      <c r="D140" s="4" t="s">
        <v>4936</v>
      </c>
      <c r="E140" s="4" t="s">
        <v>7</v>
      </c>
      <c r="F140" s="5">
        <v>0.52</v>
      </c>
      <c r="G140" s="5">
        <f t="shared" si="35"/>
        <v>54.6</v>
      </c>
      <c r="H140" s="61"/>
      <c r="I140" s="62">
        <f t="shared" si="36"/>
        <v>0.52</v>
      </c>
      <c r="J140" s="62">
        <f t="shared" si="37"/>
        <v>0</v>
      </c>
      <c r="K140" s="62">
        <f t="shared" si="38"/>
        <v>54.6</v>
      </c>
      <c r="L140" s="62">
        <f t="shared" si="39"/>
        <v>0</v>
      </c>
    </row>
    <row r="141" spans="1:12">
      <c r="A141" s="119"/>
      <c r="B141" s="120"/>
      <c r="C141" s="4"/>
      <c r="D141" s="4"/>
      <c r="E141" s="4"/>
      <c r="F141" s="5"/>
      <c r="G141" s="5"/>
      <c r="H141" s="61"/>
      <c r="I141" s="62"/>
      <c r="J141" s="62"/>
      <c r="K141" s="62"/>
      <c r="L141" s="62"/>
    </row>
    <row r="142" spans="1:12">
      <c r="A142" s="119">
        <v>0</v>
      </c>
      <c r="B142" s="120">
        <v>152506</v>
      </c>
      <c r="C142" s="4" t="s">
        <v>4971</v>
      </c>
      <c r="D142" s="4" t="s">
        <v>4936</v>
      </c>
      <c r="E142" s="4" t="s">
        <v>7</v>
      </c>
      <c r="F142" s="5">
        <v>0.72</v>
      </c>
      <c r="G142" s="5">
        <f t="shared" ref="G142:G147" si="40">ROUND(F142*Курс_EUR,2)</f>
        <v>75.599999999999994</v>
      </c>
      <c r="H142" s="61"/>
      <c r="I142" s="62">
        <f t="shared" ref="I142:I147" si="41">F142*(1-Скидка_ROXELPRO)</f>
        <v>0.72</v>
      </c>
      <c r="J142" s="62">
        <f t="shared" ref="J142:J147" si="42">I142*H142</f>
        <v>0</v>
      </c>
      <c r="K142" s="62">
        <f t="shared" ref="K142:K147" si="43">G142*(1-Скидка_ROXELPRO)</f>
        <v>75.599999999999994</v>
      </c>
      <c r="L142" s="62">
        <f t="shared" ref="L142:L147" si="44">H142*K142</f>
        <v>0</v>
      </c>
    </row>
    <row r="143" spans="1:12">
      <c r="A143" s="119">
        <v>0</v>
      </c>
      <c r="B143" s="120">
        <v>152508</v>
      </c>
      <c r="C143" s="4" t="s">
        <v>4972</v>
      </c>
      <c r="D143" s="4" t="s">
        <v>4936</v>
      </c>
      <c r="E143" s="4" t="s">
        <v>7</v>
      </c>
      <c r="F143" s="5">
        <v>0.67</v>
      </c>
      <c r="G143" s="5">
        <f t="shared" si="40"/>
        <v>70.349999999999994</v>
      </c>
      <c r="H143" s="61"/>
      <c r="I143" s="62">
        <f t="shared" si="41"/>
        <v>0.67</v>
      </c>
      <c r="J143" s="62">
        <f t="shared" si="42"/>
        <v>0</v>
      </c>
      <c r="K143" s="62">
        <f t="shared" si="43"/>
        <v>70.349999999999994</v>
      </c>
      <c r="L143" s="62">
        <f t="shared" si="44"/>
        <v>0</v>
      </c>
    </row>
    <row r="144" spans="1:12">
      <c r="A144" s="119">
        <v>0</v>
      </c>
      <c r="B144" s="120">
        <v>152510</v>
      </c>
      <c r="C144" s="4" t="s">
        <v>4973</v>
      </c>
      <c r="D144" s="4" t="s">
        <v>4936</v>
      </c>
      <c r="E144" s="4" t="s">
        <v>7</v>
      </c>
      <c r="F144" s="5">
        <v>0.64</v>
      </c>
      <c r="G144" s="5">
        <f t="shared" si="40"/>
        <v>67.2</v>
      </c>
      <c r="H144" s="61"/>
      <c r="I144" s="62">
        <f t="shared" si="41"/>
        <v>0.64</v>
      </c>
      <c r="J144" s="62">
        <f t="shared" si="42"/>
        <v>0</v>
      </c>
      <c r="K144" s="62">
        <f t="shared" si="43"/>
        <v>67.2</v>
      </c>
      <c r="L144" s="62">
        <f t="shared" si="44"/>
        <v>0</v>
      </c>
    </row>
    <row r="145" spans="1:12">
      <c r="A145" s="119">
        <v>0</v>
      </c>
      <c r="B145" s="120">
        <v>152512</v>
      </c>
      <c r="C145" s="4" t="s">
        <v>4974</v>
      </c>
      <c r="D145" s="4" t="s">
        <v>4936</v>
      </c>
      <c r="E145" s="4" t="s">
        <v>7</v>
      </c>
      <c r="F145" s="5">
        <v>0.64</v>
      </c>
      <c r="G145" s="5">
        <f t="shared" si="40"/>
        <v>67.2</v>
      </c>
      <c r="H145" s="61"/>
      <c r="I145" s="62">
        <f t="shared" si="41"/>
        <v>0.64</v>
      </c>
      <c r="J145" s="62">
        <f t="shared" si="42"/>
        <v>0</v>
      </c>
      <c r="K145" s="62">
        <f t="shared" si="43"/>
        <v>67.2</v>
      </c>
      <c r="L145" s="62">
        <f t="shared" si="44"/>
        <v>0</v>
      </c>
    </row>
    <row r="146" spans="1:12">
      <c r="A146" s="119">
        <v>0</v>
      </c>
      <c r="B146" s="120">
        <v>152514</v>
      </c>
      <c r="C146" s="4" t="s">
        <v>4975</v>
      </c>
      <c r="D146" s="4" t="s">
        <v>4936</v>
      </c>
      <c r="E146" s="4" t="s">
        <v>7</v>
      </c>
      <c r="F146" s="5">
        <v>0.64</v>
      </c>
      <c r="G146" s="5">
        <f t="shared" si="40"/>
        <v>67.2</v>
      </c>
      <c r="H146" s="61"/>
      <c r="I146" s="62">
        <f t="shared" si="41"/>
        <v>0.64</v>
      </c>
      <c r="J146" s="62">
        <f t="shared" si="42"/>
        <v>0</v>
      </c>
      <c r="K146" s="62">
        <f t="shared" si="43"/>
        <v>67.2</v>
      </c>
      <c r="L146" s="62">
        <f t="shared" si="44"/>
        <v>0</v>
      </c>
    </row>
    <row r="147" spans="1:12">
      <c r="A147" s="119">
        <v>0</v>
      </c>
      <c r="B147" s="120">
        <v>152516</v>
      </c>
      <c r="C147" s="4" t="s">
        <v>4976</v>
      </c>
      <c r="D147" s="4" t="s">
        <v>4936</v>
      </c>
      <c r="E147" s="4" t="s">
        <v>7</v>
      </c>
      <c r="F147" s="5">
        <v>0.64</v>
      </c>
      <c r="G147" s="5">
        <f t="shared" si="40"/>
        <v>67.2</v>
      </c>
      <c r="H147" s="61"/>
      <c r="I147" s="62">
        <f t="shared" si="41"/>
        <v>0.64</v>
      </c>
      <c r="J147" s="62">
        <f t="shared" si="42"/>
        <v>0</v>
      </c>
      <c r="K147" s="62">
        <f t="shared" si="43"/>
        <v>67.2</v>
      </c>
      <c r="L147" s="62">
        <f t="shared" si="44"/>
        <v>0</v>
      </c>
    </row>
    <row r="148" spans="1:12" ht="12.45" thickBot="1">
      <c r="A148" s="119"/>
      <c r="B148" s="120"/>
      <c r="C148" s="4"/>
      <c r="D148" s="4"/>
      <c r="E148" s="4"/>
      <c r="F148" s="5"/>
      <c r="G148" s="5"/>
      <c r="H148" s="61"/>
      <c r="I148" s="62"/>
      <c r="J148" s="62"/>
      <c r="K148" s="62"/>
      <c r="L148" s="62"/>
    </row>
    <row r="149" spans="1:12" ht="12.45" thickBot="1">
      <c r="A149" s="119"/>
      <c r="B149" s="338" t="s">
        <v>4977</v>
      </c>
      <c r="C149" s="339"/>
      <c r="D149" s="339"/>
      <c r="E149" s="339"/>
      <c r="F149" s="340"/>
      <c r="G149" s="297"/>
      <c r="H149" s="61"/>
      <c r="I149" s="62"/>
      <c r="J149" s="62"/>
      <c r="K149" s="62"/>
      <c r="L149" s="62"/>
    </row>
    <row r="150" spans="1:12">
      <c r="A150" s="119">
        <v>0</v>
      </c>
      <c r="B150" s="120">
        <v>156845</v>
      </c>
      <c r="C150" s="4" t="s">
        <v>4978</v>
      </c>
      <c r="D150" s="4" t="s">
        <v>4979</v>
      </c>
      <c r="E150" s="4" t="s">
        <v>7</v>
      </c>
      <c r="F150" s="5">
        <v>4.29</v>
      </c>
      <c r="G150" s="5">
        <f>ROUND(F150*Курс_EUR,2)</f>
        <v>450.45</v>
      </c>
      <c r="H150" s="61"/>
      <c r="I150" s="62">
        <f>F150*(1-Скидка_ROXELPRO)</f>
        <v>4.29</v>
      </c>
      <c r="J150" s="62">
        <f>I150*H150</f>
        <v>0</v>
      </c>
      <c r="K150" s="62">
        <f>G150*(1-Скидка_ROXELPRO)</f>
        <v>450.45</v>
      </c>
      <c r="L150" s="62">
        <f>H150*K150</f>
        <v>0</v>
      </c>
    </row>
    <row r="151" spans="1:12">
      <c r="A151" s="119">
        <v>0</v>
      </c>
      <c r="B151" s="120" t="s">
        <v>4980</v>
      </c>
      <c r="C151" s="4" t="s">
        <v>4981</v>
      </c>
      <c r="D151" s="4" t="s">
        <v>4979</v>
      </c>
      <c r="E151" s="4" t="s">
        <v>7</v>
      </c>
      <c r="F151" s="5">
        <v>5.15</v>
      </c>
      <c r="G151" s="5">
        <f>ROUND(F151*Курс_EUR,2)</f>
        <v>540.75</v>
      </c>
      <c r="H151" s="61"/>
      <c r="I151" s="62">
        <f>F151*(1-Скидка_ROXELPRO)</f>
        <v>5.15</v>
      </c>
      <c r="J151" s="62">
        <f>I151*H151</f>
        <v>0</v>
      </c>
      <c r="K151" s="62">
        <f>G151*(1-Скидка_ROXELPRO)</f>
        <v>540.75</v>
      </c>
      <c r="L151" s="62">
        <f>H151*K151</f>
        <v>0</v>
      </c>
    </row>
    <row r="152" spans="1:12" ht="12.45" thickBot="1">
      <c r="A152" s="119"/>
      <c r="B152" s="120"/>
      <c r="C152" s="4"/>
      <c r="D152" s="4"/>
      <c r="E152" s="4"/>
      <c r="F152" s="5"/>
      <c r="G152" s="5"/>
      <c r="H152" s="61"/>
      <c r="I152" s="62"/>
      <c r="J152" s="62"/>
      <c r="K152" s="62"/>
      <c r="L152" s="62"/>
    </row>
    <row r="153" spans="1:12" ht="12.45" thickBot="1">
      <c r="A153" s="119">
        <v>0</v>
      </c>
      <c r="B153" s="338" t="s">
        <v>4982</v>
      </c>
      <c r="C153" s="339"/>
      <c r="D153" s="339"/>
      <c r="E153" s="339"/>
      <c r="F153" s="340"/>
      <c r="G153" s="297"/>
      <c r="H153" s="61"/>
      <c r="I153" s="62"/>
      <c r="J153" s="62"/>
      <c r="K153" s="62"/>
      <c r="L153" s="62"/>
    </row>
    <row r="154" spans="1:12">
      <c r="A154" s="119">
        <v>0</v>
      </c>
      <c r="B154" s="120">
        <v>158816</v>
      </c>
      <c r="C154" s="4" t="s">
        <v>4983</v>
      </c>
      <c r="D154" s="4" t="s">
        <v>4984</v>
      </c>
      <c r="E154" s="4" t="s">
        <v>8</v>
      </c>
      <c r="F154" s="5">
        <v>186</v>
      </c>
      <c r="G154" s="5">
        <f>ROUND(F154*Курс_EUR,2)</f>
        <v>19530</v>
      </c>
      <c r="H154" s="61"/>
      <c r="I154" s="62">
        <f>F154*(1-Скидка_ROXELPRO)</f>
        <v>186</v>
      </c>
      <c r="J154" s="62">
        <f>I154*H154</f>
        <v>0</v>
      </c>
      <c r="K154" s="62">
        <f>G154*(1-Скидка_ROXELPRO)</f>
        <v>19530</v>
      </c>
      <c r="L154" s="62">
        <f>H154*K154</f>
        <v>0</v>
      </c>
    </row>
    <row r="155" spans="1:12">
      <c r="A155" s="119">
        <v>0</v>
      </c>
      <c r="B155" s="120">
        <v>158825</v>
      </c>
      <c r="C155" s="4" t="s">
        <v>4985</v>
      </c>
      <c r="D155" s="4" t="s">
        <v>4984</v>
      </c>
      <c r="E155" s="4" t="s">
        <v>8</v>
      </c>
      <c r="F155" s="5">
        <v>201.5</v>
      </c>
      <c r="G155" s="5">
        <f>ROUND(F155*Курс_EUR,2)</f>
        <v>21157.5</v>
      </c>
      <c r="H155" s="61"/>
      <c r="I155" s="62">
        <f>F155*(1-Скидка_ROXELPRO)</f>
        <v>201.5</v>
      </c>
      <c r="J155" s="62">
        <f>I155*H155</f>
        <v>0</v>
      </c>
      <c r="K155" s="62">
        <f>G155*(1-Скидка_ROXELPRO)</f>
        <v>21157.5</v>
      </c>
      <c r="L155" s="62">
        <f>H155*K155</f>
        <v>0</v>
      </c>
    </row>
    <row r="156" spans="1:12">
      <c r="A156" s="119">
        <v>0</v>
      </c>
      <c r="B156" s="120">
        <v>158826</v>
      </c>
      <c r="C156" s="4" t="s">
        <v>4986</v>
      </c>
      <c r="D156" s="4" t="s">
        <v>4984</v>
      </c>
      <c r="E156" s="4" t="s">
        <v>8</v>
      </c>
      <c r="F156" s="5">
        <v>201.5</v>
      </c>
      <c r="G156" s="5">
        <f>ROUND(F156*Курс_EUR,2)</f>
        <v>21157.5</v>
      </c>
      <c r="H156" s="61"/>
      <c r="I156" s="62">
        <f>F156*(1-Скидка_ROXELPRO)</f>
        <v>201.5</v>
      </c>
      <c r="J156" s="62">
        <f>I156*H156</f>
        <v>0</v>
      </c>
      <c r="K156" s="62">
        <f>G156*(1-Скидка_ROXELPRO)</f>
        <v>21157.5</v>
      </c>
      <c r="L156" s="62">
        <f>H156*K156</f>
        <v>0</v>
      </c>
    </row>
    <row r="157" spans="1:12">
      <c r="A157" s="119">
        <v>0</v>
      </c>
      <c r="B157" s="120">
        <v>158827</v>
      </c>
      <c r="C157" s="4" t="s">
        <v>4987</v>
      </c>
      <c r="D157" s="4" t="s">
        <v>4984</v>
      </c>
      <c r="E157" s="4" t="s">
        <v>8</v>
      </c>
      <c r="F157" s="5">
        <v>201.5</v>
      </c>
      <c r="G157" s="5">
        <f>ROUND(F157*Курс_EUR,2)</f>
        <v>21157.5</v>
      </c>
      <c r="H157" s="61"/>
      <c r="I157" s="62">
        <f>F157*(1-Скидка_ROXELPRO)</f>
        <v>201.5</v>
      </c>
      <c r="J157" s="62">
        <f>I157*H157</f>
        <v>0</v>
      </c>
      <c r="K157" s="62">
        <f>G157*(1-Скидка_ROXELPRO)</f>
        <v>21157.5</v>
      </c>
      <c r="L157" s="62">
        <f>H157*K157</f>
        <v>0</v>
      </c>
    </row>
    <row r="158" spans="1:12" ht="12.45" thickBot="1">
      <c r="A158" s="119"/>
      <c r="B158" s="120"/>
      <c r="C158" s="4"/>
      <c r="D158" s="4"/>
      <c r="E158" s="4"/>
      <c r="F158" s="5"/>
      <c r="G158" s="5"/>
      <c r="H158" s="61"/>
      <c r="I158" s="62"/>
      <c r="J158" s="62"/>
      <c r="K158" s="62"/>
      <c r="L158" s="62"/>
    </row>
    <row r="159" spans="1:12" ht="12.45" thickBot="1">
      <c r="A159" s="119"/>
      <c r="B159" s="338" t="s">
        <v>4988</v>
      </c>
      <c r="C159" s="339"/>
      <c r="D159" s="339"/>
      <c r="E159" s="339"/>
      <c r="F159" s="340"/>
      <c r="G159" s="297"/>
      <c r="H159" s="61"/>
      <c r="I159" s="62"/>
      <c r="J159" s="62"/>
      <c r="K159" s="62"/>
      <c r="L159" s="62"/>
    </row>
    <row r="160" spans="1:12">
      <c r="A160" s="119">
        <v>0</v>
      </c>
      <c r="B160" s="120">
        <v>159605</v>
      </c>
      <c r="C160" s="3" t="s">
        <v>4989</v>
      </c>
      <c r="D160" s="4" t="s">
        <v>2564</v>
      </c>
      <c r="E160" s="4" t="s">
        <v>7</v>
      </c>
      <c r="F160" s="5">
        <v>0.98</v>
      </c>
      <c r="G160" s="5">
        <f>ROUND(F160*Курс_EUR,2)</f>
        <v>102.9</v>
      </c>
      <c r="H160" s="61"/>
      <c r="I160" s="62">
        <f>F160*(1-Скидка_ROXELPRO)</f>
        <v>0.98</v>
      </c>
      <c r="J160" s="62">
        <f>I160*H160</f>
        <v>0</v>
      </c>
      <c r="K160" s="62">
        <f>G160*(1-Скидка_ROXELPRO)</f>
        <v>102.9</v>
      </c>
      <c r="L160" s="62">
        <f>H160*K160</f>
        <v>0</v>
      </c>
    </row>
    <row r="161" spans="1:12">
      <c r="A161" s="119">
        <v>0</v>
      </c>
      <c r="B161" s="120">
        <v>159608</v>
      </c>
      <c r="C161" s="3" t="s">
        <v>4990</v>
      </c>
      <c r="D161" s="4" t="s">
        <v>2564</v>
      </c>
      <c r="E161" s="4" t="s">
        <v>7</v>
      </c>
      <c r="F161" s="5">
        <v>0.98</v>
      </c>
      <c r="G161" s="5">
        <f>ROUND(F161*Курс_EUR,2)</f>
        <v>102.9</v>
      </c>
      <c r="H161" s="61"/>
      <c r="I161" s="62">
        <f>F161*(1-Скидка_ROXELPRO)</f>
        <v>0.98</v>
      </c>
      <c r="J161" s="62">
        <f>I161*H161</f>
        <v>0</v>
      </c>
      <c r="K161" s="62">
        <f>G161*(1-Скидка_ROXELPRO)</f>
        <v>102.9</v>
      </c>
      <c r="L161" s="62">
        <f>H161*K161</f>
        <v>0</v>
      </c>
    </row>
    <row r="162" spans="1:12">
      <c r="A162" s="119">
        <v>0</v>
      </c>
      <c r="B162" s="120">
        <v>159611</v>
      </c>
      <c r="C162" s="3" t="s">
        <v>4991</v>
      </c>
      <c r="D162" s="4" t="s">
        <v>2564</v>
      </c>
      <c r="E162" s="4" t="s">
        <v>7</v>
      </c>
      <c r="F162" s="5">
        <v>0.98</v>
      </c>
      <c r="G162" s="5">
        <f>ROUND(F162*Курс_EUR,2)</f>
        <v>102.9</v>
      </c>
      <c r="H162" s="61"/>
      <c r="I162" s="62">
        <f>F162*(1-Скидка_ROXELPRO)</f>
        <v>0.98</v>
      </c>
      <c r="J162" s="62">
        <f>I162*H162</f>
        <v>0</v>
      </c>
      <c r="K162" s="62">
        <f>G162*(1-Скидка_ROXELPRO)</f>
        <v>102.9</v>
      </c>
      <c r="L162" s="62">
        <f>H162*K162</f>
        <v>0</v>
      </c>
    </row>
    <row r="163" spans="1:12">
      <c r="A163" s="119">
        <v>0</v>
      </c>
      <c r="B163" s="120">
        <v>159616</v>
      </c>
      <c r="C163" s="3" t="s">
        <v>4992</v>
      </c>
      <c r="D163" s="4" t="s">
        <v>2564</v>
      </c>
      <c r="E163" s="4" t="s">
        <v>7</v>
      </c>
      <c r="F163" s="5">
        <v>0.98</v>
      </c>
      <c r="G163" s="5">
        <f>ROUND(F163*Курс_EUR,2)</f>
        <v>102.9</v>
      </c>
      <c r="H163" s="61"/>
      <c r="I163" s="62">
        <f>F163*(1-Скидка_ROXELPRO)</f>
        <v>0.98</v>
      </c>
      <c r="J163" s="62">
        <f>I163*H163</f>
        <v>0</v>
      </c>
      <c r="K163" s="62">
        <f>G163*(1-Скидка_ROXELPRO)</f>
        <v>102.9</v>
      </c>
      <c r="L163" s="62">
        <f>H163*K163</f>
        <v>0</v>
      </c>
    </row>
    <row r="164" spans="1:12">
      <c r="A164" s="119">
        <v>0</v>
      </c>
      <c r="B164" s="120">
        <v>159618</v>
      </c>
      <c r="C164" s="3" t="s">
        <v>4993</v>
      </c>
      <c r="D164" s="4" t="s">
        <v>2564</v>
      </c>
      <c r="E164" s="4" t="s">
        <v>7</v>
      </c>
      <c r="F164" s="5">
        <v>0.98</v>
      </c>
      <c r="G164" s="5">
        <f>ROUND(F164*Курс_EUR,2)</f>
        <v>102.9</v>
      </c>
      <c r="H164" s="61"/>
      <c r="I164" s="62">
        <f>F164*(1-Скидка_ROXELPRO)</f>
        <v>0.98</v>
      </c>
      <c r="J164" s="62">
        <f>I164*H164</f>
        <v>0</v>
      </c>
      <c r="K164" s="62">
        <f>G164*(1-Скидка_ROXELPRO)</f>
        <v>102.9</v>
      </c>
      <c r="L164" s="62">
        <f>H164*K164</f>
        <v>0</v>
      </c>
    </row>
    <row r="165" spans="1:12">
      <c r="A165" s="119"/>
      <c r="B165" s="120"/>
      <c r="C165" s="3"/>
      <c r="D165" s="4"/>
      <c r="E165" s="4"/>
      <c r="F165" s="5"/>
      <c r="G165" s="5"/>
      <c r="H165" s="61"/>
      <c r="I165" s="62"/>
      <c r="J165" s="62"/>
      <c r="K165" s="62"/>
      <c r="L165" s="62"/>
    </row>
    <row r="166" spans="1:12" ht="16.3" thickBot="1">
      <c r="A166" s="119"/>
      <c r="B166" s="341" t="s">
        <v>4090</v>
      </c>
      <c r="C166" s="341"/>
      <c r="D166" s="341"/>
      <c r="E166" s="341"/>
      <c r="F166" s="342"/>
      <c r="G166" s="298"/>
      <c r="H166" s="61"/>
      <c r="I166" s="62"/>
      <c r="J166" s="62"/>
      <c r="K166" s="62"/>
      <c r="L166" s="62"/>
    </row>
    <row r="167" spans="1:12" ht="12.45" thickBot="1">
      <c r="A167" s="119"/>
      <c r="B167" s="338" t="s">
        <v>4994</v>
      </c>
      <c r="C167" s="339"/>
      <c r="D167" s="339"/>
      <c r="E167" s="339"/>
      <c r="F167" s="340"/>
      <c r="G167" s="297"/>
      <c r="H167" s="61"/>
      <c r="I167" s="62"/>
      <c r="J167" s="62"/>
      <c r="K167" s="62"/>
      <c r="L167" s="62"/>
    </row>
    <row r="168" spans="1:12">
      <c r="A168" s="119">
        <v>0</v>
      </c>
      <c r="B168" s="170">
        <v>192111</v>
      </c>
      <c r="C168" s="170" t="s">
        <v>4995</v>
      </c>
      <c r="D168" s="6" t="s">
        <v>7</v>
      </c>
      <c r="E168" s="6" t="s">
        <v>7</v>
      </c>
      <c r="F168" s="7">
        <v>106.32</v>
      </c>
      <c r="G168" s="5">
        <f>ROUND(F168*Курс_EUR,2)</f>
        <v>11163.6</v>
      </c>
      <c r="H168" s="61"/>
      <c r="I168" s="62">
        <f>F168*(1-Скидка_ROXELPRO)</f>
        <v>106.32</v>
      </c>
      <c r="J168" s="62">
        <f>I168*H168</f>
        <v>0</v>
      </c>
      <c r="K168" s="62">
        <f>G168*(1-Скидка_ROXELPRO)</f>
        <v>11163.6</v>
      </c>
      <c r="L168" s="62">
        <f>H168*K168</f>
        <v>0</v>
      </c>
    </row>
    <row r="169" spans="1:12">
      <c r="A169" s="119">
        <v>0</v>
      </c>
      <c r="B169" s="170">
        <v>192191</v>
      </c>
      <c r="C169" s="170" t="s">
        <v>4996</v>
      </c>
      <c r="D169" s="6" t="s">
        <v>7</v>
      </c>
      <c r="E169" s="6" t="s">
        <v>7</v>
      </c>
      <c r="F169" s="7">
        <v>49.63</v>
      </c>
      <c r="G169" s="5">
        <f>ROUND(F169*Курс_EUR,2)</f>
        <v>5211.1499999999996</v>
      </c>
      <c r="H169" s="61"/>
      <c r="I169" s="62">
        <f>F169*(1-Скидка_ROXELPRO)</f>
        <v>49.63</v>
      </c>
      <c r="J169" s="62">
        <f>I169*H169</f>
        <v>0</v>
      </c>
      <c r="K169" s="62">
        <f>G169*(1-Скидка_ROXELPRO)</f>
        <v>5211.1499999999996</v>
      </c>
      <c r="L169" s="62">
        <f>H169*K169</f>
        <v>0</v>
      </c>
    </row>
    <row r="170" spans="1:12" ht="12.45" thickBot="1">
      <c r="A170" s="119"/>
      <c r="B170" s="170"/>
      <c r="C170" s="170"/>
      <c r="D170" s="6"/>
      <c r="E170" s="6"/>
      <c r="F170" s="7"/>
      <c r="G170" s="7"/>
      <c r="H170" s="61"/>
      <c r="I170" s="62"/>
      <c r="J170" s="62"/>
      <c r="K170" s="62"/>
      <c r="L170" s="62"/>
    </row>
    <row r="171" spans="1:12" ht="12.45" thickBot="1">
      <c r="A171" s="119"/>
      <c r="B171" s="338" t="s">
        <v>4997</v>
      </c>
      <c r="C171" s="339"/>
      <c r="D171" s="339"/>
      <c r="E171" s="339"/>
      <c r="F171" s="340"/>
      <c r="G171" s="297"/>
      <c r="H171" s="61"/>
      <c r="I171" s="62"/>
      <c r="J171" s="62"/>
      <c r="K171" s="62"/>
      <c r="L171" s="62"/>
    </row>
    <row r="172" spans="1:12">
      <c r="A172" s="119">
        <v>0</v>
      </c>
      <c r="B172" s="170">
        <v>192311</v>
      </c>
      <c r="C172" s="170" t="s">
        <v>4998</v>
      </c>
      <c r="D172" s="6" t="s">
        <v>7</v>
      </c>
      <c r="E172" s="6" t="s">
        <v>7</v>
      </c>
      <c r="F172" s="7">
        <v>90</v>
      </c>
      <c r="G172" s="5">
        <f>ROUND(F172*Курс_EUR,2)</f>
        <v>9450</v>
      </c>
      <c r="H172" s="61"/>
      <c r="I172" s="62">
        <f>F172*(1-Скидка_ROXELPRO)</f>
        <v>90</v>
      </c>
      <c r="J172" s="62">
        <f>I172*H172</f>
        <v>0</v>
      </c>
      <c r="K172" s="62">
        <f>G172*(1-Скидка_ROXELPRO)</f>
        <v>9450</v>
      </c>
      <c r="L172" s="62">
        <f>H172*K172</f>
        <v>0</v>
      </c>
    </row>
    <row r="173" spans="1:12">
      <c r="A173" s="119">
        <v>0</v>
      </c>
      <c r="B173" s="170">
        <v>192391</v>
      </c>
      <c r="C173" s="170" t="s">
        <v>4999</v>
      </c>
      <c r="D173" s="6" t="s">
        <v>7</v>
      </c>
      <c r="E173" s="6" t="s">
        <v>7</v>
      </c>
      <c r="F173" s="7">
        <v>63.52</v>
      </c>
      <c r="G173" s="5">
        <f>ROUND(F173*Курс_EUR,2)</f>
        <v>6669.6</v>
      </c>
      <c r="H173" s="61"/>
      <c r="I173" s="62">
        <f>F173*(1-Скидка_ROXELPRO)</f>
        <v>63.52</v>
      </c>
      <c r="J173" s="62">
        <f>I173*H173</f>
        <v>0</v>
      </c>
      <c r="K173" s="62">
        <f>G173*(1-Скидка_ROXELPRO)</f>
        <v>6669.6</v>
      </c>
      <c r="L173" s="62">
        <f>H173*K173</f>
        <v>0</v>
      </c>
    </row>
    <row r="174" spans="1:12" ht="12.45" thickBot="1">
      <c r="A174" s="119"/>
      <c r="B174" s="170"/>
      <c r="C174" s="170"/>
      <c r="D174" s="6"/>
      <c r="E174" s="6"/>
      <c r="F174" s="7"/>
      <c r="G174" s="7"/>
      <c r="H174" s="61"/>
      <c r="I174" s="62"/>
      <c r="J174" s="62"/>
      <c r="K174" s="62"/>
      <c r="L174" s="62"/>
    </row>
    <row r="175" spans="1:12" ht="12.45" thickBot="1">
      <c r="A175" s="119"/>
      <c r="B175" s="338" t="s">
        <v>5000</v>
      </c>
      <c r="C175" s="339"/>
      <c r="D175" s="339"/>
      <c r="E175" s="339"/>
      <c r="F175" s="340"/>
      <c r="G175" s="297"/>
      <c r="H175" s="61"/>
      <c r="I175" s="62"/>
      <c r="J175" s="62"/>
      <c r="K175" s="62"/>
      <c r="L175" s="62"/>
    </row>
    <row r="176" spans="1:12">
      <c r="A176" s="119">
        <v>0</v>
      </c>
      <c r="B176" s="170">
        <v>192512</v>
      </c>
      <c r="C176" s="170" t="s">
        <v>5001</v>
      </c>
      <c r="D176" s="6" t="s">
        <v>7</v>
      </c>
      <c r="E176" s="6" t="s">
        <v>7</v>
      </c>
      <c r="F176" s="7">
        <v>173.11</v>
      </c>
      <c r="G176" s="5">
        <f>ROUND(F176*Курс_EUR,2)</f>
        <v>18176.55</v>
      </c>
      <c r="H176" s="61"/>
      <c r="I176" s="62">
        <f>F176*(1-Скидка_ROXELPRO)</f>
        <v>173.11</v>
      </c>
      <c r="J176" s="62">
        <f>I176*H176</f>
        <v>0</v>
      </c>
      <c r="K176" s="62">
        <f>G176*(1-Скидка_ROXELPRO)</f>
        <v>18176.55</v>
      </c>
      <c r="L176" s="62">
        <f>H176*K176</f>
        <v>0</v>
      </c>
    </row>
    <row r="177" spans="1:12">
      <c r="A177" s="119">
        <v>0</v>
      </c>
      <c r="B177" s="170">
        <v>192513</v>
      </c>
      <c r="C177" s="170" t="s">
        <v>5002</v>
      </c>
      <c r="D177" s="6" t="s">
        <v>7</v>
      </c>
      <c r="E177" s="6" t="s">
        <v>7</v>
      </c>
      <c r="F177" s="7">
        <v>204.26</v>
      </c>
      <c r="G177" s="5">
        <f>ROUND(F177*Курс_EUR,2)</f>
        <v>21447.3</v>
      </c>
      <c r="H177" s="61"/>
      <c r="I177" s="62">
        <f>F177*(1-Скидка_ROXELPRO)</f>
        <v>204.26</v>
      </c>
      <c r="J177" s="62">
        <f>I177*H177</f>
        <v>0</v>
      </c>
      <c r="K177" s="62">
        <f>G177*(1-Скидка_ROXELPRO)</f>
        <v>21447.3</v>
      </c>
      <c r="L177" s="62">
        <f>H177*K177</f>
        <v>0</v>
      </c>
    </row>
    <row r="178" spans="1:12">
      <c r="A178" s="119">
        <v>0</v>
      </c>
      <c r="B178" s="170">
        <v>192592</v>
      </c>
      <c r="C178" s="170" t="s">
        <v>5003</v>
      </c>
      <c r="D178" s="6" t="s">
        <v>7</v>
      </c>
      <c r="E178" s="6" t="s">
        <v>7</v>
      </c>
      <c r="F178" s="7">
        <v>57.67</v>
      </c>
      <c r="G178" s="5">
        <f>ROUND(F178*Курс_EUR,2)</f>
        <v>6055.35</v>
      </c>
      <c r="H178" s="61"/>
      <c r="I178" s="62">
        <f>F178*(1-Скидка_ROXELPRO)</f>
        <v>57.67</v>
      </c>
      <c r="J178" s="62">
        <f>I178*H178</f>
        <v>0</v>
      </c>
      <c r="K178" s="62">
        <f>G178*(1-Скидка_ROXELPRO)</f>
        <v>6055.35</v>
      </c>
      <c r="L178" s="62">
        <f>H178*K178</f>
        <v>0</v>
      </c>
    </row>
    <row r="179" spans="1:12">
      <c r="A179" s="119">
        <v>0</v>
      </c>
      <c r="B179" s="170">
        <v>192593</v>
      </c>
      <c r="C179" s="170" t="s">
        <v>5004</v>
      </c>
      <c r="D179" s="6" t="s">
        <v>7</v>
      </c>
      <c r="E179" s="6" t="s">
        <v>7</v>
      </c>
      <c r="F179" s="7">
        <v>57.67</v>
      </c>
      <c r="G179" s="5">
        <f>ROUND(F179*Курс_EUR,2)</f>
        <v>6055.35</v>
      </c>
      <c r="H179" s="61"/>
      <c r="I179" s="62">
        <f>F179*(1-Скидка_ROXELPRO)</f>
        <v>57.67</v>
      </c>
      <c r="J179" s="62">
        <f>I179*H179</f>
        <v>0</v>
      </c>
      <c r="K179" s="62">
        <f>G179*(1-Скидка_ROXELPRO)</f>
        <v>6055.35</v>
      </c>
      <c r="L179" s="62">
        <f>H179*K179</f>
        <v>0</v>
      </c>
    </row>
    <row r="180" spans="1:12" ht="12.45" thickBot="1">
      <c r="A180" s="119"/>
      <c r="B180" s="170"/>
      <c r="C180" s="170"/>
      <c r="D180" s="6"/>
      <c r="E180" s="6"/>
      <c r="F180" s="7"/>
      <c r="G180" s="7"/>
      <c r="H180" s="61"/>
      <c r="I180" s="62"/>
      <c r="J180" s="62"/>
      <c r="K180" s="62"/>
      <c r="L180" s="62"/>
    </row>
    <row r="181" spans="1:12" ht="12.45" thickBot="1">
      <c r="A181" s="119"/>
      <c r="B181" s="338" t="s">
        <v>4111</v>
      </c>
      <c r="C181" s="339"/>
      <c r="D181" s="339"/>
      <c r="E181" s="339"/>
      <c r="F181" s="340"/>
      <c r="G181" s="297"/>
      <c r="H181" s="61"/>
      <c r="I181" s="62"/>
      <c r="J181" s="62"/>
      <c r="K181" s="62"/>
      <c r="L181" s="62"/>
    </row>
    <row r="182" spans="1:12">
      <c r="A182" s="119">
        <v>0</v>
      </c>
      <c r="B182" s="170">
        <v>195617</v>
      </c>
      <c r="C182" s="170" t="s">
        <v>5005</v>
      </c>
      <c r="D182" s="6" t="s">
        <v>7</v>
      </c>
      <c r="E182" s="6" t="s">
        <v>7</v>
      </c>
      <c r="F182" s="7">
        <v>39</v>
      </c>
      <c r="G182" s="5">
        <f>ROUND(F182*Курс_EUR,2)</f>
        <v>4095</v>
      </c>
      <c r="H182" s="61"/>
      <c r="I182" s="62">
        <f>F182*(1-Скидка_ROXELPRO)</f>
        <v>39</v>
      </c>
      <c r="J182" s="62">
        <f>I182*H182</f>
        <v>0</v>
      </c>
      <c r="K182" s="62">
        <f>G182*(1-Скидка_ROXELPRO)</f>
        <v>4095</v>
      </c>
      <c r="L182" s="62">
        <f>H182*K182</f>
        <v>0</v>
      </c>
    </row>
    <row r="183" spans="1:12">
      <c r="A183" s="119">
        <v>0</v>
      </c>
      <c r="B183" s="170">
        <v>195626</v>
      </c>
      <c r="C183" s="170" t="s">
        <v>4112</v>
      </c>
      <c r="D183" s="6" t="s">
        <v>7</v>
      </c>
      <c r="E183" s="6" t="s">
        <v>7</v>
      </c>
      <c r="F183" s="7">
        <v>38.1</v>
      </c>
      <c r="G183" s="5">
        <f t="shared" ref="G183:G195" si="45">ROUND(F183*Курс_EUR,2)</f>
        <v>4000.5</v>
      </c>
      <c r="H183" s="61"/>
      <c r="I183" s="62">
        <f t="shared" ref="I183:I195" si="46">F183*(1-Скидка_ROXELPRO)</f>
        <v>38.1</v>
      </c>
      <c r="J183" s="62">
        <f t="shared" ref="J183:J195" si="47">I183*H183</f>
        <v>0</v>
      </c>
      <c r="K183" s="62">
        <f t="shared" ref="K183:K195" si="48">G183*(1-Скидка_ROXELPRO)</f>
        <v>4000.5</v>
      </c>
      <c r="L183" s="62">
        <f t="shared" ref="L183:L195" si="49">H183*K183</f>
        <v>0</v>
      </c>
    </row>
    <row r="184" spans="1:12">
      <c r="A184" s="119">
        <v>0</v>
      </c>
      <c r="B184" s="170">
        <v>195627</v>
      </c>
      <c r="C184" s="170" t="s">
        <v>4113</v>
      </c>
      <c r="D184" s="6" t="s">
        <v>7</v>
      </c>
      <c r="E184" s="6" t="s">
        <v>7</v>
      </c>
      <c r="F184" s="7">
        <v>33.24</v>
      </c>
      <c r="G184" s="5">
        <f t="shared" si="45"/>
        <v>3490.2</v>
      </c>
      <c r="H184" s="61"/>
      <c r="I184" s="62">
        <f t="shared" si="46"/>
        <v>33.24</v>
      </c>
      <c r="J184" s="62">
        <f t="shared" si="47"/>
        <v>0</v>
      </c>
      <c r="K184" s="62">
        <f t="shared" si="48"/>
        <v>3490.2</v>
      </c>
      <c r="L184" s="62">
        <f t="shared" si="49"/>
        <v>0</v>
      </c>
    </row>
    <row r="185" spans="1:12">
      <c r="A185" s="119">
        <v>0</v>
      </c>
      <c r="B185" s="170">
        <v>195628</v>
      </c>
      <c r="C185" s="170" t="s">
        <v>4114</v>
      </c>
      <c r="D185" s="6" t="s">
        <v>7</v>
      </c>
      <c r="E185" s="6" t="s">
        <v>7</v>
      </c>
      <c r="F185" s="7">
        <v>38.1</v>
      </c>
      <c r="G185" s="5">
        <f t="shared" si="45"/>
        <v>4000.5</v>
      </c>
      <c r="H185" s="61"/>
      <c r="I185" s="62">
        <f t="shared" si="46"/>
        <v>38.1</v>
      </c>
      <c r="J185" s="62">
        <f t="shared" si="47"/>
        <v>0</v>
      </c>
      <c r="K185" s="62">
        <f t="shared" si="48"/>
        <v>4000.5</v>
      </c>
      <c r="L185" s="62">
        <f t="shared" si="49"/>
        <v>0</v>
      </c>
    </row>
    <row r="186" spans="1:12">
      <c r="A186" s="119">
        <v>0</v>
      </c>
      <c r="B186" s="170">
        <v>195636</v>
      </c>
      <c r="C186" s="170" t="s">
        <v>4590</v>
      </c>
      <c r="D186" s="6" t="s">
        <v>7</v>
      </c>
      <c r="E186" s="6" t="s">
        <v>7</v>
      </c>
      <c r="F186" s="7">
        <v>42.46</v>
      </c>
      <c r="G186" s="5">
        <f t="shared" si="45"/>
        <v>4458.3</v>
      </c>
      <c r="H186" s="61"/>
      <c r="I186" s="62">
        <f t="shared" si="46"/>
        <v>42.46</v>
      </c>
      <c r="J186" s="62">
        <f t="shared" si="47"/>
        <v>0</v>
      </c>
      <c r="K186" s="62">
        <f t="shared" si="48"/>
        <v>4458.3</v>
      </c>
      <c r="L186" s="62">
        <f t="shared" si="49"/>
        <v>0</v>
      </c>
    </row>
    <row r="187" spans="1:12">
      <c r="A187" s="119">
        <v>0</v>
      </c>
      <c r="B187" s="170">
        <v>195637</v>
      </c>
      <c r="C187" s="170" t="s">
        <v>4591</v>
      </c>
      <c r="D187" s="6" t="s">
        <v>7</v>
      </c>
      <c r="E187" s="6" t="s">
        <v>7</v>
      </c>
      <c r="F187" s="7">
        <v>35.64</v>
      </c>
      <c r="G187" s="5">
        <f t="shared" si="45"/>
        <v>3742.2</v>
      </c>
      <c r="H187" s="61"/>
      <c r="I187" s="62">
        <f t="shared" si="46"/>
        <v>35.64</v>
      </c>
      <c r="J187" s="62">
        <f t="shared" si="47"/>
        <v>0</v>
      </c>
      <c r="K187" s="62">
        <f t="shared" si="48"/>
        <v>3742.2</v>
      </c>
      <c r="L187" s="62">
        <f t="shared" si="49"/>
        <v>0</v>
      </c>
    </row>
    <row r="188" spans="1:12">
      <c r="A188" s="119">
        <v>0</v>
      </c>
      <c r="B188" s="170">
        <v>195643</v>
      </c>
      <c r="C188" s="170" t="s">
        <v>4722</v>
      </c>
      <c r="D188" s="6" t="s">
        <v>7</v>
      </c>
      <c r="E188" s="6" t="s">
        <v>7</v>
      </c>
      <c r="F188" s="7">
        <v>23</v>
      </c>
      <c r="G188" s="5">
        <f>ROUND(F188*Курс_EUR,2)</f>
        <v>2415</v>
      </c>
      <c r="H188" s="61"/>
      <c r="I188" s="62">
        <f t="shared" si="46"/>
        <v>23</v>
      </c>
      <c r="J188" s="62">
        <f>I188*H188</f>
        <v>0</v>
      </c>
      <c r="K188" s="62">
        <f t="shared" si="48"/>
        <v>2415</v>
      </c>
      <c r="L188" s="62">
        <f>H188*K188</f>
        <v>0</v>
      </c>
    </row>
    <row r="189" spans="1:12">
      <c r="A189" s="119">
        <v>0</v>
      </c>
      <c r="B189" s="170">
        <v>195644</v>
      </c>
      <c r="C189" s="170" t="s">
        <v>4584</v>
      </c>
      <c r="D189" s="6" t="s">
        <v>7</v>
      </c>
      <c r="E189" s="6" t="s">
        <v>7</v>
      </c>
      <c r="F189" s="7">
        <v>23</v>
      </c>
      <c r="G189" s="5">
        <f t="shared" si="45"/>
        <v>2415</v>
      </c>
      <c r="H189" s="61"/>
      <c r="I189" s="62">
        <f t="shared" si="46"/>
        <v>23</v>
      </c>
      <c r="J189" s="62">
        <f t="shared" si="47"/>
        <v>0</v>
      </c>
      <c r="K189" s="62">
        <f t="shared" si="48"/>
        <v>2415</v>
      </c>
      <c r="L189" s="62">
        <f t="shared" si="49"/>
        <v>0</v>
      </c>
    </row>
    <row r="190" spans="1:12">
      <c r="A190" s="119">
        <v>0</v>
      </c>
      <c r="B190" s="170">
        <v>195646</v>
      </c>
      <c r="C190" s="170" t="s">
        <v>4115</v>
      </c>
      <c r="D190" s="6" t="s">
        <v>7</v>
      </c>
      <c r="E190" s="6" t="s">
        <v>7</v>
      </c>
      <c r="F190" s="7">
        <v>30.42</v>
      </c>
      <c r="G190" s="5">
        <f t="shared" si="45"/>
        <v>3194.1</v>
      </c>
      <c r="H190" s="61"/>
      <c r="I190" s="62">
        <f t="shared" si="46"/>
        <v>30.42</v>
      </c>
      <c r="J190" s="62">
        <f t="shared" si="47"/>
        <v>0</v>
      </c>
      <c r="K190" s="62">
        <f t="shared" si="48"/>
        <v>3194.1</v>
      </c>
      <c r="L190" s="62">
        <f t="shared" si="49"/>
        <v>0</v>
      </c>
    </row>
    <row r="191" spans="1:12">
      <c r="A191" s="119">
        <v>0</v>
      </c>
      <c r="B191" s="170">
        <v>195647</v>
      </c>
      <c r="C191" s="170" t="s">
        <v>4116</v>
      </c>
      <c r="D191" s="6" t="s">
        <v>7</v>
      </c>
      <c r="E191" s="6" t="s">
        <v>7</v>
      </c>
      <c r="F191" s="7">
        <v>25.23</v>
      </c>
      <c r="G191" s="5">
        <f t="shared" si="45"/>
        <v>2649.15</v>
      </c>
      <c r="H191" s="61"/>
      <c r="I191" s="62">
        <f t="shared" si="46"/>
        <v>25.23</v>
      </c>
      <c r="J191" s="62">
        <f t="shared" si="47"/>
        <v>0</v>
      </c>
      <c r="K191" s="62">
        <f t="shared" si="48"/>
        <v>2649.15</v>
      </c>
      <c r="L191" s="62">
        <f t="shared" si="49"/>
        <v>0</v>
      </c>
    </row>
    <row r="192" spans="1:12">
      <c r="A192" s="119">
        <v>0</v>
      </c>
      <c r="B192" s="170">
        <v>195648</v>
      </c>
      <c r="C192" s="170" t="s">
        <v>4117</v>
      </c>
      <c r="D192" s="6" t="s">
        <v>7</v>
      </c>
      <c r="E192" s="6" t="s">
        <v>7</v>
      </c>
      <c r="F192" s="7">
        <v>30.42</v>
      </c>
      <c r="G192" s="5">
        <f t="shared" si="45"/>
        <v>3194.1</v>
      </c>
      <c r="H192" s="61"/>
      <c r="I192" s="62">
        <f t="shared" si="46"/>
        <v>30.42</v>
      </c>
      <c r="J192" s="62">
        <f t="shared" si="47"/>
        <v>0</v>
      </c>
      <c r="K192" s="62">
        <f t="shared" si="48"/>
        <v>3194.1</v>
      </c>
      <c r="L192" s="62">
        <f t="shared" si="49"/>
        <v>0</v>
      </c>
    </row>
    <row r="193" spans="1:12">
      <c r="A193" s="119">
        <v>0</v>
      </c>
      <c r="B193" s="170">
        <v>195656</v>
      </c>
      <c r="C193" s="170" t="s">
        <v>5006</v>
      </c>
      <c r="D193" s="6" t="s">
        <v>7</v>
      </c>
      <c r="E193" s="6" t="s">
        <v>7</v>
      </c>
      <c r="F193" s="7">
        <v>35.67</v>
      </c>
      <c r="G193" s="5">
        <f t="shared" si="45"/>
        <v>3745.35</v>
      </c>
      <c r="H193" s="61"/>
      <c r="I193" s="62">
        <f t="shared" si="46"/>
        <v>35.67</v>
      </c>
      <c r="J193" s="62">
        <f t="shared" si="47"/>
        <v>0</v>
      </c>
      <c r="K193" s="62">
        <f t="shared" si="48"/>
        <v>3745.35</v>
      </c>
      <c r="L193" s="62">
        <f t="shared" si="49"/>
        <v>0</v>
      </c>
    </row>
    <row r="194" spans="1:12">
      <c r="A194" s="119">
        <v>0</v>
      </c>
      <c r="B194" s="170">
        <v>195657</v>
      </c>
      <c r="C194" s="170" t="s">
        <v>5007</v>
      </c>
      <c r="D194" s="6" t="s">
        <v>7</v>
      </c>
      <c r="E194" s="6" t="s">
        <v>7</v>
      </c>
      <c r="F194" s="7">
        <v>30.57</v>
      </c>
      <c r="G194" s="5">
        <f t="shared" si="45"/>
        <v>3209.85</v>
      </c>
      <c r="H194" s="61"/>
      <c r="I194" s="62">
        <f t="shared" si="46"/>
        <v>30.57</v>
      </c>
      <c r="J194" s="62">
        <f t="shared" si="47"/>
        <v>0</v>
      </c>
      <c r="K194" s="62">
        <f t="shared" si="48"/>
        <v>3209.85</v>
      </c>
      <c r="L194" s="62">
        <f t="shared" si="49"/>
        <v>0</v>
      </c>
    </row>
    <row r="195" spans="1:12">
      <c r="A195" s="119">
        <v>0</v>
      </c>
      <c r="B195" s="170">
        <v>195658</v>
      </c>
      <c r="C195" s="170" t="s">
        <v>5008</v>
      </c>
      <c r="D195" s="6" t="s">
        <v>7</v>
      </c>
      <c r="E195" s="6" t="s">
        <v>7</v>
      </c>
      <c r="F195" s="7">
        <v>35.67</v>
      </c>
      <c r="G195" s="5">
        <f t="shared" si="45"/>
        <v>3745.35</v>
      </c>
      <c r="H195" s="61"/>
      <c r="I195" s="62">
        <f t="shared" si="46"/>
        <v>35.67</v>
      </c>
      <c r="J195" s="62">
        <f t="shared" si="47"/>
        <v>0</v>
      </c>
      <c r="K195" s="62">
        <f t="shared" si="48"/>
        <v>3745.35</v>
      </c>
      <c r="L195" s="62">
        <f t="shared" si="49"/>
        <v>0</v>
      </c>
    </row>
    <row r="196" spans="1:12">
      <c r="A196" s="119"/>
      <c r="B196" s="170"/>
      <c r="C196" s="170"/>
      <c r="D196" s="6"/>
      <c r="E196" s="6"/>
      <c r="F196" s="7"/>
      <c r="G196" s="7"/>
      <c r="H196" s="61"/>
      <c r="I196" s="62"/>
      <c r="J196" s="62"/>
      <c r="K196" s="62"/>
      <c r="L196" s="62"/>
    </row>
    <row r="197" spans="1:12">
      <c r="A197" s="119">
        <v>0</v>
      </c>
      <c r="B197" s="170">
        <v>195682</v>
      </c>
      <c r="C197" s="170" t="s">
        <v>4585</v>
      </c>
      <c r="D197" s="6" t="s">
        <v>1551</v>
      </c>
      <c r="E197" s="6" t="s">
        <v>7</v>
      </c>
      <c r="F197" s="7">
        <v>7.05</v>
      </c>
      <c r="G197" s="5">
        <f t="shared" ref="G197:G202" si="50">ROUND(F197*Курс_EUR,2)</f>
        <v>740.25</v>
      </c>
      <c r="H197" s="61"/>
      <c r="I197" s="62">
        <f t="shared" ref="I197:I202" si="51">F197*(1-Скидка_ROXELPRO)</f>
        <v>7.05</v>
      </c>
      <c r="J197" s="62">
        <f t="shared" ref="J197:J202" si="52">I197*H197</f>
        <v>0</v>
      </c>
      <c r="K197" s="62">
        <f t="shared" ref="K197:K202" si="53">G197*(1-Скидка_ROXELPRO)</f>
        <v>740.25</v>
      </c>
      <c r="L197" s="62">
        <f t="shared" ref="L197:L202" si="54">H197*K197</f>
        <v>0</v>
      </c>
    </row>
    <row r="198" spans="1:12">
      <c r="A198" s="119">
        <v>0</v>
      </c>
      <c r="B198" s="170">
        <v>195683</v>
      </c>
      <c r="C198" s="170" t="s">
        <v>4586</v>
      </c>
      <c r="D198" s="6" t="s">
        <v>1551</v>
      </c>
      <c r="E198" s="6" t="s">
        <v>7</v>
      </c>
      <c r="F198" s="7">
        <v>7.35</v>
      </c>
      <c r="G198" s="5">
        <f t="shared" si="50"/>
        <v>771.75</v>
      </c>
      <c r="H198" s="61"/>
      <c r="I198" s="62">
        <f t="shared" si="51"/>
        <v>7.35</v>
      </c>
      <c r="J198" s="62">
        <f t="shared" si="52"/>
        <v>0</v>
      </c>
      <c r="K198" s="62">
        <f t="shared" si="53"/>
        <v>771.75</v>
      </c>
      <c r="L198" s="62">
        <f t="shared" si="54"/>
        <v>0</v>
      </c>
    </row>
    <row r="199" spans="1:12">
      <c r="A199" s="119">
        <v>0</v>
      </c>
      <c r="B199" s="170">
        <v>195686</v>
      </c>
      <c r="C199" s="170" t="s">
        <v>4118</v>
      </c>
      <c r="D199" s="6" t="s">
        <v>1551</v>
      </c>
      <c r="E199" s="6" t="s">
        <v>7</v>
      </c>
      <c r="F199" s="7">
        <v>7.05</v>
      </c>
      <c r="G199" s="5">
        <f t="shared" si="50"/>
        <v>740.25</v>
      </c>
      <c r="H199" s="61"/>
      <c r="I199" s="62">
        <f t="shared" si="51"/>
        <v>7.05</v>
      </c>
      <c r="J199" s="62">
        <f t="shared" si="52"/>
        <v>0</v>
      </c>
      <c r="K199" s="62">
        <f t="shared" si="53"/>
        <v>740.25</v>
      </c>
      <c r="L199" s="62">
        <f t="shared" si="54"/>
        <v>0</v>
      </c>
    </row>
    <row r="200" spans="1:12">
      <c r="A200" s="119">
        <v>0</v>
      </c>
      <c r="B200" s="170">
        <v>195687</v>
      </c>
      <c r="C200" s="170" t="s">
        <v>4119</v>
      </c>
      <c r="D200" s="6" t="s">
        <v>1551</v>
      </c>
      <c r="E200" s="6" t="s">
        <v>7</v>
      </c>
      <c r="F200" s="7">
        <v>7.35</v>
      </c>
      <c r="G200" s="5">
        <f t="shared" si="50"/>
        <v>771.75</v>
      </c>
      <c r="H200" s="61"/>
      <c r="I200" s="62">
        <f t="shared" si="51"/>
        <v>7.35</v>
      </c>
      <c r="J200" s="62">
        <f t="shared" si="52"/>
        <v>0</v>
      </c>
      <c r="K200" s="62">
        <f t="shared" si="53"/>
        <v>771.75</v>
      </c>
      <c r="L200" s="62">
        <f t="shared" si="54"/>
        <v>0</v>
      </c>
    </row>
    <row r="201" spans="1:12">
      <c r="A201" s="119">
        <v>0</v>
      </c>
      <c r="B201" s="170">
        <v>195688</v>
      </c>
      <c r="C201" s="170" t="s">
        <v>4125</v>
      </c>
      <c r="D201" s="6" t="s">
        <v>1551</v>
      </c>
      <c r="E201" s="6" t="s">
        <v>7</v>
      </c>
      <c r="F201" s="7">
        <v>7.08</v>
      </c>
      <c r="G201" s="5">
        <f t="shared" si="50"/>
        <v>743.4</v>
      </c>
      <c r="H201" s="61"/>
      <c r="I201" s="62">
        <f t="shared" si="51"/>
        <v>7.08</v>
      </c>
      <c r="J201" s="62">
        <f t="shared" si="52"/>
        <v>0</v>
      </c>
      <c r="K201" s="62">
        <f t="shared" si="53"/>
        <v>743.4</v>
      </c>
      <c r="L201" s="62">
        <f t="shared" si="54"/>
        <v>0</v>
      </c>
    </row>
    <row r="202" spans="1:12">
      <c r="A202" s="119">
        <v>0</v>
      </c>
      <c r="B202" s="170">
        <v>195689</v>
      </c>
      <c r="C202" s="170" t="s">
        <v>4126</v>
      </c>
      <c r="D202" s="6" t="s">
        <v>1551</v>
      </c>
      <c r="E202" s="6" t="s">
        <v>7</v>
      </c>
      <c r="F202" s="7">
        <v>7.35</v>
      </c>
      <c r="G202" s="5">
        <f t="shared" si="50"/>
        <v>771.75</v>
      </c>
      <c r="H202" s="61"/>
      <c r="I202" s="62">
        <f t="shared" si="51"/>
        <v>7.35</v>
      </c>
      <c r="J202" s="62">
        <f t="shared" si="52"/>
        <v>0</v>
      </c>
      <c r="K202" s="62">
        <f t="shared" si="53"/>
        <v>771.75</v>
      </c>
      <c r="L202" s="62">
        <f t="shared" si="54"/>
        <v>0</v>
      </c>
    </row>
    <row r="203" spans="1:12">
      <c r="A203" s="119"/>
      <c r="B203" s="170"/>
      <c r="C203" s="170"/>
      <c r="D203" s="6"/>
      <c r="E203" s="6"/>
      <c r="F203" s="7"/>
      <c r="G203" s="7"/>
      <c r="H203" s="61"/>
      <c r="I203" s="62"/>
      <c r="J203" s="62"/>
      <c r="K203" s="62"/>
      <c r="L203" s="62"/>
    </row>
    <row r="204" spans="1:12">
      <c r="A204" s="119">
        <v>0</v>
      </c>
      <c r="B204" s="170">
        <v>195693</v>
      </c>
      <c r="C204" s="170" t="s">
        <v>4587</v>
      </c>
      <c r="D204" s="6" t="s">
        <v>1551</v>
      </c>
      <c r="E204" s="6" t="s">
        <v>7</v>
      </c>
      <c r="F204" s="7">
        <v>4.49</v>
      </c>
      <c r="G204" s="5">
        <f>ROUND(F204*Курс_EUR,2)</f>
        <v>471.45</v>
      </c>
      <c r="H204" s="61"/>
      <c r="I204" s="62">
        <f>F204*(1-Скидка_ROXELPRO)</f>
        <v>4.49</v>
      </c>
      <c r="J204" s="62">
        <f>I204*H204</f>
        <v>0</v>
      </c>
      <c r="K204" s="62">
        <f>G204*(1-Скидка_ROXELPRO)</f>
        <v>471.45</v>
      </c>
      <c r="L204" s="62">
        <f>H204*K204</f>
        <v>0</v>
      </c>
    </row>
    <row r="205" spans="1:12">
      <c r="A205" s="119">
        <v>0</v>
      </c>
      <c r="B205" s="170">
        <v>195696</v>
      </c>
      <c r="C205" s="170" t="s">
        <v>4120</v>
      </c>
      <c r="D205" s="6" t="s">
        <v>1551</v>
      </c>
      <c r="E205" s="6" t="s">
        <v>7</v>
      </c>
      <c r="F205" s="7">
        <v>4.49</v>
      </c>
      <c r="G205" s="5">
        <f>ROUND(F205*Курс_EUR,2)</f>
        <v>471.45</v>
      </c>
      <c r="H205" s="61"/>
      <c r="I205" s="62">
        <f>F205*(1-Скидка_ROXELPRO)</f>
        <v>4.49</v>
      </c>
      <c r="J205" s="62">
        <f>I205*H205</f>
        <v>0</v>
      </c>
      <c r="K205" s="62">
        <f>G205*(1-Скидка_ROXELPRO)</f>
        <v>471.45</v>
      </c>
      <c r="L205" s="62">
        <f>H205*K205</f>
        <v>0</v>
      </c>
    </row>
    <row r="206" spans="1:12">
      <c r="A206" s="119">
        <v>0</v>
      </c>
      <c r="B206" s="170">
        <v>195698</v>
      </c>
      <c r="C206" s="170" t="s">
        <v>4121</v>
      </c>
      <c r="D206" s="6" t="s">
        <v>1551</v>
      </c>
      <c r="E206" s="6" t="s">
        <v>7</v>
      </c>
      <c r="F206" s="7">
        <v>4.49</v>
      </c>
      <c r="G206" s="5">
        <f>ROUND(F206*Курс_EUR,2)</f>
        <v>471.45</v>
      </c>
      <c r="H206" s="61"/>
      <c r="I206" s="62">
        <f>F206*(1-Скидка_ROXELPRO)</f>
        <v>4.49</v>
      </c>
      <c r="J206" s="62">
        <f>I206*H206</f>
        <v>0</v>
      </c>
      <c r="K206" s="62">
        <f>G206*(1-Скидка_ROXELPRO)</f>
        <v>471.45</v>
      </c>
      <c r="L206" s="62">
        <f>H206*K206</f>
        <v>0</v>
      </c>
    </row>
    <row r="207" spans="1:12" ht="12.45" thickBot="1">
      <c r="A207" s="119"/>
      <c r="B207" s="170"/>
      <c r="C207" s="170"/>
      <c r="D207" s="6"/>
      <c r="E207" s="6"/>
      <c r="F207" s="7"/>
      <c r="G207" s="7"/>
      <c r="H207" s="61"/>
      <c r="I207" s="62"/>
      <c r="J207" s="62"/>
      <c r="K207" s="62"/>
      <c r="L207" s="62"/>
    </row>
    <row r="208" spans="1:12" ht="12.45" thickBot="1">
      <c r="A208" s="119"/>
      <c r="B208" s="338" t="s">
        <v>1585</v>
      </c>
      <c r="C208" s="339"/>
      <c r="D208" s="339"/>
      <c r="E208" s="339"/>
      <c r="F208" s="340"/>
      <c r="G208" s="297"/>
      <c r="H208" s="61"/>
      <c r="I208" s="62"/>
      <c r="J208" s="62"/>
      <c r="K208" s="62"/>
      <c r="L208" s="62"/>
    </row>
    <row r="209" spans="1:12">
      <c r="A209" s="119">
        <v>0</v>
      </c>
      <c r="B209" s="170">
        <v>196610</v>
      </c>
      <c r="C209" s="170" t="s">
        <v>5009</v>
      </c>
      <c r="D209" s="6" t="s">
        <v>7</v>
      </c>
      <c r="E209" s="6" t="s">
        <v>7</v>
      </c>
      <c r="F209" s="7">
        <v>32.46</v>
      </c>
      <c r="G209" s="5">
        <f t="shared" ref="G209:G217" si="55">ROUND(F209*Курс_EUR,2)</f>
        <v>3408.3</v>
      </c>
      <c r="H209" s="61"/>
      <c r="I209" s="62">
        <f t="shared" ref="I209:I219" si="56">F209*(1-Скидка_ROXELPRO)</f>
        <v>32.46</v>
      </c>
      <c r="J209" s="62">
        <f t="shared" ref="J209:J217" si="57">I209*H209</f>
        <v>0</v>
      </c>
      <c r="K209" s="62">
        <f t="shared" ref="K209:K219" si="58">G209*(1-Скидка_ROXELPRO)</f>
        <v>3408.3</v>
      </c>
      <c r="L209" s="62">
        <f t="shared" ref="L209:L217" si="59">H209*K209</f>
        <v>0</v>
      </c>
    </row>
    <row r="210" spans="1:12">
      <c r="A210" s="119">
        <v>0</v>
      </c>
      <c r="B210" s="170">
        <v>196612</v>
      </c>
      <c r="C210" s="170" t="s">
        <v>4122</v>
      </c>
      <c r="D210" s="6" t="s">
        <v>7</v>
      </c>
      <c r="E210" s="6" t="s">
        <v>7</v>
      </c>
      <c r="F210" s="7">
        <v>32.46</v>
      </c>
      <c r="G210" s="5">
        <f t="shared" si="55"/>
        <v>3408.3</v>
      </c>
      <c r="H210" s="61"/>
      <c r="I210" s="62">
        <f t="shared" si="56"/>
        <v>32.46</v>
      </c>
      <c r="J210" s="62">
        <f t="shared" si="57"/>
        <v>0</v>
      </c>
      <c r="K210" s="62">
        <f t="shared" si="58"/>
        <v>3408.3</v>
      </c>
      <c r="L210" s="62">
        <f t="shared" si="59"/>
        <v>0</v>
      </c>
    </row>
    <row r="211" spans="1:12">
      <c r="A211" s="119">
        <v>0</v>
      </c>
      <c r="B211" s="170">
        <v>196620</v>
      </c>
      <c r="C211" s="170" t="s">
        <v>5010</v>
      </c>
      <c r="D211" s="6" t="s">
        <v>7</v>
      </c>
      <c r="E211" s="6" t="s">
        <v>7</v>
      </c>
      <c r="F211" s="7">
        <v>33</v>
      </c>
      <c r="G211" s="5">
        <f t="shared" si="55"/>
        <v>3465</v>
      </c>
      <c r="H211" s="61"/>
      <c r="I211" s="62">
        <f t="shared" si="56"/>
        <v>33</v>
      </c>
      <c r="J211" s="62">
        <f t="shared" si="57"/>
        <v>0</v>
      </c>
      <c r="K211" s="62">
        <f t="shared" si="58"/>
        <v>3465</v>
      </c>
      <c r="L211" s="62">
        <f t="shared" si="59"/>
        <v>0</v>
      </c>
    </row>
    <row r="212" spans="1:12">
      <c r="A212" s="119">
        <v>0</v>
      </c>
      <c r="B212" s="170">
        <v>196622</v>
      </c>
      <c r="C212" s="170" t="s">
        <v>4123</v>
      </c>
      <c r="D212" s="6" t="s">
        <v>7</v>
      </c>
      <c r="E212" s="6" t="s">
        <v>7</v>
      </c>
      <c r="F212" s="7">
        <v>33</v>
      </c>
      <c r="G212" s="5">
        <f t="shared" si="55"/>
        <v>3465</v>
      </c>
      <c r="H212" s="61"/>
      <c r="I212" s="62">
        <f t="shared" si="56"/>
        <v>33</v>
      </c>
      <c r="J212" s="62">
        <f t="shared" si="57"/>
        <v>0</v>
      </c>
      <c r="K212" s="62">
        <f t="shared" si="58"/>
        <v>3465</v>
      </c>
      <c r="L212" s="62">
        <f t="shared" si="59"/>
        <v>0</v>
      </c>
    </row>
    <row r="213" spans="1:12">
      <c r="A213" s="119">
        <v>0</v>
      </c>
      <c r="B213" s="170">
        <v>196628</v>
      </c>
      <c r="C213" s="170" t="s">
        <v>4124</v>
      </c>
      <c r="D213" s="6" t="s">
        <v>7</v>
      </c>
      <c r="E213" s="6" t="s">
        <v>7</v>
      </c>
      <c r="F213" s="7">
        <v>60.55</v>
      </c>
      <c r="G213" s="5">
        <f t="shared" si="55"/>
        <v>6357.75</v>
      </c>
      <c r="H213" s="61"/>
      <c r="I213" s="62">
        <f t="shared" si="56"/>
        <v>60.55</v>
      </c>
      <c r="J213" s="62">
        <f t="shared" si="57"/>
        <v>0</v>
      </c>
      <c r="K213" s="62">
        <f t="shared" si="58"/>
        <v>6357.75</v>
      </c>
      <c r="L213" s="62">
        <f t="shared" si="59"/>
        <v>0</v>
      </c>
    </row>
    <row r="214" spans="1:12">
      <c r="A214" s="119">
        <v>0</v>
      </c>
      <c r="B214" s="170">
        <v>196650</v>
      </c>
      <c r="C214" s="170" t="s">
        <v>5011</v>
      </c>
      <c r="D214" s="6" t="s">
        <v>7</v>
      </c>
      <c r="E214" s="6" t="s">
        <v>7</v>
      </c>
      <c r="F214" s="7">
        <v>57.19</v>
      </c>
      <c r="G214" s="5">
        <f t="shared" si="55"/>
        <v>6004.95</v>
      </c>
      <c r="H214" s="61"/>
      <c r="I214" s="62">
        <f t="shared" si="56"/>
        <v>57.19</v>
      </c>
      <c r="J214" s="62">
        <f t="shared" si="57"/>
        <v>0</v>
      </c>
      <c r="K214" s="62">
        <f t="shared" si="58"/>
        <v>6004.95</v>
      </c>
      <c r="L214" s="62">
        <f t="shared" si="59"/>
        <v>0</v>
      </c>
    </row>
    <row r="215" spans="1:12">
      <c r="A215" s="119">
        <v>0</v>
      </c>
      <c r="B215" s="170">
        <v>196652</v>
      </c>
      <c r="C215" s="170" t="s">
        <v>5012</v>
      </c>
      <c r="D215" s="6" t="s">
        <v>7</v>
      </c>
      <c r="E215" s="6" t="s">
        <v>7</v>
      </c>
      <c r="F215" s="7">
        <v>57.19</v>
      </c>
      <c r="G215" s="5">
        <f t="shared" si="55"/>
        <v>6004.95</v>
      </c>
      <c r="H215" s="61"/>
      <c r="I215" s="62">
        <f t="shared" si="56"/>
        <v>57.19</v>
      </c>
      <c r="J215" s="62">
        <f t="shared" si="57"/>
        <v>0</v>
      </c>
      <c r="K215" s="62">
        <f t="shared" si="58"/>
        <v>6004.95</v>
      </c>
      <c r="L215" s="62">
        <f t="shared" si="59"/>
        <v>0</v>
      </c>
    </row>
    <row r="216" spans="1:12">
      <c r="A216" s="119">
        <v>0</v>
      </c>
      <c r="B216" s="170">
        <v>196655</v>
      </c>
      <c r="C216" s="170" t="s">
        <v>5013</v>
      </c>
      <c r="D216" s="6" t="s">
        <v>7</v>
      </c>
      <c r="E216" s="6" t="s">
        <v>7</v>
      </c>
      <c r="F216" s="7">
        <v>80.739999999999995</v>
      </c>
      <c r="G216" s="5">
        <f t="shared" si="55"/>
        <v>8477.7000000000007</v>
      </c>
      <c r="H216" s="61"/>
      <c r="I216" s="62">
        <f t="shared" si="56"/>
        <v>80.739999999999995</v>
      </c>
      <c r="J216" s="62">
        <f t="shared" si="57"/>
        <v>0</v>
      </c>
      <c r="K216" s="62">
        <f t="shared" si="58"/>
        <v>8477.7000000000007</v>
      </c>
      <c r="L216" s="62">
        <f t="shared" si="59"/>
        <v>0</v>
      </c>
    </row>
    <row r="217" spans="1:12">
      <c r="A217" s="119">
        <v>0</v>
      </c>
      <c r="B217" s="170">
        <v>196656</v>
      </c>
      <c r="C217" s="170" t="s">
        <v>5014</v>
      </c>
      <c r="D217" s="6" t="s">
        <v>7</v>
      </c>
      <c r="E217" s="6" t="s">
        <v>7</v>
      </c>
      <c r="F217" s="7">
        <v>80.739999999999995</v>
      </c>
      <c r="G217" s="5">
        <f t="shared" si="55"/>
        <v>8477.7000000000007</v>
      </c>
      <c r="H217" s="61"/>
      <c r="I217" s="62">
        <f t="shared" si="56"/>
        <v>80.739999999999995</v>
      </c>
      <c r="J217" s="62">
        <f t="shared" si="57"/>
        <v>0</v>
      </c>
      <c r="K217" s="62">
        <f t="shared" si="58"/>
        <v>8477.7000000000007</v>
      </c>
      <c r="L217" s="62">
        <f t="shared" si="59"/>
        <v>0</v>
      </c>
    </row>
    <row r="218" spans="1:12">
      <c r="A218" s="119">
        <v>0</v>
      </c>
      <c r="B218" s="170">
        <v>196661</v>
      </c>
      <c r="C218" s="170" t="s">
        <v>4723</v>
      </c>
      <c r="D218" s="6" t="s">
        <v>7</v>
      </c>
      <c r="E218" s="6" t="s">
        <v>7</v>
      </c>
      <c r="F218" s="7">
        <v>39.799999999999997</v>
      </c>
      <c r="G218" s="5">
        <f>ROUND(F218*Курс_EUR,2)</f>
        <v>4179</v>
      </c>
      <c r="H218" s="61"/>
      <c r="I218" s="62">
        <f t="shared" si="56"/>
        <v>39.799999999999997</v>
      </c>
      <c r="J218" s="62">
        <f>I218*H218</f>
        <v>0</v>
      </c>
      <c r="K218" s="62">
        <f t="shared" si="58"/>
        <v>4179</v>
      </c>
      <c r="L218" s="62">
        <f>H218*K218</f>
        <v>0</v>
      </c>
    </row>
    <row r="219" spans="1:12">
      <c r="A219" s="119">
        <v>0</v>
      </c>
      <c r="B219" s="170">
        <v>196662</v>
      </c>
      <c r="C219" s="170" t="s">
        <v>4724</v>
      </c>
      <c r="D219" s="6" t="s">
        <v>7</v>
      </c>
      <c r="E219" s="6" t="s">
        <v>7</v>
      </c>
      <c r="F219" s="7">
        <v>39.799999999999997</v>
      </c>
      <c r="G219" s="5">
        <f>ROUND(F219*Курс_EUR,2)</f>
        <v>4179</v>
      </c>
      <c r="H219" s="61"/>
      <c r="I219" s="62">
        <f t="shared" si="56"/>
        <v>39.799999999999997</v>
      </c>
      <c r="J219" s="62">
        <f>I219*H219</f>
        <v>0</v>
      </c>
      <c r="K219" s="62">
        <f t="shared" si="58"/>
        <v>4179</v>
      </c>
      <c r="L219" s="62">
        <f>H219*K219</f>
        <v>0</v>
      </c>
    </row>
    <row r="220" spans="1:12">
      <c r="A220" s="119"/>
      <c r="B220" s="170"/>
      <c r="C220" s="170"/>
      <c r="D220" s="6"/>
      <c r="E220" s="6"/>
      <c r="F220" s="7"/>
      <c r="G220" s="5"/>
      <c r="H220" s="61"/>
      <c r="I220" s="62"/>
      <c r="J220" s="62"/>
      <c r="K220" s="62"/>
      <c r="L220" s="62"/>
    </row>
    <row r="221" spans="1:12">
      <c r="A221" s="119">
        <v>0</v>
      </c>
      <c r="B221" s="170">
        <v>196688</v>
      </c>
      <c r="C221" s="170" t="s">
        <v>4588</v>
      </c>
      <c r="D221" s="6" t="s">
        <v>1551</v>
      </c>
      <c r="E221" s="6" t="s">
        <v>7</v>
      </c>
      <c r="F221" s="7">
        <v>6.4</v>
      </c>
      <c r="G221" s="5">
        <f>ROUND(F221*Курс_EUR,2)</f>
        <v>672</v>
      </c>
      <c r="H221" s="61"/>
      <c r="I221" s="62">
        <f>F221*(1-Скидка_ROXELPRO)</f>
        <v>6.4</v>
      </c>
      <c r="J221" s="62">
        <f>I221*H221</f>
        <v>0</v>
      </c>
      <c r="K221" s="62">
        <f>G221*(1-Скидка_ROXELPRO)</f>
        <v>672</v>
      </c>
      <c r="L221" s="62">
        <f>H221*K221</f>
        <v>0</v>
      </c>
    </row>
    <row r="222" spans="1:12">
      <c r="A222" s="119">
        <v>0</v>
      </c>
      <c r="B222" s="170">
        <v>196689</v>
      </c>
      <c r="C222" s="170" t="s">
        <v>4589</v>
      </c>
      <c r="D222" s="6" t="s">
        <v>1551</v>
      </c>
      <c r="E222" s="6" t="s">
        <v>7</v>
      </c>
      <c r="F222" s="7">
        <v>6.4</v>
      </c>
      <c r="G222" s="5">
        <f>ROUND(F222*Курс_EUR,2)</f>
        <v>672</v>
      </c>
      <c r="H222" s="61"/>
      <c r="I222" s="62">
        <f>F222*(1-Скидка_ROXELPRO)</f>
        <v>6.4</v>
      </c>
      <c r="J222" s="62">
        <f>I222*H222</f>
        <v>0</v>
      </c>
      <c r="K222" s="62">
        <f>G222*(1-Скидка_ROXELPRO)</f>
        <v>672</v>
      </c>
      <c r="L222" s="62">
        <f>H222*K222</f>
        <v>0</v>
      </c>
    </row>
    <row r="223" spans="1:12">
      <c r="A223" s="119"/>
      <c r="B223" s="170"/>
      <c r="C223" s="170"/>
      <c r="D223" s="6"/>
      <c r="E223" s="6"/>
      <c r="F223" s="7"/>
      <c r="G223" s="5"/>
      <c r="H223" s="61"/>
      <c r="I223" s="62"/>
      <c r="J223" s="62"/>
      <c r="K223" s="62"/>
      <c r="L223" s="62"/>
    </row>
    <row r="224" spans="1:12">
      <c r="A224" s="119">
        <v>0</v>
      </c>
      <c r="B224" s="170">
        <v>196692</v>
      </c>
      <c r="C224" s="170" t="s">
        <v>4725</v>
      </c>
      <c r="D224" s="6" t="s">
        <v>7</v>
      </c>
      <c r="E224" s="6" t="s">
        <v>7</v>
      </c>
      <c r="F224" s="7">
        <v>21.67</v>
      </c>
      <c r="G224" s="5">
        <f>ROUND(F224*Курс_EUR,2)</f>
        <v>2275.35</v>
      </c>
      <c r="H224" s="61"/>
      <c r="I224" s="62">
        <f>F224*(1-Скидка_ROXELPRO)</f>
        <v>21.67</v>
      </c>
      <c r="J224" s="62">
        <f>I224*H224</f>
        <v>0</v>
      </c>
      <c r="K224" s="62">
        <f>G224*(1-Скидка_ROXELPRO)</f>
        <v>2275.35</v>
      </c>
      <c r="L224" s="62">
        <f>H224*K224</f>
        <v>0</v>
      </c>
    </row>
    <row r="225" spans="1:13">
      <c r="A225" s="119"/>
      <c r="B225" s="170"/>
      <c r="C225" s="170"/>
      <c r="D225" s="6"/>
      <c r="E225" s="6"/>
      <c r="F225" s="7"/>
      <c r="G225" s="5"/>
      <c r="H225" s="61"/>
      <c r="I225" s="62"/>
      <c r="J225" s="62"/>
      <c r="K225" s="62"/>
      <c r="L225" s="62"/>
    </row>
    <row r="226" spans="1:13">
      <c r="A226" s="119">
        <v>0</v>
      </c>
      <c r="B226" s="170">
        <v>197610</v>
      </c>
      <c r="C226" s="170" t="s">
        <v>4821</v>
      </c>
      <c r="D226" s="6" t="s">
        <v>4822</v>
      </c>
      <c r="E226" s="6" t="s">
        <v>7</v>
      </c>
      <c r="F226" s="7">
        <v>12</v>
      </c>
      <c r="G226" s="5">
        <f>ROUND(F226*Курс_EUR,2)</f>
        <v>1260</v>
      </c>
      <c r="H226" s="61"/>
      <c r="I226" s="62">
        <f>F226*(1-Скидка_ROXELPRO)</f>
        <v>12</v>
      </c>
      <c r="J226" s="62">
        <f>I226*H226</f>
        <v>0</v>
      </c>
      <c r="K226" s="62">
        <f>G226*(1-Скидка_ROXELPRO)</f>
        <v>1260</v>
      </c>
      <c r="L226" s="62">
        <f>H226*K226</f>
        <v>0</v>
      </c>
    </row>
    <row r="227" spans="1:13">
      <c r="A227" s="119">
        <v>0</v>
      </c>
      <c r="B227" s="170">
        <v>197670</v>
      </c>
      <c r="C227" s="170" t="s">
        <v>4823</v>
      </c>
      <c r="D227" s="6" t="s">
        <v>7</v>
      </c>
      <c r="E227" s="6" t="s">
        <v>7</v>
      </c>
      <c r="F227" s="7">
        <v>39</v>
      </c>
      <c r="G227" s="5">
        <f>ROUND(F227*Курс_EUR,2)</f>
        <v>4095</v>
      </c>
      <c r="H227" s="61"/>
      <c r="I227" s="62">
        <f>F227*(1-Скидка_ROXELPRO)</f>
        <v>39</v>
      </c>
      <c r="J227" s="62">
        <f>I227*H227</f>
        <v>0</v>
      </c>
      <c r="K227" s="62">
        <f>G227*(1-Скидка_ROXELPRO)</f>
        <v>4095</v>
      </c>
      <c r="L227" s="62">
        <f>H227*K227</f>
        <v>0</v>
      </c>
    </row>
    <row r="228" spans="1:13">
      <c r="A228" s="119">
        <v>0</v>
      </c>
      <c r="B228" s="170">
        <v>197672</v>
      </c>
      <c r="C228" s="170" t="s">
        <v>4824</v>
      </c>
      <c r="D228" s="6" t="s">
        <v>4822</v>
      </c>
      <c r="E228" s="6" t="s">
        <v>7</v>
      </c>
      <c r="F228" s="7">
        <v>16.98</v>
      </c>
      <c r="G228" s="5">
        <f>ROUND(F228*Курс_EUR,2)</f>
        <v>1782.9</v>
      </c>
      <c r="H228" s="61"/>
      <c r="I228" s="62">
        <f>F228*(1-Скидка_ROXELPRO)</f>
        <v>16.98</v>
      </c>
      <c r="J228" s="62">
        <f>I228*H228</f>
        <v>0</v>
      </c>
      <c r="K228" s="62">
        <f>G228*(1-Скидка_ROXELPRO)</f>
        <v>1782.9</v>
      </c>
      <c r="L228" s="62">
        <f>H228*K228</f>
        <v>0</v>
      </c>
    </row>
    <row r="229" spans="1:13" ht="12.45" thickBot="1">
      <c r="A229" s="119"/>
      <c r="B229" s="170"/>
      <c r="C229" s="170"/>
      <c r="D229" s="6"/>
      <c r="E229" s="6"/>
      <c r="F229" s="7"/>
      <c r="G229" s="7"/>
      <c r="H229" s="61"/>
      <c r="I229" s="62"/>
      <c r="J229" s="62"/>
      <c r="K229" s="62"/>
      <c r="L229" s="62"/>
    </row>
    <row r="230" spans="1:13" ht="12.45" thickBot="1">
      <c r="A230" s="119"/>
      <c r="B230" s="338" t="s">
        <v>5015</v>
      </c>
      <c r="C230" s="339"/>
      <c r="D230" s="339"/>
      <c r="E230" s="339"/>
      <c r="F230" s="340"/>
      <c r="G230" s="297"/>
      <c r="H230" s="61"/>
      <c r="I230" s="62"/>
      <c r="J230" s="62"/>
      <c r="K230" s="62"/>
      <c r="L230" s="62"/>
    </row>
    <row r="231" spans="1:13">
      <c r="A231" s="119">
        <v>0</v>
      </c>
      <c r="B231" s="120">
        <v>199327</v>
      </c>
      <c r="C231" s="4" t="s">
        <v>5016</v>
      </c>
      <c r="D231" s="4" t="s">
        <v>2061</v>
      </c>
      <c r="E231" s="4" t="s">
        <v>7</v>
      </c>
      <c r="F231" s="5">
        <v>13.02</v>
      </c>
      <c r="G231" s="5">
        <f>ROUND(F231*Курс_EUR,2)</f>
        <v>1367.1</v>
      </c>
      <c r="H231" s="61"/>
      <c r="I231" s="62">
        <f>F231*(1-Скидка_ROXELPRO)</f>
        <v>13.02</v>
      </c>
      <c r="J231" s="62">
        <f>I231*H231</f>
        <v>0</v>
      </c>
      <c r="K231" s="62">
        <f>G231*(1-Скидка_ROXELPRO)</f>
        <v>1367.1</v>
      </c>
      <c r="L231" s="62">
        <f>H231*K231</f>
        <v>0</v>
      </c>
    </row>
    <row r="232" spans="1:13">
      <c r="A232" s="119"/>
      <c r="B232" s="120"/>
      <c r="C232" s="4"/>
      <c r="D232" s="4"/>
      <c r="E232" s="4"/>
      <c r="F232" s="5"/>
      <c r="G232" s="5"/>
      <c r="H232" s="61"/>
      <c r="I232" s="62"/>
      <c r="J232" s="62"/>
      <c r="K232" s="62"/>
      <c r="L232" s="62"/>
    </row>
    <row r="233" spans="1:13" ht="16.3" thickBot="1">
      <c r="A233" s="119"/>
      <c r="B233" s="341" t="s">
        <v>10</v>
      </c>
      <c r="C233" s="341"/>
      <c r="D233" s="341"/>
      <c r="E233" s="341"/>
      <c r="F233" s="342"/>
      <c r="G233" s="298"/>
      <c r="H233" s="61"/>
      <c r="I233" s="62"/>
      <c r="J233" s="62"/>
      <c r="K233" s="62"/>
      <c r="L233" s="62"/>
    </row>
    <row r="234" spans="1:13" ht="12.45" thickBot="1">
      <c r="A234" s="119"/>
      <c r="B234" s="338" t="s">
        <v>5017</v>
      </c>
      <c r="C234" s="339"/>
      <c r="D234" s="339"/>
      <c r="E234" s="339"/>
      <c r="F234" s="340"/>
      <c r="G234" s="297"/>
      <c r="H234" s="61"/>
      <c r="I234" s="62"/>
      <c r="J234" s="62"/>
      <c r="K234" s="62"/>
      <c r="L234" s="62"/>
    </row>
    <row r="235" spans="1:13">
      <c r="A235" s="119">
        <v>0</v>
      </c>
      <c r="B235" s="121">
        <v>212115</v>
      </c>
      <c r="C235" s="4" t="s">
        <v>5018</v>
      </c>
      <c r="D235" s="8" t="s">
        <v>1983</v>
      </c>
      <c r="E235" s="8" t="s">
        <v>7</v>
      </c>
      <c r="F235" s="92">
        <v>20.77</v>
      </c>
      <c r="G235" s="5">
        <f t="shared" ref="G235:G240" si="60">ROUND(F235*Курс_EUR,2)</f>
        <v>2180.85</v>
      </c>
      <c r="H235" s="61"/>
      <c r="I235" s="62">
        <f t="shared" ref="I235:I240" si="61">F235*(1-Скидка_ROXELPRO)</f>
        <v>20.77</v>
      </c>
      <c r="J235" s="62">
        <f t="shared" ref="J235:J240" si="62">I235*H235</f>
        <v>0</v>
      </c>
      <c r="K235" s="62">
        <f t="shared" ref="K235:K240" si="63">G235*(1-Скидка_ROXELPRO)</f>
        <v>2180.85</v>
      </c>
      <c r="L235" s="62">
        <f t="shared" ref="L235:L240" si="64">H235*K235</f>
        <v>0</v>
      </c>
    </row>
    <row r="236" spans="1:13">
      <c r="A236" s="119">
        <v>0</v>
      </c>
      <c r="B236" s="121">
        <v>212145</v>
      </c>
      <c r="C236" s="4" t="s">
        <v>5019</v>
      </c>
      <c r="D236" s="8" t="s">
        <v>1983</v>
      </c>
      <c r="E236" s="8" t="s">
        <v>7</v>
      </c>
      <c r="F236" s="92">
        <v>48.31</v>
      </c>
      <c r="G236" s="5">
        <f t="shared" si="60"/>
        <v>5072.55</v>
      </c>
      <c r="H236" s="61"/>
      <c r="I236" s="62">
        <f t="shared" si="61"/>
        <v>48.31</v>
      </c>
      <c r="J236" s="62">
        <f t="shared" si="62"/>
        <v>0</v>
      </c>
      <c r="K236" s="62">
        <f t="shared" si="63"/>
        <v>5072.55</v>
      </c>
      <c r="L236" s="62">
        <f t="shared" si="64"/>
        <v>0</v>
      </c>
    </row>
    <row r="237" spans="1:13">
      <c r="A237" s="119">
        <v>0</v>
      </c>
      <c r="B237" s="121">
        <v>212255</v>
      </c>
      <c r="C237" s="4" t="s">
        <v>5020</v>
      </c>
      <c r="D237" s="8" t="s">
        <v>1983</v>
      </c>
      <c r="E237" s="8" t="s">
        <v>7</v>
      </c>
      <c r="F237" s="92">
        <v>38.17</v>
      </c>
      <c r="G237" s="5">
        <f t="shared" si="60"/>
        <v>4007.85</v>
      </c>
      <c r="H237" s="61"/>
      <c r="I237" s="62">
        <f t="shared" si="61"/>
        <v>38.17</v>
      </c>
      <c r="J237" s="62">
        <f t="shared" si="62"/>
        <v>0</v>
      </c>
      <c r="K237" s="62">
        <f t="shared" si="63"/>
        <v>4007.85</v>
      </c>
      <c r="L237" s="62">
        <f t="shared" si="64"/>
        <v>0</v>
      </c>
    </row>
    <row r="238" spans="1:13">
      <c r="A238" s="119">
        <v>0</v>
      </c>
      <c r="B238" s="121">
        <v>212265</v>
      </c>
      <c r="C238" s="4" t="s">
        <v>5021</v>
      </c>
      <c r="D238" s="8" t="s">
        <v>1983</v>
      </c>
      <c r="E238" s="8" t="s">
        <v>7</v>
      </c>
      <c r="F238" s="92">
        <v>38.85</v>
      </c>
      <c r="G238" s="5">
        <f t="shared" si="60"/>
        <v>4079.25</v>
      </c>
      <c r="H238" s="61"/>
      <c r="I238" s="62">
        <f t="shared" si="61"/>
        <v>38.85</v>
      </c>
      <c r="J238" s="62">
        <f t="shared" si="62"/>
        <v>0</v>
      </c>
      <c r="K238" s="62">
        <f t="shared" si="63"/>
        <v>4079.25</v>
      </c>
      <c r="L238" s="62">
        <f t="shared" si="64"/>
        <v>0</v>
      </c>
    </row>
    <row r="239" spans="1:13">
      <c r="A239" s="119">
        <v>0</v>
      </c>
      <c r="B239" s="121">
        <v>212355</v>
      </c>
      <c r="C239" s="4" t="s">
        <v>5022</v>
      </c>
      <c r="D239" s="8" t="s">
        <v>1983</v>
      </c>
      <c r="E239" s="8" t="s">
        <v>7</v>
      </c>
      <c r="F239" s="92">
        <v>35.43</v>
      </c>
      <c r="G239" s="5">
        <f t="shared" si="60"/>
        <v>3720.15</v>
      </c>
      <c r="H239" s="61"/>
      <c r="I239" s="62">
        <f t="shared" si="61"/>
        <v>35.43</v>
      </c>
      <c r="J239" s="62">
        <f t="shared" si="62"/>
        <v>0</v>
      </c>
      <c r="K239" s="62">
        <f t="shared" si="63"/>
        <v>3720.15</v>
      </c>
      <c r="L239" s="62">
        <f t="shared" si="64"/>
        <v>0</v>
      </c>
    </row>
    <row r="240" spans="1:13">
      <c r="A240" s="119">
        <v>0</v>
      </c>
      <c r="B240" s="121">
        <v>212665</v>
      </c>
      <c r="C240" s="4" t="s">
        <v>5023</v>
      </c>
      <c r="D240" s="8" t="s">
        <v>1983</v>
      </c>
      <c r="E240" s="8" t="s">
        <v>7</v>
      </c>
      <c r="F240" s="92">
        <v>32.159999999999997</v>
      </c>
      <c r="G240" s="5">
        <f t="shared" si="60"/>
        <v>3376.8</v>
      </c>
      <c r="H240" s="61"/>
      <c r="I240" s="62">
        <f t="shared" si="61"/>
        <v>32.159999999999997</v>
      </c>
      <c r="J240" s="62">
        <f t="shared" si="62"/>
        <v>0</v>
      </c>
      <c r="K240" s="62">
        <f t="shared" si="63"/>
        <v>3376.8</v>
      </c>
      <c r="L240" s="62">
        <f t="shared" si="64"/>
        <v>0</v>
      </c>
      <c r="M240" s="325"/>
    </row>
    <row r="241" spans="1:13" ht="12.45" thickBot="1">
      <c r="A241" s="119"/>
      <c r="B241" s="121"/>
      <c r="C241" s="4"/>
      <c r="D241" s="8"/>
      <c r="E241" s="8"/>
      <c r="F241" s="92"/>
      <c r="G241" s="92"/>
      <c r="H241" s="89"/>
      <c r="I241" s="90"/>
      <c r="J241" s="90"/>
      <c r="K241" s="90"/>
      <c r="L241" s="90"/>
      <c r="M241" s="325"/>
    </row>
    <row r="242" spans="1:13" ht="12.45" thickBot="1">
      <c r="A242" s="119"/>
      <c r="B242" s="338" t="s">
        <v>4977</v>
      </c>
      <c r="C242" s="339"/>
      <c r="D242" s="339"/>
      <c r="E242" s="339"/>
      <c r="F242" s="340"/>
      <c r="G242" s="297"/>
      <c r="H242" s="89"/>
      <c r="I242" s="90"/>
      <c r="J242" s="90"/>
      <c r="K242" s="90"/>
      <c r="L242" s="90"/>
      <c r="M242" s="325"/>
    </row>
    <row r="243" spans="1:13">
      <c r="A243" s="119">
        <v>0</v>
      </c>
      <c r="B243" s="120">
        <v>220555</v>
      </c>
      <c r="C243" s="4" t="s">
        <v>5024</v>
      </c>
      <c r="D243" s="4" t="s">
        <v>5025</v>
      </c>
      <c r="E243" s="4" t="s">
        <v>7</v>
      </c>
      <c r="F243" s="5">
        <v>8.1</v>
      </c>
      <c r="G243" s="5">
        <f t="shared" ref="G243:G258" si="65">ROUND(F243*Курс_EUR,2)</f>
        <v>850.5</v>
      </c>
      <c r="H243" s="61"/>
      <c r="I243" s="62">
        <f t="shared" ref="I243:I258" si="66">F243*(1-Скидка_ROXELPRO)</f>
        <v>8.1</v>
      </c>
      <c r="J243" s="62">
        <f t="shared" ref="J243:J258" si="67">I243*H243</f>
        <v>0</v>
      </c>
      <c r="K243" s="62">
        <f t="shared" ref="K243:K258" si="68">G243*(1-Скидка_ROXELPRO)</f>
        <v>850.5</v>
      </c>
      <c r="L243" s="62">
        <f t="shared" ref="L243:L258" si="69">H243*K243</f>
        <v>0</v>
      </c>
      <c r="M243" s="325"/>
    </row>
    <row r="244" spans="1:13">
      <c r="A244" s="119">
        <v>0</v>
      </c>
      <c r="B244" s="120">
        <v>221155</v>
      </c>
      <c r="C244" s="4" t="s">
        <v>5026</v>
      </c>
      <c r="D244" s="4" t="s">
        <v>5025</v>
      </c>
      <c r="E244" s="4" t="s">
        <v>7</v>
      </c>
      <c r="F244" s="5">
        <v>8.1</v>
      </c>
      <c r="G244" s="5">
        <f t="shared" si="65"/>
        <v>850.5</v>
      </c>
      <c r="H244" s="61"/>
      <c r="I244" s="62">
        <f t="shared" si="66"/>
        <v>8.1</v>
      </c>
      <c r="J244" s="62">
        <f t="shared" si="67"/>
        <v>0</v>
      </c>
      <c r="K244" s="62">
        <f t="shared" si="68"/>
        <v>850.5</v>
      </c>
      <c r="L244" s="62">
        <f t="shared" si="69"/>
        <v>0</v>
      </c>
      <c r="M244" s="325"/>
    </row>
    <row r="245" spans="1:13">
      <c r="A245" s="119">
        <v>0</v>
      </c>
      <c r="B245" s="120">
        <v>221462</v>
      </c>
      <c r="C245" s="120" t="s">
        <v>5027</v>
      </c>
      <c r="D245" s="120" t="s">
        <v>5028</v>
      </c>
      <c r="E245" s="120" t="s">
        <v>7</v>
      </c>
      <c r="F245" s="5">
        <v>3.92</v>
      </c>
      <c r="G245" s="5">
        <f t="shared" si="65"/>
        <v>411.6</v>
      </c>
      <c r="H245" s="61"/>
      <c r="I245" s="62">
        <f t="shared" si="66"/>
        <v>3.92</v>
      </c>
      <c r="J245" s="62">
        <f t="shared" si="67"/>
        <v>0</v>
      </c>
      <c r="K245" s="62">
        <f t="shared" si="68"/>
        <v>411.6</v>
      </c>
      <c r="L245" s="62">
        <f t="shared" si="69"/>
        <v>0</v>
      </c>
    </row>
    <row r="246" spans="1:13">
      <c r="A246" s="119">
        <v>0</v>
      </c>
      <c r="B246" s="120">
        <v>222055</v>
      </c>
      <c r="C246" s="4" t="s">
        <v>5029</v>
      </c>
      <c r="D246" s="4" t="s">
        <v>5025</v>
      </c>
      <c r="E246" s="4" t="s">
        <v>7</v>
      </c>
      <c r="F246" s="5">
        <v>7.46</v>
      </c>
      <c r="G246" s="5">
        <f t="shared" si="65"/>
        <v>783.3</v>
      </c>
      <c r="H246" s="61"/>
      <c r="I246" s="62">
        <f t="shared" si="66"/>
        <v>7.46</v>
      </c>
      <c r="J246" s="62">
        <f t="shared" si="67"/>
        <v>0</v>
      </c>
      <c r="K246" s="62">
        <f t="shared" si="68"/>
        <v>783.3</v>
      </c>
      <c r="L246" s="62">
        <f t="shared" si="69"/>
        <v>0</v>
      </c>
    </row>
    <row r="247" spans="1:13">
      <c r="A247" s="119">
        <v>0</v>
      </c>
      <c r="B247" s="120">
        <v>223055</v>
      </c>
      <c r="C247" s="4" t="s">
        <v>5030</v>
      </c>
      <c r="D247" s="4" t="s">
        <v>5025</v>
      </c>
      <c r="E247" s="4" t="s">
        <v>7</v>
      </c>
      <c r="F247" s="5">
        <v>7.38</v>
      </c>
      <c r="G247" s="5">
        <f t="shared" si="65"/>
        <v>774.9</v>
      </c>
      <c r="H247" s="61"/>
      <c r="I247" s="62">
        <f t="shared" si="66"/>
        <v>7.38</v>
      </c>
      <c r="J247" s="62">
        <f t="shared" si="67"/>
        <v>0</v>
      </c>
      <c r="K247" s="62">
        <f t="shared" si="68"/>
        <v>774.9</v>
      </c>
      <c r="L247" s="62">
        <f t="shared" si="69"/>
        <v>0</v>
      </c>
    </row>
    <row r="248" spans="1:13">
      <c r="A248" s="119">
        <v>0</v>
      </c>
      <c r="B248" s="120">
        <v>223262</v>
      </c>
      <c r="C248" s="120" t="s">
        <v>5031</v>
      </c>
      <c r="D248" s="4" t="s">
        <v>5028</v>
      </c>
      <c r="E248" s="4" t="s">
        <v>7</v>
      </c>
      <c r="F248" s="5">
        <v>3.92</v>
      </c>
      <c r="G248" s="5">
        <f t="shared" si="65"/>
        <v>411.6</v>
      </c>
      <c r="H248" s="61"/>
      <c r="I248" s="62">
        <f t="shared" si="66"/>
        <v>3.92</v>
      </c>
      <c r="J248" s="62">
        <f t="shared" si="67"/>
        <v>0</v>
      </c>
      <c r="K248" s="62">
        <f t="shared" si="68"/>
        <v>411.6</v>
      </c>
      <c r="L248" s="62">
        <f t="shared" si="69"/>
        <v>0</v>
      </c>
    </row>
    <row r="249" spans="1:13">
      <c r="A249" s="119">
        <v>0</v>
      </c>
      <c r="B249" s="120">
        <v>225362</v>
      </c>
      <c r="C249" s="120" t="s">
        <v>5032</v>
      </c>
      <c r="D249" s="4" t="s">
        <v>5028</v>
      </c>
      <c r="E249" s="4" t="s">
        <v>7</v>
      </c>
      <c r="F249" s="5">
        <v>3.65</v>
      </c>
      <c r="G249" s="5">
        <f t="shared" si="65"/>
        <v>383.25</v>
      </c>
      <c r="H249" s="61"/>
      <c r="I249" s="62">
        <f t="shared" si="66"/>
        <v>3.65</v>
      </c>
      <c r="J249" s="62">
        <f t="shared" si="67"/>
        <v>0</v>
      </c>
      <c r="K249" s="62">
        <f t="shared" si="68"/>
        <v>383.25</v>
      </c>
      <c r="L249" s="62">
        <f t="shared" si="69"/>
        <v>0</v>
      </c>
    </row>
    <row r="250" spans="1:13">
      <c r="A250" s="119">
        <v>0</v>
      </c>
      <c r="B250" s="120">
        <v>225455</v>
      </c>
      <c r="C250" s="4" t="s">
        <v>5033</v>
      </c>
      <c r="D250" s="4" t="s">
        <v>5025</v>
      </c>
      <c r="E250" s="4" t="s">
        <v>7</v>
      </c>
      <c r="F250" s="5">
        <v>4.59</v>
      </c>
      <c r="G250" s="5">
        <f t="shared" si="65"/>
        <v>481.95</v>
      </c>
      <c r="H250" s="61"/>
      <c r="I250" s="62">
        <f t="shared" si="66"/>
        <v>4.59</v>
      </c>
      <c r="J250" s="62">
        <f t="shared" si="67"/>
        <v>0</v>
      </c>
      <c r="K250" s="62">
        <f t="shared" si="68"/>
        <v>481.95</v>
      </c>
      <c r="L250" s="62">
        <f t="shared" si="69"/>
        <v>0</v>
      </c>
    </row>
    <row r="251" spans="1:13">
      <c r="A251" s="119">
        <v>0</v>
      </c>
      <c r="B251" s="120">
        <v>227112</v>
      </c>
      <c r="C251" s="4" t="s">
        <v>5034</v>
      </c>
      <c r="D251" s="4" t="s">
        <v>1551</v>
      </c>
      <c r="E251" s="4" t="s">
        <v>7</v>
      </c>
      <c r="F251" s="5">
        <v>4.47</v>
      </c>
      <c r="G251" s="5">
        <f t="shared" si="65"/>
        <v>469.35</v>
      </c>
      <c r="H251" s="61"/>
      <c r="I251" s="62">
        <f t="shared" si="66"/>
        <v>4.47</v>
      </c>
      <c r="J251" s="62">
        <f t="shared" si="67"/>
        <v>0</v>
      </c>
      <c r="K251" s="62">
        <f t="shared" si="68"/>
        <v>469.35</v>
      </c>
      <c r="L251" s="62">
        <f t="shared" si="69"/>
        <v>0</v>
      </c>
    </row>
    <row r="252" spans="1:13">
      <c r="A252" s="119">
        <v>0</v>
      </c>
      <c r="B252" s="120">
        <v>227114</v>
      </c>
      <c r="C252" s="4" t="s">
        <v>5035</v>
      </c>
      <c r="D252" s="4" t="s">
        <v>5036</v>
      </c>
      <c r="E252" s="4" t="s">
        <v>7</v>
      </c>
      <c r="F252" s="5">
        <v>6.63</v>
      </c>
      <c r="G252" s="5">
        <f t="shared" si="65"/>
        <v>696.15</v>
      </c>
      <c r="H252" s="61"/>
      <c r="I252" s="62">
        <f t="shared" si="66"/>
        <v>6.63</v>
      </c>
      <c r="J252" s="62">
        <f t="shared" si="67"/>
        <v>0</v>
      </c>
      <c r="K252" s="62">
        <f t="shared" si="68"/>
        <v>696.15</v>
      </c>
      <c r="L252" s="62">
        <f t="shared" si="69"/>
        <v>0</v>
      </c>
    </row>
    <row r="253" spans="1:13">
      <c r="A253" s="119">
        <v>0</v>
      </c>
      <c r="B253" s="120">
        <v>227116</v>
      </c>
      <c r="C253" s="4" t="s">
        <v>5037</v>
      </c>
      <c r="D253" s="4" t="s">
        <v>5038</v>
      </c>
      <c r="E253" s="4" t="s">
        <v>7</v>
      </c>
      <c r="F253" s="5">
        <v>14.66</v>
      </c>
      <c r="G253" s="5">
        <f t="shared" si="65"/>
        <v>1539.3</v>
      </c>
      <c r="H253" s="61"/>
      <c r="I253" s="62">
        <f t="shared" si="66"/>
        <v>14.66</v>
      </c>
      <c r="J253" s="62">
        <f t="shared" si="67"/>
        <v>0</v>
      </c>
      <c r="K253" s="62">
        <f t="shared" si="68"/>
        <v>1539.3</v>
      </c>
      <c r="L253" s="62">
        <f t="shared" si="69"/>
        <v>0</v>
      </c>
    </row>
    <row r="254" spans="1:13">
      <c r="A254" s="119">
        <v>0</v>
      </c>
      <c r="B254" s="120">
        <v>227125</v>
      </c>
      <c r="C254" s="4" t="s">
        <v>5039</v>
      </c>
      <c r="D254" s="4" t="s">
        <v>5040</v>
      </c>
      <c r="E254" s="4" t="s">
        <v>7</v>
      </c>
      <c r="F254" s="5">
        <v>8.74</v>
      </c>
      <c r="G254" s="5">
        <f t="shared" si="65"/>
        <v>917.7</v>
      </c>
      <c r="H254" s="61"/>
      <c r="I254" s="62">
        <f t="shared" si="66"/>
        <v>8.74</v>
      </c>
      <c r="J254" s="62">
        <f t="shared" si="67"/>
        <v>0</v>
      </c>
      <c r="K254" s="62">
        <f t="shared" si="68"/>
        <v>917.7</v>
      </c>
      <c r="L254" s="62">
        <f t="shared" si="69"/>
        <v>0</v>
      </c>
    </row>
    <row r="255" spans="1:13">
      <c r="A255" s="119">
        <v>0</v>
      </c>
      <c r="B255" s="120">
        <v>227525</v>
      </c>
      <c r="C255" s="4" t="s">
        <v>5041</v>
      </c>
      <c r="D255" s="4" t="s">
        <v>5040</v>
      </c>
      <c r="E255" s="4" t="s">
        <v>7</v>
      </c>
      <c r="F255" s="5">
        <v>6.17</v>
      </c>
      <c r="G255" s="5">
        <f t="shared" si="65"/>
        <v>647.85</v>
      </c>
      <c r="H255" s="61"/>
      <c r="I255" s="62">
        <f t="shared" si="66"/>
        <v>6.17</v>
      </c>
      <c r="J255" s="62">
        <f t="shared" si="67"/>
        <v>0</v>
      </c>
      <c r="K255" s="62">
        <f t="shared" si="68"/>
        <v>647.85</v>
      </c>
      <c r="L255" s="62">
        <f t="shared" si="69"/>
        <v>0</v>
      </c>
    </row>
    <row r="256" spans="1:13">
      <c r="A256" s="119">
        <v>0</v>
      </c>
      <c r="B256" s="120">
        <v>227634</v>
      </c>
      <c r="C256" s="4" t="s">
        <v>5212</v>
      </c>
      <c r="D256" s="4" t="s">
        <v>5214</v>
      </c>
      <c r="E256" s="4" t="s">
        <v>7</v>
      </c>
      <c r="F256" s="5">
        <v>8.68</v>
      </c>
      <c r="G256" s="5">
        <f t="shared" ref="G256" si="70">ROUND(F256*Курс_EUR,2)</f>
        <v>911.4</v>
      </c>
      <c r="H256" s="61"/>
      <c r="I256" s="62">
        <f t="shared" ref="I256" si="71">F256*(1-Скидка_ROXELPRO)</f>
        <v>8.68</v>
      </c>
      <c r="J256" s="62">
        <f t="shared" ref="J256" si="72">I256*H256</f>
        <v>0</v>
      </c>
      <c r="K256" s="62">
        <f t="shared" ref="K256" si="73">G256*(1-Скидка_ROXELPRO)</f>
        <v>911.4</v>
      </c>
      <c r="L256" s="62">
        <f t="shared" ref="L256" si="74">H256*K256</f>
        <v>0</v>
      </c>
      <c r="M256" s="83"/>
    </row>
    <row r="257" spans="1:13">
      <c r="A257" s="119">
        <v>0</v>
      </c>
      <c r="B257" s="120">
        <v>228116</v>
      </c>
      <c r="C257" s="4" t="s">
        <v>5042</v>
      </c>
      <c r="D257" s="4" t="s">
        <v>5043</v>
      </c>
      <c r="E257" s="4" t="s">
        <v>7</v>
      </c>
      <c r="F257" s="5">
        <v>14.02</v>
      </c>
      <c r="G257" s="5">
        <f>ROUND(F257*Курс_EUR,2)</f>
        <v>1472.1</v>
      </c>
      <c r="H257" s="61"/>
      <c r="I257" s="62">
        <f>F257*(1-Скидка_ROXELPRO)</f>
        <v>14.02</v>
      </c>
      <c r="J257" s="62">
        <f>I257*H257</f>
        <v>0</v>
      </c>
      <c r="K257" s="62">
        <f>G257*(1-Скидка_ROXELPRO)</f>
        <v>1472.1</v>
      </c>
      <c r="L257" s="62">
        <f>H257*K257</f>
        <v>0</v>
      </c>
    </row>
    <row r="258" spans="1:13">
      <c r="A258" s="119">
        <v>0</v>
      </c>
      <c r="B258" s="120">
        <v>228126</v>
      </c>
      <c r="C258" s="4" t="s">
        <v>5044</v>
      </c>
      <c r="D258" s="4" t="s">
        <v>5043</v>
      </c>
      <c r="E258" s="4" t="s">
        <v>7</v>
      </c>
      <c r="F258" s="5">
        <v>10.37</v>
      </c>
      <c r="G258" s="5">
        <f t="shared" si="65"/>
        <v>1088.8499999999999</v>
      </c>
      <c r="H258" s="61"/>
      <c r="I258" s="62">
        <f t="shared" si="66"/>
        <v>10.37</v>
      </c>
      <c r="J258" s="62">
        <f t="shared" si="67"/>
        <v>0</v>
      </c>
      <c r="K258" s="62">
        <f t="shared" si="68"/>
        <v>1088.8499999999999</v>
      </c>
      <c r="L258" s="62">
        <f t="shared" si="69"/>
        <v>0</v>
      </c>
    </row>
    <row r="259" spans="1:13" ht="12.45" thickBot="1">
      <c r="A259" s="119"/>
      <c r="B259" s="120"/>
      <c r="C259" s="4"/>
      <c r="D259" s="4"/>
      <c r="E259" s="4"/>
      <c r="F259" s="5"/>
      <c r="G259" s="5"/>
      <c r="H259" s="61"/>
      <c r="I259" s="62"/>
      <c r="J259" s="62"/>
      <c r="K259" s="62"/>
      <c r="L259" s="62"/>
    </row>
    <row r="260" spans="1:13" ht="12.45" thickBot="1">
      <c r="A260" s="119"/>
      <c r="B260" s="338" t="s">
        <v>4673</v>
      </c>
      <c r="C260" s="339"/>
      <c r="D260" s="339"/>
      <c r="E260" s="339"/>
      <c r="F260" s="340"/>
      <c r="G260" s="297"/>
      <c r="H260" s="61"/>
      <c r="I260" s="62"/>
      <c r="J260" s="62"/>
      <c r="K260" s="62"/>
      <c r="L260" s="62"/>
    </row>
    <row r="261" spans="1:13">
      <c r="A261" s="119">
        <v>0</v>
      </c>
      <c r="B261" s="120">
        <v>229124</v>
      </c>
      <c r="C261" s="4" t="s">
        <v>2798</v>
      </c>
      <c r="D261" s="4" t="s">
        <v>2080</v>
      </c>
      <c r="E261" s="4" t="s">
        <v>7</v>
      </c>
      <c r="F261" s="5">
        <v>4.26</v>
      </c>
      <c r="G261" s="5">
        <f>ROUND(F261*Курс_EUR,2)</f>
        <v>447.3</v>
      </c>
      <c r="H261" s="61"/>
      <c r="I261" s="62">
        <f>F261*(1-Скидка_ROXELPRO)</f>
        <v>4.26</v>
      </c>
      <c r="J261" s="62">
        <f>I261*H261</f>
        <v>0</v>
      </c>
      <c r="K261" s="62">
        <f>G261*(1-Скидка_ROXELPRO)</f>
        <v>447.3</v>
      </c>
      <c r="L261" s="62">
        <f>H261*K261</f>
        <v>0</v>
      </c>
    </row>
    <row r="262" spans="1:13">
      <c r="A262" s="119">
        <v>0</v>
      </c>
      <c r="B262" s="120">
        <v>229125</v>
      </c>
      <c r="C262" s="4" t="s">
        <v>5045</v>
      </c>
      <c r="D262" s="4" t="s">
        <v>2080</v>
      </c>
      <c r="E262" s="4" t="s">
        <v>7</v>
      </c>
      <c r="F262" s="5">
        <v>4.5599999999999996</v>
      </c>
      <c r="G262" s="5">
        <f>ROUND(F262*Курс_EUR,2)</f>
        <v>478.8</v>
      </c>
      <c r="H262" s="61"/>
      <c r="I262" s="62">
        <f>F262*(1-Скидка_ROXELPRO)</f>
        <v>4.5599999999999996</v>
      </c>
      <c r="J262" s="62">
        <f>I262*H262</f>
        <v>0</v>
      </c>
      <c r="K262" s="62">
        <f>G262*(1-Скидка_ROXELPRO)</f>
        <v>478.8</v>
      </c>
      <c r="L262" s="62">
        <f>H262*K262</f>
        <v>0</v>
      </c>
    </row>
    <row r="263" spans="1:13">
      <c r="A263" s="119">
        <v>0</v>
      </c>
      <c r="B263" s="120">
        <v>229524</v>
      </c>
      <c r="C263" s="4" t="s">
        <v>2799</v>
      </c>
      <c r="D263" s="4" t="s">
        <v>2080</v>
      </c>
      <c r="E263" s="4" t="s">
        <v>7</v>
      </c>
      <c r="F263" s="5">
        <v>9.34</v>
      </c>
      <c r="G263" s="5">
        <f>ROUND(F263*Курс_EUR,2)</f>
        <v>980.7</v>
      </c>
      <c r="H263" s="61"/>
      <c r="I263" s="62">
        <f>F263*(1-Скидка_ROXELPRO)</f>
        <v>9.34</v>
      </c>
      <c r="J263" s="62">
        <f>I263*H263</f>
        <v>0</v>
      </c>
      <c r="K263" s="62">
        <f>G263*(1-Скидка_ROXELPRO)</f>
        <v>980.7</v>
      </c>
      <c r="L263" s="62">
        <f>H263*K263</f>
        <v>0</v>
      </c>
    </row>
    <row r="264" spans="1:13" ht="12.45" thickBot="1">
      <c r="A264" s="119"/>
      <c r="B264" s="120"/>
      <c r="C264" s="4"/>
      <c r="D264" s="4"/>
      <c r="E264" s="4"/>
      <c r="F264" s="5"/>
      <c r="G264" s="5"/>
      <c r="H264" s="61"/>
      <c r="I264" s="62"/>
      <c r="J264" s="62"/>
      <c r="K264" s="62"/>
      <c r="L264" s="62"/>
    </row>
    <row r="265" spans="1:13" ht="12.45" thickBot="1">
      <c r="A265" s="119"/>
      <c r="B265" s="338" t="s">
        <v>683</v>
      </c>
      <c r="C265" s="339"/>
      <c r="D265" s="339"/>
      <c r="E265" s="339"/>
      <c r="F265" s="340"/>
      <c r="G265" s="297"/>
      <c r="H265" s="61"/>
      <c r="I265" s="62"/>
      <c r="J265" s="62"/>
      <c r="K265" s="62"/>
      <c r="L265" s="62"/>
    </row>
    <row r="266" spans="1:13">
      <c r="A266" s="119">
        <v>0</v>
      </c>
      <c r="B266" s="120">
        <v>232163</v>
      </c>
      <c r="C266" s="4" t="s">
        <v>5046</v>
      </c>
      <c r="D266" s="4" t="s">
        <v>5047</v>
      </c>
      <c r="E266" s="4" t="s">
        <v>7</v>
      </c>
      <c r="F266" s="5">
        <v>1.25</v>
      </c>
      <c r="G266" s="5">
        <f>ROUND(F266*Курс_EUR,2)</f>
        <v>131.25</v>
      </c>
      <c r="H266" s="61"/>
      <c r="I266" s="62">
        <f>F266*(1-Скидка_ROXELPRO)</f>
        <v>1.25</v>
      </c>
      <c r="J266" s="62">
        <f>I266*H266</f>
        <v>0</v>
      </c>
      <c r="K266" s="62">
        <f>G266*(1-Скидка_ROXELPRO)</f>
        <v>131.25</v>
      </c>
      <c r="L266" s="62">
        <f>H266*K266</f>
        <v>0</v>
      </c>
    </row>
    <row r="267" spans="1:13">
      <c r="A267" s="119"/>
      <c r="B267" s="120"/>
      <c r="C267" s="4"/>
      <c r="D267" s="4"/>
      <c r="E267" s="4"/>
      <c r="F267" s="5"/>
      <c r="G267" s="5"/>
      <c r="H267" s="61"/>
      <c r="I267" s="62"/>
      <c r="J267" s="62"/>
      <c r="K267" s="62"/>
      <c r="L267" s="62"/>
    </row>
    <row r="268" spans="1:13" ht="16.3" thickBot="1">
      <c r="A268" s="119"/>
      <c r="B268" s="341" t="s">
        <v>11</v>
      </c>
      <c r="C268" s="341"/>
      <c r="D268" s="341"/>
      <c r="E268" s="341"/>
      <c r="F268" s="342"/>
      <c r="G268" s="298"/>
      <c r="H268" s="61"/>
      <c r="I268" s="62"/>
      <c r="J268" s="62"/>
      <c r="K268" s="62"/>
      <c r="L268" s="62"/>
      <c r="M268" s="83"/>
    </row>
    <row r="269" spans="1:13" ht="12.45" thickBot="1">
      <c r="A269" s="119"/>
      <c r="B269" s="338" t="s">
        <v>3147</v>
      </c>
      <c r="C269" s="339"/>
      <c r="D269" s="339"/>
      <c r="E269" s="339"/>
      <c r="F269" s="340"/>
      <c r="G269" s="297"/>
      <c r="H269" s="61"/>
      <c r="I269" s="62"/>
      <c r="J269" s="62"/>
      <c r="K269" s="62"/>
      <c r="L269" s="62"/>
      <c r="M269" s="83"/>
    </row>
    <row r="270" spans="1:13">
      <c r="A270" s="119">
        <v>0</v>
      </c>
      <c r="B270" s="120">
        <v>305710</v>
      </c>
      <c r="C270" s="120" t="s">
        <v>4079</v>
      </c>
      <c r="D270" s="4" t="s">
        <v>2062</v>
      </c>
      <c r="E270" s="4" t="s">
        <v>7</v>
      </c>
      <c r="F270" s="5">
        <v>1.4</v>
      </c>
      <c r="G270" s="5">
        <f t="shared" ref="G270:G285" si="75">ROUND(F270*Курс_EUR,2)</f>
        <v>147</v>
      </c>
      <c r="H270" s="61"/>
      <c r="I270" s="62">
        <f t="shared" ref="I270:I285" si="76">F270*(1-Скидка_ROXELPRO)</f>
        <v>1.4</v>
      </c>
      <c r="J270" s="62">
        <f t="shared" ref="J270:J285" si="77">I270*H270</f>
        <v>0</v>
      </c>
      <c r="K270" s="62">
        <f t="shared" ref="K270:K285" si="78">G270*(1-Скидка_ROXELPRO)</f>
        <v>147</v>
      </c>
      <c r="L270" s="62">
        <f t="shared" ref="L270:L285" si="79">H270*K270</f>
        <v>0</v>
      </c>
      <c r="M270" s="83"/>
    </row>
    <row r="271" spans="1:13">
      <c r="A271" s="119">
        <v>0</v>
      </c>
      <c r="B271" s="120">
        <v>305711</v>
      </c>
      <c r="C271" s="120" t="s">
        <v>4080</v>
      </c>
      <c r="D271" s="4" t="s">
        <v>2063</v>
      </c>
      <c r="E271" s="4" t="s">
        <v>7</v>
      </c>
      <c r="F271" s="5">
        <v>1.87</v>
      </c>
      <c r="G271" s="5">
        <f t="shared" si="75"/>
        <v>196.35</v>
      </c>
      <c r="H271" s="61"/>
      <c r="I271" s="62">
        <f t="shared" si="76"/>
        <v>1.87</v>
      </c>
      <c r="J271" s="62">
        <f t="shared" si="77"/>
        <v>0</v>
      </c>
      <c r="K271" s="62">
        <f t="shared" si="78"/>
        <v>196.35</v>
      </c>
      <c r="L271" s="62">
        <f t="shared" si="79"/>
        <v>0</v>
      </c>
      <c r="M271" s="83"/>
    </row>
    <row r="272" spans="1:13">
      <c r="A272" s="119">
        <v>0</v>
      </c>
      <c r="B272" s="120">
        <v>305713</v>
      </c>
      <c r="C272" s="120" t="s">
        <v>4081</v>
      </c>
      <c r="D272" s="4" t="s">
        <v>2064</v>
      </c>
      <c r="E272" s="4" t="s">
        <v>7</v>
      </c>
      <c r="F272" s="5">
        <v>2.81</v>
      </c>
      <c r="G272" s="5">
        <f t="shared" si="75"/>
        <v>295.05</v>
      </c>
      <c r="H272" s="61"/>
      <c r="I272" s="62">
        <f t="shared" si="76"/>
        <v>2.81</v>
      </c>
      <c r="J272" s="62">
        <f t="shared" si="77"/>
        <v>0</v>
      </c>
      <c r="K272" s="62">
        <f t="shared" si="78"/>
        <v>295.05</v>
      </c>
      <c r="L272" s="62">
        <f t="shared" si="79"/>
        <v>0</v>
      </c>
      <c r="M272" s="83"/>
    </row>
    <row r="273" spans="1:13">
      <c r="A273" s="119">
        <v>0</v>
      </c>
      <c r="B273" s="120">
        <v>305714</v>
      </c>
      <c r="C273" s="120" t="s">
        <v>4082</v>
      </c>
      <c r="D273" s="4" t="s">
        <v>2064</v>
      </c>
      <c r="E273" s="4" t="s">
        <v>7</v>
      </c>
      <c r="F273" s="5">
        <v>3.75</v>
      </c>
      <c r="G273" s="5">
        <f t="shared" si="75"/>
        <v>393.75</v>
      </c>
      <c r="H273" s="61"/>
      <c r="I273" s="62">
        <f t="shared" si="76"/>
        <v>3.75</v>
      </c>
      <c r="J273" s="62">
        <f t="shared" si="77"/>
        <v>0</v>
      </c>
      <c r="K273" s="62">
        <f t="shared" si="78"/>
        <v>393.75</v>
      </c>
      <c r="L273" s="62">
        <f t="shared" si="79"/>
        <v>0</v>
      </c>
      <c r="M273" s="83"/>
    </row>
    <row r="274" spans="1:13">
      <c r="A274" s="119">
        <v>0</v>
      </c>
      <c r="B274" s="120">
        <v>305740</v>
      </c>
      <c r="C274" s="120" t="s">
        <v>4539</v>
      </c>
      <c r="D274" s="4" t="s">
        <v>2062</v>
      </c>
      <c r="E274" s="4" t="s">
        <v>7</v>
      </c>
      <c r="F274" s="5">
        <v>1.1399999999999999</v>
      </c>
      <c r="G274" s="5">
        <f t="shared" si="75"/>
        <v>119.7</v>
      </c>
      <c r="H274" s="61"/>
      <c r="I274" s="62">
        <f t="shared" si="76"/>
        <v>1.1399999999999999</v>
      </c>
      <c r="J274" s="62">
        <f t="shared" si="77"/>
        <v>0</v>
      </c>
      <c r="K274" s="62">
        <f t="shared" si="78"/>
        <v>119.7</v>
      </c>
      <c r="L274" s="62">
        <f t="shared" si="79"/>
        <v>0</v>
      </c>
      <c r="M274" s="83"/>
    </row>
    <row r="275" spans="1:13">
      <c r="A275" s="119">
        <v>0</v>
      </c>
      <c r="B275" s="120">
        <v>305741</v>
      </c>
      <c r="C275" s="120" t="s">
        <v>4540</v>
      </c>
      <c r="D275" s="4" t="s">
        <v>2063</v>
      </c>
      <c r="E275" s="4" t="s">
        <v>7</v>
      </c>
      <c r="F275" s="5">
        <v>1.52</v>
      </c>
      <c r="G275" s="5">
        <f t="shared" si="75"/>
        <v>159.6</v>
      </c>
      <c r="H275" s="61"/>
      <c r="I275" s="62">
        <f t="shared" si="76"/>
        <v>1.52</v>
      </c>
      <c r="J275" s="62">
        <f t="shared" si="77"/>
        <v>0</v>
      </c>
      <c r="K275" s="62">
        <f t="shared" si="78"/>
        <v>159.6</v>
      </c>
      <c r="L275" s="62">
        <f t="shared" si="79"/>
        <v>0</v>
      </c>
      <c r="M275" s="83"/>
    </row>
    <row r="276" spans="1:13">
      <c r="A276" s="119">
        <v>0</v>
      </c>
      <c r="B276" s="120">
        <v>305743</v>
      </c>
      <c r="C276" s="120" t="s">
        <v>4541</v>
      </c>
      <c r="D276" s="4" t="s">
        <v>2064</v>
      </c>
      <c r="E276" s="4" t="s">
        <v>7</v>
      </c>
      <c r="F276" s="5">
        <v>2.27</v>
      </c>
      <c r="G276" s="5">
        <f t="shared" si="75"/>
        <v>238.35</v>
      </c>
      <c r="H276" s="61"/>
      <c r="I276" s="62">
        <f t="shared" si="76"/>
        <v>2.27</v>
      </c>
      <c r="J276" s="62">
        <f t="shared" si="77"/>
        <v>0</v>
      </c>
      <c r="K276" s="62">
        <f t="shared" si="78"/>
        <v>238.35</v>
      </c>
      <c r="L276" s="62">
        <f t="shared" si="79"/>
        <v>0</v>
      </c>
      <c r="M276" s="83"/>
    </row>
    <row r="277" spans="1:13">
      <c r="A277" s="119">
        <v>0</v>
      </c>
      <c r="B277" s="120">
        <v>305744</v>
      </c>
      <c r="C277" s="120" t="s">
        <v>4542</v>
      </c>
      <c r="D277" s="4" t="s">
        <v>2064</v>
      </c>
      <c r="E277" s="4" t="s">
        <v>7</v>
      </c>
      <c r="F277" s="5">
        <v>3.03</v>
      </c>
      <c r="G277" s="5">
        <f t="shared" si="75"/>
        <v>318.14999999999998</v>
      </c>
      <c r="H277" s="61"/>
      <c r="I277" s="62">
        <f t="shared" si="76"/>
        <v>3.03</v>
      </c>
      <c r="J277" s="62">
        <f t="shared" si="77"/>
        <v>0</v>
      </c>
      <c r="K277" s="62">
        <f t="shared" si="78"/>
        <v>318.14999999999998</v>
      </c>
      <c r="L277" s="62">
        <f t="shared" si="79"/>
        <v>0</v>
      </c>
      <c r="M277" s="83"/>
    </row>
    <row r="278" spans="1:13">
      <c r="A278" s="119">
        <v>0</v>
      </c>
      <c r="B278" s="120">
        <v>305755</v>
      </c>
      <c r="C278" s="120" t="s">
        <v>4543</v>
      </c>
      <c r="D278" s="4" t="s">
        <v>2062</v>
      </c>
      <c r="E278" s="4" t="s">
        <v>7</v>
      </c>
      <c r="F278" s="5">
        <v>1.1399999999999999</v>
      </c>
      <c r="G278" s="5">
        <f t="shared" si="75"/>
        <v>119.7</v>
      </c>
      <c r="H278" s="61"/>
      <c r="I278" s="62">
        <f t="shared" si="76"/>
        <v>1.1399999999999999</v>
      </c>
      <c r="J278" s="62">
        <f t="shared" si="77"/>
        <v>0</v>
      </c>
      <c r="K278" s="62">
        <f t="shared" si="78"/>
        <v>119.7</v>
      </c>
      <c r="L278" s="62">
        <f t="shared" si="79"/>
        <v>0</v>
      </c>
      <c r="M278" s="83"/>
    </row>
    <row r="279" spans="1:13">
      <c r="A279" s="119">
        <v>0</v>
      </c>
      <c r="B279" s="120">
        <v>305756</v>
      </c>
      <c r="C279" s="120" t="s">
        <v>4544</v>
      </c>
      <c r="D279" s="4" t="s">
        <v>2063</v>
      </c>
      <c r="E279" s="4" t="s">
        <v>7</v>
      </c>
      <c r="F279" s="5">
        <v>1.52</v>
      </c>
      <c r="G279" s="5">
        <f t="shared" si="75"/>
        <v>159.6</v>
      </c>
      <c r="H279" s="61"/>
      <c r="I279" s="62">
        <f t="shared" si="76"/>
        <v>1.52</v>
      </c>
      <c r="J279" s="62">
        <f t="shared" si="77"/>
        <v>0</v>
      </c>
      <c r="K279" s="62">
        <f t="shared" si="78"/>
        <v>159.6</v>
      </c>
      <c r="L279" s="62">
        <f t="shared" si="79"/>
        <v>0</v>
      </c>
      <c r="M279" s="83"/>
    </row>
    <row r="280" spans="1:13">
      <c r="A280" s="119">
        <v>0</v>
      </c>
      <c r="B280" s="120">
        <v>305758</v>
      </c>
      <c r="C280" s="120" t="s">
        <v>4545</v>
      </c>
      <c r="D280" s="4" t="s">
        <v>2064</v>
      </c>
      <c r="E280" s="4" t="s">
        <v>7</v>
      </c>
      <c r="F280" s="5">
        <v>2.27</v>
      </c>
      <c r="G280" s="5">
        <f t="shared" si="75"/>
        <v>238.35</v>
      </c>
      <c r="H280" s="61"/>
      <c r="I280" s="62">
        <f t="shared" si="76"/>
        <v>2.27</v>
      </c>
      <c r="J280" s="62">
        <f t="shared" si="77"/>
        <v>0</v>
      </c>
      <c r="K280" s="62">
        <f t="shared" si="78"/>
        <v>238.35</v>
      </c>
      <c r="L280" s="62">
        <f t="shared" si="79"/>
        <v>0</v>
      </c>
      <c r="M280" s="83"/>
    </row>
    <row r="281" spans="1:13">
      <c r="A281" s="119">
        <v>0</v>
      </c>
      <c r="B281" s="120">
        <v>305759</v>
      </c>
      <c r="C281" s="120" t="s">
        <v>4546</v>
      </c>
      <c r="D281" s="4" t="s">
        <v>2064</v>
      </c>
      <c r="E281" s="4" t="s">
        <v>7</v>
      </c>
      <c r="F281" s="5">
        <v>3.03</v>
      </c>
      <c r="G281" s="5">
        <f t="shared" si="75"/>
        <v>318.14999999999998</v>
      </c>
      <c r="H281" s="61"/>
      <c r="I281" s="62">
        <f t="shared" si="76"/>
        <v>3.03</v>
      </c>
      <c r="J281" s="62">
        <f t="shared" si="77"/>
        <v>0</v>
      </c>
      <c r="K281" s="62">
        <f t="shared" si="78"/>
        <v>318.14999999999998</v>
      </c>
      <c r="L281" s="62">
        <f t="shared" si="79"/>
        <v>0</v>
      </c>
      <c r="M281" s="83"/>
    </row>
    <row r="282" spans="1:13">
      <c r="A282" s="119">
        <v>0</v>
      </c>
      <c r="B282" s="120">
        <v>305775</v>
      </c>
      <c r="C282" s="120" t="s">
        <v>4547</v>
      </c>
      <c r="D282" s="4" t="s">
        <v>2062</v>
      </c>
      <c r="E282" s="4" t="s">
        <v>7</v>
      </c>
      <c r="F282" s="5">
        <v>1.1399999999999999</v>
      </c>
      <c r="G282" s="5">
        <f t="shared" si="75"/>
        <v>119.7</v>
      </c>
      <c r="H282" s="61"/>
      <c r="I282" s="62">
        <f t="shared" si="76"/>
        <v>1.1399999999999999</v>
      </c>
      <c r="J282" s="62">
        <f t="shared" si="77"/>
        <v>0</v>
      </c>
      <c r="K282" s="62">
        <f t="shared" si="78"/>
        <v>119.7</v>
      </c>
      <c r="L282" s="62">
        <f t="shared" si="79"/>
        <v>0</v>
      </c>
      <c r="M282" s="83"/>
    </row>
    <row r="283" spans="1:13">
      <c r="A283" s="119">
        <v>0</v>
      </c>
      <c r="B283" s="120">
        <v>305776</v>
      </c>
      <c r="C283" s="120" t="s">
        <v>4548</v>
      </c>
      <c r="D283" s="4" t="s">
        <v>2063</v>
      </c>
      <c r="E283" s="4" t="s">
        <v>7</v>
      </c>
      <c r="F283" s="5">
        <v>1.52</v>
      </c>
      <c r="G283" s="5">
        <f t="shared" si="75"/>
        <v>159.6</v>
      </c>
      <c r="H283" s="61"/>
      <c r="I283" s="62">
        <f t="shared" si="76"/>
        <v>1.52</v>
      </c>
      <c r="J283" s="62">
        <f t="shared" si="77"/>
        <v>0</v>
      </c>
      <c r="K283" s="62">
        <f t="shared" si="78"/>
        <v>159.6</v>
      </c>
      <c r="L283" s="62">
        <f t="shared" si="79"/>
        <v>0</v>
      </c>
      <c r="M283" s="83"/>
    </row>
    <row r="284" spans="1:13">
      <c r="A284" s="119">
        <v>0</v>
      </c>
      <c r="B284" s="120">
        <v>305778</v>
      </c>
      <c r="C284" s="120" t="s">
        <v>4549</v>
      </c>
      <c r="D284" s="4" t="s">
        <v>2064</v>
      </c>
      <c r="E284" s="4" t="s">
        <v>7</v>
      </c>
      <c r="F284" s="5">
        <v>2.27</v>
      </c>
      <c r="G284" s="5">
        <f t="shared" si="75"/>
        <v>238.35</v>
      </c>
      <c r="H284" s="61"/>
      <c r="I284" s="62">
        <f t="shared" si="76"/>
        <v>2.27</v>
      </c>
      <c r="J284" s="62">
        <f t="shared" si="77"/>
        <v>0</v>
      </c>
      <c r="K284" s="62">
        <f t="shared" si="78"/>
        <v>238.35</v>
      </c>
      <c r="L284" s="62">
        <f t="shared" si="79"/>
        <v>0</v>
      </c>
      <c r="M284" s="83"/>
    </row>
    <row r="285" spans="1:13">
      <c r="A285" s="119">
        <v>0</v>
      </c>
      <c r="B285" s="120">
        <v>305779</v>
      </c>
      <c r="C285" s="120" t="s">
        <v>4550</v>
      </c>
      <c r="D285" s="4" t="s">
        <v>2064</v>
      </c>
      <c r="E285" s="4" t="s">
        <v>7</v>
      </c>
      <c r="F285" s="5">
        <v>3.03</v>
      </c>
      <c r="G285" s="5">
        <f t="shared" si="75"/>
        <v>318.14999999999998</v>
      </c>
      <c r="H285" s="61"/>
      <c r="I285" s="62">
        <f t="shared" si="76"/>
        <v>3.03</v>
      </c>
      <c r="J285" s="62">
        <f t="shared" si="77"/>
        <v>0</v>
      </c>
      <c r="K285" s="62">
        <f t="shared" si="78"/>
        <v>318.14999999999998</v>
      </c>
      <c r="L285" s="62">
        <f t="shared" si="79"/>
        <v>0</v>
      </c>
      <c r="M285" s="83"/>
    </row>
    <row r="286" spans="1:13">
      <c r="A286" s="119"/>
      <c r="B286" s="120"/>
      <c r="C286" s="120"/>
      <c r="D286" s="4"/>
      <c r="E286" s="4"/>
      <c r="F286" s="5"/>
      <c r="G286" s="5"/>
      <c r="H286" s="61"/>
      <c r="I286" s="62"/>
      <c r="J286" s="62"/>
      <c r="K286" s="62"/>
      <c r="L286" s="62"/>
      <c r="M286" s="83"/>
    </row>
    <row r="287" spans="1:13">
      <c r="A287" s="119">
        <v>0</v>
      </c>
      <c r="B287" s="120">
        <v>305835</v>
      </c>
      <c r="C287" s="120" t="s">
        <v>4083</v>
      </c>
      <c r="D287" s="4" t="s">
        <v>2062</v>
      </c>
      <c r="E287" s="4" t="s">
        <v>7</v>
      </c>
      <c r="F287" s="5">
        <v>1.08</v>
      </c>
      <c r="G287" s="5">
        <f>ROUND(F287*Курс_EUR,2)</f>
        <v>113.4</v>
      </c>
      <c r="H287" s="61"/>
      <c r="I287" s="62">
        <f>F287*(1-Скидка_ROXELPRO)</f>
        <v>1.08</v>
      </c>
      <c r="J287" s="62">
        <f>I287*H287</f>
        <v>0</v>
      </c>
      <c r="K287" s="62">
        <f>G287*(1-Скидка_ROXELPRO)</f>
        <v>113.4</v>
      </c>
      <c r="L287" s="62">
        <f>H287*K287</f>
        <v>0</v>
      </c>
      <c r="M287" s="83"/>
    </row>
    <row r="288" spans="1:13">
      <c r="A288" s="119">
        <v>0</v>
      </c>
      <c r="B288" s="120">
        <v>305836</v>
      </c>
      <c r="C288" s="120" t="s">
        <v>4084</v>
      </c>
      <c r="D288" s="4" t="s">
        <v>2063</v>
      </c>
      <c r="E288" s="4" t="s">
        <v>7</v>
      </c>
      <c r="F288" s="5">
        <v>1.44</v>
      </c>
      <c r="G288" s="5">
        <f>ROUND(F288*Курс_EUR,2)</f>
        <v>151.19999999999999</v>
      </c>
      <c r="H288" s="61"/>
      <c r="I288" s="62">
        <f>F288*(1-Скидка_ROXELPRO)</f>
        <v>1.44</v>
      </c>
      <c r="J288" s="62">
        <f>I288*H288</f>
        <v>0</v>
      </c>
      <c r="K288" s="62">
        <f>G288*(1-Скидка_ROXELPRO)</f>
        <v>151.19999999999999</v>
      </c>
      <c r="L288" s="62">
        <f>H288*K288</f>
        <v>0</v>
      </c>
      <c r="M288" s="83"/>
    </row>
    <row r="289" spans="1:13">
      <c r="A289" s="119">
        <v>0</v>
      </c>
      <c r="B289" s="120">
        <v>305838</v>
      </c>
      <c r="C289" s="120" t="s">
        <v>4085</v>
      </c>
      <c r="D289" s="4" t="s">
        <v>2064</v>
      </c>
      <c r="E289" s="4" t="s">
        <v>7</v>
      </c>
      <c r="F289" s="5">
        <v>2.16</v>
      </c>
      <c r="G289" s="5">
        <f>ROUND(F289*Курс_EUR,2)</f>
        <v>226.8</v>
      </c>
      <c r="H289" s="61"/>
      <c r="I289" s="62">
        <f>F289*(1-Скидка_ROXELPRO)</f>
        <v>2.16</v>
      </c>
      <c r="J289" s="62">
        <f>I289*H289</f>
        <v>0</v>
      </c>
      <c r="K289" s="62">
        <f>G289*(1-Скидка_ROXELPRO)</f>
        <v>226.8</v>
      </c>
      <c r="L289" s="62">
        <f>H289*K289</f>
        <v>0</v>
      </c>
      <c r="M289" s="83"/>
    </row>
    <row r="290" spans="1:13">
      <c r="A290" s="119">
        <v>0</v>
      </c>
      <c r="B290" s="120">
        <v>305839</v>
      </c>
      <c r="C290" s="120" t="s">
        <v>4086</v>
      </c>
      <c r="D290" s="4" t="s">
        <v>2064</v>
      </c>
      <c r="E290" s="4" t="s">
        <v>7</v>
      </c>
      <c r="F290" s="5">
        <v>2.88</v>
      </c>
      <c r="G290" s="5">
        <f>ROUND(F290*Курс_EUR,2)</f>
        <v>302.39999999999998</v>
      </c>
      <c r="H290" s="61"/>
      <c r="I290" s="62">
        <f>F290*(1-Скидка_ROXELPRO)</f>
        <v>2.88</v>
      </c>
      <c r="J290" s="62">
        <f>I290*H290</f>
        <v>0</v>
      </c>
      <c r="K290" s="62">
        <f>G290*(1-Скидка_ROXELPRO)</f>
        <v>302.39999999999998</v>
      </c>
      <c r="L290" s="62">
        <f>H290*K290</f>
        <v>0</v>
      </c>
      <c r="M290" s="83"/>
    </row>
    <row r="291" spans="1:13">
      <c r="A291" s="119"/>
      <c r="B291" s="120"/>
      <c r="C291" s="120"/>
      <c r="D291" s="4"/>
      <c r="E291" s="4"/>
      <c r="F291" s="5"/>
      <c r="G291" s="5"/>
      <c r="H291" s="61"/>
      <c r="I291" s="62"/>
      <c r="J291" s="62"/>
      <c r="K291" s="62"/>
      <c r="L291" s="62"/>
      <c r="M291" s="83"/>
    </row>
    <row r="292" spans="1:13">
      <c r="A292" s="119">
        <v>0</v>
      </c>
      <c r="B292" s="120">
        <v>310515</v>
      </c>
      <c r="C292" s="120" t="s">
        <v>2915</v>
      </c>
      <c r="D292" s="4" t="s">
        <v>2062</v>
      </c>
      <c r="E292" s="4" t="s">
        <v>7</v>
      </c>
      <c r="F292" s="5">
        <v>1.72</v>
      </c>
      <c r="G292" s="5">
        <f>ROUND(F292*Курс_EUR,2)</f>
        <v>180.6</v>
      </c>
      <c r="H292" s="61"/>
      <c r="I292" s="62">
        <f>F292*(1-Скидка_ROXELPRO)</f>
        <v>1.72</v>
      </c>
      <c r="J292" s="62">
        <f>I292*H292</f>
        <v>0</v>
      </c>
      <c r="K292" s="62">
        <f>G292*(1-Скидка_ROXELPRO)</f>
        <v>180.6</v>
      </c>
      <c r="L292" s="62">
        <f>H292*K292</f>
        <v>0</v>
      </c>
    </row>
    <row r="293" spans="1:13">
      <c r="A293" s="119">
        <v>0</v>
      </c>
      <c r="B293" s="120">
        <v>310535</v>
      </c>
      <c r="C293" s="120" t="s">
        <v>4890</v>
      </c>
      <c r="D293" s="4" t="s">
        <v>2063</v>
      </c>
      <c r="E293" s="4" t="s">
        <v>7</v>
      </c>
      <c r="F293" s="5">
        <v>2.29</v>
      </c>
      <c r="G293" s="5">
        <f>ROUND(F293*Курс_EUR,2)</f>
        <v>240.45</v>
      </c>
      <c r="H293" s="61"/>
      <c r="I293" s="62">
        <f>F293*(1-Скидка_ROXELPRO)</f>
        <v>2.29</v>
      </c>
      <c r="J293" s="62">
        <f>I293*H293</f>
        <v>0</v>
      </c>
      <c r="K293" s="62">
        <f>G293*(1-Скидка_ROXELPRO)</f>
        <v>240.45</v>
      </c>
      <c r="L293" s="62">
        <f>H293*K293</f>
        <v>0</v>
      </c>
    </row>
    <row r="294" spans="1:13">
      <c r="A294" s="119">
        <v>0</v>
      </c>
      <c r="B294" s="120">
        <v>310555</v>
      </c>
      <c r="C294" s="120" t="s">
        <v>4891</v>
      </c>
      <c r="D294" s="4" t="s">
        <v>2064</v>
      </c>
      <c r="E294" s="4" t="s">
        <v>7</v>
      </c>
      <c r="F294" s="5">
        <v>3.43</v>
      </c>
      <c r="G294" s="5">
        <f>ROUND(F294*Курс_EUR,2)</f>
        <v>360.15</v>
      </c>
      <c r="H294" s="61"/>
      <c r="I294" s="62">
        <f>F294*(1-Скидка_ROXELPRO)</f>
        <v>3.43</v>
      </c>
      <c r="J294" s="62">
        <f>I294*H294</f>
        <v>0</v>
      </c>
      <c r="K294" s="62">
        <f>G294*(1-Скидка_ROXELPRO)</f>
        <v>360.15</v>
      </c>
      <c r="L294" s="62">
        <f>H294*K294</f>
        <v>0</v>
      </c>
    </row>
    <row r="295" spans="1:13">
      <c r="A295" s="119">
        <v>0</v>
      </c>
      <c r="B295" s="120">
        <v>310575</v>
      </c>
      <c r="C295" s="120" t="s">
        <v>4892</v>
      </c>
      <c r="D295" s="4" t="s">
        <v>2064</v>
      </c>
      <c r="E295" s="4" t="s">
        <v>7</v>
      </c>
      <c r="F295" s="5">
        <v>4.58</v>
      </c>
      <c r="G295" s="5">
        <f>ROUND(F295*Курс_EUR,2)</f>
        <v>480.9</v>
      </c>
      <c r="H295" s="61"/>
      <c r="I295" s="62">
        <f>F295*(1-Скидка_ROXELPRO)</f>
        <v>4.58</v>
      </c>
      <c r="J295" s="62">
        <f>I295*H295</f>
        <v>0</v>
      </c>
      <c r="K295" s="62">
        <f>G295*(1-Скидка_ROXELPRO)</f>
        <v>480.9</v>
      </c>
      <c r="L295" s="62">
        <f>H295*K295</f>
        <v>0</v>
      </c>
    </row>
    <row r="296" spans="1:13">
      <c r="A296" s="119"/>
      <c r="B296" s="120"/>
      <c r="C296" s="120"/>
      <c r="D296" s="4"/>
      <c r="E296" s="4"/>
      <c r="F296" s="5"/>
      <c r="G296" s="5"/>
      <c r="H296" s="61"/>
      <c r="I296" s="62"/>
      <c r="J296" s="62"/>
      <c r="K296" s="62"/>
      <c r="L296" s="62"/>
    </row>
    <row r="297" spans="1:13">
      <c r="A297" s="119">
        <v>0</v>
      </c>
      <c r="B297" s="120">
        <v>311415</v>
      </c>
      <c r="C297" s="4" t="s">
        <v>3095</v>
      </c>
      <c r="D297" s="4" t="s">
        <v>2062</v>
      </c>
      <c r="E297" s="4" t="s">
        <v>7</v>
      </c>
      <c r="F297" s="5">
        <v>1.38</v>
      </c>
      <c r="G297" s="5">
        <f>ROUND(F297*Курс_EUR,2)</f>
        <v>144.9</v>
      </c>
      <c r="H297" s="61"/>
      <c r="I297" s="62">
        <f>F297*(1-Скидка_ROXELPRO)</f>
        <v>1.38</v>
      </c>
      <c r="J297" s="62">
        <f>I297*H297</f>
        <v>0</v>
      </c>
      <c r="K297" s="62">
        <f>G297*(1-Скидка_ROXELPRO)</f>
        <v>144.9</v>
      </c>
      <c r="L297" s="62">
        <f>H297*K297</f>
        <v>0</v>
      </c>
    </row>
    <row r="298" spans="1:13">
      <c r="A298" s="119">
        <v>0</v>
      </c>
      <c r="B298" s="120">
        <v>311435</v>
      </c>
      <c r="C298" s="4" t="s">
        <v>3096</v>
      </c>
      <c r="D298" s="4" t="s">
        <v>2063</v>
      </c>
      <c r="E298" s="4" t="s">
        <v>7</v>
      </c>
      <c r="F298" s="5">
        <v>1.83</v>
      </c>
      <c r="G298" s="5">
        <f>ROUND(F298*Курс_EUR,2)</f>
        <v>192.15</v>
      </c>
      <c r="H298" s="61"/>
      <c r="I298" s="62">
        <f>F298*(1-Скидка_ROXELPRO)</f>
        <v>1.83</v>
      </c>
      <c r="J298" s="62">
        <f>I298*H298</f>
        <v>0</v>
      </c>
      <c r="K298" s="62">
        <f>G298*(1-Скидка_ROXELPRO)</f>
        <v>192.15</v>
      </c>
      <c r="L298" s="62">
        <f>H298*K298</f>
        <v>0</v>
      </c>
    </row>
    <row r="299" spans="1:13">
      <c r="A299" s="119">
        <v>0</v>
      </c>
      <c r="B299" s="120">
        <v>311455</v>
      </c>
      <c r="C299" s="4" t="s">
        <v>3097</v>
      </c>
      <c r="D299" s="4" t="s">
        <v>2064</v>
      </c>
      <c r="E299" s="4" t="s">
        <v>7</v>
      </c>
      <c r="F299" s="5">
        <v>2.75</v>
      </c>
      <c r="G299" s="5">
        <f>ROUND(F299*Курс_EUR,2)</f>
        <v>288.75</v>
      </c>
      <c r="H299" s="61"/>
      <c r="I299" s="62">
        <f>F299*(1-Скидка_ROXELPRO)</f>
        <v>2.75</v>
      </c>
      <c r="J299" s="62">
        <f>I299*H299</f>
        <v>0</v>
      </c>
      <c r="K299" s="62">
        <f>G299*(1-Скидка_ROXELPRO)</f>
        <v>288.75</v>
      </c>
      <c r="L299" s="62">
        <f>H299*K299</f>
        <v>0</v>
      </c>
    </row>
    <row r="300" spans="1:13">
      <c r="A300" s="119">
        <v>0</v>
      </c>
      <c r="B300" s="120">
        <v>311475</v>
      </c>
      <c r="C300" s="4" t="s">
        <v>3098</v>
      </c>
      <c r="D300" s="4" t="s">
        <v>2064</v>
      </c>
      <c r="E300" s="4" t="s">
        <v>7</v>
      </c>
      <c r="F300" s="5">
        <v>3.67</v>
      </c>
      <c r="G300" s="5">
        <f>ROUND(F300*Курс_EUR,2)</f>
        <v>385.35</v>
      </c>
      <c r="H300" s="61"/>
      <c r="I300" s="62">
        <f>F300*(1-Скидка_ROXELPRO)</f>
        <v>3.67</v>
      </c>
      <c r="J300" s="62">
        <f>I300*H300</f>
        <v>0</v>
      </c>
      <c r="K300" s="62">
        <f>G300*(1-Скидка_ROXELPRO)</f>
        <v>385.35</v>
      </c>
      <c r="L300" s="62">
        <f>H300*K300</f>
        <v>0</v>
      </c>
    </row>
    <row r="301" spans="1:13">
      <c r="A301" s="119"/>
      <c r="B301" s="120"/>
      <c r="C301" s="4"/>
      <c r="D301" s="4"/>
      <c r="E301" s="4"/>
      <c r="F301" s="5"/>
      <c r="G301" s="5"/>
      <c r="H301" s="61"/>
      <c r="I301" s="62"/>
      <c r="J301" s="62"/>
      <c r="K301" s="62"/>
      <c r="L301" s="62"/>
    </row>
    <row r="302" spans="1:13">
      <c r="A302" s="119">
        <v>0</v>
      </c>
      <c r="B302" s="120">
        <v>311514</v>
      </c>
      <c r="C302" s="4" t="s">
        <v>3099</v>
      </c>
      <c r="D302" s="4" t="s">
        <v>2062</v>
      </c>
      <c r="E302" s="4" t="s">
        <v>7</v>
      </c>
      <c r="F302" s="5">
        <v>1.06</v>
      </c>
      <c r="G302" s="5">
        <f t="shared" ref="G302:G325" si="80">ROUND(F302*Курс_EUR,2)</f>
        <v>111.3</v>
      </c>
      <c r="H302" s="61"/>
      <c r="I302" s="62">
        <f t="shared" ref="I302:I325" si="81">F302*(1-Скидка_ROXELPRO)</f>
        <v>1.06</v>
      </c>
      <c r="J302" s="62">
        <f t="shared" ref="J302:J325" si="82">I302*H302</f>
        <v>0</v>
      </c>
      <c r="K302" s="62">
        <f t="shared" ref="K302:K325" si="83">G302*(1-Скидка_ROXELPRO)</f>
        <v>111.3</v>
      </c>
      <c r="L302" s="62">
        <f t="shared" ref="L302:L325" si="84">H302*K302</f>
        <v>0</v>
      </c>
    </row>
    <row r="303" spans="1:13">
      <c r="A303" s="119">
        <v>0</v>
      </c>
      <c r="B303" s="120">
        <v>311534</v>
      </c>
      <c r="C303" s="4" t="s">
        <v>3100</v>
      </c>
      <c r="D303" s="4" t="s">
        <v>2063</v>
      </c>
      <c r="E303" s="4" t="s">
        <v>7</v>
      </c>
      <c r="F303" s="5">
        <v>1.41</v>
      </c>
      <c r="G303" s="5">
        <f t="shared" si="80"/>
        <v>148.05000000000001</v>
      </c>
      <c r="H303" s="61"/>
      <c r="I303" s="62">
        <f t="shared" si="81"/>
        <v>1.41</v>
      </c>
      <c r="J303" s="62">
        <f t="shared" si="82"/>
        <v>0</v>
      </c>
      <c r="K303" s="62">
        <f t="shared" si="83"/>
        <v>148.05000000000001</v>
      </c>
      <c r="L303" s="62">
        <f t="shared" si="84"/>
        <v>0</v>
      </c>
    </row>
    <row r="304" spans="1:13">
      <c r="A304" s="119">
        <v>0</v>
      </c>
      <c r="B304" s="120">
        <v>311554</v>
      </c>
      <c r="C304" s="4" t="s">
        <v>3101</v>
      </c>
      <c r="D304" s="4" t="s">
        <v>2064</v>
      </c>
      <c r="E304" s="4" t="s">
        <v>7</v>
      </c>
      <c r="F304" s="5">
        <v>2.11</v>
      </c>
      <c r="G304" s="5">
        <f t="shared" si="80"/>
        <v>221.55</v>
      </c>
      <c r="H304" s="61"/>
      <c r="I304" s="62">
        <f t="shared" si="81"/>
        <v>2.11</v>
      </c>
      <c r="J304" s="62">
        <f t="shared" si="82"/>
        <v>0</v>
      </c>
      <c r="K304" s="62">
        <f t="shared" si="83"/>
        <v>221.55</v>
      </c>
      <c r="L304" s="62">
        <f t="shared" si="84"/>
        <v>0</v>
      </c>
    </row>
    <row r="305" spans="1:12">
      <c r="A305" s="119">
        <v>0</v>
      </c>
      <c r="B305" s="120">
        <v>311574</v>
      </c>
      <c r="C305" s="4" t="s">
        <v>3102</v>
      </c>
      <c r="D305" s="4" t="s">
        <v>2064</v>
      </c>
      <c r="E305" s="4" t="s">
        <v>7</v>
      </c>
      <c r="F305" s="5">
        <v>2.82</v>
      </c>
      <c r="G305" s="5">
        <f t="shared" si="80"/>
        <v>296.10000000000002</v>
      </c>
      <c r="H305" s="61"/>
      <c r="I305" s="62">
        <f t="shared" si="81"/>
        <v>2.82</v>
      </c>
      <c r="J305" s="62">
        <f t="shared" si="82"/>
        <v>0</v>
      </c>
      <c r="K305" s="62">
        <f t="shared" si="83"/>
        <v>296.10000000000002</v>
      </c>
      <c r="L305" s="62">
        <f t="shared" si="84"/>
        <v>0</v>
      </c>
    </row>
    <row r="306" spans="1:12">
      <c r="A306" s="119">
        <v>0</v>
      </c>
      <c r="B306" s="120">
        <v>311605</v>
      </c>
      <c r="C306" s="4" t="s">
        <v>4570</v>
      </c>
      <c r="D306" s="4" t="s">
        <v>2062</v>
      </c>
      <c r="E306" s="4" t="s">
        <v>7</v>
      </c>
      <c r="F306" s="5">
        <v>1.06</v>
      </c>
      <c r="G306" s="5">
        <f t="shared" si="80"/>
        <v>111.3</v>
      </c>
      <c r="H306" s="61"/>
      <c r="I306" s="62">
        <f t="shared" si="81"/>
        <v>1.06</v>
      </c>
      <c r="J306" s="62">
        <f t="shared" si="82"/>
        <v>0</v>
      </c>
      <c r="K306" s="62">
        <f t="shared" si="83"/>
        <v>111.3</v>
      </c>
      <c r="L306" s="62">
        <f t="shared" si="84"/>
        <v>0</v>
      </c>
    </row>
    <row r="307" spans="1:12">
      <c r="A307" s="119">
        <v>0</v>
      </c>
      <c r="B307" s="120">
        <v>311606</v>
      </c>
      <c r="C307" s="4" t="s">
        <v>4571</v>
      </c>
      <c r="D307" s="4" t="s">
        <v>2063</v>
      </c>
      <c r="E307" s="4" t="s">
        <v>7</v>
      </c>
      <c r="F307" s="5">
        <v>1.41</v>
      </c>
      <c r="G307" s="5">
        <f t="shared" si="80"/>
        <v>148.05000000000001</v>
      </c>
      <c r="H307" s="61"/>
      <c r="I307" s="62">
        <f t="shared" si="81"/>
        <v>1.41</v>
      </c>
      <c r="J307" s="62">
        <f t="shared" si="82"/>
        <v>0</v>
      </c>
      <c r="K307" s="62">
        <f t="shared" si="83"/>
        <v>148.05000000000001</v>
      </c>
      <c r="L307" s="62">
        <f t="shared" si="84"/>
        <v>0</v>
      </c>
    </row>
    <row r="308" spans="1:12">
      <c r="A308" s="119">
        <v>0</v>
      </c>
      <c r="B308" s="120">
        <v>311608</v>
      </c>
      <c r="C308" s="4" t="s">
        <v>4572</v>
      </c>
      <c r="D308" s="4" t="s">
        <v>2064</v>
      </c>
      <c r="E308" s="4" t="s">
        <v>7</v>
      </c>
      <c r="F308" s="5">
        <v>2.11</v>
      </c>
      <c r="G308" s="5">
        <f t="shared" si="80"/>
        <v>221.55</v>
      </c>
      <c r="H308" s="61"/>
      <c r="I308" s="62">
        <f t="shared" si="81"/>
        <v>2.11</v>
      </c>
      <c r="J308" s="62">
        <f t="shared" si="82"/>
        <v>0</v>
      </c>
      <c r="K308" s="62">
        <f t="shared" si="83"/>
        <v>221.55</v>
      </c>
      <c r="L308" s="62">
        <f t="shared" si="84"/>
        <v>0</v>
      </c>
    </row>
    <row r="309" spans="1:12">
      <c r="A309" s="119">
        <v>0</v>
      </c>
      <c r="B309" s="120">
        <v>311609</v>
      </c>
      <c r="C309" s="4" t="s">
        <v>4573</v>
      </c>
      <c r="D309" s="4" t="s">
        <v>2064</v>
      </c>
      <c r="E309" s="4" t="s">
        <v>7</v>
      </c>
      <c r="F309" s="5">
        <v>2.82</v>
      </c>
      <c r="G309" s="5">
        <f t="shared" si="80"/>
        <v>296.10000000000002</v>
      </c>
      <c r="H309" s="61"/>
      <c r="I309" s="62">
        <f t="shared" si="81"/>
        <v>2.82</v>
      </c>
      <c r="J309" s="62">
        <f t="shared" si="82"/>
        <v>0</v>
      </c>
      <c r="K309" s="62">
        <f t="shared" si="83"/>
        <v>296.10000000000002</v>
      </c>
      <c r="L309" s="62">
        <f t="shared" si="84"/>
        <v>0</v>
      </c>
    </row>
    <row r="310" spans="1:12">
      <c r="A310" s="119">
        <v>0</v>
      </c>
      <c r="B310" s="120">
        <v>311614</v>
      </c>
      <c r="C310" s="4" t="s">
        <v>3157</v>
      </c>
      <c r="D310" s="4" t="s">
        <v>2062</v>
      </c>
      <c r="E310" s="4" t="s">
        <v>7</v>
      </c>
      <c r="F310" s="5">
        <v>1.06</v>
      </c>
      <c r="G310" s="5">
        <f t="shared" si="80"/>
        <v>111.3</v>
      </c>
      <c r="H310" s="61"/>
      <c r="I310" s="62">
        <f t="shared" si="81"/>
        <v>1.06</v>
      </c>
      <c r="J310" s="62">
        <f t="shared" si="82"/>
        <v>0</v>
      </c>
      <c r="K310" s="62">
        <f t="shared" si="83"/>
        <v>111.3</v>
      </c>
      <c r="L310" s="62">
        <f t="shared" si="84"/>
        <v>0</v>
      </c>
    </row>
    <row r="311" spans="1:12">
      <c r="A311" s="119">
        <v>0</v>
      </c>
      <c r="B311" s="120">
        <v>311634</v>
      </c>
      <c r="C311" s="4" t="s">
        <v>3158</v>
      </c>
      <c r="D311" s="4" t="s">
        <v>2063</v>
      </c>
      <c r="E311" s="4" t="s">
        <v>7</v>
      </c>
      <c r="F311" s="5">
        <v>1.41</v>
      </c>
      <c r="G311" s="5">
        <f t="shared" si="80"/>
        <v>148.05000000000001</v>
      </c>
      <c r="H311" s="61"/>
      <c r="I311" s="62">
        <f t="shared" si="81"/>
        <v>1.41</v>
      </c>
      <c r="J311" s="62">
        <f t="shared" si="82"/>
        <v>0</v>
      </c>
      <c r="K311" s="62">
        <f t="shared" si="83"/>
        <v>148.05000000000001</v>
      </c>
      <c r="L311" s="62">
        <f t="shared" si="84"/>
        <v>0</v>
      </c>
    </row>
    <row r="312" spans="1:12">
      <c r="A312" s="119">
        <v>0</v>
      </c>
      <c r="B312" s="120">
        <v>311654</v>
      </c>
      <c r="C312" s="4" t="s">
        <v>3159</v>
      </c>
      <c r="D312" s="4" t="s">
        <v>2064</v>
      </c>
      <c r="E312" s="4" t="s">
        <v>7</v>
      </c>
      <c r="F312" s="5">
        <v>2.11</v>
      </c>
      <c r="G312" s="5">
        <f t="shared" si="80"/>
        <v>221.55</v>
      </c>
      <c r="H312" s="61"/>
      <c r="I312" s="62">
        <f t="shared" si="81"/>
        <v>2.11</v>
      </c>
      <c r="J312" s="62">
        <f t="shared" si="82"/>
        <v>0</v>
      </c>
      <c r="K312" s="62">
        <f t="shared" si="83"/>
        <v>221.55</v>
      </c>
      <c r="L312" s="62">
        <f t="shared" si="84"/>
        <v>0</v>
      </c>
    </row>
    <row r="313" spans="1:12">
      <c r="A313" s="119">
        <v>0</v>
      </c>
      <c r="B313" s="120">
        <v>311674</v>
      </c>
      <c r="C313" s="4" t="s">
        <v>3160</v>
      </c>
      <c r="D313" s="4" t="s">
        <v>2064</v>
      </c>
      <c r="E313" s="4" t="s">
        <v>7</v>
      </c>
      <c r="F313" s="5">
        <v>2.82</v>
      </c>
      <c r="G313" s="5">
        <f t="shared" si="80"/>
        <v>296.10000000000002</v>
      </c>
      <c r="H313" s="61"/>
      <c r="I313" s="62">
        <f t="shared" si="81"/>
        <v>2.82</v>
      </c>
      <c r="J313" s="62">
        <f t="shared" si="82"/>
        <v>0</v>
      </c>
      <c r="K313" s="62">
        <f t="shared" si="83"/>
        <v>296.10000000000002</v>
      </c>
      <c r="L313" s="62">
        <f t="shared" si="84"/>
        <v>0</v>
      </c>
    </row>
    <row r="314" spans="1:12">
      <c r="A314" s="119">
        <v>0</v>
      </c>
      <c r="B314" s="120">
        <v>311685</v>
      </c>
      <c r="C314" s="4" t="s">
        <v>4705</v>
      </c>
      <c r="D314" s="4" t="s">
        <v>2062</v>
      </c>
      <c r="E314" s="4" t="s">
        <v>7</v>
      </c>
      <c r="F314" s="5">
        <v>1.06</v>
      </c>
      <c r="G314" s="5">
        <f t="shared" si="80"/>
        <v>111.3</v>
      </c>
      <c r="H314" s="61"/>
      <c r="I314" s="62">
        <f t="shared" si="81"/>
        <v>1.06</v>
      </c>
      <c r="J314" s="62">
        <f t="shared" si="82"/>
        <v>0</v>
      </c>
      <c r="K314" s="62">
        <f t="shared" si="83"/>
        <v>111.3</v>
      </c>
      <c r="L314" s="62">
        <f t="shared" si="84"/>
        <v>0</v>
      </c>
    </row>
    <row r="315" spans="1:12">
      <c r="A315" s="119">
        <v>0</v>
      </c>
      <c r="B315" s="120">
        <v>311686</v>
      </c>
      <c r="C315" s="4" t="s">
        <v>4706</v>
      </c>
      <c r="D315" s="4" t="s">
        <v>2063</v>
      </c>
      <c r="E315" s="4" t="s">
        <v>7</v>
      </c>
      <c r="F315" s="5">
        <v>1.41</v>
      </c>
      <c r="G315" s="5">
        <f t="shared" si="80"/>
        <v>148.05000000000001</v>
      </c>
      <c r="H315" s="61"/>
      <c r="I315" s="62">
        <f t="shared" si="81"/>
        <v>1.41</v>
      </c>
      <c r="J315" s="62">
        <f t="shared" si="82"/>
        <v>0</v>
      </c>
      <c r="K315" s="62">
        <f t="shared" si="83"/>
        <v>148.05000000000001</v>
      </c>
      <c r="L315" s="62">
        <f t="shared" si="84"/>
        <v>0</v>
      </c>
    </row>
    <row r="316" spans="1:12">
      <c r="A316" s="119">
        <v>0</v>
      </c>
      <c r="B316" s="120">
        <v>311688</v>
      </c>
      <c r="C316" s="4" t="s">
        <v>4707</v>
      </c>
      <c r="D316" s="4" t="s">
        <v>2064</v>
      </c>
      <c r="E316" s="4" t="s">
        <v>7</v>
      </c>
      <c r="F316" s="5">
        <v>2.11</v>
      </c>
      <c r="G316" s="5">
        <f t="shared" si="80"/>
        <v>221.55</v>
      </c>
      <c r="H316" s="61"/>
      <c r="I316" s="62">
        <f t="shared" si="81"/>
        <v>2.11</v>
      </c>
      <c r="J316" s="62">
        <f t="shared" si="82"/>
        <v>0</v>
      </c>
      <c r="K316" s="62">
        <f t="shared" si="83"/>
        <v>221.55</v>
      </c>
      <c r="L316" s="62">
        <f t="shared" si="84"/>
        <v>0</v>
      </c>
    </row>
    <row r="317" spans="1:12">
      <c r="A317" s="119">
        <v>0</v>
      </c>
      <c r="B317" s="120">
        <v>311689</v>
      </c>
      <c r="C317" s="4" t="s">
        <v>4708</v>
      </c>
      <c r="D317" s="4" t="s">
        <v>2064</v>
      </c>
      <c r="E317" s="4" t="s">
        <v>7</v>
      </c>
      <c r="F317" s="5">
        <v>2.82</v>
      </c>
      <c r="G317" s="5">
        <f t="shared" si="80"/>
        <v>296.10000000000002</v>
      </c>
      <c r="H317" s="61"/>
      <c r="I317" s="62">
        <f t="shared" si="81"/>
        <v>2.82</v>
      </c>
      <c r="J317" s="62">
        <f t="shared" si="82"/>
        <v>0</v>
      </c>
      <c r="K317" s="62">
        <f t="shared" si="83"/>
        <v>296.10000000000002</v>
      </c>
      <c r="L317" s="62">
        <f t="shared" si="84"/>
        <v>0</v>
      </c>
    </row>
    <row r="318" spans="1:12">
      <c r="A318" s="119">
        <v>0</v>
      </c>
      <c r="B318" s="120">
        <v>311695</v>
      </c>
      <c r="C318" s="4" t="s">
        <v>4868</v>
      </c>
      <c r="D318" s="4" t="s">
        <v>2062</v>
      </c>
      <c r="E318" s="4" t="s">
        <v>7</v>
      </c>
      <c r="F318" s="5">
        <v>1.06</v>
      </c>
      <c r="G318" s="5">
        <f>ROUND(F318*Курс_EUR,2)</f>
        <v>111.3</v>
      </c>
      <c r="H318" s="61"/>
      <c r="I318" s="62">
        <f>F318*(1-Скидка_ROXELPRO)</f>
        <v>1.06</v>
      </c>
      <c r="J318" s="62">
        <f>I318*H318</f>
        <v>0</v>
      </c>
      <c r="K318" s="62">
        <f>G318*(1-Скидка_ROXELPRO)</f>
        <v>111.3</v>
      </c>
      <c r="L318" s="62">
        <f>H318*K318</f>
        <v>0</v>
      </c>
    </row>
    <row r="319" spans="1:12">
      <c r="A319" s="119">
        <v>0</v>
      </c>
      <c r="B319" s="120">
        <v>311696</v>
      </c>
      <c r="C319" s="4" t="s">
        <v>4869</v>
      </c>
      <c r="D319" s="4" t="s">
        <v>2063</v>
      </c>
      <c r="E319" s="4" t="s">
        <v>7</v>
      </c>
      <c r="F319" s="5">
        <v>1.41</v>
      </c>
      <c r="G319" s="5">
        <f>ROUND(F319*Курс_EUR,2)</f>
        <v>148.05000000000001</v>
      </c>
      <c r="H319" s="61"/>
      <c r="I319" s="62">
        <f>F319*(1-Скидка_ROXELPRO)</f>
        <v>1.41</v>
      </c>
      <c r="J319" s="62">
        <f>I319*H319</f>
        <v>0</v>
      </c>
      <c r="K319" s="62">
        <f>G319*(1-Скидка_ROXELPRO)</f>
        <v>148.05000000000001</v>
      </c>
      <c r="L319" s="62">
        <f>H319*K319</f>
        <v>0</v>
      </c>
    </row>
    <row r="320" spans="1:12">
      <c r="A320" s="119">
        <v>0</v>
      </c>
      <c r="B320" s="120">
        <v>311698</v>
      </c>
      <c r="C320" s="4" t="s">
        <v>4870</v>
      </c>
      <c r="D320" s="4" t="s">
        <v>2064</v>
      </c>
      <c r="E320" s="4" t="s">
        <v>7</v>
      </c>
      <c r="F320" s="5">
        <v>2.11</v>
      </c>
      <c r="G320" s="5">
        <f>ROUND(F320*Курс_EUR,2)</f>
        <v>221.55</v>
      </c>
      <c r="H320" s="61"/>
      <c r="I320" s="62">
        <f>F320*(1-Скидка_ROXELPRO)</f>
        <v>2.11</v>
      </c>
      <c r="J320" s="62">
        <f>I320*H320</f>
        <v>0</v>
      </c>
      <c r="K320" s="62">
        <f>G320*(1-Скидка_ROXELPRO)</f>
        <v>221.55</v>
      </c>
      <c r="L320" s="62">
        <f>H320*K320</f>
        <v>0</v>
      </c>
    </row>
    <row r="321" spans="1:13">
      <c r="A321" s="119">
        <v>0</v>
      </c>
      <c r="B321" s="120">
        <v>311699</v>
      </c>
      <c r="C321" s="4" t="s">
        <v>4871</v>
      </c>
      <c r="D321" s="4" t="s">
        <v>2064</v>
      </c>
      <c r="E321" s="4" t="s">
        <v>7</v>
      </c>
      <c r="F321" s="5">
        <v>2.82</v>
      </c>
      <c r="G321" s="5">
        <f>ROUND(F321*Курс_EUR,2)</f>
        <v>296.10000000000002</v>
      </c>
      <c r="H321" s="61"/>
      <c r="I321" s="62">
        <f>F321*(1-Скидка_ROXELPRO)</f>
        <v>2.82</v>
      </c>
      <c r="J321" s="62">
        <f>I321*H321</f>
        <v>0</v>
      </c>
      <c r="K321" s="62">
        <f>G321*(1-Скидка_ROXELPRO)</f>
        <v>296.10000000000002</v>
      </c>
      <c r="L321" s="62">
        <f>H321*K321</f>
        <v>0</v>
      </c>
    </row>
    <row r="322" spans="1:13">
      <c r="A322" s="119">
        <v>0</v>
      </c>
      <c r="B322" s="120">
        <v>311705</v>
      </c>
      <c r="C322" s="4" t="s">
        <v>4709</v>
      </c>
      <c r="D322" s="4" t="s">
        <v>2062</v>
      </c>
      <c r="E322" s="4" t="s">
        <v>7</v>
      </c>
      <c r="F322" s="5">
        <v>1.06</v>
      </c>
      <c r="G322" s="5">
        <f t="shared" si="80"/>
        <v>111.3</v>
      </c>
      <c r="H322" s="61"/>
      <c r="I322" s="62">
        <f t="shared" si="81"/>
        <v>1.06</v>
      </c>
      <c r="J322" s="62">
        <f t="shared" si="82"/>
        <v>0</v>
      </c>
      <c r="K322" s="62">
        <f t="shared" si="83"/>
        <v>111.3</v>
      </c>
      <c r="L322" s="62">
        <f t="shared" si="84"/>
        <v>0</v>
      </c>
    </row>
    <row r="323" spans="1:13">
      <c r="A323" s="119">
        <v>0</v>
      </c>
      <c r="B323" s="120">
        <v>311706</v>
      </c>
      <c r="C323" s="4" t="s">
        <v>4710</v>
      </c>
      <c r="D323" s="4" t="s">
        <v>2063</v>
      </c>
      <c r="E323" s="4" t="s">
        <v>7</v>
      </c>
      <c r="F323" s="5">
        <v>1.41</v>
      </c>
      <c r="G323" s="5">
        <f t="shared" si="80"/>
        <v>148.05000000000001</v>
      </c>
      <c r="H323" s="61"/>
      <c r="I323" s="62">
        <f t="shared" si="81"/>
        <v>1.41</v>
      </c>
      <c r="J323" s="62">
        <f t="shared" si="82"/>
        <v>0</v>
      </c>
      <c r="K323" s="62">
        <f t="shared" si="83"/>
        <v>148.05000000000001</v>
      </c>
      <c r="L323" s="62">
        <f t="shared" si="84"/>
        <v>0</v>
      </c>
    </row>
    <row r="324" spans="1:13">
      <c r="A324" s="119">
        <v>0</v>
      </c>
      <c r="B324" s="120">
        <v>311708</v>
      </c>
      <c r="C324" s="4" t="s">
        <v>4711</v>
      </c>
      <c r="D324" s="4" t="s">
        <v>2064</v>
      </c>
      <c r="E324" s="4" t="s">
        <v>7</v>
      </c>
      <c r="F324" s="5">
        <v>2.11</v>
      </c>
      <c r="G324" s="5">
        <f t="shared" si="80"/>
        <v>221.55</v>
      </c>
      <c r="H324" s="61"/>
      <c r="I324" s="62">
        <f t="shared" si="81"/>
        <v>2.11</v>
      </c>
      <c r="J324" s="62">
        <f t="shared" si="82"/>
        <v>0</v>
      </c>
      <c r="K324" s="62">
        <f t="shared" si="83"/>
        <v>221.55</v>
      </c>
      <c r="L324" s="62">
        <f t="shared" si="84"/>
        <v>0</v>
      </c>
    </row>
    <row r="325" spans="1:13">
      <c r="A325" s="119">
        <v>0</v>
      </c>
      <c r="B325" s="120">
        <v>311709</v>
      </c>
      <c r="C325" s="4" t="s">
        <v>4712</v>
      </c>
      <c r="D325" s="4" t="s">
        <v>2064</v>
      </c>
      <c r="E325" s="4" t="s">
        <v>7</v>
      </c>
      <c r="F325" s="5">
        <v>2.82</v>
      </c>
      <c r="G325" s="5">
        <f t="shared" si="80"/>
        <v>296.10000000000002</v>
      </c>
      <c r="H325" s="61"/>
      <c r="I325" s="62">
        <f t="shared" si="81"/>
        <v>2.82</v>
      </c>
      <c r="J325" s="62">
        <f t="shared" si="82"/>
        <v>0</v>
      </c>
      <c r="K325" s="62">
        <f t="shared" si="83"/>
        <v>296.10000000000002</v>
      </c>
      <c r="L325" s="62">
        <f t="shared" si="84"/>
        <v>0</v>
      </c>
    </row>
    <row r="326" spans="1:13">
      <c r="A326" s="119"/>
      <c r="B326" s="120"/>
      <c r="C326" s="4"/>
      <c r="D326" s="4"/>
      <c r="E326" s="4"/>
      <c r="F326" s="5"/>
      <c r="G326" s="5"/>
      <c r="H326" s="61"/>
      <c r="I326" s="62"/>
      <c r="J326" s="62"/>
      <c r="K326" s="62"/>
      <c r="L326" s="62"/>
    </row>
    <row r="327" spans="1:13">
      <c r="A327" s="119">
        <v>0</v>
      </c>
      <c r="B327" s="120">
        <v>311814</v>
      </c>
      <c r="C327" s="4" t="s">
        <v>5048</v>
      </c>
      <c r="D327" s="4" t="s">
        <v>2062</v>
      </c>
      <c r="E327" s="4" t="s">
        <v>7</v>
      </c>
      <c r="F327" s="5">
        <v>1</v>
      </c>
      <c r="G327" s="5">
        <f>ROUND(F327*Курс_EUR,2)</f>
        <v>105</v>
      </c>
      <c r="H327" s="61"/>
      <c r="I327" s="62">
        <f>F327*(1-Скидка_ROXELPRO)</f>
        <v>1</v>
      </c>
      <c r="J327" s="62">
        <f>I327*H327</f>
        <v>0</v>
      </c>
      <c r="K327" s="62">
        <f>G327*(1-Скидка_ROXELPRO)</f>
        <v>105</v>
      </c>
      <c r="L327" s="62">
        <f>H327*K327</f>
        <v>0</v>
      </c>
    </row>
    <row r="328" spans="1:13">
      <c r="A328" s="119">
        <v>0</v>
      </c>
      <c r="B328" s="120">
        <v>311834</v>
      </c>
      <c r="C328" s="4" t="s">
        <v>5049</v>
      </c>
      <c r="D328" s="4" t="s">
        <v>2063</v>
      </c>
      <c r="E328" s="4" t="s">
        <v>7</v>
      </c>
      <c r="F328" s="5">
        <v>1.33</v>
      </c>
      <c r="G328" s="5">
        <f>ROUND(F328*Курс_EUR,2)</f>
        <v>139.65</v>
      </c>
      <c r="H328" s="61"/>
      <c r="I328" s="62">
        <f>F328*(1-Скидка_ROXELPRO)</f>
        <v>1.33</v>
      </c>
      <c r="J328" s="62">
        <f>I328*H328</f>
        <v>0</v>
      </c>
      <c r="K328" s="62">
        <f>G328*(1-Скидка_ROXELPRO)</f>
        <v>139.65</v>
      </c>
      <c r="L328" s="62">
        <f>H328*K328</f>
        <v>0</v>
      </c>
      <c r="M328" s="83"/>
    </row>
    <row r="329" spans="1:13">
      <c r="A329" s="119">
        <v>0</v>
      </c>
      <c r="B329" s="120">
        <v>311854</v>
      </c>
      <c r="C329" s="4" t="s">
        <v>5050</v>
      </c>
      <c r="D329" s="4" t="s">
        <v>2064</v>
      </c>
      <c r="E329" s="4" t="s">
        <v>7</v>
      </c>
      <c r="F329" s="5">
        <v>2</v>
      </c>
      <c r="G329" s="5">
        <f>ROUND(F329*Курс_EUR,2)</f>
        <v>210</v>
      </c>
      <c r="H329" s="61"/>
      <c r="I329" s="62">
        <f>F329*(1-Скидка_ROXELPRO)</f>
        <v>2</v>
      </c>
      <c r="J329" s="62">
        <f>I329*H329</f>
        <v>0</v>
      </c>
      <c r="K329" s="62">
        <f>G329*(1-Скидка_ROXELPRO)</f>
        <v>210</v>
      </c>
      <c r="L329" s="62">
        <f>H329*K329</f>
        <v>0</v>
      </c>
      <c r="M329" s="83"/>
    </row>
    <row r="330" spans="1:13">
      <c r="A330" s="119">
        <v>0</v>
      </c>
      <c r="B330" s="120">
        <v>311874</v>
      </c>
      <c r="C330" s="4" t="s">
        <v>5051</v>
      </c>
      <c r="D330" s="4" t="s">
        <v>2064</v>
      </c>
      <c r="E330" s="4" t="s">
        <v>7</v>
      </c>
      <c r="F330" s="5">
        <v>2.66</v>
      </c>
      <c r="G330" s="5">
        <f>ROUND(F330*Курс_EUR,2)</f>
        <v>279.3</v>
      </c>
      <c r="H330" s="61"/>
      <c r="I330" s="62">
        <f>F330*(1-Скидка_ROXELPRO)</f>
        <v>2.66</v>
      </c>
      <c r="J330" s="62">
        <f>I330*H330</f>
        <v>0</v>
      </c>
      <c r="K330" s="62">
        <f>G330*(1-Скидка_ROXELPRO)</f>
        <v>279.3</v>
      </c>
      <c r="L330" s="62">
        <f>H330*K330</f>
        <v>0</v>
      </c>
      <c r="M330" s="83"/>
    </row>
    <row r="331" spans="1:13" ht="12.45" thickBot="1">
      <c r="A331" s="119"/>
      <c r="B331" s="120"/>
      <c r="C331" s="4"/>
      <c r="D331" s="4"/>
      <c r="E331" s="4"/>
      <c r="F331" s="5"/>
      <c r="G331" s="5"/>
      <c r="H331" s="169"/>
      <c r="I331" s="62"/>
      <c r="J331" s="62"/>
      <c r="K331" s="62"/>
      <c r="L331" s="62"/>
      <c r="M331" s="83"/>
    </row>
    <row r="332" spans="1:13" ht="12.45" thickBot="1">
      <c r="A332" s="119"/>
      <c r="B332" s="338" t="s">
        <v>680</v>
      </c>
      <c r="C332" s="339"/>
      <c r="D332" s="339"/>
      <c r="E332" s="339"/>
      <c r="F332" s="340"/>
      <c r="G332" s="297"/>
      <c r="H332" s="169"/>
      <c r="I332" s="62"/>
      <c r="J332" s="168"/>
      <c r="K332" s="168"/>
      <c r="L332" s="168"/>
      <c r="M332" s="83"/>
    </row>
    <row r="333" spans="1:13">
      <c r="A333" s="119">
        <v>0</v>
      </c>
      <c r="B333" s="120">
        <v>323023</v>
      </c>
      <c r="C333" s="4" t="s">
        <v>2906</v>
      </c>
      <c r="D333" s="4" t="s">
        <v>2085</v>
      </c>
      <c r="E333" s="4" t="s">
        <v>8</v>
      </c>
      <c r="F333" s="5">
        <v>8.36</v>
      </c>
      <c r="G333" s="5">
        <f>ROUND(F333*Курс_EUR,2)</f>
        <v>877.8</v>
      </c>
      <c r="H333" s="61"/>
      <c r="I333" s="62">
        <f>F333*(1-Скидка_ROXELPRO)</f>
        <v>8.36</v>
      </c>
      <c r="J333" s="62">
        <f>I333*H333</f>
        <v>0</v>
      </c>
      <c r="K333" s="62">
        <f>G333*(1-Скидка_ROXELPRO)</f>
        <v>877.8</v>
      </c>
      <c r="L333" s="62">
        <f>H333*K333</f>
        <v>0</v>
      </c>
    </row>
    <row r="334" spans="1:13">
      <c r="A334" s="119">
        <v>0</v>
      </c>
      <c r="B334" s="120">
        <v>324045</v>
      </c>
      <c r="C334" s="4" t="s">
        <v>2907</v>
      </c>
      <c r="D334" s="4" t="s">
        <v>2085</v>
      </c>
      <c r="E334" s="4" t="s">
        <v>8</v>
      </c>
      <c r="F334" s="5">
        <v>18.7</v>
      </c>
      <c r="G334" s="5">
        <f>ROUND(F334*Курс_EUR,2)</f>
        <v>1963.5</v>
      </c>
      <c r="H334" s="61"/>
      <c r="I334" s="62">
        <f>F334*(1-Скидка_ROXELPRO)</f>
        <v>18.7</v>
      </c>
      <c r="J334" s="62">
        <f>I334*H334</f>
        <v>0</v>
      </c>
      <c r="K334" s="62">
        <f>G334*(1-Скидка_ROXELPRO)</f>
        <v>1963.5</v>
      </c>
      <c r="L334" s="62">
        <f>H334*K334</f>
        <v>0</v>
      </c>
    </row>
    <row r="335" spans="1:13">
      <c r="A335" s="119">
        <v>0</v>
      </c>
      <c r="B335" s="120">
        <v>323063</v>
      </c>
      <c r="C335" s="4" t="s">
        <v>2908</v>
      </c>
      <c r="D335" s="4" t="s">
        <v>2085</v>
      </c>
      <c r="E335" s="4" t="s">
        <v>8</v>
      </c>
      <c r="F335" s="5">
        <v>24.86</v>
      </c>
      <c r="G335" s="5">
        <f>ROUND(F335*Курс_EUR,2)</f>
        <v>2610.3000000000002</v>
      </c>
      <c r="H335" s="61"/>
      <c r="I335" s="62">
        <f>F335*(1-Скидка_ROXELPRO)</f>
        <v>24.86</v>
      </c>
      <c r="J335" s="62">
        <f>I335*H335</f>
        <v>0</v>
      </c>
      <c r="K335" s="62">
        <f>G335*(1-Скидка_ROXELPRO)</f>
        <v>2610.3000000000002</v>
      </c>
      <c r="L335" s="62">
        <f>H335*K335</f>
        <v>0</v>
      </c>
    </row>
    <row r="336" spans="1:13">
      <c r="A336" s="119">
        <v>0</v>
      </c>
      <c r="B336" s="120">
        <v>323073</v>
      </c>
      <c r="C336" s="4" t="s">
        <v>2909</v>
      </c>
      <c r="D336" s="4" t="s">
        <v>2085</v>
      </c>
      <c r="E336" s="4" t="s">
        <v>8</v>
      </c>
      <c r="F336" s="5">
        <v>37.4</v>
      </c>
      <c r="G336" s="5">
        <f>ROUND(F336*Курс_EUR,2)</f>
        <v>3927</v>
      </c>
      <c r="H336" s="61"/>
      <c r="I336" s="62">
        <f>F336*(1-Скидка_ROXELPRO)</f>
        <v>37.4</v>
      </c>
      <c r="J336" s="62">
        <f>I336*H336</f>
        <v>0</v>
      </c>
      <c r="K336" s="62">
        <f>G336*(1-Скидка_ROXELPRO)</f>
        <v>3927</v>
      </c>
      <c r="L336" s="62">
        <f>H336*K336</f>
        <v>0</v>
      </c>
    </row>
    <row r="337" spans="1:13">
      <c r="A337" s="119">
        <v>0</v>
      </c>
      <c r="B337" s="120">
        <v>323083</v>
      </c>
      <c r="C337" s="4" t="s">
        <v>2910</v>
      </c>
      <c r="D337" s="4" t="s">
        <v>2085</v>
      </c>
      <c r="E337" s="4" t="s">
        <v>8</v>
      </c>
      <c r="F337" s="5">
        <v>48.4</v>
      </c>
      <c r="G337" s="5">
        <f>ROUND(F337*Курс_EUR,2)</f>
        <v>5082</v>
      </c>
      <c r="H337" s="61"/>
      <c r="I337" s="62">
        <f>F337*(1-Скидка_ROXELPRO)</f>
        <v>48.4</v>
      </c>
      <c r="J337" s="62">
        <f>I337*H337</f>
        <v>0</v>
      </c>
      <c r="K337" s="62">
        <f>G337*(1-Скидка_ROXELPRO)</f>
        <v>5082</v>
      </c>
      <c r="L337" s="62">
        <f>H337*K337</f>
        <v>0</v>
      </c>
    </row>
    <row r="338" spans="1:13">
      <c r="A338" s="119"/>
      <c r="B338" s="120"/>
      <c r="C338" s="4"/>
      <c r="D338" s="4"/>
      <c r="E338" s="4"/>
      <c r="F338" s="5"/>
      <c r="G338" s="5"/>
      <c r="H338" s="61"/>
      <c r="I338" s="62"/>
      <c r="J338" s="62"/>
      <c r="K338" s="62"/>
      <c r="L338" s="62"/>
    </row>
    <row r="339" spans="1:13">
      <c r="A339" s="310">
        <v>0</v>
      </c>
      <c r="B339" s="122">
        <v>324042</v>
      </c>
      <c r="C339" s="77" t="s">
        <v>2911</v>
      </c>
      <c r="D339" s="77" t="s">
        <v>2085</v>
      </c>
      <c r="E339" s="77" t="s">
        <v>8</v>
      </c>
      <c r="F339" s="130"/>
      <c r="G339" s="130">
        <v>1046.5</v>
      </c>
      <c r="H339" s="61"/>
      <c r="I339" s="62">
        <f>F339*(1-Скидка_ROXELPRO)</f>
        <v>0</v>
      </c>
      <c r="J339" s="62">
        <f>I339*H339</f>
        <v>0</v>
      </c>
      <c r="K339" s="62">
        <f>G339*(1-Скидка_ROXELPRO)</f>
        <v>1046.5</v>
      </c>
      <c r="L339" s="62">
        <f>H339*K339</f>
        <v>0</v>
      </c>
      <c r="M339" s="83"/>
    </row>
    <row r="340" spans="1:13">
      <c r="A340" s="310">
        <v>0</v>
      </c>
      <c r="B340" s="122">
        <v>324062</v>
      </c>
      <c r="C340" s="77" t="s">
        <v>2912</v>
      </c>
      <c r="D340" s="77" t="s">
        <v>2085</v>
      </c>
      <c r="E340" s="77" t="s">
        <v>8</v>
      </c>
      <c r="F340" s="130"/>
      <c r="G340" s="130">
        <v>1529.5</v>
      </c>
      <c r="H340" s="61"/>
      <c r="I340" s="62">
        <f>F340*(1-Скидка_ROXELPRO)</f>
        <v>0</v>
      </c>
      <c r="J340" s="62">
        <f>I340*H340</f>
        <v>0</v>
      </c>
      <c r="K340" s="62">
        <f>G340*(1-Скидка_ROXELPRO)</f>
        <v>1529.5</v>
      </c>
      <c r="L340" s="62">
        <f>H340*K340</f>
        <v>0</v>
      </c>
      <c r="M340" s="83"/>
    </row>
    <row r="341" spans="1:13">
      <c r="A341" s="310">
        <v>0</v>
      </c>
      <c r="B341" s="122">
        <v>324082</v>
      </c>
      <c r="C341" s="77" t="s">
        <v>2913</v>
      </c>
      <c r="D341" s="77" t="s">
        <v>2085</v>
      </c>
      <c r="E341" s="77" t="s">
        <v>8</v>
      </c>
      <c r="F341" s="130"/>
      <c r="G341" s="130">
        <v>2081.5</v>
      </c>
      <c r="H341" s="61"/>
      <c r="I341" s="62">
        <f>F341*(1-Скидка_ROXELPRO)</f>
        <v>0</v>
      </c>
      <c r="J341" s="62">
        <f>I341*H341</f>
        <v>0</v>
      </c>
      <c r="K341" s="62">
        <f>G341*(1-Скидка_ROXELPRO)</f>
        <v>2081.5</v>
      </c>
      <c r="L341" s="62">
        <f>H341*K341</f>
        <v>0</v>
      </c>
      <c r="M341" s="83"/>
    </row>
    <row r="342" spans="1:13">
      <c r="A342" s="310">
        <v>0</v>
      </c>
      <c r="B342" s="122">
        <v>324092</v>
      </c>
      <c r="C342" s="77" t="s">
        <v>2914</v>
      </c>
      <c r="D342" s="77" t="s">
        <v>2085</v>
      </c>
      <c r="E342" s="77" t="s">
        <v>8</v>
      </c>
      <c r="F342" s="130"/>
      <c r="G342" s="130">
        <v>3001.5</v>
      </c>
      <c r="H342" s="61"/>
      <c r="I342" s="62">
        <f>F342*(1-Скидка_ROXELPRO)</f>
        <v>0</v>
      </c>
      <c r="J342" s="62">
        <f>I342*H342</f>
        <v>0</v>
      </c>
      <c r="K342" s="62">
        <f>G342*(1-Скидка_ROXELPRO)</f>
        <v>3001.5</v>
      </c>
      <c r="L342" s="62">
        <f>H342*K342</f>
        <v>0</v>
      </c>
      <c r="M342" s="83"/>
    </row>
    <row r="343" spans="1:13" ht="12.45" thickBot="1">
      <c r="A343" s="119"/>
      <c r="B343" s="120"/>
      <c r="C343" s="4"/>
      <c r="D343" s="4"/>
      <c r="E343" s="4"/>
      <c r="F343" s="5"/>
      <c r="G343" s="5"/>
      <c r="H343" s="169"/>
      <c r="I343" s="62"/>
      <c r="J343" s="62"/>
      <c r="K343" s="62"/>
      <c r="L343" s="62"/>
      <c r="M343" s="83"/>
    </row>
    <row r="344" spans="1:13" ht="12.45" thickBot="1">
      <c r="A344" s="119"/>
      <c r="B344" s="338" t="s">
        <v>3148</v>
      </c>
      <c r="C344" s="339"/>
      <c r="D344" s="339"/>
      <c r="E344" s="339"/>
      <c r="F344" s="340"/>
      <c r="G344" s="297"/>
      <c r="H344" s="61"/>
      <c r="I344" s="62"/>
      <c r="J344" s="62"/>
      <c r="K344" s="62"/>
      <c r="L344" s="62"/>
      <c r="M344" s="83"/>
    </row>
    <row r="345" spans="1:13">
      <c r="A345" s="119">
        <v>0</v>
      </c>
      <c r="B345" s="120">
        <v>331210</v>
      </c>
      <c r="C345" s="4" t="s">
        <v>5052</v>
      </c>
      <c r="D345" s="4" t="s">
        <v>2085</v>
      </c>
      <c r="E345" s="4" t="s">
        <v>8</v>
      </c>
      <c r="F345" s="5">
        <v>46.92</v>
      </c>
      <c r="G345" s="5">
        <f t="shared" ref="G345:G352" si="85">ROUND(F345*Курс_EUR,2)</f>
        <v>4926.6000000000004</v>
      </c>
      <c r="H345" s="61"/>
      <c r="I345" s="62">
        <f t="shared" ref="I345:I352" si="86">F345*(1-Скидка_ROXELPRO)</f>
        <v>46.92</v>
      </c>
      <c r="J345" s="62">
        <f t="shared" ref="J345:J352" si="87">I345*H345</f>
        <v>0</v>
      </c>
      <c r="K345" s="62">
        <f t="shared" ref="K345:K352" si="88">G345*(1-Скидка_ROXELPRO)</f>
        <v>4926.6000000000004</v>
      </c>
      <c r="L345" s="62">
        <f t="shared" ref="L345:L352" si="89">H345*K345</f>
        <v>0</v>
      </c>
    </row>
    <row r="346" spans="1:13">
      <c r="A346" s="119">
        <v>0</v>
      </c>
      <c r="B346" s="120">
        <v>331220</v>
      </c>
      <c r="C346" s="4" t="s">
        <v>5053</v>
      </c>
      <c r="D346" s="4" t="s">
        <v>2085</v>
      </c>
      <c r="E346" s="4" t="s">
        <v>8</v>
      </c>
      <c r="F346" s="5">
        <v>57.62</v>
      </c>
      <c r="G346" s="5">
        <f t="shared" si="85"/>
        <v>6050.1</v>
      </c>
      <c r="H346" s="61"/>
      <c r="I346" s="62">
        <f t="shared" si="86"/>
        <v>57.62</v>
      </c>
      <c r="J346" s="62">
        <f t="shared" si="87"/>
        <v>0</v>
      </c>
      <c r="K346" s="62">
        <f t="shared" si="88"/>
        <v>6050.1</v>
      </c>
      <c r="L346" s="62">
        <f t="shared" si="89"/>
        <v>0</v>
      </c>
    </row>
    <row r="347" spans="1:13">
      <c r="A347" s="119">
        <v>0</v>
      </c>
      <c r="B347" s="120">
        <v>332211</v>
      </c>
      <c r="C347" s="4" t="s">
        <v>5054</v>
      </c>
      <c r="D347" s="4" t="s">
        <v>2085</v>
      </c>
      <c r="E347" s="4" t="s">
        <v>8</v>
      </c>
      <c r="F347" s="5">
        <v>49.3</v>
      </c>
      <c r="G347" s="5">
        <f t="shared" si="85"/>
        <v>5176.5</v>
      </c>
      <c r="H347" s="61"/>
      <c r="I347" s="62">
        <f t="shared" si="86"/>
        <v>49.3</v>
      </c>
      <c r="J347" s="62">
        <f t="shared" si="87"/>
        <v>0</v>
      </c>
      <c r="K347" s="62">
        <f t="shared" si="88"/>
        <v>5176.5</v>
      </c>
      <c r="L347" s="62">
        <f t="shared" si="89"/>
        <v>0</v>
      </c>
    </row>
    <row r="348" spans="1:13">
      <c r="A348" s="119">
        <v>0</v>
      </c>
      <c r="B348" s="120">
        <v>332221</v>
      </c>
      <c r="C348" s="4" t="s">
        <v>5055</v>
      </c>
      <c r="D348" s="4" t="s">
        <v>2085</v>
      </c>
      <c r="E348" s="4" t="s">
        <v>8</v>
      </c>
      <c r="F348" s="5">
        <v>61.2</v>
      </c>
      <c r="G348" s="5">
        <f t="shared" si="85"/>
        <v>6426</v>
      </c>
      <c r="H348" s="61"/>
      <c r="I348" s="62">
        <f t="shared" si="86"/>
        <v>61.2</v>
      </c>
      <c r="J348" s="62">
        <f t="shared" si="87"/>
        <v>0</v>
      </c>
      <c r="K348" s="62">
        <f t="shared" si="88"/>
        <v>6426</v>
      </c>
      <c r="L348" s="62">
        <f t="shared" si="89"/>
        <v>0</v>
      </c>
    </row>
    <row r="349" spans="1:13">
      <c r="A349" s="119">
        <v>0</v>
      </c>
      <c r="B349" s="120">
        <v>333310</v>
      </c>
      <c r="C349" s="4" t="s">
        <v>5056</v>
      </c>
      <c r="D349" s="4" t="s">
        <v>2085</v>
      </c>
      <c r="E349" s="4" t="s">
        <v>8</v>
      </c>
      <c r="F349" s="5">
        <v>33.659999999999997</v>
      </c>
      <c r="G349" s="5">
        <f t="shared" si="85"/>
        <v>3534.3</v>
      </c>
      <c r="H349" s="61"/>
      <c r="I349" s="62">
        <f t="shared" si="86"/>
        <v>33.659999999999997</v>
      </c>
      <c r="J349" s="62">
        <f t="shared" si="87"/>
        <v>0</v>
      </c>
      <c r="K349" s="62">
        <f t="shared" si="88"/>
        <v>3534.3</v>
      </c>
      <c r="L349" s="62">
        <f t="shared" si="89"/>
        <v>0</v>
      </c>
    </row>
    <row r="350" spans="1:13">
      <c r="A350" s="119">
        <v>0</v>
      </c>
      <c r="B350" s="120">
        <v>333311</v>
      </c>
      <c r="C350" s="4" t="s">
        <v>5057</v>
      </c>
      <c r="D350" s="4" t="s">
        <v>2085</v>
      </c>
      <c r="E350" s="4" t="s">
        <v>8</v>
      </c>
      <c r="F350" s="5">
        <v>44.88</v>
      </c>
      <c r="G350" s="5">
        <f t="shared" si="85"/>
        <v>4712.3999999999996</v>
      </c>
      <c r="H350" s="61"/>
      <c r="I350" s="62">
        <f t="shared" si="86"/>
        <v>44.88</v>
      </c>
      <c r="J350" s="62">
        <f t="shared" si="87"/>
        <v>0</v>
      </c>
      <c r="K350" s="62">
        <f t="shared" si="88"/>
        <v>4712.3999999999996</v>
      </c>
      <c r="L350" s="62">
        <f t="shared" si="89"/>
        <v>0</v>
      </c>
    </row>
    <row r="351" spans="1:13">
      <c r="A351" s="119">
        <v>0</v>
      </c>
      <c r="B351" s="120">
        <v>333322</v>
      </c>
      <c r="C351" s="3" t="s">
        <v>5058</v>
      </c>
      <c r="D351" s="4" t="s">
        <v>2085</v>
      </c>
      <c r="E351" s="4" t="s">
        <v>8</v>
      </c>
      <c r="F351" s="5">
        <v>31.28</v>
      </c>
      <c r="G351" s="5">
        <f t="shared" si="85"/>
        <v>3284.4</v>
      </c>
      <c r="H351" s="61"/>
      <c r="I351" s="62">
        <f t="shared" si="86"/>
        <v>31.28</v>
      </c>
      <c r="J351" s="62">
        <f t="shared" si="87"/>
        <v>0</v>
      </c>
      <c r="K351" s="62">
        <f t="shared" si="88"/>
        <v>3284.4</v>
      </c>
      <c r="L351" s="62">
        <f t="shared" si="89"/>
        <v>0</v>
      </c>
    </row>
    <row r="352" spans="1:13">
      <c r="A352" s="119">
        <v>0</v>
      </c>
      <c r="B352" s="120">
        <v>333432</v>
      </c>
      <c r="C352" s="3" t="s">
        <v>5059</v>
      </c>
      <c r="D352" s="4" t="s">
        <v>2085</v>
      </c>
      <c r="E352" s="4" t="s">
        <v>8</v>
      </c>
      <c r="F352" s="5">
        <v>15.96</v>
      </c>
      <c r="G352" s="5">
        <f t="shared" si="85"/>
        <v>1675.8</v>
      </c>
      <c r="H352" s="61"/>
      <c r="I352" s="62">
        <f t="shared" si="86"/>
        <v>15.96</v>
      </c>
      <c r="J352" s="62">
        <f t="shared" si="87"/>
        <v>0</v>
      </c>
      <c r="K352" s="62">
        <f t="shared" si="88"/>
        <v>1675.8</v>
      </c>
      <c r="L352" s="62">
        <f t="shared" si="89"/>
        <v>0</v>
      </c>
    </row>
    <row r="353" spans="1:12">
      <c r="A353" s="119"/>
      <c r="B353" s="120"/>
      <c r="C353" s="3"/>
      <c r="D353" s="4"/>
      <c r="E353" s="4"/>
      <c r="F353" s="5"/>
      <c r="G353" s="5"/>
      <c r="H353" s="61"/>
      <c r="I353" s="62"/>
      <c r="J353" s="62"/>
      <c r="K353" s="62"/>
      <c r="L353" s="62"/>
    </row>
    <row r="354" spans="1:12">
      <c r="A354" s="119">
        <v>0</v>
      </c>
      <c r="B354" s="120">
        <v>334315</v>
      </c>
      <c r="C354" s="3" t="s">
        <v>4478</v>
      </c>
      <c r="D354" s="4" t="s">
        <v>2086</v>
      </c>
      <c r="E354" s="4" t="s">
        <v>7</v>
      </c>
      <c r="F354" s="5">
        <v>0.76</v>
      </c>
      <c r="G354" s="5">
        <f t="shared" ref="G354:G359" si="90">ROUND(F354*Курс_EUR,2)</f>
        <v>79.8</v>
      </c>
      <c r="H354" s="61"/>
      <c r="I354" s="62">
        <f t="shared" ref="I354:I359" si="91">F354*(1-Скидка_ROXELPRO)</f>
        <v>0.76</v>
      </c>
      <c r="J354" s="62">
        <f t="shared" ref="J354:J359" si="92">I354*H354</f>
        <v>0</v>
      </c>
      <c r="K354" s="62">
        <f t="shared" ref="K354:K359" si="93">G354*(1-Скидка_ROXELPRO)</f>
        <v>79.8</v>
      </c>
      <c r="L354" s="62">
        <f t="shared" ref="L354:L359" si="94">H354*K354</f>
        <v>0</v>
      </c>
    </row>
    <row r="355" spans="1:12">
      <c r="A355" s="119">
        <v>0</v>
      </c>
      <c r="B355" s="120">
        <v>334317</v>
      </c>
      <c r="C355" s="3" t="s">
        <v>4479</v>
      </c>
      <c r="D355" s="4" t="s">
        <v>2086</v>
      </c>
      <c r="E355" s="4" t="s">
        <v>7</v>
      </c>
      <c r="F355" s="5">
        <v>1.08</v>
      </c>
      <c r="G355" s="5">
        <f t="shared" si="90"/>
        <v>113.4</v>
      </c>
      <c r="H355" s="61"/>
      <c r="I355" s="62">
        <f t="shared" si="91"/>
        <v>1.08</v>
      </c>
      <c r="J355" s="62">
        <f t="shared" si="92"/>
        <v>0</v>
      </c>
      <c r="K355" s="62">
        <f t="shared" si="93"/>
        <v>113.4</v>
      </c>
      <c r="L355" s="62">
        <f t="shared" si="94"/>
        <v>0</v>
      </c>
    </row>
    <row r="356" spans="1:12">
      <c r="A356" s="119">
        <v>0</v>
      </c>
      <c r="B356" s="120">
        <v>334327</v>
      </c>
      <c r="C356" s="3" t="s">
        <v>4480</v>
      </c>
      <c r="D356" s="4" t="s">
        <v>2064</v>
      </c>
      <c r="E356" s="4" t="s">
        <v>7</v>
      </c>
      <c r="F356" s="5">
        <v>1.25</v>
      </c>
      <c r="G356" s="5">
        <f t="shared" si="90"/>
        <v>131.25</v>
      </c>
      <c r="H356" s="61"/>
      <c r="I356" s="62">
        <f t="shared" si="91"/>
        <v>1.25</v>
      </c>
      <c r="J356" s="62">
        <f t="shared" si="92"/>
        <v>0</v>
      </c>
      <c r="K356" s="62">
        <f t="shared" si="93"/>
        <v>131.25</v>
      </c>
      <c r="L356" s="62">
        <f t="shared" si="94"/>
        <v>0</v>
      </c>
    </row>
    <row r="357" spans="1:12">
      <c r="A357" s="119">
        <v>0</v>
      </c>
      <c r="B357" s="120">
        <v>334425</v>
      </c>
      <c r="C357" s="4" t="s">
        <v>4481</v>
      </c>
      <c r="D357" s="4" t="s">
        <v>2086</v>
      </c>
      <c r="E357" s="4" t="s">
        <v>7</v>
      </c>
      <c r="F357" s="5">
        <v>0.67</v>
      </c>
      <c r="G357" s="5">
        <f t="shared" si="90"/>
        <v>70.349999999999994</v>
      </c>
      <c r="H357" s="61"/>
      <c r="I357" s="62">
        <f t="shared" si="91"/>
        <v>0.67</v>
      </c>
      <c r="J357" s="62">
        <f t="shared" si="92"/>
        <v>0</v>
      </c>
      <c r="K357" s="62">
        <f t="shared" si="93"/>
        <v>70.349999999999994</v>
      </c>
      <c r="L357" s="62">
        <f t="shared" si="94"/>
        <v>0</v>
      </c>
    </row>
    <row r="358" spans="1:12">
      <c r="A358" s="119">
        <v>0</v>
      </c>
      <c r="B358" s="120">
        <v>334427</v>
      </c>
      <c r="C358" s="4" t="s">
        <v>4482</v>
      </c>
      <c r="D358" s="4" t="s">
        <v>2086</v>
      </c>
      <c r="E358" s="4" t="s">
        <v>7</v>
      </c>
      <c r="F358" s="5">
        <v>0.94</v>
      </c>
      <c r="G358" s="5">
        <f t="shared" si="90"/>
        <v>98.7</v>
      </c>
      <c r="H358" s="61"/>
      <c r="I358" s="62">
        <f t="shared" si="91"/>
        <v>0.94</v>
      </c>
      <c r="J358" s="62">
        <f t="shared" si="92"/>
        <v>0</v>
      </c>
      <c r="K358" s="62">
        <f t="shared" si="93"/>
        <v>98.7</v>
      </c>
      <c r="L358" s="62">
        <f t="shared" si="94"/>
        <v>0</v>
      </c>
    </row>
    <row r="359" spans="1:12">
      <c r="A359" s="119">
        <v>0</v>
      </c>
      <c r="B359" s="120">
        <v>334428</v>
      </c>
      <c r="C359" s="4" t="s">
        <v>4726</v>
      </c>
      <c r="D359" s="4" t="s">
        <v>1984</v>
      </c>
      <c r="E359" s="4" t="s">
        <v>7</v>
      </c>
      <c r="F359" s="5">
        <v>1.37</v>
      </c>
      <c r="G359" s="5">
        <f t="shared" si="90"/>
        <v>143.85</v>
      </c>
      <c r="H359" s="61"/>
      <c r="I359" s="62">
        <f t="shared" si="91"/>
        <v>1.37</v>
      </c>
      <c r="J359" s="62">
        <f t="shared" si="92"/>
        <v>0</v>
      </c>
      <c r="K359" s="62">
        <f t="shared" si="93"/>
        <v>143.85</v>
      </c>
      <c r="L359" s="62">
        <f t="shared" si="94"/>
        <v>0</v>
      </c>
    </row>
    <row r="360" spans="1:12">
      <c r="A360" s="119"/>
      <c r="B360" s="120"/>
      <c r="C360" s="4"/>
      <c r="D360" s="4"/>
      <c r="E360" s="4"/>
      <c r="F360" s="5"/>
      <c r="G360" s="5"/>
      <c r="H360" s="61"/>
      <c r="I360" s="62"/>
      <c r="J360" s="62"/>
      <c r="K360" s="62"/>
      <c r="L360" s="62"/>
    </row>
    <row r="361" spans="1:12">
      <c r="A361" s="310">
        <v>0</v>
      </c>
      <c r="B361" s="122">
        <v>335315</v>
      </c>
      <c r="C361" s="77" t="s">
        <v>4713</v>
      </c>
      <c r="D361" s="77" t="s">
        <v>2069</v>
      </c>
      <c r="E361" s="77" t="s">
        <v>7</v>
      </c>
      <c r="F361" s="308"/>
      <c r="G361" s="309">
        <v>69.599999999999994</v>
      </c>
      <c r="H361" s="61"/>
      <c r="I361" s="62">
        <f t="shared" ref="I361:I367" si="95">F361*(1-Скидка_ROXELPRO)</f>
        <v>0</v>
      </c>
      <c r="J361" s="62">
        <f t="shared" ref="J361:J367" si="96">I361*H361</f>
        <v>0</v>
      </c>
      <c r="K361" s="62">
        <f t="shared" ref="K361:K367" si="97">G361*(1-Скидка_ROXELPRO)</f>
        <v>69.599999999999994</v>
      </c>
      <c r="L361" s="62">
        <f t="shared" ref="L361:L367" si="98">H361*K361</f>
        <v>0</v>
      </c>
    </row>
    <row r="362" spans="1:12">
      <c r="A362" s="310">
        <v>0</v>
      </c>
      <c r="B362" s="122">
        <v>335317</v>
      </c>
      <c r="C362" s="77" t="s">
        <v>4714</v>
      </c>
      <c r="D362" s="77" t="s">
        <v>4720</v>
      </c>
      <c r="E362" s="77" t="s">
        <v>7</v>
      </c>
      <c r="F362" s="308"/>
      <c r="G362" s="309">
        <v>96</v>
      </c>
      <c r="H362" s="61"/>
      <c r="I362" s="62">
        <f t="shared" si="95"/>
        <v>0</v>
      </c>
      <c r="J362" s="62">
        <f t="shared" si="96"/>
        <v>0</v>
      </c>
      <c r="K362" s="62">
        <f t="shared" si="97"/>
        <v>96</v>
      </c>
      <c r="L362" s="62">
        <f t="shared" si="98"/>
        <v>0</v>
      </c>
    </row>
    <row r="363" spans="1:12">
      <c r="A363" s="310">
        <v>0</v>
      </c>
      <c r="B363" s="122">
        <v>335318</v>
      </c>
      <c r="C363" s="77" t="s">
        <v>4715</v>
      </c>
      <c r="D363" s="77" t="s">
        <v>4721</v>
      </c>
      <c r="E363" s="77" t="s">
        <v>7</v>
      </c>
      <c r="F363" s="308"/>
      <c r="G363" s="309">
        <v>132</v>
      </c>
      <c r="H363" s="61"/>
      <c r="I363" s="62">
        <f t="shared" si="95"/>
        <v>0</v>
      </c>
      <c r="J363" s="62">
        <f t="shared" si="96"/>
        <v>0</v>
      </c>
      <c r="K363" s="62">
        <f t="shared" si="97"/>
        <v>132</v>
      </c>
      <c r="L363" s="62">
        <f t="shared" si="98"/>
        <v>0</v>
      </c>
    </row>
    <row r="364" spans="1:12">
      <c r="A364" s="310">
        <v>0</v>
      </c>
      <c r="B364" s="122">
        <v>335327</v>
      </c>
      <c r="C364" s="77" t="s">
        <v>4716</v>
      </c>
      <c r="D364" s="77" t="s">
        <v>2066</v>
      </c>
      <c r="E364" s="77" t="s">
        <v>7</v>
      </c>
      <c r="F364" s="308"/>
      <c r="G364" s="309">
        <v>110.4</v>
      </c>
      <c r="H364" s="61"/>
      <c r="I364" s="62">
        <f t="shared" si="95"/>
        <v>0</v>
      </c>
      <c r="J364" s="62">
        <f t="shared" si="96"/>
        <v>0</v>
      </c>
      <c r="K364" s="62">
        <f t="shared" si="97"/>
        <v>110.4</v>
      </c>
      <c r="L364" s="62">
        <f t="shared" si="98"/>
        <v>0</v>
      </c>
    </row>
    <row r="365" spans="1:12">
      <c r="A365" s="310">
        <v>0</v>
      </c>
      <c r="B365" s="122">
        <v>335338</v>
      </c>
      <c r="C365" s="77" t="s">
        <v>4717</v>
      </c>
      <c r="D365" s="77" t="s">
        <v>4721</v>
      </c>
      <c r="E365" s="77" t="s">
        <v>7</v>
      </c>
      <c r="F365" s="308"/>
      <c r="G365" s="309">
        <v>139.19999999999999</v>
      </c>
      <c r="H365" s="61"/>
      <c r="I365" s="62">
        <f t="shared" si="95"/>
        <v>0</v>
      </c>
      <c r="J365" s="62">
        <f t="shared" si="96"/>
        <v>0</v>
      </c>
      <c r="K365" s="62">
        <f t="shared" si="97"/>
        <v>139.19999999999999</v>
      </c>
      <c r="L365" s="62">
        <f t="shared" si="98"/>
        <v>0</v>
      </c>
    </row>
    <row r="366" spans="1:12">
      <c r="A366" s="310">
        <v>0</v>
      </c>
      <c r="B366" s="122">
        <v>335415</v>
      </c>
      <c r="C366" s="77" t="s">
        <v>4718</v>
      </c>
      <c r="D366" s="77" t="s">
        <v>2069</v>
      </c>
      <c r="E366" s="77" t="s">
        <v>7</v>
      </c>
      <c r="F366" s="308"/>
      <c r="G366" s="309">
        <v>64.8</v>
      </c>
      <c r="H366" s="61"/>
      <c r="I366" s="62">
        <f t="shared" si="95"/>
        <v>0</v>
      </c>
      <c r="J366" s="62">
        <f t="shared" si="96"/>
        <v>0</v>
      </c>
      <c r="K366" s="62">
        <f t="shared" si="97"/>
        <v>64.8</v>
      </c>
      <c r="L366" s="62">
        <f t="shared" si="98"/>
        <v>0</v>
      </c>
    </row>
    <row r="367" spans="1:12">
      <c r="A367" s="310">
        <v>0</v>
      </c>
      <c r="B367" s="122">
        <v>335417</v>
      </c>
      <c r="C367" s="77" t="s">
        <v>4719</v>
      </c>
      <c r="D367" s="77" t="s">
        <v>2065</v>
      </c>
      <c r="E367" s="77" t="s">
        <v>7</v>
      </c>
      <c r="F367" s="308"/>
      <c r="G367" s="309">
        <v>88.8</v>
      </c>
      <c r="H367" s="61"/>
      <c r="I367" s="62">
        <f t="shared" si="95"/>
        <v>0</v>
      </c>
      <c r="J367" s="62">
        <f t="shared" si="96"/>
        <v>0</v>
      </c>
      <c r="K367" s="62">
        <f t="shared" si="97"/>
        <v>88.8</v>
      </c>
      <c r="L367" s="62">
        <f t="shared" si="98"/>
        <v>0</v>
      </c>
    </row>
    <row r="368" spans="1:12">
      <c r="A368" s="119"/>
      <c r="B368" s="120"/>
      <c r="C368" s="4"/>
      <c r="D368" s="4"/>
      <c r="E368" s="4"/>
      <c r="F368" s="5"/>
      <c r="G368" s="5"/>
      <c r="H368" s="61"/>
      <c r="I368" s="62"/>
      <c r="J368" s="62"/>
      <c r="K368" s="62"/>
      <c r="L368" s="62"/>
    </row>
    <row r="369" spans="1:13">
      <c r="A369" s="119">
        <v>0</v>
      </c>
      <c r="B369" s="120">
        <v>336214</v>
      </c>
      <c r="C369" s="3" t="s">
        <v>12</v>
      </c>
      <c r="D369" s="4" t="s">
        <v>2069</v>
      </c>
      <c r="E369" s="4" t="s">
        <v>7</v>
      </c>
      <c r="F369" s="5">
        <v>3.48</v>
      </c>
      <c r="G369" s="5">
        <f t="shared" ref="G369:G375" si="99">ROUND(F369*Курс_EUR,2)</f>
        <v>365.4</v>
      </c>
      <c r="H369" s="61"/>
      <c r="I369" s="62">
        <f t="shared" ref="I369:I375" si="100">F369*(1-Скидка_ROXELPRO)</f>
        <v>3.48</v>
      </c>
      <c r="J369" s="62">
        <f t="shared" ref="J369:J375" si="101">I369*H369</f>
        <v>0</v>
      </c>
      <c r="K369" s="62">
        <f t="shared" ref="K369:K375" si="102">G369*(1-Скидка_ROXELPRO)</f>
        <v>365.4</v>
      </c>
      <c r="L369" s="62">
        <f t="shared" ref="L369:L375" si="103">H369*K369</f>
        <v>0</v>
      </c>
    </row>
    <row r="370" spans="1:13">
      <c r="A370" s="119">
        <v>0</v>
      </c>
      <c r="B370" s="120">
        <v>336224</v>
      </c>
      <c r="C370" s="3" t="s">
        <v>13</v>
      </c>
      <c r="D370" s="4" t="s">
        <v>2069</v>
      </c>
      <c r="E370" s="4" t="s">
        <v>7</v>
      </c>
      <c r="F370" s="5">
        <v>3.76</v>
      </c>
      <c r="G370" s="5">
        <f t="shared" si="99"/>
        <v>394.8</v>
      </c>
      <c r="H370" s="61"/>
      <c r="I370" s="62">
        <f t="shared" si="100"/>
        <v>3.76</v>
      </c>
      <c r="J370" s="62">
        <f t="shared" si="101"/>
        <v>0</v>
      </c>
      <c r="K370" s="62">
        <f t="shared" si="102"/>
        <v>394.8</v>
      </c>
      <c r="L370" s="62">
        <f t="shared" si="103"/>
        <v>0</v>
      </c>
    </row>
    <row r="371" spans="1:13">
      <c r="A371" s="119">
        <v>0</v>
      </c>
      <c r="B371" s="120">
        <v>336234</v>
      </c>
      <c r="C371" s="4" t="s">
        <v>14</v>
      </c>
      <c r="D371" s="4" t="s">
        <v>2086</v>
      </c>
      <c r="E371" s="4" t="s">
        <v>7</v>
      </c>
      <c r="F371" s="5">
        <v>4.26</v>
      </c>
      <c r="G371" s="5">
        <f t="shared" si="99"/>
        <v>447.3</v>
      </c>
      <c r="H371" s="61"/>
      <c r="I371" s="62">
        <f t="shared" si="100"/>
        <v>4.26</v>
      </c>
      <c r="J371" s="62">
        <f t="shared" si="101"/>
        <v>0</v>
      </c>
      <c r="K371" s="62">
        <f t="shared" si="102"/>
        <v>447.3</v>
      </c>
      <c r="L371" s="62">
        <f t="shared" si="103"/>
        <v>0</v>
      </c>
    </row>
    <row r="372" spans="1:13">
      <c r="A372" s="119">
        <v>0</v>
      </c>
      <c r="B372" s="120">
        <v>336244</v>
      </c>
      <c r="C372" s="4" t="s">
        <v>15</v>
      </c>
      <c r="D372" s="4" t="s">
        <v>2086</v>
      </c>
      <c r="E372" s="4" t="s">
        <v>7</v>
      </c>
      <c r="F372" s="5">
        <v>4.9000000000000004</v>
      </c>
      <c r="G372" s="5">
        <f t="shared" si="99"/>
        <v>514.5</v>
      </c>
      <c r="H372" s="61"/>
      <c r="I372" s="62">
        <f t="shared" si="100"/>
        <v>4.9000000000000004</v>
      </c>
      <c r="J372" s="62">
        <f t="shared" si="101"/>
        <v>0</v>
      </c>
      <c r="K372" s="62">
        <f t="shared" si="102"/>
        <v>514.5</v>
      </c>
      <c r="L372" s="62">
        <f t="shared" si="103"/>
        <v>0</v>
      </c>
    </row>
    <row r="373" spans="1:13">
      <c r="A373" s="119">
        <v>0</v>
      </c>
      <c r="B373" s="120">
        <v>336264</v>
      </c>
      <c r="C373" s="4" t="s">
        <v>16</v>
      </c>
      <c r="D373" s="4" t="s">
        <v>2086</v>
      </c>
      <c r="E373" s="4" t="s">
        <v>7</v>
      </c>
      <c r="F373" s="5">
        <v>6.18</v>
      </c>
      <c r="G373" s="5">
        <f t="shared" si="99"/>
        <v>648.9</v>
      </c>
      <c r="H373" s="61"/>
      <c r="I373" s="62">
        <f t="shared" si="100"/>
        <v>6.18</v>
      </c>
      <c r="J373" s="62">
        <f t="shared" si="101"/>
        <v>0</v>
      </c>
      <c r="K373" s="62">
        <f t="shared" si="102"/>
        <v>648.9</v>
      </c>
      <c r="L373" s="62">
        <f t="shared" si="103"/>
        <v>0</v>
      </c>
    </row>
    <row r="374" spans="1:13">
      <c r="A374" s="119">
        <v>0</v>
      </c>
      <c r="B374" s="120">
        <v>336272</v>
      </c>
      <c r="C374" s="4" t="s">
        <v>17</v>
      </c>
      <c r="D374" s="4" t="s">
        <v>2086</v>
      </c>
      <c r="E374" s="4" t="s">
        <v>7</v>
      </c>
      <c r="F374" s="5">
        <v>6.67</v>
      </c>
      <c r="G374" s="5">
        <f t="shared" si="99"/>
        <v>700.35</v>
      </c>
      <c r="H374" s="61"/>
      <c r="I374" s="62">
        <f t="shared" si="100"/>
        <v>6.67</v>
      </c>
      <c r="J374" s="62">
        <f t="shared" si="101"/>
        <v>0</v>
      </c>
      <c r="K374" s="62">
        <f t="shared" si="102"/>
        <v>700.35</v>
      </c>
      <c r="L374" s="62">
        <f t="shared" si="103"/>
        <v>0</v>
      </c>
    </row>
    <row r="375" spans="1:13">
      <c r="A375" s="119">
        <v>0</v>
      </c>
      <c r="B375" s="120">
        <v>336281</v>
      </c>
      <c r="C375" s="4" t="s">
        <v>4455</v>
      </c>
      <c r="D375" s="4" t="s">
        <v>2086</v>
      </c>
      <c r="E375" s="4" t="s">
        <v>7</v>
      </c>
      <c r="F375" s="5">
        <v>7.42</v>
      </c>
      <c r="G375" s="5">
        <f t="shared" si="99"/>
        <v>779.1</v>
      </c>
      <c r="H375" s="61"/>
      <c r="I375" s="62">
        <f t="shared" si="100"/>
        <v>7.42</v>
      </c>
      <c r="J375" s="62">
        <f t="shared" si="101"/>
        <v>0</v>
      </c>
      <c r="K375" s="62">
        <f t="shared" si="102"/>
        <v>779.1</v>
      </c>
      <c r="L375" s="62">
        <f t="shared" si="103"/>
        <v>0</v>
      </c>
    </row>
    <row r="376" spans="1:13">
      <c r="A376" s="119">
        <v>0</v>
      </c>
      <c r="B376" s="120">
        <v>336291</v>
      </c>
      <c r="C376" s="4" t="s">
        <v>4765</v>
      </c>
      <c r="D376" s="4" t="s">
        <v>2086</v>
      </c>
      <c r="E376" s="4" t="s">
        <v>7</v>
      </c>
      <c r="F376" s="5">
        <v>8.06</v>
      </c>
      <c r="G376" s="5">
        <f>ROUND(F376*Курс_EUR,2)</f>
        <v>846.3</v>
      </c>
      <c r="H376" s="61"/>
      <c r="I376" s="62">
        <f>F376*(1-Скидка_ROXELPRO)</f>
        <v>8.06</v>
      </c>
      <c r="J376" s="62">
        <f>I376*H376</f>
        <v>0</v>
      </c>
      <c r="K376" s="62">
        <f>G376*(1-Скидка_ROXELPRO)</f>
        <v>846.3</v>
      </c>
      <c r="L376" s="62">
        <f>H376*K376</f>
        <v>0</v>
      </c>
    </row>
    <row r="377" spans="1:13">
      <c r="A377" s="119"/>
      <c r="B377" s="120"/>
      <c r="C377" s="4"/>
      <c r="D377" s="4"/>
      <c r="E377" s="4"/>
      <c r="F377" s="5"/>
      <c r="G377" s="5"/>
      <c r="H377" s="61"/>
      <c r="I377" s="62"/>
      <c r="J377" s="62"/>
      <c r="K377" s="62"/>
      <c r="L377" s="62"/>
    </row>
    <row r="378" spans="1:13">
      <c r="A378" s="119">
        <v>0</v>
      </c>
      <c r="B378" s="120">
        <v>336901</v>
      </c>
      <c r="C378" s="4" t="s">
        <v>4593</v>
      </c>
      <c r="D378" s="4" t="s">
        <v>2087</v>
      </c>
      <c r="E378" s="4" t="s">
        <v>7</v>
      </c>
      <c r="F378" s="5">
        <v>1.42</v>
      </c>
      <c r="G378" s="5">
        <f>ROUND(F378*Курс_EUR,2)</f>
        <v>149.1</v>
      </c>
      <c r="H378" s="61"/>
      <c r="I378" s="62">
        <f>F378*(1-Скидка_ROXELPRO)</f>
        <v>1.42</v>
      </c>
      <c r="J378" s="62">
        <f>I378*H378</f>
        <v>0</v>
      </c>
      <c r="K378" s="62">
        <f>G378*(1-Скидка_ROXELPRO)</f>
        <v>149.1</v>
      </c>
      <c r="L378" s="62">
        <f>H378*K378</f>
        <v>0</v>
      </c>
      <c r="M378" s="83"/>
    </row>
    <row r="379" spans="1:13">
      <c r="A379" s="119">
        <v>0</v>
      </c>
      <c r="B379" s="120">
        <v>336902</v>
      </c>
      <c r="C379" s="4" t="s">
        <v>4594</v>
      </c>
      <c r="D379" s="4" t="s">
        <v>2087</v>
      </c>
      <c r="E379" s="4" t="s">
        <v>7</v>
      </c>
      <c r="F379" s="5">
        <v>2.75</v>
      </c>
      <c r="G379" s="5">
        <f>ROUND(F379*Курс_EUR,2)</f>
        <v>288.75</v>
      </c>
      <c r="H379" s="61"/>
      <c r="I379" s="62">
        <f>F379*(1-Скидка_ROXELPRO)</f>
        <v>2.75</v>
      </c>
      <c r="J379" s="62">
        <f>I379*H379</f>
        <v>0</v>
      </c>
      <c r="K379" s="62">
        <f>G379*(1-Скидка_ROXELPRO)</f>
        <v>288.75</v>
      </c>
      <c r="L379" s="62">
        <f>H379*K379</f>
        <v>0</v>
      </c>
      <c r="M379" s="83"/>
    </row>
    <row r="380" spans="1:13" ht="12.45" thickBot="1">
      <c r="A380" s="119"/>
      <c r="B380" s="120"/>
      <c r="C380" s="4"/>
      <c r="D380" s="4"/>
      <c r="E380" s="4"/>
      <c r="F380" s="5"/>
      <c r="G380" s="5"/>
      <c r="H380" s="61"/>
      <c r="I380" s="62"/>
      <c r="J380" s="62"/>
      <c r="K380" s="62"/>
      <c r="L380" s="62"/>
      <c r="M380" s="83"/>
    </row>
    <row r="381" spans="1:13" ht="12.45" thickBot="1">
      <c r="A381" s="119"/>
      <c r="B381" s="338" t="s">
        <v>3149</v>
      </c>
      <c r="C381" s="339"/>
      <c r="D381" s="339"/>
      <c r="E381" s="339"/>
      <c r="F381" s="340"/>
      <c r="G381" s="297"/>
      <c r="H381" s="61"/>
      <c r="I381" s="62"/>
      <c r="J381" s="62"/>
      <c r="K381" s="62"/>
      <c r="L381" s="62"/>
    </row>
    <row r="382" spans="1:13">
      <c r="A382" s="119">
        <v>0</v>
      </c>
      <c r="B382" s="120">
        <v>341115</v>
      </c>
      <c r="C382" s="3" t="s">
        <v>2771</v>
      </c>
      <c r="D382" s="4" t="s">
        <v>2772</v>
      </c>
      <c r="E382" s="4" t="s">
        <v>7</v>
      </c>
      <c r="F382" s="5">
        <v>3.7</v>
      </c>
      <c r="G382" s="5">
        <f t="shared" ref="G382:G391" si="104">ROUND(F382*Курс_EUR,2)</f>
        <v>388.5</v>
      </c>
      <c r="H382" s="61"/>
      <c r="I382" s="62">
        <f t="shared" ref="I382:I391" si="105">F382*(1-Скидка_ROXELPRO)</f>
        <v>3.7</v>
      </c>
      <c r="J382" s="62">
        <f t="shared" ref="J382:J391" si="106">I382*H382</f>
        <v>0</v>
      </c>
      <c r="K382" s="62">
        <f t="shared" ref="K382:K391" si="107">G382*(1-Скидка_ROXELPRO)</f>
        <v>388.5</v>
      </c>
      <c r="L382" s="62">
        <f t="shared" ref="L382:L391" si="108">H382*K382</f>
        <v>0</v>
      </c>
      <c r="M382" s="83"/>
    </row>
    <row r="383" spans="1:13">
      <c r="A383" s="119">
        <v>0</v>
      </c>
      <c r="B383" s="120">
        <v>341125</v>
      </c>
      <c r="C383" s="3" t="s">
        <v>18</v>
      </c>
      <c r="D383" s="4" t="s">
        <v>2067</v>
      </c>
      <c r="E383" s="4" t="s">
        <v>7</v>
      </c>
      <c r="F383" s="5">
        <v>5.76</v>
      </c>
      <c r="G383" s="5">
        <f t="shared" si="104"/>
        <v>604.79999999999995</v>
      </c>
      <c r="H383" s="61"/>
      <c r="I383" s="62">
        <f t="shared" si="105"/>
        <v>5.76</v>
      </c>
      <c r="J383" s="62">
        <f t="shared" si="106"/>
        <v>0</v>
      </c>
      <c r="K383" s="62">
        <f t="shared" si="107"/>
        <v>604.79999999999995</v>
      </c>
      <c r="L383" s="62">
        <f t="shared" si="108"/>
        <v>0</v>
      </c>
    </row>
    <row r="384" spans="1:13">
      <c r="A384" s="119">
        <v>0</v>
      </c>
      <c r="B384" s="120">
        <v>341135</v>
      </c>
      <c r="C384" s="3" t="s">
        <v>5218</v>
      </c>
      <c r="D384" s="4" t="s">
        <v>1551</v>
      </c>
      <c r="E384" s="4" t="s">
        <v>7</v>
      </c>
      <c r="F384" s="5">
        <v>7.8</v>
      </c>
      <c r="G384" s="5">
        <f t="shared" ref="G384" si="109">ROUND(F384*Курс_EUR,2)</f>
        <v>819</v>
      </c>
      <c r="H384" s="61"/>
      <c r="I384" s="62">
        <f t="shared" ref="I384" si="110">F384*(1-Скидка_ROXELPRO)</f>
        <v>7.8</v>
      </c>
      <c r="J384" s="62">
        <f t="shared" ref="J384" si="111">I384*H384</f>
        <v>0</v>
      </c>
      <c r="K384" s="62">
        <f t="shared" ref="K384" si="112">G384*(1-Скидка_ROXELPRO)</f>
        <v>819</v>
      </c>
      <c r="L384" s="62">
        <f t="shared" ref="L384" si="113">H384*K384</f>
        <v>0</v>
      </c>
    </row>
    <row r="385" spans="1:13">
      <c r="A385" s="119">
        <v>0</v>
      </c>
      <c r="B385" s="120">
        <v>341155</v>
      </c>
      <c r="C385" s="3" t="s">
        <v>5060</v>
      </c>
      <c r="D385" s="4" t="s">
        <v>1551</v>
      </c>
      <c r="E385" s="4" t="s">
        <v>7</v>
      </c>
      <c r="F385" s="5">
        <v>14.19</v>
      </c>
      <c r="G385" s="5">
        <f t="shared" si="104"/>
        <v>1489.95</v>
      </c>
      <c r="H385" s="61"/>
      <c r="I385" s="62">
        <f t="shared" si="105"/>
        <v>14.19</v>
      </c>
      <c r="J385" s="62">
        <f t="shared" si="106"/>
        <v>0</v>
      </c>
      <c r="K385" s="62">
        <f t="shared" si="107"/>
        <v>1489.95</v>
      </c>
      <c r="L385" s="62">
        <f t="shared" si="108"/>
        <v>0</v>
      </c>
    </row>
    <row r="386" spans="1:13">
      <c r="A386" s="119">
        <v>0</v>
      </c>
      <c r="B386" s="120">
        <v>341225</v>
      </c>
      <c r="C386" s="3" t="s">
        <v>19</v>
      </c>
      <c r="D386" s="4" t="s">
        <v>1906</v>
      </c>
      <c r="E386" s="4" t="s">
        <v>7</v>
      </c>
      <c r="F386" s="5">
        <v>6.02</v>
      </c>
      <c r="G386" s="5">
        <f t="shared" si="104"/>
        <v>632.1</v>
      </c>
      <c r="H386" s="61"/>
      <c r="I386" s="62">
        <f t="shared" si="105"/>
        <v>6.02</v>
      </c>
      <c r="J386" s="62">
        <f t="shared" si="106"/>
        <v>0</v>
      </c>
      <c r="K386" s="62">
        <f t="shared" si="107"/>
        <v>632.1</v>
      </c>
      <c r="L386" s="62">
        <f t="shared" si="108"/>
        <v>0</v>
      </c>
    </row>
    <row r="387" spans="1:13">
      <c r="A387" s="119">
        <v>0</v>
      </c>
      <c r="B387" s="120">
        <v>342162</v>
      </c>
      <c r="C387" s="4" t="s">
        <v>2773</v>
      </c>
      <c r="D387" s="4" t="s">
        <v>2774</v>
      </c>
      <c r="E387" s="4" t="s">
        <v>7</v>
      </c>
      <c r="F387" s="5">
        <v>17.440000000000001</v>
      </c>
      <c r="G387" s="5">
        <f t="shared" si="104"/>
        <v>1831.2</v>
      </c>
      <c r="H387" s="61"/>
      <c r="I387" s="62">
        <f t="shared" si="105"/>
        <v>17.440000000000001</v>
      </c>
      <c r="J387" s="62">
        <f t="shared" si="106"/>
        <v>0</v>
      </c>
      <c r="K387" s="62">
        <f t="shared" si="107"/>
        <v>1831.2</v>
      </c>
      <c r="L387" s="62">
        <f t="shared" si="108"/>
        <v>0</v>
      </c>
      <c r="M387" s="83"/>
    </row>
    <row r="388" spans="1:13">
      <c r="A388" s="119">
        <v>0</v>
      </c>
      <c r="B388" s="120">
        <v>343125</v>
      </c>
      <c r="C388" s="4" t="s">
        <v>5061</v>
      </c>
      <c r="D388" s="4" t="s">
        <v>2064</v>
      </c>
      <c r="E388" s="4" t="s">
        <v>7</v>
      </c>
      <c r="F388" s="5">
        <v>14.82</v>
      </c>
      <c r="G388" s="5">
        <f t="shared" si="104"/>
        <v>1556.1</v>
      </c>
      <c r="H388" s="61"/>
      <c r="I388" s="62">
        <f t="shared" si="105"/>
        <v>14.82</v>
      </c>
      <c r="J388" s="62">
        <f t="shared" si="106"/>
        <v>0</v>
      </c>
      <c r="K388" s="62">
        <f t="shared" si="107"/>
        <v>1556.1</v>
      </c>
      <c r="L388" s="62">
        <f t="shared" si="108"/>
        <v>0</v>
      </c>
    </row>
    <row r="389" spans="1:13">
      <c r="A389" s="119">
        <v>0</v>
      </c>
      <c r="B389" s="120">
        <v>344152</v>
      </c>
      <c r="C389" s="4" t="s">
        <v>5062</v>
      </c>
      <c r="D389" s="4" t="s">
        <v>1985</v>
      </c>
      <c r="E389" s="4" t="s">
        <v>7</v>
      </c>
      <c r="F389" s="5">
        <v>18.72</v>
      </c>
      <c r="G389" s="5">
        <f t="shared" si="104"/>
        <v>1965.6</v>
      </c>
      <c r="H389" s="61"/>
      <c r="I389" s="62">
        <f t="shared" si="105"/>
        <v>18.72</v>
      </c>
      <c r="J389" s="62">
        <f t="shared" si="106"/>
        <v>0</v>
      </c>
      <c r="K389" s="62">
        <f t="shared" si="107"/>
        <v>1965.6</v>
      </c>
      <c r="L389" s="62">
        <f t="shared" si="108"/>
        <v>0</v>
      </c>
    </row>
    <row r="390" spans="1:13">
      <c r="A390" s="119">
        <v>0</v>
      </c>
      <c r="B390" s="120">
        <v>348153</v>
      </c>
      <c r="C390" s="4" t="s">
        <v>5063</v>
      </c>
      <c r="D390" s="4" t="s">
        <v>2774</v>
      </c>
      <c r="E390" s="4" t="s">
        <v>7</v>
      </c>
      <c r="F390" s="5">
        <v>31.49</v>
      </c>
      <c r="G390" s="5">
        <f t="shared" si="104"/>
        <v>3306.45</v>
      </c>
      <c r="H390" s="61"/>
      <c r="I390" s="62">
        <f t="shared" si="105"/>
        <v>31.49</v>
      </c>
      <c r="J390" s="62">
        <f t="shared" si="106"/>
        <v>0</v>
      </c>
      <c r="K390" s="62">
        <f t="shared" si="107"/>
        <v>3306.45</v>
      </c>
      <c r="L390" s="62">
        <f t="shared" si="108"/>
        <v>0</v>
      </c>
      <c r="M390" s="83"/>
    </row>
    <row r="391" spans="1:13">
      <c r="A391" s="119">
        <v>0</v>
      </c>
      <c r="B391" s="120">
        <v>351213</v>
      </c>
      <c r="C391" s="4" t="s">
        <v>5064</v>
      </c>
      <c r="D391" s="4" t="s">
        <v>2087</v>
      </c>
      <c r="E391" s="4" t="s">
        <v>7</v>
      </c>
      <c r="F391" s="5">
        <v>21.89</v>
      </c>
      <c r="G391" s="5">
        <f t="shared" si="104"/>
        <v>2298.4499999999998</v>
      </c>
      <c r="H391" s="61"/>
      <c r="I391" s="62">
        <f t="shared" si="105"/>
        <v>21.89</v>
      </c>
      <c r="J391" s="62">
        <f t="shared" si="106"/>
        <v>0</v>
      </c>
      <c r="K391" s="62">
        <f t="shared" si="107"/>
        <v>2298.4499999999998</v>
      </c>
      <c r="L391" s="62">
        <f t="shared" si="108"/>
        <v>0</v>
      </c>
    </row>
    <row r="392" spans="1:13">
      <c r="A392" s="119"/>
      <c r="B392" s="120"/>
      <c r="C392" s="4"/>
      <c r="D392" s="4"/>
      <c r="E392" s="4"/>
      <c r="F392" s="5"/>
      <c r="G392" s="5"/>
      <c r="H392" s="61"/>
      <c r="I392" s="62"/>
      <c r="J392" s="62"/>
      <c r="K392" s="62"/>
      <c r="L392" s="62"/>
    </row>
    <row r="393" spans="1:13">
      <c r="A393" s="119">
        <v>0</v>
      </c>
      <c r="B393" s="120">
        <v>398634</v>
      </c>
      <c r="C393" s="4" t="s">
        <v>5065</v>
      </c>
      <c r="D393" s="4" t="s">
        <v>2083</v>
      </c>
      <c r="E393" s="4" t="s">
        <v>7</v>
      </c>
      <c r="F393" s="5">
        <v>8.16</v>
      </c>
      <c r="G393" s="5">
        <f>ROUND(F393*Курс_EUR,2)</f>
        <v>856.8</v>
      </c>
      <c r="H393" s="61"/>
      <c r="I393" s="62">
        <f>F393*(1-Скидка_ROXELPRO)</f>
        <v>8.16</v>
      </c>
      <c r="J393" s="62">
        <f>I393*H393</f>
        <v>0</v>
      </c>
      <c r="K393" s="62">
        <f>G393*(1-Скидка_ROXELPRO)</f>
        <v>856.8</v>
      </c>
      <c r="L393" s="62">
        <f>H393*K393</f>
        <v>0</v>
      </c>
    </row>
    <row r="394" spans="1:13">
      <c r="A394" s="119">
        <v>0</v>
      </c>
      <c r="B394" s="120">
        <v>399610</v>
      </c>
      <c r="C394" s="4" t="s">
        <v>5066</v>
      </c>
      <c r="D394" s="4" t="s">
        <v>2090</v>
      </c>
      <c r="E394" s="4" t="s">
        <v>7</v>
      </c>
      <c r="F394" s="5">
        <v>0.9</v>
      </c>
      <c r="G394" s="5">
        <f>ROUND(F394*Курс_EUR,2)</f>
        <v>94.5</v>
      </c>
      <c r="H394" s="61"/>
      <c r="I394" s="62">
        <f>F394*(1-Скидка_ROXELPRO)</f>
        <v>0.9</v>
      </c>
      <c r="J394" s="62">
        <f>I394*H394</f>
        <v>0</v>
      </c>
      <c r="K394" s="62">
        <f>G394*(1-Скидка_ROXELPRO)</f>
        <v>94.5</v>
      </c>
      <c r="L394" s="62">
        <f>H394*K394</f>
        <v>0</v>
      </c>
    </row>
    <row r="395" spans="1:13">
      <c r="A395" s="119"/>
      <c r="B395" s="120"/>
      <c r="C395" s="4"/>
      <c r="D395" s="4"/>
      <c r="E395" s="4"/>
      <c r="F395" s="5"/>
      <c r="G395" s="5"/>
      <c r="H395" s="61"/>
      <c r="I395" s="62"/>
      <c r="J395" s="62"/>
      <c r="K395" s="62"/>
      <c r="L395" s="62"/>
    </row>
    <row r="396" spans="1:13" ht="16.3" thickBot="1">
      <c r="A396" s="119"/>
      <c r="B396" s="341" t="s">
        <v>20</v>
      </c>
      <c r="C396" s="341"/>
      <c r="D396" s="341"/>
      <c r="E396" s="341"/>
      <c r="F396" s="342"/>
      <c r="G396" s="298"/>
      <c r="H396" s="61"/>
      <c r="I396" s="62"/>
      <c r="J396" s="62"/>
      <c r="K396" s="62"/>
      <c r="L396" s="62"/>
    </row>
    <row r="397" spans="1:13" ht="12.45" thickBot="1">
      <c r="A397" s="119"/>
      <c r="B397" s="338" t="s">
        <v>5067</v>
      </c>
      <c r="C397" s="339"/>
      <c r="D397" s="339"/>
      <c r="E397" s="339"/>
      <c r="F397" s="340"/>
      <c r="G397" s="297"/>
      <c r="H397" s="61"/>
      <c r="I397" s="62"/>
      <c r="J397" s="62"/>
      <c r="K397" s="62"/>
      <c r="L397" s="62"/>
    </row>
    <row r="398" spans="1:13">
      <c r="A398" s="119">
        <v>0</v>
      </c>
      <c r="B398" s="123">
        <v>463842</v>
      </c>
      <c r="C398" s="6" t="s">
        <v>5068</v>
      </c>
      <c r="D398" s="6" t="s">
        <v>2061</v>
      </c>
      <c r="E398" s="6" t="s">
        <v>7</v>
      </c>
      <c r="F398" s="7">
        <v>13.7</v>
      </c>
      <c r="G398" s="5">
        <f>ROUND(F398*Курс_EUR,2)</f>
        <v>1438.5</v>
      </c>
      <c r="H398" s="61"/>
      <c r="I398" s="62">
        <f>F398*(1-Скидка_ROXELPRO)</f>
        <v>13.7</v>
      </c>
      <c r="J398" s="62">
        <f>I398*H398</f>
        <v>0</v>
      </c>
      <c r="K398" s="62">
        <f>G398*(1-Скидка_ROXELPRO)</f>
        <v>1438.5</v>
      </c>
      <c r="L398" s="62">
        <f>H398*K398</f>
        <v>0</v>
      </c>
    </row>
    <row r="399" spans="1:13">
      <c r="A399" s="119">
        <v>0</v>
      </c>
      <c r="B399" s="123">
        <v>463843</v>
      </c>
      <c r="C399" s="6" t="s">
        <v>5069</v>
      </c>
      <c r="D399" s="6" t="s">
        <v>2061</v>
      </c>
      <c r="E399" s="6" t="s">
        <v>7</v>
      </c>
      <c r="F399" s="7">
        <v>13.7</v>
      </c>
      <c r="G399" s="5">
        <f>ROUND(F399*Курс_EUR,2)</f>
        <v>1438.5</v>
      </c>
      <c r="H399" s="61"/>
      <c r="I399" s="62">
        <f>F399*(1-Скидка_ROXELPRO)</f>
        <v>13.7</v>
      </c>
      <c r="J399" s="62">
        <f>I399*H399</f>
        <v>0</v>
      </c>
      <c r="K399" s="62">
        <f>G399*(1-Скидка_ROXELPRO)</f>
        <v>1438.5</v>
      </c>
      <c r="L399" s="62">
        <f>H399*K399</f>
        <v>0</v>
      </c>
    </row>
    <row r="400" spans="1:13">
      <c r="A400" s="119"/>
      <c r="B400" s="123"/>
      <c r="C400" s="6"/>
      <c r="D400" s="6"/>
      <c r="E400" s="6"/>
      <c r="F400" s="7"/>
      <c r="G400" s="7"/>
      <c r="H400" s="61"/>
      <c r="I400" s="62"/>
      <c r="J400" s="62"/>
      <c r="K400" s="62"/>
      <c r="L400" s="62"/>
    </row>
    <row r="401" spans="1:14">
      <c r="A401" s="119">
        <v>0</v>
      </c>
      <c r="B401" s="123">
        <v>464422</v>
      </c>
      <c r="C401" s="6" t="s">
        <v>5070</v>
      </c>
      <c r="D401" s="6" t="s">
        <v>2061</v>
      </c>
      <c r="E401" s="6" t="s">
        <v>7</v>
      </c>
      <c r="F401" s="7">
        <v>8.57</v>
      </c>
      <c r="G401" s="5">
        <f>ROUND(F401*Курс_EUR,2)</f>
        <v>899.85</v>
      </c>
      <c r="H401" s="61"/>
      <c r="I401" s="62">
        <f>F401*(1-Скидка_ROXELPRO)</f>
        <v>8.57</v>
      </c>
      <c r="J401" s="62">
        <f>I401*H401</f>
        <v>0</v>
      </c>
      <c r="K401" s="62">
        <f>G401*(1-Скидка_ROXELPRO)</f>
        <v>899.85</v>
      </c>
      <c r="L401" s="62">
        <f>H401*K401</f>
        <v>0</v>
      </c>
    </row>
    <row r="402" spans="1:14">
      <c r="A402" s="119"/>
      <c r="B402" s="123"/>
      <c r="C402" s="6"/>
      <c r="D402" s="6"/>
      <c r="E402" s="6"/>
      <c r="F402" s="7"/>
      <c r="G402" s="7"/>
      <c r="H402" s="61"/>
      <c r="I402" s="62"/>
      <c r="J402" s="62"/>
      <c r="K402" s="62"/>
      <c r="L402" s="62"/>
    </row>
    <row r="403" spans="1:14">
      <c r="A403" s="119">
        <v>0</v>
      </c>
      <c r="B403" s="123">
        <v>464841</v>
      </c>
      <c r="C403" s="6" t="s">
        <v>5071</v>
      </c>
      <c r="D403" s="6" t="s">
        <v>2061</v>
      </c>
      <c r="E403" s="6" t="s">
        <v>7</v>
      </c>
      <c r="F403" s="7">
        <v>8.82</v>
      </c>
      <c r="G403" s="5">
        <f>ROUND(F403*Курс_EUR,2)</f>
        <v>926.1</v>
      </c>
      <c r="H403" s="61"/>
      <c r="I403" s="62">
        <f>F403*(1-Скидка_ROXELPRO)</f>
        <v>8.82</v>
      </c>
      <c r="J403" s="62">
        <f>I403*H403</f>
        <v>0</v>
      </c>
      <c r="K403" s="62">
        <f>G403*(1-Скидка_ROXELPRO)</f>
        <v>926.1</v>
      </c>
      <c r="L403" s="62">
        <f>H403*K403</f>
        <v>0</v>
      </c>
    </row>
    <row r="404" spans="1:14">
      <c r="A404" s="119">
        <v>0</v>
      </c>
      <c r="B404" s="123">
        <v>464842</v>
      </c>
      <c r="C404" s="6" t="s">
        <v>5072</v>
      </c>
      <c r="D404" s="6" t="s">
        <v>2061</v>
      </c>
      <c r="E404" s="6" t="s">
        <v>7</v>
      </c>
      <c r="F404" s="7">
        <v>8.6999999999999993</v>
      </c>
      <c r="G404" s="5">
        <f>ROUND(F404*Курс_EUR,2)</f>
        <v>913.5</v>
      </c>
      <c r="H404" s="61"/>
      <c r="I404" s="62">
        <f>F404*(1-Скидка_ROXELPRO)</f>
        <v>8.6999999999999993</v>
      </c>
      <c r="J404" s="62">
        <f>I404*H404</f>
        <v>0</v>
      </c>
      <c r="K404" s="62">
        <f>G404*(1-Скидка_ROXELPRO)</f>
        <v>913.5</v>
      </c>
      <c r="L404" s="62">
        <f>H404*K404</f>
        <v>0</v>
      </c>
    </row>
    <row r="405" spans="1:14">
      <c r="A405" s="119">
        <v>0</v>
      </c>
      <c r="B405" s="123">
        <v>464843</v>
      </c>
      <c r="C405" s="6" t="s">
        <v>5073</v>
      </c>
      <c r="D405" s="6" t="s">
        <v>2061</v>
      </c>
      <c r="E405" s="6" t="s">
        <v>7</v>
      </c>
      <c r="F405" s="7">
        <v>8.7100000000000009</v>
      </c>
      <c r="G405" s="5">
        <f>ROUND(F405*Курс_EUR,2)</f>
        <v>914.55</v>
      </c>
      <c r="H405" s="61"/>
      <c r="I405" s="62">
        <f>F405*(1-Скидка_ROXELPRO)</f>
        <v>8.7100000000000009</v>
      </c>
      <c r="J405" s="62">
        <f>I405*H405</f>
        <v>0</v>
      </c>
      <c r="K405" s="62">
        <f>G405*(1-Скидка_ROXELPRO)</f>
        <v>914.55</v>
      </c>
      <c r="L405" s="62">
        <f>H405*K405</f>
        <v>0</v>
      </c>
    </row>
    <row r="406" spans="1:14">
      <c r="A406" s="119"/>
      <c r="B406" s="123"/>
      <c r="C406" s="6"/>
      <c r="D406" s="6"/>
      <c r="E406" s="6"/>
      <c r="F406" s="7"/>
      <c r="G406" s="7"/>
      <c r="H406" s="61"/>
      <c r="I406" s="62"/>
      <c r="J406" s="62"/>
      <c r="K406" s="62"/>
      <c r="L406" s="62"/>
    </row>
    <row r="407" spans="1:14">
      <c r="A407" s="119">
        <v>0</v>
      </c>
      <c r="B407" s="123">
        <v>465843</v>
      </c>
      <c r="C407" s="6" t="s">
        <v>5074</v>
      </c>
      <c r="D407" s="6" t="s">
        <v>2061</v>
      </c>
      <c r="E407" s="6" t="s">
        <v>7</v>
      </c>
      <c r="F407" s="7">
        <v>6.72</v>
      </c>
      <c r="G407" s="5">
        <f>ROUND(F407*Курс_EUR,2)</f>
        <v>705.6</v>
      </c>
      <c r="H407" s="61"/>
      <c r="I407" s="62">
        <f>F407*(1-Скидка_ROXELPRO)</f>
        <v>6.72</v>
      </c>
      <c r="J407" s="62">
        <f>I407*H407</f>
        <v>0</v>
      </c>
      <c r="K407" s="62">
        <f>G407*(1-Скидка_ROXELPRO)</f>
        <v>705.6</v>
      </c>
      <c r="L407" s="62">
        <f>H407*K407</f>
        <v>0</v>
      </c>
    </row>
    <row r="408" spans="1:14">
      <c r="A408" s="119">
        <v>0</v>
      </c>
      <c r="B408" s="123">
        <v>465854</v>
      </c>
      <c r="C408" s="6" t="s">
        <v>5075</v>
      </c>
      <c r="D408" s="6" t="s">
        <v>2061</v>
      </c>
      <c r="E408" s="6" t="s">
        <v>7</v>
      </c>
      <c r="F408" s="7">
        <v>10.29</v>
      </c>
      <c r="G408" s="5">
        <f>ROUND(F408*Курс_EUR,2)</f>
        <v>1080.45</v>
      </c>
      <c r="H408" s="61"/>
      <c r="I408" s="62">
        <f>F408*(1-Скидка_ROXELPRO)</f>
        <v>10.29</v>
      </c>
      <c r="J408" s="62">
        <f>I408*H408</f>
        <v>0</v>
      </c>
      <c r="K408" s="62">
        <f>G408*(1-Скидка_ROXELPRO)</f>
        <v>1080.45</v>
      </c>
      <c r="L408" s="62">
        <f>H408*K408</f>
        <v>0</v>
      </c>
    </row>
    <row r="409" spans="1:14">
      <c r="A409" s="119">
        <v>0</v>
      </c>
      <c r="B409" s="123">
        <v>465883</v>
      </c>
      <c r="C409" s="6" t="s">
        <v>5076</v>
      </c>
      <c r="D409" s="6" t="s">
        <v>2061</v>
      </c>
      <c r="E409" s="6" t="s">
        <v>7</v>
      </c>
      <c r="F409" s="7">
        <v>4.43</v>
      </c>
      <c r="G409" s="5">
        <f>ROUND(F409*Курс_EUR,2)</f>
        <v>465.15</v>
      </c>
      <c r="H409" s="61"/>
      <c r="I409" s="62">
        <f>F409*(1-Скидка_ROXELPRO)</f>
        <v>4.43</v>
      </c>
      <c r="J409" s="62">
        <f>I409*H409</f>
        <v>0</v>
      </c>
      <c r="K409" s="62">
        <f>G409*(1-Скидка_ROXELPRO)</f>
        <v>465.15</v>
      </c>
      <c r="L409" s="62">
        <f>H409*K409</f>
        <v>0</v>
      </c>
    </row>
    <row r="410" spans="1:14">
      <c r="A410" s="119"/>
      <c r="B410" s="123"/>
      <c r="C410" s="6"/>
      <c r="D410" s="6"/>
      <c r="E410" s="6"/>
      <c r="F410" s="7"/>
      <c r="G410" s="7"/>
      <c r="H410" s="61"/>
      <c r="I410" s="62"/>
      <c r="J410" s="62"/>
      <c r="K410" s="62"/>
      <c r="L410" s="62"/>
    </row>
    <row r="411" spans="1:14">
      <c r="A411" s="119">
        <v>0</v>
      </c>
      <c r="B411" s="123">
        <v>466822</v>
      </c>
      <c r="C411" s="6" t="s">
        <v>5077</v>
      </c>
      <c r="D411" s="6" t="s">
        <v>2061</v>
      </c>
      <c r="E411" s="6" t="s">
        <v>7</v>
      </c>
      <c r="F411" s="7">
        <v>6.03</v>
      </c>
      <c r="G411" s="5">
        <f>ROUND(F411*Курс_EUR,2)</f>
        <v>633.15</v>
      </c>
      <c r="H411" s="61"/>
      <c r="I411" s="62">
        <f>F411*(1-Скидка_ROXELPRO)</f>
        <v>6.03</v>
      </c>
      <c r="J411" s="62">
        <f>I411*H411</f>
        <v>0</v>
      </c>
      <c r="K411" s="62">
        <f>G411*(1-Скидка_ROXELPRO)</f>
        <v>633.15</v>
      </c>
      <c r="L411" s="62">
        <f>H411*K411</f>
        <v>0</v>
      </c>
    </row>
    <row r="412" spans="1:14">
      <c r="A412" s="119">
        <v>0</v>
      </c>
      <c r="B412" s="123">
        <v>466824</v>
      </c>
      <c r="C412" s="6" t="s">
        <v>5078</v>
      </c>
      <c r="D412" s="6" t="s">
        <v>2061</v>
      </c>
      <c r="E412" s="6" t="s">
        <v>7</v>
      </c>
      <c r="F412" s="7">
        <v>8.61</v>
      </c>
      <c r="G412" s="5">
        <f>ROUND(F412*Курс_EUR,2)</f>
        <v>904.05</v>
      </c>
      <c r="H412" s="61"/>
      <c r="I412" s="62">
        <f>F412*(1-Скидка_ROXELPRO)</f>
        <v>8.61</v>
      </c>
      <c r="J412" s="62">
        <f>I412*H412</f>
        <v>0</v>
      </c>
      <c r="K412" s="62">
        <f>G412*(1-Скидка_ROXELPRO)</f>
        <v>904.05</v>
      </c>
      <c r="L412" s="62">
        <f>H412*K412</f>
        <v>0</v>
      </c>
    </row>
    <row r="413" spans="1:14">
      <c r="A413" s="119">
        <v>0</v>
      </c>
      <c r="B413" s="123">
        <v>466845</v>
      </c>
      <c r="C413" s="6" t="s">
        <v>5079</v>
      </c>
      <c r="D413" s="6" t="s">
        <v>2061</v>
      </c>
      <c r="E413" s="6" t="s">
        <v>7</v>
      </c>
      <c r="F413" s="7">
        <v>7.87</v>
      </c>
      <c r="G413" s="5">
        <f>ROUND(F413*Курс_EUR,2)</f>
        <v>826.35</v>
      </c>
      <c r="H413" s="61"/>
      <c r="I413" s="62">
        <f>F413*(1-Скидка_ROXELPRO)</f>
        <v>7.87</v>
      </c>
      <c r="J413" s="62">
        <f>I413*H413</f>
        <v>0</v>
      </c>
      <c r="K413" s="62">
        <f>G413*(1-Скидка_ROXELPRO)</f>
        <v>826.35</v>
      </c>
      <c r="L413" s="62">
        <f>H413*K413</f>
        <v>0</v>
      </c>
    </row>
    <row r="414" spans="1:14" ht="12.45" thickBot="1">
      <c r="A414" s="119"/>
      <c r="B414" s="123"/>
      <c r="C414" s="6"/>
      <c r="D414" s="6"/>
      <c r="E414" s="6"/>
      <c r="F414" s="7"/>
      <c r="G414" s="7"/>
      <c r="H414" s="61"/>
      <c r="I414" s="62"/>
      <c r="J414" s="62"/>
      <c r="K414" s="62"/>
      <c r="L414" s="62"/>
    </row>
    <row r="415" spans="1:14" ht="12.45" thickBot="1">
      <c r="A415" s="119"/>
      <c r="B415" s="338" t="s">
        <v>5080</v>
      </c>
      <c r="C415" s="339"/>
      <c r="D415" s="339"/>
      <c r="E415" s="339"/>
      <c r="F415" s="340"/>
      <c r="G415" s="297"/>
      <c r="H415" s="61"/>
      <c r="I415" s="62"/>
      <c r="J415" s="62"/>
      <c r="K415" s="62"/>
      <c r="L415" s="62"/>
    </row>
    <row r="416" spans="1:14">
      <c r="A416" s="119">
        <v>0</v>
      </c>
      <c r="B416" s="123">
        <v>482502</v>
      </c>
      <c r="C416" s="6" t="s">
        <v>5226</v>
      </c>
      <c r="D416" s="6" t="s">
        <v>1982</v>
      </c>
      <c r="E416" s="6" t="s">
        <v>7</v>
      </c>
      <c r="F416" s="7">
        <v>20.57</v>
      </c>
      <c r="G416" s="5">
        <f>ROUND(F416*Курс_EUR,2)</f>
        <v>2159.85</v>
      </c>
      <c r="H416" s="61"/>
      <c r="I416" s="62">
        <f>F416*(1-Скидка_ROXELPRO)</f>
        <v>20.57</v>
      </c>
      <c r="J416" s="62">
        <f>I416*H416</f>
        <v>0</v>
      </c>
      <c r="K416" s="62">
        <f>G416*(1-Скидка_ROXELPRO)</f>
        <v>2159.85</v>
      </c>
      <c r="L416" s="62">
        <f>H416*K416</f>
        <v>0</v>
      </c>
      <c r="M416" s="83"/>
      <c r="N416" s="83"/>
    </row>
    <row r="417" spans="1:12">
      <c r="A417" s="119">
        <v>0</v>
      </c>
      <c r="B417" s="123">
        <v>482505</v>
      </c>
      <c r="C417" s="6" t="s">
        <v>5081</v>
      </c>
      <c r="D417" s="6" t="s">
        <v>1982</v>
      </c>
      <c r="E417" s="6" t="s">
        <v>7</v>
      </c>
      <c r="F417" s="7">
        <v>20.350000000000001</v>
      </c>
      <c r="G417" s="5">
        <f>ROUND(F417*Курс_EUR,2)</f>
        <v>2136.75</v>
      </c>
      <c r="H417" s="61"/>
      <c r="I417" s="62">
        <f>F417*(1-Скидка_ROXELPRO)</f>
        <v>20.350000000000001</v>
      </c>
      <c r="J417" s="62">
        <f>I417*H417</f>
        <v>0</v>
      </c>
      <c r="K417" s="62">
        <f>G417*(1-Скидка_ROXELPRO)</f>
        <v>2136.75</v>
      </c>
      <c r="L417" s="62">
        <f>H417*K417</f>
        <v>0</v>
      </c>
    </row>
    <row r="418" spans="1:12">
      <c r="A418" s="119">
        <v>0</v>
      </c>
      <c r="B418" s="123">
        <v>482520</v>
      </c>
      <c r="C418" s="6" t="s">
        <v>5082</v>
      </c>
      <c r="D418" s="6" t="s">
        <v>2087</v>
      </c>
      <c r="E418" s="6" t="s">
        <v>7</v>
      </c>
      <c r="F418" s="7">
        <v>80.98</v>
      </c>
      <c r="G418" s="5">
        <f>ROUND(F418*Курс_EUR,2)</f>
        <v>8502.9</v>
      </c>
      <c r="H418" s="61"/>
      <c r="I418" s="62">
        <f>F418*(1-Скидка_ROXELPRO)</f>
        <v>80.98</v>
      </c>
      <c r="J418" s="62">
        <f>I418*H418</f>
        <v>0</v>
      </c>
      <c r="K418" s="62">
        <f>G418*(1-Скидка_ROXELPRO)</f>
        <v>8502.9</v>
      </c>
      <c r="L418" s="62">
        <f>H418*K418</f>
        <v>0</v>
      </c>
    </row>
    <row r="419" spans="1:12" ht="12.45" thickBot="1">
      <c r="A419" s="119"/>
      <c r="B419" s="123"/>
      <c r="C419" s="6"/>
      <c r="D419" s="6"/>
      <c r="E419" s="6"/>
      <c r="F419" s="7"/>
      <c r="G419" s="7"/>
      <c r="H419" s="61"/>
      <c r="I419" s="62"/>
      <c r="J419" s="62"/>
      <c r="K419" s="62"/>
      <c r="L419" s="62"/>
    </row>
    <row r="420" spans="1:12" ht="12.45" thickBot="1">
      <c r="A420" s="119"/>
      <c r="B420" s="338" t="s">
        <v>3150</v>
      </c>
      <c r="C420" s="339"/>
      <c r="D420" s="339"/>
      <c r="E420" s="339"/>
      <c r="F420" s="340"/>
      <c r="G420" s="297"/>
      <c r="H420" s="61"/>
      <c r="I420" s="62"/>
      <c r="J420" s="62"/>
      <c r="K420" s="62"/>
      <c r="L420" s="62"/>
    </row>
    <row r="421" spans="1:12">
      <c r="A421" s="119">
        <v>0</v>
      </c>
      <c r="B421" s="123">
        <v>491261</v>
      </c>
      <c r="C421" s="6" t="s">
        <v>5083</v>
      </c>
      <c r="D421" s="6" t="s">
        <v>5084</v>
      </c>
      <c r="E421" s="6" t="s">
        <v>22</v>
      </c>
      <c r="F421" s="7">
        <v>2.7</v>
      </c>
      <c r="G421" s="5">
        <f t="shared" ref="G421:G440" si="114">ROUND(F421*Курс_EUR,2)</f>
        <v>283.5</v>
      </c>
      <c r="H421" s="61"/>
      <c r="I421" s="62">
        <f t="shared" ref="I421:I440" si="115">F421*(1-Скидка_ROXELPRO)</f>
        <v>2.7</v>
      </c>
      <c r="J421" s="62">
        <f t="shared" ref="J421:J440" si="116">I421*H421</f>
        <v>0</v>
      </c>
      <c r="K421" s="62">
        <f t="shared" ref="K421:K440" si="117">G421*(1-Скидка_ROXELPRO)</f>
        <v>283.5</v>
      </c>
      <c r="L421" s="62">
        <f t="shared" ref="L421:L440" si="118">H421*K421</f>
        <v>0</v>
      </c>
    </row>
    <row r="422" spans="1:12">
      <c r="A422" s="119">
        <v>0</v>
      </c>
      <c r="B422" s="123">
        <v>491271</v>
      </c>
      <c r="C422" s="6" t="s">
        <v>5085</v>
      </c>
      <c r="D422" s="6" t="s">
        <v>1984</v>
      </c>
      <c r="E422" s="6" t="s">
        <v>7</v>
      </c>
      <c r="F422" s="7">
        <v>0.96</v>
      </c>
      <c r="G422" s="5">
        <f t="shared" si="114"/>
        <v>100.8</v>
      </c>
      <c r="H422" s="61"/>
      <c r="I422" s="62">
        <f t="shared" si="115"/>
        <v>0.96</v>
      </c>
      <c r="J422" s="62">
        <f t="shared" si="116"/>
        <v>0</v>
      </c>
      <c r="K422" s="62">
        <f t="shared" si="117"/>
        <v>100.8</v>
      </c>
      <c r="L422" s="62">
        <f t="shared" si="118"/>
        <v>0</v>
      </c>
    </row>
    <row r="423" spans="1:12">
      <c r="A423" s="119">
        <v>0</v>
      </c>
      <c r="B423" s="123">
        <v>492123</v>
      </c>
      <c r="C423" s="6" t="s">
        <v>5086</v>
      </c>
      <c r="D423" s="6" t="s">
        <v>5087</v>
      </c>
      <c r="E423" s="6" t="s">
        <v>7</v>
      </c>
      <c r="F423" s="7">
        <v>1.64</v>
      </c>
      <c r="G423" s="5">
        <f t="shared" si="114"/>
        <v>172.2</v>
      </c>
      <c r="H423" s="61"/>
      <c r="I423" s="62">
        <f t="shared" si="115"/>
        <v>1.64</v>
      </c>
      <c r="J423" s="62">
        <f t="shared" si="116"/>
        <v>0</v>
      </c>
      <c r="K423" s="62">
        <f t="shared" si="117"/>
        <v>172.2</v>
      </c>
      <c r="L423" s="62">
        <f t="shared" si="118"/>
        <v>0</v>
      </c>
    </row>
    <row r="424" spans="1:12">
      <c r="A424" s="119">
        <v>0</v>
      </c>
      <c r="B424" s="123">
        <v>492222</v>
      </c>
      <c r="C424" s="6" t="s">
        <v>5088</v>
      </c>
      <c r="D424" s="6" t="s">
        <v>4933</v>
      </c>
      <c r="E424" s="6" t="s">
        <v>1552</v>
      </c>
      <c r="F424" s="7">
        <v>4.4800000000000004</v>
      </c>
      <c r="G424" s="5">
        <f t="shared" si="114"/>
        <v>470.4</v>
      </c>
      <c r="H424" s="61"/>
      <c r="I424" s="62">
        <f t="shared" si="115"/>
        <v>4.4800000000000004</v>
      </c>
      <c r="J424" s="62">
        <f t="shared" si="116"/>
        <v>0</v>
      </c>
      <c r="K424" s="62">
        <f t="shared" si="117"/>
        <v>470.4</v>
      </c>
      <c r="L424" s="62">
        <f t="shared" si="118"/>
        <v>0</v>
      </c>
    </row>
    <row r="425" spans="1:12">
      <c r="A425" s="119">
        <v>0</v>
      </c>
      <c r="B425" s="123">
        <v>492242</v>
      </c>
      <c r="C425" s="6" t="s">
        <v>5089</v>
      </c>
      <c r="D425" s="6" t="s">
        <v>4933</v>
      </c>
      <c r="E425" s="6" t="s">
        <v>1552</v>
      </c>
      <c r="F425" s="7">
        <v>4.4800000000000004</v>
      </c>
      <c r="G425" s="5">
        <f t="shared" si="114"/>
        <v>470.4</v>
      </c>
      <c r="H425" s="61"/>
      <c r="I425" s="62">
        <f t="shared" si="115"/>
        <v>4.4800000000000004</v>
      </c>
      <c r="J425" s="62">
        <f t="shared" si="116"/>
        <v>0</v>
      </c>
      <c r="K425" s="62">
        <f t="shared" si="117"/>
        <v>470.4</v>
      </c>
      <c r="L425" s="62">
        <f t="shared" si="118"/>
        <v>0</v>
      </c>
    </row>
    <row r="426" spans="1:12">
      <c r="A426" s="119">
        <v>0</v>
      </c>
      <c r="B426" s="123">
        <v>492414</v>
      </c>
      <c r="C426" s="6" t="s">
        <v>5090</v>
      </c>
      <c r="D426" s="6" t="s">
        <v>5091</v>
      </c>
      <c r="E426" s="6" t="s">
        <v>5092</v>
      </c>
      <c r="F426" s="7">
        <v>107.63</v>
      </c>
      <c r="G426" s="5">
        <f t="shared" si="114"/>
        <v>11301.15</v>
      </c>
      <c r="H426" s="61"/>
      <c r="I426" s="62">
        <f t="shared" si="115"/>
        <v>107.63</v>
      </c>
      <c r="J426" s="62">
        <f t="shared" si="116"/>
        <v>0</v>
      </c>
      <c r="K426" s="62">
        <f t="shared" si="117"/>
        <v>11301.15</v>
      </c>
      <c r="L426" s="62">
        <f t="shared" si="118"/>
        <v>0</v>
      </c>
    </row>
    <row r="427" spans="1:12">
      <c r="A427" s="119">
        <v>0</v>
      </c>
      <c r="B427" s="123">
        <v>492452</v>
      </c>
      <c r="C427" s="6" t="s">
        <v>5093</v>
      </c>
      <c r="D427" s="6" t="s">
        <v>2065</v>
      </c>
      <c r="E427" s="6" t="s">
        <v>2068</v>
      </c>
      <c r="F427" s="7">
        <v>23.1</v>
      </c>
      <c r="G427" s="5">
        <f t="shared" si="114"/>
        <v>2425.5</v>
      </c>
      <c r="H427" s="61"/>
      <c r="I427" s="62">
        <f t="shared" si="115"/>
        <v>23.1</v>
      </c>
      <c r="J427" s="62">
        <f t="shared" si="116"/>
        <v>0</v>
      </c>
      <c r="K427" s="62">
        <f t="shared" si="117"/>
        <v>2425.5</v>
      </c>
      <c r="L427" s="62">
        <f t="shared" si="118"/>
        <v>0</v>
      </c>
    </row>
    <row r="428" spans="1:12">
      <c r="A428" s="119">
        <v>0</v>
      </c>
      <c r="B428" s="123">
        <v>493161</v>
      </c>
      <c r="C428" s="6" t="s">
        <v>5094</v>
      </c>
      <c r="D428" s="6" t="s">
        <v>5095</v>
      </c>
      <c r="E428" s="6" t="s">
        <v>7</v>
      </c>
      <c r="F428" s="7">
        <v>0.59</v>
      </c>
      <c r="G428" s="5">
        <f t="shared" si="114"/>
        <v>61.95</v>
      </c>
      <c r="H428" s="61"/>
      <c r="I428" s="62">
        <f t="shared" si="115"/>
        <v>0.59</v>
      </c>
      <c r="J428" s="62">
        <f t="shared" si="116"/>
        <v>0</v>
      </c>
      <c r="K428" s="62">
        <f t="shared" si="117"/>
        <v>61.95</v>
      </c>
      <c r="L428" s="62">
        <f t="shared" si="118"/>
        <v>0</v>
      </c>
    </row>
    <row r="429" spans="1:12">
      <c r="A429" s="119">
        <v>0</v>
      </c>
      <c r="B429" s="123">
        <v>493171</v>
      </c>
      <c r="C429" s="6" t="s">
        <v>5096</v>
      </c>
      <c r="D429" s="6" t="s">
        <v>5095</v>
      </c>
      <c r="E429" s="6" t="s">
        <v>7</v>
      </c>
      <c r="F429" s="7">
        <v>0.59</v>
      </c>
      <c r="G429" s="5">
        <f t="shared" si="114"/>
        <v>61.95</v>
      </c>
      <c r="H429" s="61"/>
      <c r="I429" s="62">
        <f t="shared" si="115"/>
        <v>0.59</v>
      </c>
      <c r="J429" s="62">
        <f t="shared" si="116"/>
        <v>0</v>
      </c>
      <c r="K429" s="62">
        <f t="shared" si="117"/>
        <v>61.95</v>
      </c>
      <c r="L429" s="62">
        <f t="shared" si="118"/>
        <v>0</v>
      </c>
    </row>
    <row r="430" spans="1:12">
      <c r="A430" s="119">
        <v>0</v>
      </c>
      <c r="B430" s="120">
        <v>493542</v>
      </c>
      <c r="C430" s="4" t="s">
        <v>5097</v>
      </c>
      <c r="D430" s="4" t="s">
        <v>5098</v>
      </c>
      <c r="E430" s="4" t="s">
        <v>1552</v>
      </c>
      <c r="F430" s="5">
        <v>6.12</v>
      </c>
      <c r="G430" s="5">
        <f t="shared" si="114"/>
        <v>642.6</v>
      </c>
      <c r="H430" s="61"/>
      <c r="I430" s="62">
        <f t="shared" si="115"/>
        <v>6.12</v>
      </c>
      <c r="J430" s="62">
        <f t="shared" si="116"/>
        <v>0</v>
      </c>
      <c r="K430" s="62">
        <f t="shared" si="117"/>
        <v>642.6</v>
      </c>
      <c r="L430" s="62">
        <f t="shared" si="118"/>
        <v>0</v>
      </c>
    </row>
    <row r="431" spans="1:12">
      <c r="A431" s="119">
        <v>0</v>
      </c>
      <c r="B431" s="120">
        <v>494212</v>
      </c>
      <c r="C431" s="4" t="s">
        <v>5099</v>
      </c>
      <c r="D431" s="4" t="s">
        <v>2069</v>
      </c>
      <c r="E431" s="4" t="s">
        <v>7</v>
      </c>
      <c r="F431" s="5">
        <v>29.63</v>
      </c>
      <c r="G431" s="5">
        <f t="shared" si="114"/>
        <v>3111.15</v>
      </c>
      <c r="H431" s="61"/>
      <c r="I431" s="62">
        <f t="shared" si="115"/>
        <v>29.63</v>
      </c>
      <c r="J431" s="62">
        <f t="shared" si="116"/>
        <v>0</v>
      </c>
      <c r="K431" s="62">
        <f t="shared" si="117"/>
        <v>3111.15</v>
      </c>
      <c r="L431" s="62">
        <f t="shared" si="118"/>
        <v>0</v>
      </c>
    </row>
    <row r="432" spans="1:12">
      <c r="A432" s="119">
        <v>0</v>
      </c>
      <c r="B432" s="120">
        <v>494292</v>
      </c>
      <c r="C432" s="4" t="s">
        <v>5100</v>
      </c>
      <c r="D432" s="4" t="s">
        <v>5101</v>
      </c>
      <c r="E432" s="4" t="s">
        <v>22</v>
      </c>
      <c r="F432" s="5">
        <v>2.2999999999999998</v>
      </c>
      <c r="G432" s="5">
        <f t="shared" si="114"/>
        <v>241.5</v>
      </c>
      <c r="H432" s="61"/>
      <c r="I432" s="62">
        <f t="shared" si="115"/>
        <v>2.2999999999999998</v>
      </c>
      <c r="J432" s="62">
        <f t="shared" si="116"/>
        <v>0</v>
      </c>
      <c r="K432" s="62">
        <f t="shared" si="117"/>
        <v>241.5</v>
      </c>
      <c r="L432" s="62">
        <f t="shared" si="118"/>
        <v>0</v>
      </c>
    </row>
    <row r="433" spans="1:13">
      <c r="A433" s="119">
        <v>0</v>
      </c>
      <c r="B433" s="120">
        <v>495191</v>
      </c>
      <c r="C433" s="4" t="s">
        <v>5102</v>
      </c>
      <c r="D433" s="4" t="s">
        <v>1985</v>
      </c>
      <c r="E433" s="4" t="s">
        <v>1551</v>
      </c>
      <c r="F433" s="5">
        <v>9.77</v>
      </c>
      <c r="G433" s="5">
        <f t="shared" si="114"/>
        <v>1025.8499999999999</v>
      </c>
      <c r="H433" s="61"/>
      <c r="I433" s="62">
        <f t="shared" si="115"/>
        <v>9.77</v>
      </c>
      <c r="J433" s="62">
        <f t="shared" si="116"/>
        <v>0</v>
      </c>
      <c r="K433" s="62">
        <f t="shared" si="117"/>
        <v>1025.8499999999999</v>
      </c>
      <c r="L433" s="62">
        <f t="shared" si="118"/>
        <v>0</v>
      </c>
    </row>
    <row r="434" spans="1:13">
      <c r="A434" s="119">
        <v>0</v>
      </c>
      <c r="B434" s="120">
        <v>495512</v>
      </c>
      <c r="C434" s="4" t="s">
        <v>5103</v>
      </c>
      <c r="D434" s="4" t="s">
        <v>2087</v>
      </c>
      <c r="E434" s="4" t="s">
        <v>7</v>
      </c>
      <c r="F434" s="5">
        <v>31.48</v>
      </c>
      <c r="G434" s="5">
        <f t="shared" si="114"/>
        <v>3305.4</v>
      </c>
      <c r="H434" s="61"/>
      <c r="I434" s="62">
        <f t="shared" si="115"/>
        <v>31.48</v>
      </c>
      <c r="J434" s="62">
        <f t="shared" si="116"/>
        <v>0</v>
      </c>
      <c r="K434" s="62">
        <f t="shared" si="117"/>
        <v>3305.4</v>
      </c>
      <c r="L434" s="62">
        <f t="shared" si="118"/>
        <v>0</v>
      </c>
      <c r="M434" s="1" t="s">
        <v>4825</v>
      </c>
    </row>
    <row r="435" spans="1:13">
      <c r="A435" s="119">
        <v>0</v>
      </c>
      <c r="B435" s="120">
        <v>499125</v>
      </c>
      <c r="C435" s="4" t="s">
        <v>5104</v>
      </c>
      <c r="D435" s="4" t="s">
        <v>5105</v>
      </c>
      <c r="E435" s="4" t="s">
        <v>7</v>
      </c>
      <c r="F435" s="5">
        <v>0.13</v>
      </c>
      <c r="G435" s="5">
        <f t="shared" si="114"/>
        <v>13.65</v>
      </c>
      <c r="H435" s="61"/>
      <c r="I435" s="62">
        <f t="shared" si="115"/>
        <v>0.13</v>
      </c>
      <c r="J435" s="62">
        <f t="shared" si="116"/>
        <v>0</v>
      </c>
      <c r="K435" s="62">
        <f t="shared" si="117"/>
        <v>13.65</v>
      </c>
      <c r="L435" s="62">
        <f t="shared" si="118"/>
        <v>0</v>
      </c>
    </row>
    <row r="436" spans="1:13">
      <c r="A436" s="119">
        <v>0</v>
      </c>
      <c r="B436" s="120">
        <v>499141</v>
      </c>
      <c r="C436" s="4" t="s">
        <v>5106</v>
      </c>
      <c r="D436" s="4" t="s">
        <v>1906</v>
      </c>
      <c r="E436" s="4" t="s">
        <v>7</v>
      </c>
      <c r="F436" s="5">
        <v>0.38</v>
      </c>
      <c r="G436" s="5">
        <f t="shared" si="114"/>
        <v>39.9</v>
      </c>
      <c r="H436" s="61"/>
      <c r="I436" s="62">
        <f t="shared" si="115"/>
        <v>0.38</v>
      </c>
      <c r="J436" s="62">
        <f t="shared" si="116"/>
        <v>0</v>
      </c>
      <c r="K436" s="62">
        <f t="shared" si="117"/>
        <v>39.9</v>
      </c>
      <c r="L436" s="62">
        <f t="shared" si="118"/>
        <v>0</v>
      </c>
    </row>
    <row r="437" spans="1:13">
      <c r="A437" s="119">
        <v>0</v>
      </c>
      <c r="B437" s="120">
        <v>499244</v>
      </c>
      <c r="C437" s="4" t="s">
        <v>3229</v>
      </c>
      <c r="D437" s="4" t="s">
        <v>3230</v>
      </c>
      <c r="E437" s="4" t="s">
        <v>22</v>
      </c>
      <c r="F437" s="5">
        <v>15.5</v>
      </c>
      <c r="G437" s="5">
        <f t="shared" si="114"/>
        <v>1627.5</v>
      </c>
      <c r="H437" s="61"/>
      <c r="I437" s="62">
        <f t="shared" si="115"/>
        <v>15.5</v>
      </c>
      <c r="J437" s="62">
        <f t="shared" si="116"/>
        <v>0</v>
      </c>
      <c r="K437" s="62">
        <f t="shared" si="117"/>
        <v>1627.5</v>
      </c>
      <c r="L437" s="62">
        <f t="shared" si="118"/>
        <v>0</v>
      </c>
    </row>
    <row r="438" spans="1:13">
      <c r="A438" s="119">
        <v>0</v>
      </c>
      <c r="B438" s="120">
        <v>499246</v>
      </c>
      <c r="C438" s="4" t="s">
        <v>3231</v>
      </c>
      <c r="D438" s="4" t="s">
        <v>3232</v>
      </c>
      <c r="E438" s="4" t="s">
        <v>22</v>
      </c>
      <c r="F438" s="5">
        <v>7.5</v>
      </c>
      <c r="G438" s="5">
        <f t="shared" si="114"/>
        <v>787.5</v>
      </c>
      <c r="H438" s="61"/>
      <c r="I438" s="62">
        <f t="shared" si="115"/>
        <v>7.5</v>
      </c>
      <c r="J438" s="62">
        <f t="shared" si="116"/>
        <v>0</v>
      </c>
      <c r="K438" s="62">
        <f t="shared" si="117"/>
        <v>787.5</v>
      </c>
      <c r="L438" s="62">
        <f t="shared" si="118"/>
        <v>0</v>
      </c>
    </row>
    <row r="439" spans="1:13">
      <c r="A439" s="119">
        <v>0</v>
      </c>
      <c r="B439" s="120">
        <v>499342</v>
      </c>
      <c r="C439" s="4" t="s">
        <v>5107</v>
      </c>
      <c r="D439" s="4" t="s">
        <v>5108</v>
      </c>
      <c r="E439" s="4" t="s">
        <v>22</v>
      </c>
      <c r="F439" s="5">
        <v>17.5</v>
      </c>
      <c r="G439" s="5">
        <f t="shared" si="114"/>
        <v>1837.5</v>
      </c>
      <c r="H439" s="61"/>
      <c r="I439" s="62">
        <f t="shared" si="115"/>
        <v>17.5</v>
      </c>
      <c r="J439" s="62">
        <f t="shared" si="116"/>
        <v>0</v>
      </c>
      <c r="K439" s="62">
        <f t="shared" si="117"/>
        <v>1837.5</v>
      </c>
      <c r="L439" s="62">
        <f t="shared" si="118"/>
        <v>0</v>
      </c>
    </row>
    <row r="440" spans="1:13">
      <c r="A440" s="119">
        <v>0</v>
      </c>
      <c r="B440" s="120">
        <v>499343</v>
      </c>
      <c r="C440" s="4" t="s">
        <v>5109</v>
      </c>
      <c r="D440" s="4" t="s">
        <v>5110</v>
      </c>
      <c r="E440" s="4" t="s">
        <v>22</v>
      </c>
      <c r="F440" s="5">
        <v>10.5</v>
      </c>
      <c r="G440" s="5">
        <f t="shared" si="114"/>
        <v>1102.5</v>
      </c>
      <c r="H440" s="61"/>
      <c r="I440" s="62">
        <f t="shared" si="115"/>
        <v>10.5</v>
      </c>
      <c r="J440" s="62">
        <f t="shared" si="116"/>
        <v>0</v>
      </c>
      <c r="K440" s="62">
        <f t="shared" si="117"/>
        <v>1102.5</v>
      </c>
      <c r="L440" s="62">
        <f t="shared" si="118"/>
        <v>0</v>
      </c>
    </row>
    <row r="441" spans="1:13">
      <c r="A441" s="119"/>
      <c r="B441" s="123"/>
      <c r="C441" s="6"/>
      <c r="D441" s="6"/>
      <c r="E441" s="6"/>
      <c r="F441" s="7"/>
      <c r="G441" s="7"/>
      <c r="H441" s="61"/>
      <c r="I441" s="62"/>
      <c r="J441" s="62"/>
      <c r="K441" s="62"/>
      <c r="L441" s="62"/>
    </row>
    <row r="442" spans="1:13" ht="16.3" thickBot="1">
      <c r="A442" s="119"/>
      <c r="B442" s="341" t="s">
        <v>21</v>
      </c>
      <c r="C442" s="341"/>
      <c r="D442" s="341"/>
      <c r="E442" s="341"/>
      <c r="F442" s="342"/>
      <c r="G442" s="298"/>
      <c r="H442" s="61"/>
      <c r="I442" s="62"/>
      <c r="J442" s="62"/>
      <c r="K442" s="62"/>
      <c r="L442" s="62"/>
    </row>
    <row r="443" spans="1:13" ht="12.45" thickBot="1">
      <c r="A443" s="119"/>
      <c r="B443" s="338" t="s">
        <v>681</v>
      </c>
      <c r="C443" s="339"/>
      <c r="D443" s="339"/>
      <c r="E443" s="339"/>
      <c r="F443" s="340"/>
      <c r="G443" s="297"/>
      <c r="H443" s="61"/>
      <c r="I443" s="62"/>
      <c r="J443" s="62"/>
      <c r="K443" s="62"/>
      <c r="L443" s="62"/>
    </row>
    <row r="444" spans="1:13">
      <c r="A444" s="119">
        <v>0</v>
      </c>
      <c r="B444" s="120">
        <v>512221</v>
      </c>
      <c r="C444" s="4" t="s">
        <v>5111</v>
      </c>
      <c r="D444" s="4" t="s">
        <v>5091</v>
      </c>
      <c r="E444" s="4" t="s">
        <v>7</v>
      </c>
      <c r="F444" s="5">
        <v>6.48</v>
      </c>
      <c r="G444" s="5">
        <f>ROUND(F444*Курс_EUR,2)</f>
        <v>680.4</v>
      </c>
      <c r="H444" s="61"/>
      <c r="I444" s="62">
        <f>F444*(1-Скидка_ROXELPRO)</f>
        <v>6.48</v>
      </c>
      <c r="J444" s="62">
        <f>I444*H444</f>
        <v>0</v>
      </c>
      <c r="K444" s="62">
        <f>G444*(1-Скидка_ROXELPRO)</f>
        <v>680.4</v>
      </c>
      <c r="L444" s="62">
        <f>H444*K444</f>
        <v>0</v>
      </c>
    </row>
    <row r="445" spans="1:13">
      <c r="A445" s="119">
        <v>0</v>
      </c>
      <c r="B445" s="120">
        <v>512222</v>
      </c>
      <c r="C445" s="4" t="s">
        <v>5112</v>
      </c>
      <c r="D445" s="4" t="s">
        <v>5113</v>
      </c>
      <c r="E445" s="4" t="s">
        <v>7</v>
      </c>
      <c r="F445" s="5">
        <v>9.41</v>
      </c>
      <c r="G445" s="5">
        <f>ROUND(F445*Курс_EUR,2)</f>
        <v>988.05</v>
      </c>
      <c r="H445" s="61"/>
      <c r="I445" s="62">
        <f>F445*(1-Скидка_ROXELPRO)</f>
        <v>9.41</v>
      </c>
      <c r="J445" s="62">
        <f>I445*H445</f>
        <v>0</v>
      </c>
      <c r="K445" s="62">
        <f>G445*(1-Скидка_ROXELPRO)</f>
        <v>988.05</v>
      </c>
      <c r="L445" s="62">
        <f>H445*K445</f>
        <v>0</v>
      </c>
    </row>
    <row r="446" spans="1:13">
      <c r="A446" s="119">
        <v>0</v>
      </c>
      <c r="B446" s="120">
        <v>512223</v>
      </c>
      <c r="C446" s="4" t="s">
        <v>5114</v>
      </c>
      <c r="D446" s="4" t="s">
        <v>2060</v>
      </c>
      <c r="E446" s="4" t="s">
        <v>7</v>
      </c>
      <c r="F446" s="5">
        <v>12.33</v>
      </c>
      <c r="G446" s="5">
        <f>ROUND(F446*Курс_EUR,2)</f>
        <v>1294.6500000000001</v>
      </c>
      <c r="H446" s="61"/>
      <c r="I446" s="62">
        <f>F446*(1-Скидка_ROXELPRO)</f>
        <v>12.33</v>
      </c>
      <c r="J446" s="62">
        <f>I446*H446</f>
        <v>0</v>
      </c>
      <c r="K446" s="62">
        <f>G446*(1-Скидка_ROXELPRO)</f>
        <v>1294.6500000000001</v>
      </c>
      <c r="L446" s="62">
        <f>H446*K446</f>
        <v>0</v>
      </c>
    </row>
    <row r="447" spans="1:13">
      <c r="A447" s="119">
        <v>0</v>
      </c>
      <c r="B447" s="120">
        <v>512224</v>
      </c>
      <c r="C447" s="4" t="s">
        <v>5115</v>
      </c>
      <c r="D447" s="4" t="s">
        <v>4530</v>
      </c>
      <c r="E447" s="4" t="s">
        <v>7</v>
      </c>
      <c r="F447" s="5">
        <v>16.239999999999998</v>
      </c>
      <c r="G447" s="5">
        <f>ROUND(F447*Курс_EUR,2)</f>
        <v>1705.2</v>
      </c>
      <c r="H447" s="61"/>
      <c r="I447" s="62">
        <f>F447*(1-Скидка_ROXELPRO)</f>
        <v>16.239999999999998</v>
      </c>
      <c r="J447" s="62">
        <f>I447*H447</f>
        <v>0</v>
      </c>
      <c r="K447" s="62">
        <f>G447*(1-Скидка_ROXELPRO)</f>
        <v>1705.2</v>
      </c>
      <c r="L447" s="62">
        <f>H447*K447</f>
        <v>0</v>
      </c>
    </row>
    <row r="448" spans="1:13">
      <c r="A448" s="119">
        <v>0</v>
      </c>
      <c r="B448" s="120">
        <v>512225</v>
      </c>
      <c r="C448" s="4" t="s">
        <v>5116</v>
      </c>
      <c r="D448" s="4" t="s">
        <v>5117</v>
      </c>
      <c r="E448" s="4" t="s">
        <v>7</v>
      </c>
      <c r="F448" s="5">
        <v>19.13</v>
      </c>
      <c r="G448" s="5">
        <f>ROUND(F448*Курс_EUR,2)</f>
        <v>2008.65</v>
      </c>
      <c r="H448" s="61"/>
      <c r="I448" s="62">
        <f>F448*(1-Скидка_ROXELPRO)</f>
        <v>19.13</v>
      </c>
      <c r="J448" s="62">
        <f>I448*H448</f>
        <v>0</v>
      </c>
      <c r="K448" s="62">
        <f>G448*(1-Скидка_ROXELPRO)</f>
        <v>2008.65</v>
      </c>
      <c r="L448" s="62">
        <f>H448*K448</f>
        <v>0</v>
      </c>
    </row>
    <row r="449" spans="1:12">
      <c r="A449" s="119"/>
      <c r="B449" s="120"/>
      <c r="C449" s="4"/>
      <c r="D449" s="4"/>
      <c r="E449" s="4"/>
      <c r="F449" s="5"/>
      <c r="G449" s="5"/>
      <c r="H449" s="61"/>
      <c r="I449" s="62"/>
      <c r="J449" s="62"/>
      <c r="K449" s="62"/>
      <c r="L449" s="62"/>
    </row>
    <row r="450" spans="1:12">
      <c r="A450" s="119">
        <v>0</v>
      </c>
      <c r="B450" s="120">
        <v>512311</v>
      </c>
      <c r="C450" s="4" t="s">
        <v>5118</v>
      </c>
      <c r="D450" s="4" t="s">
        <v>5119</v>
      </c>
      <c r="E450" s="4" t="s">
        <v>7</v>
      </c>
      <c r="F450" s="5">
        <v>2.2799999999999998</v>
      </c>
      <c r="G450" s="5">
        <f>ROUND(F450*Курс_EUR,2)</f>
        <v>239.4</v>
      </c>
      <c r="H450" s="61"/>
      <c r="I450" s="62">
        <f>F450*(1-Скидка_ROXELPRO)</f>
        <v>2.2799999999999998</v>
      </c>
      <c r="J450" s="62">
        <f>I450*H450</f>
        <v>0</v>
      </c>
      <c r="K450" s="62">
        <f>G450*(1-Скидка_ROXELPRO)</f>
        <v>239.4</v>
      </c>
      <c r="L450" s="62">
        <f>H450*K450</f>
        <v>0</v>
      </c>
    </row>
    <row r="451" spans="1:12">
      <c r="A451" s="119">
        <v>0</v>
      </c>
      <c r="B451" s="120">
        <v>512312</v>
      </c>
      <c r="C451" s="4" t="s">
        <v>5120</v>
      </c>
      <c r="D451" s="4" t="s">
        <v>5121</v>
      </c>
      <c r="E451" s="4" t="s">
        <v>7</v>
      </c>
      <c r="F451" s="5">
        <v>3</v>
      </c>
      <c r="G451" s="5">
        <f>ROUND(F451*Курс_EUR,2)</f>
        <v>315</v>
      </c>
      <c r="H451" s="61"/>
      <c r="I451" s="62">
        <f>F451*(1-Скидка_ROXELPRO)</f>
        <v>3</v>
      </c>
      <c r="J451" s="62">
        <f>I451*H451</f>
        <v>0</v>
      </c>
      <c r="K451" s="62">
        <f>G451*(1-Скидка_ROXELPRO)</f>
        <v>315</v>
      </c>
      <c r="L451" s="62">
        <f>H451*K451</f>
        <v>0</v>
      </c>
    </row>
    <row r="452" spans="1:12">
      <c r="A452" s="119">
        <v>0</v>
      </c>
      <c r="B452" s="120">
        <v>512313</v>
      </c>
      <c r="C452" s="4" t="s">
        <v>5122</v>
      </c>
      <c r="D452" s="4" t="s">
        <v>5123</v>
      </c>
      <c r="E452" s="4" t="s">
        <v>7</v>
      </c>
      <c r="F452" s="5">
        <v>3.83</v>
      </c>
      <c r="G452" s="5">
        <f>ROUND(F452*Курс_EUR,2)</f>
        <v>402.15</v>
      </c>
      <c r="H452" s="61"/>
      <c r="I452" s="62">
        <f>F452*(1-Скидка_ROXELPRO)</f>
        <v>3.83</v>
      </c>
      <c r="J452" s="62">
        <f>I452*H452</f>
        <v>0</v>
      </c>
      <c r="K452" s="62">
        <f>G452*(1-Скидка_ROXELPRO)</f>
        <v>402.15</v>
      </c>
      <c r="L452" s="62">
        <f>H452*K452</f>
        <v>0</v>
      </c>
    </row>
    <row r="453" spans="1:12">
      <c r="A453" s="119">
        <v>0</v>
      </c>
      <c r="B453" s="120">
        <v>512314</v>
      </c>
      <c r="C453" s="4" t="s">
        <v>5124</v>
      </c>
      <c r="D453" s="4" t="s">
        <v>5113</v>
      </c>
      <c r="E453" s="4" t="s">
        <v>7</v>
      </c>
      <c r="F453" s="5">
        <v>4.79</v>
      </c>
      <c r="G453" s="5">
        <f>ROUND(F453*Курс_EUR,2)</f>
        <v>502.95</v>
      </c>
      <c r="H453" s="61"/>
      <c r="I453" s="62">
        <f>F453*(1-Скидка_ROXELPRO)</f>
        <v>4.79</v>
      </c>
      <c r="J453" s="62">
        <f>I453*H453</f>
        <v>0</v>
      </c>
      <c r="K453" s="62">
        <f>G453*(1-Скидка_ROXELPRO)</f>
        <v>502.95</v>
      </c>
      <c r="L453" s="62">
        <f>H453*K453</f>
        <v>0</v>
      </c>
    </row>
    <row r="454" spans="1:12">
      <c r="A454" s="119">
        <v>0</v>
      </c>
      <c r="B454" s="120">
        <v>512315</v>
      </c>
      <c r="C454" s="4" t="s">
        <v>5125</v>
      </c>
      <c r="D454" s="4" t="s">
        <v>5126</v>
      </c>
      <c r="E454" s="4" t="s">
        <v>7</v>
      </c>
      <c r="F454" s="5">
        <v>5.51</v>
      </c>
      <c r="G454" s="5">
        <f>ROUND(F454*Курс_EUR,2)</f>
        <v>578.54999999999995</v>
      </c>
      <c r="H454" s="61"/>
      <c r="I454" s="62">
        <f>F454*(1-Скидка_ROXELPRO)</f>
        <v>5.51</v>
      </c>
      <c r="J454" s="62">
        <f>I454*H454</f>
        <v>0</v>
      </c>
      <c r="K454" s="62">
        <f>G454*(1-Скидка_ROXELPRO)</f>
        <v>578.54999999999995</v>
      </c>
      <c r="L454" s="62">
        <f>H454*K454</f>
        <v>0</v>
      </c>
    </row>
    <row r="455" spans="1:12">
      <c r="A455" s="119"/>
      <c r="B455" s="120"/>
      <c r="C455" s="4"/>
      <c r="D455" s="4"/>
      <c r="E455" s="4"/>
      <c r="F455" s="5"/>
      <c r="G455" s="5"/>
      <c r="H455" s="61"/>
      <c r="I455" s="62"/>
      <c r="J455" s="62"/>
      <c r="K455" s="62"/>
      <c r="L455" s="62"/>
    </row>
    <row r="456" spans="1:12">
      <c r="A456" s="119">
        <v>0</v>
      </c>
      <c r="B456" s="120">
        <v>512411</v>
      </c>
      <c r="C456" s="4" t="s">
        <v>5127</v>
      </c>
      <c r="D456" s="4" t="s">
        <v>5119</v>
      </c>
      <c r="E456" s="4" t="s">
        <v>7</v>
      </c>
      <c r="F456" s="5">
        <v>3.04</v>
      </c>
      <c r="G456" s="5">
        <f>ROUND(F456*Курс_EUR,2)</f>
        <v>319.2</v>
      </c>
      <c r="H456" s="61"/>
      <c r="I456" s="62">
        <f>F456*(1-Скидка_ROXELPRO)</f>
        <v>3.04</v>
      </c>
      <c r="J456" s="62">
        <f>I456*H456</f>
        <v>0</v>
      </c>
      <c r="K456" s="62">
        <f>G456*(1-Скидка_ROXELPRO)</f>
        <v>319.2</v>
      </c>
      <c r="L456" s="62">
        <f>H456*K456</f>
        <v>0</v>
      </c>
    </row>
    <row r="457" spans="1:12">
      <c r="A457" s="119">
        <v>0</v>
      </c>
      <c r="B457" s="120">
        <v>512412</v>
      </c>
      <c r="C457" s="4" t="s">
        <v>5128</v>
      </c>
      <c r="D457" s="4" t="s">
        <v>5121</v>
      </c>
      <c r="E457" s="4" t="s">
        <v>7</v>
      </c>
      <c r="F457" s="5">
        <v>3.96</v>
      </c>
      <c r="G457" s="5">
        <f>ROUND(F457*Курс_EUR,2)</f>
        <v>415.8</v>
      </c>
      <c r="H457" s="61"/>
      <c r="I457" s="62">
        <f>F457*(1-Скидка_ROXELPRO)</f>
        <v>3.96</v>
      </c>
      <c r="J457" s="62">
        <f>I457*H457</f>
        <v>0</v>
      </c>
      <c r="K457" s="62">
        <f>G457*(1-Скидка_ROXELPRO)</f>
        <v>415.8</v>
      </c>
      <c r="L457" s="62">
        <f>H457*K457</f>
        <v>0</v>
      </c>
    </row>
    <row r="458" spans="1:12">
      <c r="A458" s="119">
        <v>0</v>
      </c>
      <c r="B458" s="120">
        <v>512413</v>
      </c>
      <c r="C458" s="4" t="s">
        <v>5129</v>
      </c>
      <c r="D458" s="4" t="s">
        <v>5123</v>
      </c>
      <c r="E458" s="4" t="s">
        <v>7</v>
      </c>
      <c r="F458" s="5">
        <v>5.12</v>
      </c>
      <c r="G458" s="5">
        <f>ROUND(F458*Курс_EUR,2)</f>
        <v>537.6</v>
      </c>
      <c r="H458" s="61"/>
      <c r="I458" s="62">
        <f>F458*(1-Скидка_ROXELPRO)</f>
        <v>5.12</v>
      </c>
      <c r="J458" s="62">
        <f>I458*H458</f>
        <v>0</v>
      </c>
      <c r="K458" s="62">
        <f>G458*(1-Скидка_ROXELPRO)</f>
        <v>537.6</v>
      </c>
      <c r="L458" s="62">
        <f>H458*K458</f>
        <v>0</v>
      </c>
    </row>
    <row r="459" spans="1:12">
      <c r="A459" s="119">
        <v>0</v>
      </c>
      <c r="B459" s="120">
        <v>512415</v>
      </c>
      <c r="C459" s="4" t="s">
        <v>5130</v>
      </c>
      <c r="D459" s="4" t="s">
        <v>5126</v>
      </c>
      <c r="E459" s="4" t="s">
        <v>7</v>
      </c>
      <c r="F459" s="5">
        <v>7.29</v>
      </c>
      <c r="G459" s="5">
        <f>ROUND(F459*Курс_EUR,2)</f>
        <v>765.45</v>
      </c>
      <c r="H459" s="61"/>
      <c r="I459" s="62">
        <f>F459*(1-Скидка_ROXELPRO)</f>
        <v>7.29</v>
      </c>
      <c r="J459" s="62">
        <f>I459*H459</f>
        <v>0</v>
      </c>
      <c r="K459" s="62">
        <f>G459*(1-Скидка_ROXELPRO)</f>
        <v>765.45</v>
      </c>
      <c r="L459" s="62">
        <f>H459*K459</f>
        <v>0</v>
      </c>
    </row>
    <row r="460" spans="1:12" ht="12.45" thickBot="1">
      <c r="A460" s="119"/>
      <c r="B460" s="123"/>
      <c r="C460" s="6"/>
      <c r="D460" s="6"/>
      <c r="E460" s="6"/>
      <c r="F460" s="7"/>
      <c r="G460" s="7"/>
      <c r="H460" s="61"/>
      <c r="I460" s="62"/>
      <c r="J460" s="62"/>
      <c r="K460" s="62"/>
      <c r="L460" s="62"/>
    </row>
    <row r="461" spans="1:12" ht="12.45" thickBot="1">
      <c r="A461" s="119"/>
      <c r="B461" s="338" t="s">
        <v>1395</v>
      </c>
      <c r="C461" s="339"/>
      <c r="D461" s="339"/>
      <c r="E461" s="339"/>
      <c r="F461" s="340"/>
      <c r="G461" s="297"/>
      <c r="H461" s="61"/>
      <c r="I461" s="62"/>
      <c r="J461" s="62"/>
      <c r="K461" s="62"/>
      <c r="L461" s="62"/>
    </row>
    <row r="462" spans="1:12">
      <c r="A462" s="119">
        <v>0</v>
      </c>
      <c r="B462" s="170">
        <v>523416</v>
      </c>
      <c r="C462" s="6" t="s">
        <v>5131</v>
      </c>
      <c r="D462" s="6" t="s">
        <v>2065</v>
      </c>
      <c r="E462" s="6" t="s">
        <v>7</v>
      </c>
      <c r="F462" s="7">
        <v>17.5</v>
      </c>
      <c r="G462" s="5">
        <f t="shared" ref="G462:G467" si="119">ROUND(F462*Курс_EUR,2)</f>
        <v>1837.5</v>
      </c>
      <c r="H462" s="61"/>
      <c r="I462" s="62">
        <f t="shared" ref="I462:I467" si="120">F462*(1-Скидка_ROXELPRO)</f>
        <v>17.5</v>
      </c>
      <c r="J462" s="62">
        <f t="shared" ref="J462:J467" si="121">I462*H462</f>
        <v>0</v>
      </c>
      <c r="K462" s="62">
        <f t="shared" ref="K462:K467" si="122">G462*(1-Скидка_ROXELPRO)</f>
        <v>1837.5</v>
      </c>
      <c r="L462" s="62">
        <f t="shared" ref="L462:L467" si="123">H462*K462</f>
        <v>0</v>
      </c>
    </row>
    <row r="463" spans="1:12">
      <c r="A463" s="119">
        <v>0</v>
      </c>
      <c r="B463" s="170">
        <v>523423</v>
      </c>
      <c r="C463" s="6" t="s">
        <v>5132</v>
      </c>
      <c r="D463" s="6" t="s">
        <v>2065</v>
      </c>
      <c r="E463" s="6" t="s">
        <v>7</v>
      </c>
      <c r="F463" s="7">
        <v>6.48</v>
      </c>
      <c r="G463" s="5">
        <f t="shared" si="119"/>
        <v>680.4</v>
      </c>
      <c r="H463" s="61"/>
      <c r="I463" s="62">
        <f t="shared" si="120"/>
        <v>6.48</v>
      </c>
      <c r="J463" s="62">
        <f t="shared" si="121"/>
        <v>0</v>
      </c>
      <c r="K463" s="62">
        <f t="shared" si="122"/>
        <v>680.4</v>
      </c>
      <c r="L463" s="62">
        <f t="shared" si="123"/>
        <v>0</v>
      </c>
    </row>
    <row r="464" spans="1:12">
      <c r="A464" s="119">
        <v>0</v>
      </c>
      <c r="B464" s="170">
        <v>528124</v>
      </c>
      <c r="C464" s="6" t="s">
        <v>5133</v>
      </c>
      <c r="D464" s="6" t="s">
        <v>5134</v>
      </c>
      <c r="E464" s="6" t="s">
        <v>7</v>
      </c>
      <c r="F464" s="7">
        <v>12</v>
      </c>
      <c r="G464" s="5">
        <f t="shared" si="119"/>
        <v>1260</v>
      </c>
      <c r="H464" s="61"/>
      <c r="I464" s="62">
        <f t="shared" si="120"/>
        <v>12</v>
      </c>
      <c r="J464" s="62">
        <f t="shared" si="121"/>
        <v>0</v>
      </c>
      <c r="K464" s="62">
        <f t="shared" si="122"/>
        <v>1260</v>
      </c>
      <c r="L464" s="62">
        <f t="shared" si="123"/>
        <v>0</v>
      </c>
    </row>
    <row r="465" spans="1:13">
      <c r="A465" s="119">
        <v>0</v>
      </c>
      <c r="B465" s="170">
        <v>528134</v>
      </c>
      <c r="C465" s="6" t="s">
        <v>5135</v>
      </c>
      <c r="D465" s="6" t="s">
        <v>5134</v>
      </c>
      <c r="E465" s="6" t="s">
        <v>7</v>
      </c>
      <c r="F465" s="7">
        <v>12</v>
      </c>
      <c r="G465" s="5">
        <f t="shared" si="119"/>
        <v>1260</v>
      </c>
      <c r="H465" s="61"/>
      <c r="I465" s="62">
        <f t="shared" si="120"/>
        <v>12</v>
      </c>
      <c r="J465" s="62">
        <f t="shared" si="121"/>
        <v>0</v>
      </c>
      <c r="K465" s="62">
        <f t="shared" si="122"/>
        <v>1260</v>
      </c>
      <c r="L465" s="62">
        <f t="shared" si="123"/>
        <v>0</v>
      </c>
    </row>
    <row r="466" spans="1:13">
      <c r="A466" s="119">
        <v>0</v>
      </c>
      <c r="B466" s="170">
        <v>529804</v>
      </c>
      <c r="C466" s="6" t="s">
        <v>5136</v>
      </c>
      <c r="D466" s="6" t="s">
        <v>2755</v>
      </c>
      <c r="E466" s="6" t="s">
        <v>7</v>
      </c>
      <c r="F466" s="7">
        <v>47.25</v>
      </c>
      <c r="G466" s="5">
        <f t="shared" si="119"/>
        <v>4961.25</v>
      </c>
      <c r="H466" s="61"/>
      <c r="I466" s="62">
        <f t="shared" si="120"/>
        <v>47.25</v>
      </c>
      <c r="J466" s="62">
        <f t="shared" si="121"/>
        <v>0</v>
      </c>
      <c r="K466" s="62">
        <f t="shared" si="122"/>
        <v>4961.25</v>
      </c>
      <c r="L466" s="62">
        <f t="shared" si="123"/>
        <v>0</v>
      </c>
    </row>
    <row r="467" spans="1:13">
      <c r="A467" s="119">
        <v>0</v>
      </c>
      <c r="B467" s="170">
        <v>529910</v>
      </c>
      <c r="C467" s="6" t="s">
        <v>5137</v>
      </c>
      <c r="D467" s="6" t="s">
        <v>5138</v>
      </c>
      <c r="E467" s="6" t="s">
        <v>5139</v>
      </c>
      <c r="F467" s="7">
        <v>8.82</v>
      </c>
      <c r="G467" s="5">
        <f t="shared" si="119"/>
        <v>926.1</v>
      </c>
      <c r="H467" s="61"/>
      <c r="I467" s="62">
        <f t="shared" si="120"/>
        <v>8.82</v>
      </c>
      <c r="J467" s="62">
        <f t="shared" si="121"/>
        <v>0</v>
      </c>
      <c r="K467" s="62">
        <f t="shared" si="122"/>
        <v>926.1</v>
      </c>
      <c r="L467" s="62">
        <f t="shared" si="123"/>
        <v>0</v>
      </c>
    </row>
    <row r="468" spans="1:13" ht="12.45" thickBot="1">
      <c r="A468" s="119"/>
      <c r="B468" s="123"/>
      <c r="C468" s="6"/>
      <c r="D468" s="6"/>
      <c r="E468" s="6"/>
      <c r="F468" s="7"/>
      <c r="G468" s="7"/>
      <c r="H468" s="61"/>
      <c r="I468" s="62"/>
      <c r="J468" s="62"/>
      <c r="K468" s="62"/>
      <c r="L468" s="62"/>
    </row>
    <row r="469" spans="1:13" ht="12.45" thickBot="1">
      <c r="A469" s="200"/>
      <c r="B469" s="338" t="s">
        <v>5140</v>
      </c>
      <c r="C469" s="339"/>
      <c r="D469" s="339"/>
      <c r="E469" s="339"/>
      <c r="F469" s="340"/>
      <c r="G469" s="297"/>
      <c r="H469" s="61"/>
      <c r="I469" s="62"/>
      <c r="J469" s="62"/>
      <c r="K469" s="62"/>
      <c r="L469" s="62"/>
    </row>
    <row r="470" spans="1:13">
      <c r="A470" s="119">
        <v>0</v>
      </c>
      <c r="B470" s="120">
        <v>531063</v>
      </c>
      <c r="C470" s="3" t="s">
        <v>5141</v>
      </c>
      <c r="D470" s="4" t="s">
        <v>2061</v>
      </c>
      <c r="E470" s="4" t="s">
        <v>7</v>
      </c>
      <c r="F470" s="5">
        <v>9.9</v>
      </c>
      <c r="G470" s="5">
        <f>ROUND(F470*Курс_EUR,2)</f>
        <v>1039.5</v>
      </c>
      <c r="H470" s="61"/>
      <c r="I470" s="62">
        <f>F470*(1-Скидка_ROXELPRO)</f>
        <v>9.9</v>
      </c>
      <c r="J470" s="62">
        <f>I470*H470</f>
        <v>0</v>
      </c>
      <c r="K470" s="62">
        <f>G470*(1-Скидка_ROXELPRO)</f>
        <v>1039.5</v>
      </c>
      <c r="L470" s="62">
        <f>H470*K470</f>
        <v>0</v>
      </c>
      <c r="M470" s="1" t="s">
        <v>4825</v>
      </c>
    </row>
    <row r="471" spans="1:13">
      <c r="A471" s="119">
        <v>0</v>
      </c>
      <c r="B471" s="120">
        <v>531103</v>
      </c>
      <c r="C471" s="3" t="s">
        <v>5142</v>
      </c>
      <c r="D471" s="4" t="s">
        <v>2061</v>
      </c>
      <c r="E471" s="4" t="s">
        <v>7</v>
      </c>
      <c r="F471" s="5">
        <v>7.7</v>
      </c>
      <c r="G471" s="5">
        <f>ROUND(F471*Курс_EUR,2)</f>
        <v>808.5</v>
      </c>
      <c r="H471" s="61"/>
      <c r="I471" s="62">
        <f>F471*(1-Скидка_ROXELPRO)</f>
        <v>7.7</v>
      </c>
      <c r="J471" s="62">
        <f>I471*H471</f>
        <v>0</v>
      </c>
      <c r="K471" s="62">
        <f>G471*(1-Скидка_ROXELPRO)</f>
        <v>808.5</v>
      </c>
      <c r="L471" s="62">
        <f>H471*K471</f>
        <v>0</v>
      </c>
      <c r="M471" s="1" t="s">
        <v>4825</v>
      </c>
    </row>
    <row r="472" spans="1:13">
      <c r="A472" s="119">
        <v>0</v>
      </c>
      <c r="B472" s="120">
        <v>531113</v>
      </c>
      <c r="C472" s="3" t="s">
        <v>5143</v>
      </c>
      <c r="D472" s="4" t="s">
        <v>2061</v>
      </c>
      <c r="E472" s="4" t="s">
        <v>7</v>
      </c>
      <c r="F472" s="5">
        <v>8.6300000000000008</v>
      </c>
      <c r="G472" s="5">
        <f>ROUND(F472*Курс_EUR,2)</f>
        <v>906.15</v>
      </c>
      <c r="H472" s="61"/>
      <c r="I472" s="62">
        <f>F472*(1-Скидка_ROXELPRO)</f>
        <v>8.6300000000000008</v>
      </c>
      <c r="J472" s="62">
        <f>I472*H472</f>
        <v>0</v>
      </c>
      <c r="K472" s="62">
        <f>G472*(1-Скидка_ROXELPRO)</f>
        <v>906.15</v>
      </c>
      <c r="L472" s="62">
        <f>H472*K472</f>
        <v>0</v>
      </c>
    </row>
    <row r="473" spans="1:13">
      <c r="A473" s="119">
        <v>0</v>
      </c>
      <c r="B473" s="120">
        <v>531116</v>
      </c>
      <c r="C473" s="3" t="s">
        <v>5144</v>
      </c>
      <c r="D473" s="4" t="s">
        <v>1984</v>
      </c>
      <c r="E473" s="4" t="s">
        <v>7</v>
      </c>
      <c r="F473" s="5">
        <v>12.13</v>
      </c>
      <c r="G473" s="5">
        <f>ROUND(F473*Курс_EUR,2)</f>
        <v>1273.6500000000001</v>
      </c>
      <c r="H473" s="61"/>
      <c r="I473" s="62">
        <f>F473*(1-Скидка_ROXELPRO)</f>
        <v>12.13</v>
      </c>
      <c r="J473" s="62">
        <f>I473*H473</f>
        <v>0</v>
      </c>
      <c r="K473" s="62">
        <f>G473*(1-Скидка_ROXELPRO)</f>
        <v>1273.6500000000001</v>
      </c>
      <c r="L473" s="62">
        <f>H473*K473</f>
        <v>0</v>
      </c>
    </row>
    <row r="474" spans="1:13">
      <c r="A474" s="119"/>
      <c r="B474" s="120"/>
      <c r="C474" s="3"/>
      <c r="D474" s="4"/>
      <c r="E474" s="4"/>
      <c r="F474" s="5"/>
      <c r="G474" s="5"/>
      <c r="H474" s="61"/>
      <c r="I474" s="62"/>
      <c r="J474" s="62"/>
      <c r="K474" s="62"/>
      <c r="L474" s="62"/>
    </row>
    <row r="475" spans="1:13">
      <c r="A475" s="119">
        <v>0</v>
      </c>
      <c r="B475" s="120">
        <v>533211</v>
      </c>
      <c r="C475" s="3" t="s">
        <v>5145</v>
      </c>
      <c r="D475" s="4" t="s">
        <v>5146</v>
      </c>
      <c r="E475" s="4" t="s">
        <v>7</v>
      </c>
      <c r="F475" s="5">
        <v>4.9400000000000004</v>
      </c>
      <c r="G475" s="5">
        <f>ROUND(F475*Курс_EUR,2)</f>
        <v>518.70000000000005</v>
      </c>
      <c r="H475" s="61"/>
      <c r="I475" s="62">
        <f>F475*(1-Скидка_ROXELPRO)</f>
        <v>4.9400000000000004</v>
      </c>
      <c r="J475" s="62">
        <f>I475*H475</f>
        <v>0</v>
      </c>
      <c r="K475" s="62">
        <f>G475*(1-Скидка_ROXELPRO)</f>
        <v>518.70000000000005</v>
      </c>
      <c r="L475" s="62">
        <f>H475*K475</f>
        <v>0</v>
      </c>
    </row>
    <row r="476" spans="1:13">
      <c r="A476" s="119">
        <v>0</v>
      </c>
      <c r="B476" s="120">
        <v>533213</v>
      </c>
      <c r="C476" s="3" t="s">
        <v>5147</v>
      </c>
      <c r="D476" s="4" t="s">
        <v>2061</v>
      </c>
      <c r="E476" s="4" t="s">
        <v>7</v>
      </c>
      <c r="F476" s="5">
        <v>10.01</v>
      </c>
      <c r="G476" s="5">
        <f>ROUND(F476*Курс_EUR,2)</f>
        <v>1051.05</v>
      </c>
      <c r="H476" s="61"/>
      <c r="I476" s="62">
        <f>F476*(1-Скидка_ROXELPRO)</f>
        <v>10.01</v>
      </c>
      <c r="J476" s="62">
        <f>I476*H476</f>
        <v>0</v>
      </c>
      <c r="K476" s="62">
        <f>G476*(1-Скидка_ROXELPRO)</f>
        <v>1051.05</v>
      </c>
      <c r="L476" s="62">
        <f>H476*K476</f>
        <v>0</v>
      </c>
    </row>
    <row r="477" spans="1:13">
      <c r="A477" s="119">
        <v>0</v>
      </c>
      <c r="B477" s="120">
        <v>533217</v>
      </c>
      <c r="C477" s="3" t="s">
        <v>5148</v>
      </c>
      <c r="D477" s="4" t="s">
        <v>2061</v>
      </c>
      <c r="E477" s="4" t="s">
        <v>7</v>
      </c>
      <c r="F477" s="5">
        <v>27.09</v>
      </c>
      <c r="G477" s="5">
        <f>ROUND(F477*Курс_EUR,2)</f>
        <v>2844.45</v>
      </c>
      <c r="H477" s="61"/>
      <c r="I477" s="62">
        <f>F477*(1-Скидка_ROXELPRO)</f>
        <v>27.09</v>
      </c>
      <c r="J477" s="62">
        <f>I477*H477</f>
        <v>0</v>
      </c>
      <c r="K477" s="62">
        <f>G477*(1-Скидка_ROXELPRO)</f>
        <v>2844.45</v>
      </c>
      <c r="L477" s="62">
        <f>H477*K477</f>
        <v>0</v>
      </c>
    </row>
    <row r="478" spans="1:13">
      <c r="A478" s="119"/>
      <c r="B478" s="120"/>
      <c r="C478" s="3"/>
      <c r="D478" s="4"/>
      <c r="E478" s="4"/>
      <c r="F478" s="5"/>
      <c r="G478" s="5"/>
      <c r="H478" s="61"/>
      <c r="I478" s="62"/>
      <c r="J478" s="62"/>
      <c r="K478" s="62"/>
      <c r="L478" s="62"/>
    </row>
    <row r="479" spans="1:13">
      <c r="A479" s="119">
        <v>0</v>
      </c>
      <c r="B479" s="120">
        <v>535115</v>
      </c>
      <c r="C479" s="3" t="s">
        <v>5149</v>
      </c>
      <c r="D479" s="4" t="s">
        <v>5036</v>
      </c>
      <c r="E479" s="4" t="s">
        <v>7</v>
      </c>
      <c r="F479" s="5">
        <v>24.65</v>
      </c>
      <c r="G479" s="5">
        <f>ROUND(F479*Курс_EUR,2)</f>
        <v>2588.25</v>
      </c>
      <c r="H479" s="61"/>
      <c r="I479" s="62">
        <f>F479*(1-Скидка_ROXELPRO)</f>
        <v>24.65</v>
      </c>
      <c r="J479" s="62">
        <f>I479*H479</f>
        <v>0</v>
      </c>
      <c r="K479" s="62">
        <f>G479*(1-Скидка_ROXELPRO)</f>
        <v>2588.25</v>
      </c>
      <c r="L479" s="62">
        <f>H479*K479</f>
        <v>0</v>
      </c>
    </row>
    <row r="480" spans="1:13">
      <c r="A480" s="119">
        <v>0</v>
      </c>
      <c r="B480" s="120">
        <v>535125</v>
      </c>
      <c r="C480" s="3" t="s">
        <v>5150</v>
      </c>
      <c r="D480" s="4" t="s">
        <v>2088</v>
      </c>
      <c r="E480" s="4" t="s">
        <v>7</v>
      </c>
      <c r="F480" s="5">
        <v>18.600000000000001</v>
      </c>
      <c r="G480" s="5">
        <f>ROUND(F480*Курс_EUR,2)</f>
        <v>1953</v>
      </c>
      <c r="H480" s="61"/>
      <c r="I480" s="62">
        <f>F480*(1-Скидка_ROXELPRO)</f>
        <v>18.600000000000001</v>
      </c>
      <c r="J480" s="62">
        <f>I480*H480</f>
        <v>0</v>
      </c>
      <c r="K480" s="62">
        <f>G480*(1-Скидка_ROXELPRO)</f>
        <v>1953</v>
      </c>
      <c r="L480" s="62">
        <f>H480*K480</f>
        <v>0</v>
      </c>
    </row>
    <row r="481" spans="1:12">
      <c r="A481" s="119">
        <v>0</v>
      </c>
      <c r="B481" s="120">
        <v>535132</v>
      </c>
      <c r="C481" s="3" t="s">
        <v>5151</v>
      </c>
      <c r="D481" s="4" t="s">
        <v>2088</v>
      </c>
      <c r="E481" s="4" t="s">
        <v>7</v>
      </c>
      <c r="F481" s="5">
        <v>5.92</v>
      </c>
      <c r="G481" s="5">
        <f>ROUND(F481*Курс_EUR,2)</f>
        <v>621.6</v>
      </c>
      <c r="H481" s="61"/>
      <c r="I481" s="62">
        <f>F481*(1-Скидка_ROXELPRO)</f>
        <v>5.92</v>
      </c>
      <c r="J481" s="62">
        <f>I481*H481</f>
        <v>0</v>
      </c>
      <c r="K481" s="62">
        <f>G481*(1-Скидка_ROXELPRO)</f>
        <v>621.6</v>
      </c>
      <c r="L481" s="62">
        <f>H481*K481</f>
        <v>0</v>
      </c>
    </row>
    <row r="482" spans="1:12">
      <c r="A482" s="119">
        <v>0</v>
      </c>
      <c r="B482" s="120">
        <v>536110</v>
      </c>
      <c r="C482" s="3" t="s">
        <v>5152</v>
      </c>
      <c r="D482" s="4" t="s">
        <v>5153</v>
      </c>
      <c r="E482" s="4" t="s">
        <v>7</v>
      </c>
      <c r="F482" s="5">
        <v>0.15</v>
      </c>
      <c r="G482" s="5">
        <f>ROUND(F482*Курс_EUR,2)</f>
        <v>15.75</v>
      </c>
      <c r="H482" s="61"/>
      <c r="I482" s="62">
        <f>F482*(1-Скидка_ROXELPRO)</f>
        <v>0.15</v>
      </c>
      <c r="J482" s="62">
        <f>I482*H482</f>
        <v>0</v>
      </c>
      <c r="K482" s="62">
        <f>G482*(1-Скидка_ROXELPRO)</f>
        <v>15.75</v>
      </c>
      <c r="L482" s="62">
        <f>H482*K482</f>
        <v>0</v>
      </c>
    </row>
    <row r="483" spans="1:12">
      <c r="A483" s="119"/>
      <c r="B483" s="120"/>
      <c r="C483" s="3"/>
      <c r="D483" s="4"/>
      <c r="E483" s="4"/>
      <c r="F483" s="5"/>
      <c r="G483" s="5"/>
      <c r="H483" s="61"/>
      <c r="I483" s="62"/>
      <c r="J483" s="62"/>
      <c r="K483" s="62"/>
      <c r="L483" s="62"/>
    </row>
    <row r="484" spans="1:12" ht="24">
      <c r="A484" s="254">
        <v>0</v>
      </c>
      <c r="B484" s="121">
        <v>537115</v>
      </c>
      <c r="C484" s="314" t="s">
        <v>5154</v>
      </c>
      <c r="D484" s="8" t="s">
        <v>5155</v>
      </c>
      <c r="E484" s="8" t="s">
        <v>22</v>
      </c>
      <c r="F484" s="92">
        <v>16.18</v>
      </c>
      <c r="G484" s="5">
        <f>ROUND(F484*Курс_EUR,2)</f>
        <v>1698.9</v>
      </c>
      <c r="H484" s="61"/>
      <c r="I484" s="62">
        <f>F484*(1-Скидка_ROXELPRO)</f>
        <v>16.18</v>
      </c>
      <c r="J484" s="62">
        <f>I484*H484</f>
        <v>0</v>
      </c>
      <c r="K484" s="62">
        <f>G484*(1-Скидка_ROXELPRO)</f>
        <v>1698.9</v>
      </c>
      <c r="L484" s="62">
        <f>H484*K484</f>
        <v>0</v>
      </c>
    </row>
    <row r="485" spans="1:12" ht="12.45" thickBot="1">
      <c r="A485" s="119"/>
      <c r="B485" s="123"/>
      <c r="C485" s="6"/>
      <c r="D485" s="6"/>
      <c r="E485" s="6"/>
      <c r="F485" s="7"/>
      <c r="G485" s="7"/>
      <c r="H485" s="61"/>
      <c r="I485" s="62"/>
      <c r="J485" s="62"/>
      <c r="K485" s="62"/>
      <c r="L485" s="62"/>
    </row>
    <row r="486" spans="1:12" ht="12.45" thickBot="1">
      <c r="A486" s="254"/>
      <c r="B486" s="338" t="s">
        <v>5156</v>
      </c>
      <c r="C486" s="339"/>
      <c r="D486" s="339"/>
      <c r="E486" s="339"/>
      <c r="F486" s="340"/>
      <c r="G486" s="297"/>
      <c r="H486" s="89"/>
      <c r="I486" s="90"/>
      <c r="J486" s="90"/>
      <c r="K486" s="90"/>
      <c r="L486" s="90"/>
    </row>
    <row r="487" spans="1:12">
      <c r="A487" s="119">
        <v>0</v>
      </c>
      <c r="B487" s="120">
        <v>551213</v>
      </c>
      <c r="C487" s="3" t="s">
        <v>5157</v>
      </c>
      <c r="D487" s="4" t="s">
        <v>2061</v>
      </c>
      <c r="E487" s="4" t="s">
        <v>7</v>
      </c>
      <c r="F487" s="5">
        <v>6.94</v>
      </c>
      <c r="G487" s="5">
        <f t="shared" ref="G487:G497" si="124">ROUND(F487*Курс_EUR,2)</f>
        <v>728.7</v>
      </c>
      <c r="H487" s="61"/>
      <c r="I487" s="62">
        <f t="shared" ref="I487:I497" si="125">F487*(1-Скидка_ROXELPRO)</f>
        <v>6.94</v>
      </c>
      <c r="J487" s="62">
        <f t="shared" ref="J487:J497" si="126">I487*H487</f>
        <v>0</v>
      </c>
      <c r="K487" s="62">
        <f t="shared" ref="K487:K497" si="127">G487*(1-Скидка_ROXELPRO)</f>
        <v>728.7</v>
      </c>
      <c r="L487" s="62">
        <f t="shared" ref="L487:L497" si="128">H487*K487</f>
        <v>0</v>
      </c>
    </row>
    <row r="488" spans="1:12">
      <c r="A488" s="119">
        <v>0</v>
      </c>
      <c r="B488" s="120">
        <v>551214</v>
      </c>
      <c r="C488" s="3" t="s">
        <v>5158</v>
      </c>
      <c r="D488" s="4" t="s">
        <v>1984</v>
      </c>
      <c r="E488" s="4" t="s">
        <v>7</v>
      </c>
      <c r="F488" s="5">
        <v>6.89</v>
      </c>
      <c r="G488" s="5">
        <f t="shared" si="124"/>
        <v>723.45</v>
      </c>
      <c r="H488" s="61"/>
      <c r="I488" s="62">
        <f t="shared" si="125"/>
        <v>6.89</v>
      </c>
      <c r="J488" s="62">
        <f t="shared" si="126"/>
        <v>0</v>
      </c>
      <c r="K488" s="62">
        <f t="shared" si="127"/>
        <v>723.45</v>
      </c>
      <c r="L488" s="62">
        <f t="shared" si="128"/>
        <v>0</v>
      </c>
    </row>
    <row r="489" spans="1:12">
      <c r="A489" s="119">
        <v>0</v>
      </c>
      <c r="B489" s="120">
        <v>551216</v>
      </c>
      <c r="C489" s="3" t="s">
        <v>5159</v>
      </c>
      <c r="D489" s="4" t="s">
        <v>1984</v>
      </c>
      <c r="E489" s="4" t="s">
        <v>7</v>
      </c>
      <c r="F489" s="5">
        <v>8.4700000000000006</v>
      </c>
      <c r="G489" s="5">
        <f t="shared" si="124"/>
        <v>889.35</v>
      </c>
      <c r="H489" s="61"/>
      <c r="I489" s="62">
        <f t="shared" si="125"/>
        <v>8.4700000000000006</v>
      </c>
      <c r="J489" s="62">
        <f t="shared" si="126"/>
        <v>0</v>
      </c>
      <c r="K489" s="62">
        <f t="shared" si="127"/>
        <v>889.35</v>
      </c>
      <c r="L489" s="62">
        <f t="shared" si="128"/>
        <v>0</v>
      </c>
    </row>
    <row r="490" spans="1:12">
      <c r="A490" s="119">
        <v>0</v>
      </c>
      <c r="B490" s="120">
        <v>551223</v>
      </c>
      <c r="C490" s="3" t="s">
        <v>5160</v>
      </c>
      <c r="D490" s="4" t="s">
        <v>2061</v>
      </c>
      <c r="E490" s="4" t="s">
        <v>7</v>
      </c>
      <c r="F490" s="5">
        <v>6.94</v>
      </c>
      <c r="G490" s="5">
        <f t="shared" si="124"/>
        <v>728.7</v>
      </c>
      <c r="H490" s="61"/>
      <c r="I490" s="62">
        <f t="shared" si="125"/>
        <v>6.94</v>
      </c>
      <c r="J490" s="62">
        <f t="shared" si="126"/>
        <v>0</v>
      </c>
      <c r="K490" s="62">
        <f t="shared" si="127"/>
        <v>728.7</v>
      </c>
      <c r="L490" s="62">
        <f t="shared" si="128"/>
        <v>0</v>
      </c>
    </row>
    <row r="491" spans="1:12">
      <c r="A491" s="119">
        <v>0</v>
      </c>
      <c r="B491" s="120">
        <v>551224</v>
      </c>
      <c r="C491" s="3" t="s">
        <v>5161</v>
      </c>
      <c r="D491" s="4" t="s">
        <v>1984</v>
      </c>
      <c r="E491" s="4" t="s">
        <v>7</v>
      </c>
      <c r="F491" s="5">
        <v>6.89</v>
      </c>
      <c r="G491" s="5">
        <f t="shared" si="124"/>
        <v>723.45</v>
      </c>
      <c r="H491" s="61"/>
      <c r="I491" s="62">
        <f t="shared" si="125"/>
        <v>6.89</v>
      </c>
      <c r="J491" s="62">
        <f t="shared" si="126"/>
        <v>0</v>
      </c>
      <c r="K491" s="62">
        <f t="shared" si="127"/>
        <v>723.45</v>
      </c>
      <c r="L491" s="62">
        <f t="shared" si="128"/>
        <v>0</v>
      </c>
    </row>
    <row r="492" spans="1:12">
      <c r="A492" s="119">
        <v>0</v>
      </c>
      <c r="B492" s="120">
        <v>551226</v>
      </c>
      <c r="C492" s="3" t="s">
        <v>5162</v>
      </c>
      <c r="D492" s="4" t="s">
        <v>1984</v>
      </c>
      <c r="E492" s="4" t="s">
        <v>7</v>
      </c>
      <c r="F492" s="5">
        <v>8.4700000000000006</v>
      </c>
      <c r="G492" s="5">
        <f t="shared" si="124"/>
        <v>889.35</v>
      </c>
      <c r="H492" s="61"/>
      <c r="I492" s="62">
        <f t="shared" si="125"/>
        <v>8.4700000000000006</v>
      </c>
      <c r="J492" s="62">
        <f t="shared" si="126"/>
        <v>0</v>
      </c>
      <c r="K492" s="62">
        <f t="shared" si="127"/>
        <v>889.35</v>
      </c>
      <c r="L492" s="62">
        <f t="shared" si="128"/>
        <v>0</v>
      </c>
    </row>
    <row r="493" spans="1:12">
      <c r="A493" s="119">
        <v>0</v>
      </c>
      <c r="B493" s="120">
        <v>551233</v>
      </c>
      <c r="C493" s="3" t="s">
        <v>5163</v>
      </c>
      <c r="D493" s="4" t="s">
        <v>2061</v>
      </c>
      <c r="E493" s="4" t="s">
        <v>7</v>
      </c>
      <c r="F493" s="5">
        <v>6.94</v>
      </c>
      <c r="G493" s="5">
        <f t="shared" si="124"/>
        <v>728.7</v>
      </c>
      <c r="H493" s="61"/>
      <c r="I493" s="62">
        <f t="shared" si="125"/>
        <v>6.94</v>
      </c>
      <c r="J493" s="62">
        <f t="shared" si="126"/>
        <v>0</v>
      </c>
      <c r="K493" s="62">
        <f t="shared" si="127"/>
        <v>728.7</v>
      </c>
      <c r="L493" s="62">
        <f t="shared" si="128"/>
        <v>0</v>
      </c>
    </row>
    <row r="494" spans="1:12">
      <c r="A494" s="119">
        <v>0</v>
      </c>
      <c r="B494" s="120">
        <v>551234</v>
      </c>
      <c r="C494" s="3" t="s">
        <v>5164</v>
      </c>
      <c r="D494" s="4" t="s">
        <v>1984</v>
      </c>
      <c r="E494" s="4" t="s">
        <v>7</v>
      </c>
      <c r="F494" s="5">
        <v>6.89</v>
      </c>
      <c r="G494" s="5">
        <f t="shared" si="124"/>
        <v>723.45</v>
      </c>
      <c r="H494" s="61"/>
      <c r="I494" s="62">
        <f t="shared" si="125"/>
        <v>6.89</v>
      </c>
      <c r="J494" s="62">
        <f t="shared" si="126"/>
        <v>0</v>
      </c>
      <c r="K494" s="62">
        <f t="shared" si="127"/>
        <v>723.45</v>
      </c>
      <c r="L494" s="62">
        <f t="shared" si="128"/>
        <v>0</v>
      </c>
    </row>
    <row r="495" spans="1:12">
      <c r="A495" s="119">
        <v>0</v>
      </c>
      <c r="B495" s="120">
        <v>551236</v>
      </c>
      <c r="C495" s="3" t="s">
        <v>5165</v>
      </c>
      <c r="D495" s="4" t="s">
        <v>1984</v>
      </c>
      <c r="E495" s="4" t="s">
        <v>7</v>
      </c>
      <c r="F495" s="5">
        <v>8.4700000000000006</v>
      </c>
      <c r="G495" s="5">
        <f t="shared" si="124"/>
        <v>889.35</v>
      </c>
      <c r="H495" s="61"/>
      <c r="I495" s="62">
        <f t="shared" si="125"/>
        <v>8.4700000000000006</v>
      </c>
      <c r="J495" s="62">
        <f t="shared" si="126"/>
        <v>0</v>
      </c>
      <c r="K495" s="62">
        <f t="shared" si="127"/>
        <v>889.35</v>
      </c>
      <c r="L495" s="62">
        <f t="shared" si="128"/>
        <v>0</v>
      </c>
    </row>
    <row r="496" spans="1:12">
      <c r="A496" s="119">
        <v>0</v>
      </c>
      <c r="B496" s="120">
        <v>551243</v>
      </c>
      <c r="C496" s="3" t="s">
        <v>5166</v>
      </c>
      <c r="D496" s="4" t="s">
        <v>2061</v>
      </c>
      <c r="E496" s="4" t="s">
        <v>7</v>
      </c>
      <c r="F496" s="5">
        <v>6.94</v>
      </c>
      <c r="G496" s="5">
        <f t="shared" si="124"/>
        <v>728.7</v>
      </c>
      <c r="H496" s="61"/>
      <c r="I496" s="62">
        <f t="shared" si="125"/>
        <v>6.94</v>
      </c>
      <c r="J496" s="62">
        <f t="shared" si="126"/>
        <v>0</v>
      </c>
      <c r="K496" s="62">
        <f t="shared" si="127"/>
        <v>728.7</v>
      </c>
      <c r="L496" s="62">
        <f t="shared" si="128"/>
        <v>0</v>
      </c>
    </row>
    <row r="497" spans="1:13">
      <c r="A497" s="119">
        <v>0</v>
      </c>
      <c r="B497" s="120">
        <v>551244</v>
      </c>
      <c r="C497" s="3" t="s">
        <v>5167</v>
      </c>
      <c r="D497" s="4" t="s">
        <v>1984</v>
      </c>
      <c r="E497" s="4" t="s">
        <v>7</v>
      </c>
      <c r="F497" s="5">
        <v>6.89</v>
      </c>
      <c r="G497" s="5">
        <f t="shared" si="124"/>
        <v>723.45</v>
      </c>
      <c r="H497" s="61"/>
      <c r="I497" s="62">
        <f t="shared" si="125"/>
        <v>6.89</v>
      </c>
      <c r="J497" s="62">
        <f t="shared" si="126"/>
        <v>0</v>
      </c>
      <c r="K497" s="62">
        <f t="shared" si="127"/>
        <v>723.45</v>
      </c>
      <c r="L497" s="62">
        <f t="shared" si="128"/>
        <v>0</v>
      </c>
    </row>
    <row r="498" spans="1:13">
      <c r="A498" s="119"/>
      <c r="B498" s="120"/>
      <c r="C498" s="3"/>
      <c r="D498" s="4"/>
      <c r="E498" s="4"/>
      <c r="F498" s="5"/>
      <c r="G498" s="5"/>
      <c r="H498" s="61"/>
      <c r="I498" s="62"/>
      <c r="J498" s="62"/>
      <c r="K498" s="62"/>
      <c r="L498" s="62"/>
    </row>
    <row r="499" spans="1:13">
      <c r="A499" s="119">
        <v>0</v>
      </c>
      <c r="B499" s="120">
        <v>553322</v>
      </c>
      <c r="C499" s="3" t="s">
        <v>5168</v>
      </c>
      <c r="D499" s="4" t="s">
        <v>2061</v>
      </c>
      <c r="E499" s="4" t="s">
        <v>7</v>
      </c>
      <c r="F499" s="5">
        <v>6.94</v>
      </c>
      <c r="G499" s="5">
        <f>ROUND(F499*Курс_EUR,2)</f>
        <v>728.7</v>
      </c>
      <c r="H499" s="61"/>
      <c r="I499" s="62">
        <f>F499*(1-Скидка_ROXELPRO)</f>
        <v>6.94</v>
      </c>
      <c r="J499" s="62">
        <f>I499*H499</f>
        <v>0</v>
      </c>
      <c r="K499" s="62">
        <f>G499*(1-Скидка_ROXELPRO)</f>
        <v>728.7</v>
      </c>
      <c r="L499" s="62">
        <f>H499*K499</f>
        <v>0</v>
      </c>
    </row>
    <row r="500" spans="1:13">
      <c r="A500" s="119">
        <v>0</v>
      </c>
      <c r="B500" s="120">
        <v>553332</v>
      </c>
      <c r="C500" s="3" t="s">
        <v>5169</v>
      </c>
      <c r="D500" s="4" t="s">
        <v>2061</v>
      </c>
      <c r="E500" s="4" t="s">
        <v>7</v>
      </c>
      <c r="F500" s="5">
        <v>6.94</v>
      </c>
      <c r="G500" s="5">
        <f>ROUND(F500*Курс_EUR,2)</f>
        <v>728.7</v>
      </c>
      <c r="H500" s="61"/>
      <c r="I500" s="62">
        <f>F500*(1-Скидка_ROXELPRO)</f>
        <v>6.94</v>
      </c>
      <c r="J500" s="62">
        <f>I500*H500</f>
        <v>0</v>
      </c>
      <c r="K500" s="62">
        <f>G500*(1-Скидка_ROXELPRO)</f>
        <v>728.7</v>
      </c>
      <c r="L500" s="62">
        <f>H500*K500</f>
        <v>0</v>
      </c>
    </row>
    <row r="501" spans="1:13">
      <c r="A501" s="119">
        <v>0</v>
      </c>
      <c r="B501" s="120">
        <v>553342</v>
      </c>
      <c r="C501" s="3" t="s">
        <v>5170</v>
      </c>
      <c r="D501" s="4" t="s">
        <v>2061</v>
      </c>
      <c r="E501" s="4" t="s">
        <v>7</v>
      </c>
      <c r="F501" s="5">
        <v>6.94</v>
      </c>
      <c r="G501" s="5">
        <f>ROUND(F501*Курс_EUR,2)</f>
        <v>728.7</v>
      </c>
      <c r="H501" s="61"/>
      <c r="I501" s="62">
        <f>F501*(1-Скидка_ROXELPRO)</f>
        <v>6.94</v>
      </c>
      <c r="J501" s="62">
        <f>I501*H501</f>
        <v>0</v>
      </c>
      <c r="K501" s="62">
        <f>G501*(1-Скидка_ROXELPRO)</f>
        <v>728.7</v>
      </c>
      <c r="L501" s="62">
        <f>H501*K501</f>
        <v>0</v>
      </c>
    </row>
    <row r="502" spans="1:13">
      <c r="A502" s="119"/>
      <c r="B502" s="120"/>
      <c r="C502" s="3"/>
      <c r="D502" s="4"/>
      <c r="E502" s="4"/>
      <c r="F502" s="5"/>
      <c r="G502" s="5"/>
      <c r="H502" s="61"/>
      <c r="I502" s="62"/>
      <c r="J502" s="62"/>
      <c r="K502" s="62"/>
      <c r="L502" s="62"/>
    </row>
    <row r="503" spans="1:13">
      <c r="A503" s="119">
        <v>0</v>
      </c>
      <c r="B503" s="120">
        <v>556443</v>
      </c>
      <c r="C503" s="3" t="s">
        <v>5171</v>
      </c>
      <c r="D503" s="4" t="s">
        <v>2067</v>
      </c>
      <c r="E503" s="4" t="s">
        <v>7</v>
      </c>
      <c r="F503" s="5">
        <v>13.28</v>
      </c>
      <c r="G503" s="5">
        <f>ROUND(F503*Курс_EUR,2)</f>
        <v>1394.4</v>
      </c>
      <c r="H503" s="61"/>
      <c r="I503" s="62">
        <f>F503*(1-Скидка_ROXELPRO)</f>
        <v>13.28</v>
      </c>
      <c r="J503" s="62">
        <f>I503*H503</f>
        <v>0</v>
      </c>
      <c r="K503" s="62">
        <f>G503*(1-Скидка_ROXELPRO)</f>
        <v>1394.4</v>
      </c>
      <c r="L503" s="62">
        <f>H503*K503</f>
        <v>0</v>
      </c>
    </row>
    <row r="504" spans="1:13">
      <c r="A504" s="119"/>
      <c r="B504" s="120"/>
      <c r="C504" s="3"/>
      <c r="D504" s="4"/>
      <c r="E504" s="4"/>
      <c r="F504" s="5"/>
      <c r="G504" s="5"/>
      <c r="H504" s="61"/>
      <c r="I504" s="62"/>
      <c r="J504" s="62"/>
      <c r="K504" s="62"/>
      <c r="L504" s="62"/>
    </row>
    <row r="505" spans="1:13">
      <c r="A505" s="119">
        <v>0</v>
      </c>
      <c r="B505" s="120">
        <v>592125</v>
      </c>
      <c r="C505" s="3" t="s">
        <v>5172</v>
      </c>
      <c r="D505" s="4" t="s">
        <v>2087</v>
      </c>
      <c r="E505" s="4" t="s">
        <v>7</v>
      </c>
      <c r="F505" s="5">
        <v>242.85</v>
      </c>
      <c r="G505" s="5">
        <f>ROUND(F505*Курс_EUR,2)</f>
        <v>25499.25</v>
      </c>
      <c r="H505" s="61"/>
      <c r="I505" s="62">
        <f>F505*(1-Скидка_ROXELPRO)</f>
        <v>242.85</v>
      </c>
      <c r="J505" s="62">
        <f>I505*H505</f>
        <v>0</v>
      </c>
      <c r="K505" s="62">
        <f>G505*(1-Скидка_ROXELPRO)</f>
        <v>25499.25</v>
      </c>
      <c r="L505" s="62">
        <f>H505*K505</f>
        <v>0</v>
      </c>
      <c r="M505" s="1" t="s">
        <v>4825</v>
      </c>
    </row>
    <row r="506" spans="1:13">
      <c r="A506" s="119">
        <v>0</v>
      </c>
      <c r="B506" s="120">
        <v>599113</v>
      </c>
      <c r="C506" s="3" t="s">
        <v>5173</v>
      </c>
      <c r="D506" s="4" t="s">
        <v>2066</v>
      </c>
      <c r="E506" s="4" t="s">
        <v>5174</v>
      </c>
      <c r="F506" s="5">
        <v>3.03</v>
      </c>
      <c r="G506" s="5">
        <f>ROUND(F506*Курс_EUR,2)</f>
        <v>318.14999999999998</v>
      </c>
      <c r="H506" s="61"/>
      <c r="I506" s="62">
        <f>F506*(1-Скидка_ROXELPRO)</f>
        <v>3.03</v>
      </c>
      <c r="J506" s="62">
        <f>I506*H506</f>
        <v>0</v>
      </c>
      <c r="K506" s="62">
        <f>G506*(1-Скидка_ROXELPRO)</f>
        <v>318.14999999999998</v>
      </c>
      <c r="L506" s="62">
        <f>H506*K506</f>
        <v>0</v>
      </c>
      <c r="M506" s="83"/>
    </row>
    <row r="507" spans="1:13">
      <c r="A507" s="119">
        <v>0</v>
      </c>
      <c r="B507" s="120">
        <v>599123</v>
      </c>
      <c r="C507" s="3" t="s">
        <v>5175</v>
      </c>
      <c r="D507" s="4" t="s">
        <v>2065</v>
      </c>
      <c r="E507" s="4" t="s">
        <v>7</v>
      </c>
      <c r="F507" s="5">
        <v>0.95</v>
      </c>
      <c r="G507" s="5">
        <f>ROUND(F507*Курс_EUR,2)</f>
        <v>99.75</v>
      </c>
      <c r="H507" s="61"/>
      <c r="I507" s="62">
        <f>F507*(1-Скидка_ROXELPRO)</f>
        <v>0.95</v>
      </c>
      <c r="J507" s="62">
        <f>I507*H507</f>
        <v>0</v>
      </c>
      <c r="K507" s="62">
        <f>G507*(1-Скидка_ROXELPRO)</f>
        <v>99.75</v>
      </c>
      <c r="L507" s="62">
        <f>H507*K507</f>
        <v>0</v>
      </c>
      <c r="M507" s="83"/>
    </row>
    <row r="508" spans="1:13">
      <c r="A508" s="119">
        <v>0</v>
      </c>
      <c r="B508" s="120">
        <v>599131</v>
      </c>
      <c r="C508" s="3" t="s">
        <v>5176</v>
      </c>
      <c r="D508" s="4" t="s">
        <v>2087</v>
      </c>
      <c r="E508" s="4" t="s">
        <v>7</v>
      </c>
      <c r="F508" s="5">
        <v>1.5</v>
      </c>
      <c r="G508" s="5">
        <f>ROUND(F508*Курс_EUR,2)</f>
        <v>157.5</v>
      </c>
      <c r="H508" s="61"/>
      <c r="I508" s="62">
        <f>F508*(1-Скидка_ROXELPRO)</f>
        <v>1.5</v>
      </c>
      <c r="J508" s="62">
        <f>I508*H508</f>
        <v>0</v>
      </c>
      <c r="K508" s="62">
        <f>G508*(1-Скидка_ROXELPRO)</f>
        <v>157.5</v>
      </c>
      <c r="L508" s="62">
        <f>H508*K508</f>
        <v>0</v>
      </c>
      <c r="M508" s="83"/>
    </row>
    <row r="509" spans="1:13" ht="12.45" thickBot="1">
      <c r="A509" s="119"/>
      <c r="B509" s="123"/>
      <c r="C509" s="6"/>
      <c r="D509" s="6"/>
      <c r="E509" s="6"/>
      <c r="F509" s="7"/>
      <c r="G509" s="7"/>
      <c r="H509" s="61"/>
      <c r="I509" s="62"/>
      <c r="J509" s="62"/>
      <c r="K509" s="62"/>
      <c r="L509" s="62"/>
    </row>
    <row r="510" spans="1:13" ht="12.45" thickBot="1">
      <c r="A510" s="119"/>
      <c r="B510" s="338" t="s">
        <v>23</v>
      </c>
      <c r="C510" s="339"/>
      <c r="D510" s="339"/>
      <c r="E510" s="339"/>
      <c r="F510" s="340"/>
      <c r="G510" s="297"/>
      <c r="H510" s="61"/>
      <c r="I510" s="62"/>
      <c r="J510" s="62"/>
      <c r="K510" s="62"/>
      <c r="L510" s="62"/>
    </row>
    <row r="511" spans="1:13">
      <c r="A511" s="119">
        <v>0</v>
      </c>
      <c r="B511" s="120">
        <v>612214</v>
      </c>
      <c r="C511" s="4" t="s">
        <v>24</v>
      </c>
      <c r="D511" s="4" t="s">
        <v>2070</v>
      </c>
      <c r="E511" s="4" t="s">
        <v>8</v>
      </c>
      <c r="F511" s="5">
        <v>71.78</v>
      </c>
      <c r="G511" s="5">
        <f t="shared" ref="G511:G517" si="129">ROUND(F511*Курс_EUR,2)</f>
        <v>7536.9</v>
      </c>
      <c r="H511" s="61"/>
      <c r="I511" s="62">
        <f t="shared" ref="I511:I517" si="130">F511*(1-Скидка_ROXELPRO)</f>
        <v>71.78</v>
      </c>
      <c r="J511" s="62">
        <f t="shared" ref="J511:J517" si="131">I511*H511</f>
        <v>0</v>
      </c>
      <c r="K511" s="62">
        <f t="shared" ref="K511:K517" si="132">G511*(1-Скидка_ROXELPRO)</f>
        <v>7536.9</v>
      </c>
      <c r="L511" s="62">
        <f t="shared" ref="L511:L517" si="133">H511*K511</f>
        <v>0</v>
      </c>
    </row>
    <row r="512" spans="1:13">
      <c r="A512" s="119">
        <v>0</v>
      </c>
      <c r="B512" s="120">
        <v>612227</v>
      </c>
      <c r="C512" s="4" t="s">
        <v>4766</v>
      </c>
      <c r="D512" s="4" t="s">
        <v>2071</v>
      </c>
      <c r="E512" s="4" t="s">
        <v>2068</v>
      </c>
      <c r="F512" s="5">
        <v>14.18</v>
      </c>
      <c r="G512" s="5">
        <f t="shared" si="129"/>
        <v>1488.9</v>
      </c>
      <c r="H512" s="61"/>
      <c r="I512" s="62">
        <f t="shared" si="130"/>
        <v>14.18</v>
      </c>
      <c r="J512" s="62">
        <f t="shared" si="131"/>
        <v>0</v>
      </c>
      <c r="K512" s="62">
        <f t="shared" si="132"/>
        <v>1488.9</v>
      </c>
      <c r="L512" s="62">
        <f t="shared" si="133"/>
        <v>0</v>
      </c>
    </row>
    <row r="513" spans="1:12">
      <c r="A513" s="119">
        <v>0</v>
      </c>
      <c r="B513" s="120">
        <v>612412</v>
      </c>
      <c r="C513" s="4" t="s">
        <v>4128</v>
      </c>
      <c r="D513" s="4" t="s">
        <v>2070</v>
      </c>
      <c r="E513" s="4" t="s">
        <v>8</v>
      </c>
      <c r="F513" s="5">
        <v>39.17</v>
      </c>
      <c r="G513" s="5">
        <f t="shared" si="129"/>
        <v>4112.8500000000004</v>
      </c>
      <c r="H513" s="61"/>
      <c r="I513" s="62">
        <f t="shared" si="130"/>
        <v>39.17</v>
      </c>
      <c r="J513" s="62">
        <f t="shared" si="131"/>
        <v>0</v>
      </c>
      <c r="K513" s="62">
        <f t="shared" si="132"/>
        <v>4112.8500000000004</v>
      </c>
      <c r="L513" s="62">
        <f t="shared" si="133"/>
        <v>0</v>
      </c>
    </row>
    <row r="514" spans="1:12">
      <c r="A514" s="119">
        <v>0</v>
      </c>
      <c r="B514" s="120">
        <v>612422</v>
      </c>
      <c r="C514" s="4" t="s">
        <v>4129</v>
      </c>
      <c r="D514" s="4" t="s">
        <v>2072</v>
      </c>
      <c r="E514" s="4" t="s">
        <v>7</v>
      </c>
      <c r="F514" s="5">
        <v>0.11</v>
      </c>
      <c r="G514" s="5">
        <f t="shared" si="129"/>
        <v>11.55</v>
      </c>
      <c r="H514" s="61"/>
      <c r="I514" s="62">
        <f t="shared" si="130"/>
        <v>0.11</v>
      </c>
      <c r="J514" s="62">
        <f t="shared" si="131"/>
        <v>0</v>
      </c>
      <c r="K514" s="62">
        <f t="shared" si="132"/>
        <v>11.55</v>
      </c>
      <c r="L514" s="62">
        <f t="shared" si="133"/>
        <v>0</v>
      </c>
    </row>
    <row r="515" spans="1:12">
      <c r="A515" s="119">
        <v>0</v>
      </c>
      <c r="B515" s="120">
        <v>612432</v>
      </c>
      <c r="C515" s="4" t="s">
        <v>4130</v>
      </c>
      <c r="D515" s="4" t="s">
        <v>2070</v>
      </c>
      <c r="E515" s="4" t="s">
        <v>8</v>
      </c>
      <c r="F515" s="5">
        <v>36.14</v>
      </c>
      <c r="G515" s="5">
        <f t="shared" si="129"/>
        <v>3794.7</v>
      </c>
      <c r="H515" s="61"/>
      <c r="I515" s="62">
        <f t="shared" si="130"/>
        <v>36.14</v>
      </c>
      <c r="J515" s="62">
        <f t="shared" si="131"/>
        <v>0</v>
      </c>
      <c r="K515" s="62">
        <f t="shared" si="132"/>
        <v>3794.7</v>
      </c>
      <c r="L515" s="62">
        <f t="shared" si="133"/>
        <v>0</v>
      </c>
    </row>
    <row r="516" spans="1:12">
      <c r="A516" s="119">
        <v>0</v>
      </c>
      <c r="B516" s="120">
        <v>612434</v>
      </c>
      <c r="C516" s="4" t="s">
        <v>4131</v>
      </c>
      <c r="D516" s="4" t="s">
        <v>2072</v>
      </c>
      <c r="E516" s="4" t="s">
        <v>7</v>
      </c>
      <c r="F516" s="5">
        <v>0.1</v>
      </c>
      <c r="G516" s="5">
        <f t="shared" si="129"/>
        <v>10.5</v>
      </c>
      <c r="H516" s="61"/>
      <c r="I516" s="62">
        <f t="shared" si="130"/>
        <v>0.1</v>
      </c>
      <c r="J516" s="62">
        <f t="shared" si="131"/>
        <v>0</v>
      </c>
      <c r="K516" s="62">
        <f t="shared" si="132"/>
        <v>10.5</v>
      </c>
      <c r="L516" s="62">
        <f t="shared" si="133"/>
        <v>0</v>
      </c>
    </row>
    <row r="517" spans="1:12">
      <c r="A517" s="119">
        <v>0</v>
      </c>
      <c r="B517" s="120">
        <v>612454</v>
      </c>
      <c r="C517" s="4" t="s">
        <v>4674</v>
      </c>
      <c r="D517" s="4" t="s">
        <v>2072</v>
      </c>
      <c r="E517" s="4" t="s">
        <v>7</v>
      </c>
      <c r="F517" s="5">
        <v>0.1</v>
      </c>
      <c r="G517" s="5">
        <f t="shared" si="129"/>
        <v>10.5</v>
      </c>
      <c r="H517" s="61"/>
      <c r="I517" s="62">
        <f t="shared" si="130"/>
        <v>0.1</v>
      </c>
      <c r="J517" s="62">
        <f t="shared" si="131"/>
        <v>0</v>
      </c>
      <c r="K517" s="62">
        <f t="shared" si="132"/>
        <v>10.5</v>
      </c>
      <c r="L517" s="62">
        <f t="shared" si="133"/>
        <v>0</v>
      </c>
    </row>
    <row r="518" spans="1:12">
      <c r="A518" s="119"/>
      <c r="B518" s="120"/>
      <c r="C518" s="4"/>
      <c r="D518" s="4"/>
      <c r="E518" s="4"/>
      <c r="F518" s="5"/>
      <c r="G518" s="5"/>
      <c r="H518" s="61"/>
      <c r="I518" s="62"/>
      <c r="J518" s="62"/>
      <c r="K518" s="62"/>
      <c r="L518" s="62"/>
    </row>
    <row r="519" spans="1:12">
      <c r="A519" s="119">
        <v>0</v>
      </c>
      <c r="B519" s="120">
        <v>613232</v>
      </c>
      <c r="C519" s="4" t="s">
        <v>4214</v>
      </c>
      <c r="D519" s="4" t="s">
        <v>2073</v>
      </c>
      <c r="E519" s="4" t="s">
        <v>8</v>
      </c>
      <c r="F519" s="5">
        <v>101.77</v>
      </c>
      <c r="G519" s="5">
        <f t="shared" ref="G519:G524" si="134">ROUND(F519*Курс_EUR,2)</f>
        <v>10685.85</v>
      </c>
      <c r="H519" s="61"/>
      <c r="I519" s="62">
        <f t="shared" ref="I519:I524" si="135">F519*(1-Скидка_ROXELPRO)</f>
        <v>101.77</v>
      </c>
      <c r="J519" s="62">
        <f t="shared" ref="J519:J524" si="136">I519*H519</f>
        <v>0</v>
      </c>
      <c r="K519" s="62">
        <f t="shared" ref="K519:K524" si="137">G519*(1-Скидка_ROXELPRO)</f>
        <v>10685.85</v>
      </c>
      <c r="L519" s="62">
        <f t="shared" ref="L519:L524" si="138">H519*K519</f>
        <v>0</v>
      </c>
    </row>
    <row r="520" spans="1:12">
      <c r="A520" s="119">
        <v>0</v>
      </c>
      <c r="B520" s="120">
        <v>613234</v>
      </c>
      <c r="C520" s="4" t="s">
        <v>4215</v>
      </c>
      <c r="D520" s="4" t="s">
        <v>2074</v>
      </c>
      <c r="E520" s="4" t="s">
        <v>7</v>
      </c>
      <c r="F520" s="5">
        <v>0.26</v>
      </c>
      <c r="G520" s="5">
        <f t="shared" si="134"/>
        <v>27.3</v>
      </c>
      <c r="H520" s="61"/>
      <c r="I520" s="62">
        <f t="shared" si="135"/>
        <v>0.26</v>
      </c>
      <c r="J520" s="62">
        <f t="shared" si="136"/>
        <v>0</v>
      </c>
      <c r="K520" s="62">
        <f t="shared" si="137"/>
        <v>27.3</v>
      </c>
      <c r="L520" s="62">
        <f t="shared" si="138"/>
        <v>0</v>
      </c>
    </row>
    <row r="521" spans="1:12">
      <c r="A521" s="119">
        <v>0</v>
      </c>
      <c r="B521" s="120">
        <v>613413</v>
      </c>
      <c r="C521" s="4" t="s">
        <v>4675</v>
      </c>
      <c r="D521" s="4" t="s">
        <v>2073</v>
      </c>
      <c r="E521" s="4" t="s">
        <v>8</v>
      </c>
      <c r="F521" s="5">
        <v>81.7</v>
      </c>
      <c r="G521" s="5">
        <f t="shared" si="134"/>
        <v>8578.5</v>
      </c>
      <c r="H521" s="61"/>
      <c r="I521" s="62">
        <f t="shared" si="135"/>
        <v>81.7</v>
      </c>
      <c r="J521" s="62">
        <f t="shared" si="136"/>
        <v>0</v>
      </c>
      <c r="K521" s="62">
        <f t="shared" si="137"/>
        <v>8578.5</v>
      </c>
      <c r="L521" s="62">
        <f t="shared" si="138"/>
        <v>0</v>
      </c>
    </row>
    <row r="522" spans="1:12">
      <c r="A522" s="119">
        <v>0</v>
      </c>
      <c r="B522" s="120">
        <v>613423</v>
      </c>
      <c r="C522" s="4" t="s">
        <v>4676</v>
      </c>
      <c r="D522" s="4" t="s">
        <v>2074</v>
      </c>
      <c r="E522" s="4" t="s">
        <v>7</v>
      </c>
      <c r="F522" s="5">
        <v>0.17</v>
      </c>
      <c r="G522" s="5">
        <f t="shared" si="134"/>
        <v>17.850000000000001</v>
      </c>
      <c r="H522" s="61"/>
      <c r="I522" s="62">
        <f t="shared" si="135"/>
        <v>0.17</v>
      </c>
      <c r="J522" s="62">
        <f t="shared" si="136"/>
        <v>0</v>
      </c>
      <c r="K522" s="62">
        <f t="shared" si="137"/>
        <v>17.850000000000001</v>
      </c>
      <c r="L522" s="62">
        <f t="shared" si="138"/>
        <v>0</v>
      </c>
    </row>
    <row r="523" spans="1:12">
      <c r="A523" s="119">
        <v>0</v>
      </c>
      <c r="B523" s="120">
        <v>613442</v>
      </c>
      <c r="C523" s="4" t="s">
        <v>3318</v>
      </c>
      <c r="D523" s="4" t="s">
        <v>2073</v>
      </c>
      <c r="E523" s="4" t="s">
        <v>8</v>
      </c>
      <c r="F523" s="5">
        <v>81.7</v>
      </c>
      <c r="G523" s="5">
        <f t="shared" si="134"/>
        <v>8578.5</v>
      </c>
      <c r="H523" s="61"/>
      <c r="I523" s="62">
        <f t="shared" si="135"/>
        <v>81.7</v>
      </c>
      <c r="J523" s="62">
        <f t="shared" si="136"/>
        <v>0</v>
      </c>
      <c r="K523" s="62">
        <f t="shared" si="137"/>
        <v>8578.5</v>
      </c>
      <c r="L523" s="62">
        <f t="shared" si="138"/>
        <v>0</v>
      </c>
    </row>
    <row r="524" spans="1:12">
      <c r="A524" s="119">
        <v>0</v>
      </c>
      <c r="B524" s="120">
        <v>613444</v>
      </c>
      <c r="C524" s="4" t="s">
        <v>3319</v>
      </c>
      <c r="D524" s="4" t="s">
        <v>2074</v>
      </c>
      <c r="E524" s="4" t="s">
        <v>7</v>
      </c>
      <c r="F524" s="5">
        <v>0.17</v>
      </c>
      <c r="G524" s="5">
        <f t="shared" si="134"/>
        <v>17.850000000000001</v>
      </c>
      <c r="H524" s="61"/>
      <c r="I524" s="62">
        <f t="shared" si="135"/>
        <v>0.17</v>
      </c>
      <c r="J524" s="62">
        <f t="shared" si="136"/>
        <v>0</v>
      </c>
      <c r="K524" s="62">
        <f t="shared" si="137"/>
        <v>17.850000000000001</v>
      </c>
      <c r="L524" s="62">
        <f t="shared" si="138"/>
        <v>0</v>
      </c>
    </row>
    <row r="525" spans="1:12">
      <c r="A525" s="119"/>
      <c r="B525" s="120"/>
      <c r="C525" s="4"/>
      <c r="D525" s="4"/>
      <c r="E525" s="4"/>
      <c r="F525" s="5"/>
      <c r="G525" s="5"/>
      <c r="H525" s="61"/>
      <c r="I525" s="62"/>
      <c r="J525" s="62"/>
      <c r="K525" s="62"/>
      <c r="L525" s="62"/>
    </row>
    <row r="526" spans="1:12">
      <c r="A526" s="119">
        <v>0</v>
      </c>
      <c r="B526" s="122">
        <v>615863</v>
      </c>
      <c r="C526" s="77" t="s">
        <v>2089</v>
      </c>
      <c r="D526" s="77" t="s">
        <v>25</v>
      </c>
      <c r="E526" s="77" t="s">
        <v>8</v>
      </c>
      <c r="F526" s="130"/>
      <c r="G526" s="130">
        <v>2199.1999999999998</v>
      </c>
      <c r="H526" s="61"/>
      <c r="I526" s="62">
        <f>F526*(1-Скидка_ROXELPRO)</f>
        <v>0</v>
      </c>
      <c r="J526" s="62">
        <f>I526*H526</f>
        <v>0</v>
      </c>
      <c r="K526" s="62">
        <f>G526*(1-Скидка_ROXELPRO)</f>
        <v>2199.1999999999998</v>
      </c>
      <c r="L526" s="62">
        <f>H526*K526</f>
        <v>0</v>
      </c>
    </row>
    <row r="527" spans="1:12">
      <c r="A527" s="119"/>
      <c r="B527" s="120"/>
      <c r="C527" s="4"/>
      <c r="D527" s="4"/>
      <c r="E527" s="4"/>
      <c r="F527" s="5"/>
      <c r="G527" s="5"/>
      <c r="H527" s="61"/>
      <c r="I527" s="62"/>
      <c r="J527" s="62"/>
      <c r="K527" s="62"/>
      <c r="L527" s="62"/>
    </row>
    <row r="528" spans="1:12">
      <c r="A528" s="119">
        <v>0</v>
      </c>
      <c r="B528" s="120">
        <v>621510</v>
      </c>
      <c r="C528" s="4" t="s">
        <v>26</v>
      </c>
      <c r="D528" s="4" t="s">
        <v>2083</v>
      </c>
      <c r="E528" s="4" t="s">
        <v>7</v>
      </c>
      <c r="F528" s="5">
        <v>2.88</v>
      </c>
      <c r="G528" s="5">
        <f>ROUND(F528*Курс_EUR,2)</f>
        <v>302.39999999999998</v>
      </c>
      <c r="H528" s="61"/>
      <c r="I528" s="62">
        <f>F528*(1-Скидка_ROXELPRO)</f>
        <v>2.88</v>
      </c>
      <c r="J528" s="62">
        <f>I528*H528</f>
        <v>0</v>
      </c>
      <c r="K528" s="62">
        <f>G528*(1-Скидка_ROXELPRO)</f>
        <v>302.39999999999998</v>
      </c>
      <c r="L528" s="62">
        <f>H528*K528</f>
        <v>0</v>
      </c>
    </row>
    <row r="529" spans="1:12">
      <c r="A529" s="119">
        <v>0</v>
      </c>
      <c r="B529" s="120">
        <v>621515</v>
      </c>
      <c r="C529" s="4" t="s">
        <v>27</v>
      </c>
      <c r="D529" s="4" t="s">
        <v>2090</v>
      </c>
      <c r="E529" s="4" t="s">
        <v>7</v>
      </c>
      <c r="F529" s="5">
        <v>1.51</v>
      </c>
      <c r="G529" s="5">
        <f>ROUND(F529*Курс_EUR,2)</f>
        <v>158.55000000000001</v>
      </c>
      <c r="H529" s="61"/>
      <c r="I529" s="62">
        <f>F529*(1-Скидка_ROXELPRO)</f>
        <v>1.51</v>
      </c>
      <c r="J529" s="62">
        <f>I529*H529</f>
        <v>0</v>
      </c>
      <c r="K529" s="62">
        <f>G529*(1-Скидка_ROXELPRO)</f>
        <v>158.55000000000001</v>
      </c>
      <c r="L529" s="62">
        <f>H529*K529</f>
        <v>0</v>
      </c>
    </row>
    <row r="530" spans="1:12">
      <c r="A530" s="119"/>
      <c r="B530" s="123"/>
      <c r="C530" s="6"/>
      <c r="D530" s="6"/>
      <c r="E530" s="6"/>
      <c r="F530" s="7"/>
      <c r="G530" s="7"/>
      <c r="H530" s="61"/>
      <c r="I530" s="62"/>
      <c r="J530" s="62"/>
      <c r="K530" s="62"/>
      <c r="L530" s="62"/>
    </row>
    <row r="531" spans="1:12" ht="16.3" thickBot="1">
      <c r="A531" s="6"/>
      <c r="B531" s="341" t="s">
        <v>28</v>
      </c>
      <c r="C531" s="341"/>
      <c r="D531" s="341"/>
      <c r="E531" s="341"/>
      <c r="F531" s="342"/>
      <c r="G531" s="298"/>
      <c r="H531" s="61"/>
      <c r="I531" s="62"/>
      <c r="J531" s="62"/>
      <c r="K531" s="62"/>
      <c r="L531" s="62"/>
    </row>
    <row r="532" spans="1:12" ht="12.45" thickBot="1">
      <c r="A532" s="6"/>
      <c r="B532" s="338" t="s">
        <v>3151</v>
      </c>
      <c r="C532" s="339"/>
      <c r="D532" s="339"/>
      <c r="E532" s="339"/>
      <c r="F532" s="340"/>
      <c r="G532" s="297"/>
      <c r="H532" s="61"/>
      <c r="I532" s="62"/>
      <c r="J532" s="62"/>
      <c r="K532" s="62"/>
      <c r="L532" s="62"/>
    </row>
    <row r="533" spans="1:12">
      <c r="A533" s="119">
        <v>0</v>
      </c>
      <c r="B533" s="120">
        <v>711220</v>
      </c>
      <c r="C533" s="4" t="s">
        <v>5177</v>
      </c>
      <c r="D533" s="4" t="s">
        <v>2083</v>
      </c>
      <c r="E533" s="4" t="s">
        <v>7</v>
      </c>
      <c r="F533" s="5">
        <v>4.49</v>
      </c>
      <c r="G533" s="5">
        <f>ROUND(F533*Курс_EUR,2)</f>
        <v>471.45</v>
      </c>
      <c r="H533" s="61"/>
      <c r="I533" s="62">
        <f>F533*(1-Скидка_ROXELPRO)</f>
        <v>4.49</v>
      </c>
      <c r="J533" s="62">
        <f>I533*H533</f>
        <v>0</v>
      </c>
      <c r="K533" s="62">
        <f>G533*(1-Скидка_ROXELPRO)</f>
        <v>471.45</v>
      </c>
      <c r="L533" s="62">
        <f>H533*K533</f>
        <v>0</v>
      </c>
    </row>
    <row r="534" spans="1:12">
      <c r="A534" s="119">
        <v>0</v>
      </c>
      <c r="B534" s="120">
        <v>711230</v>
      </c>
      <c r="C534" s="4" t="s">
        <v>5178</v>
      </c>
      <c r="D534" s="4" t="s">
        <v>2083</v>
      </c>
      <c r="E534" s="4" t="s">
        <v>7</v>
      </c>
      <c r="F534" s="5">
        <v>4.49</v>
      </c>
      <c r="G534" s="5">
        <f>ROUND(F534*Курс_EUR,2)</f>
        <v>471.45</v>
      </c>
      <c r="H534" s="61"/>
      <c r="I534" s="62">
        <f>F534*(1-Скидка_ROXELPRO)</f>
        <v>4.49</v>
      </c>
      <c r="J534" s="62">
        <f>I534*H534</f>
        <v>0</v>
      </c>
      <c r="K534" s="62">
        <f>G534*(1-Скидка_ROXELPRO)</f>
        <v>471.45</v>
      </c>
      <c r="L534" s="62">
        <f>H534*K534</f>
        <v>0</v>
      </c>
    </row>
    <row r="535" spans="1:12">
      <c r="A535" s="119">
        <v>0</v>
      </c>
      <c r="B535" s="120">
        <v>711240</v>
      </c>
      <c r="C535" s="4" t="s">
        <v>5179</v>
      </c>
      <c r="D535" s="4" t="s">
        <v>2083</v>
      </c>
      <c r="E535" s="4" t="s">
        <v>7</v>
      </c>
      <c r="F535" s="5">
        <v>4.49</v>
      </c>
      <c r="G535" s="5">
        <f>ROUND(F535*Курс_EUR,2)</f>
        <v>471.45</v>
      </c>
      <c r="H535" s="61"/>
      <c r="I535" s="62">
        <f>F535*(1-Скидка_ROXELPRO)</f>
        <v>4.49</v>
      </c>
      <c r="J535" s="62">
        <f>I535*H535</f>
        <v>0</v>
      </c>
      <c r="K535" s="62">
        <f>G535*(1-Скидка_ROXELPRO)</f>
        <v>471.45</v>
      </c>
      <c r="L535" s="62">
        <f>H535*K535</f>
        <v>0</v>
      </c>
    </row>
    <row r="536" spans="1:12">
      <c r="A536" s="119">
        <v>0</v>
      </c>
      <c r="B536" s="120">
        <v>711250</v>
      </c>
      <c r="C536" s="4" t="s">
        <v>5180</v>
      </c>
      <c r="D536" s="4" t="s">
        <v>2083</v>
      </c>
      <c r="E536" s="4" t="s">
        <v>7</v>
      </c>
      <c r="F536" s="5">
        <v>4.49</v>
      </c>
      <c r="G536" s="5">
        <f>ROUND(F536*Курс_EUR,2)</f>
        <v>471.45</v>
      </c>
      <c r="H536" s="61"/>
      <c r="I536" s="62">
        <f>F536*(1-Скидка_ROXELPRO)</f>
        <v>4.49</v>
      </c>
      <c r="J536" s="62">
        <f>I536*H536</f>
        <v>0</v>
      </c>
      <c r="K536" s="62">
        <f>G536*(1-Скидка_ROXELPRO)</f>
        <v>471.45</v>
      </c>
      <c r="L536" s="62">
        <f>H536*K536</f>
        <v>0</v>
      </c>
    </row>
    <row r="537" spans="1:12">
      <c r="A537" s="119"/>
      <c r="B537" s="120"/>
      <c r="C537" s="4"/>
      <c r="D537" s="4"/>
      <c r="E537" s="4"/>
      <c r="F537" s="5"/>
      <c r="G537" s="5"/>
      <c r="H537" s="61"/>
      <c r="I537" s="62"/>
      <c r="J537" s="62"/>
      <c r="K537" s="62"/>
      <c r="L537" s="62"/>
    </row>
    <row r="538" spans="1:12" ht="24">
      <c r="A538" s="254">
        <v>0</v>
      </c>
      <c r="B538" s="124">
        <v>715120</v>
      </c>
      <c r="C538" s="9" t="s">
        <v>33</v>
      </c>
      <c r="D538" s="10" t="s">
        <v>2083</v>
      </c>
      <c r="E538" s="10" t="s">
        <v>7</v>
      </c>
      <c r="F538" s="116">
        <v>15.77</v>
      </c>
      <c r="G538" s="92">
        <f>ROUND(F538*Курс_EUR,2)</f>
        <v>1655.85</v>
      </c>
      <c r="H538" s="89"/>
      <c r="I538" s="90">
        <f>F538*(1-Скидка_ROXELPRO)</f>
        <v>15.77</v>
      </c>
      <c r="J538" s="90">
        <f>I538*H538</f>
        <v>0</v>
      </c>
      <c r="K538" s="90">
        <f>G538*(1-Скидка_ROXELPRO)</f>
        <v>1655.85</v>
      </c>
      <c r="L538" s="90">
        <f>H538*K538</f>
        <v>0</v>
      </c>
    </row>
    <row r="539" spans="1:12" ht="24">
      <c r="A539" s="254">
        <v>0</v>
      </c>
      <c r="B539" s="124">
        <v>715130</v>
      </c>
      <c r="C539" s="9" t="s">
        <v>34</v>
      </c>
      <c r="D539" s="10" t="s">
        <v>2083</v>
      </c>
      <c r="E539" s="10" t="s">
        <v>7</v>
      </c>
      <c r="F539" s="116">
        <v>15.77</v>
      </c>
      <c r="G539" s="92">
        <f>ROUND(F539*Курс_EUR,2)</f>
        <v>1655.85</v>
      </c>
      <c r="H539" s="89"/>
      <c r="I539" s="90">
        <f>F539*(1-Скидка_ROXELPRO)</f>
        <v>15.77</v>
      </c>
      <c r="J539" s="90">
        <f>I539*H539</f>
        <v>0</v>
      </c>
      <c r="K539" s="90">
        <f>G539*(1-Скидка_ROXELPRO)</f>
        <v>1655.85</v>
      </c>
      <c r="L539" s="90">
        <f>H539*K539</f>
        <v>0</v>
      </c>
    </row>
    <row r="540" spans="1:12" ht="24">
      <c r="A540" s="254">
        <v>0</v>
      </c>
      <c r="B540" s="124">
        <v>715140</v>
      </c>
      <c r="C540" s="9" t="s">
        <v>35</v>
      </c>
      <c r="D540" s="10" t="s">
        <v>2083</v>
      </c>
      <c r="E540" s="10" t="s">
        <v>7</v>
      </c>
      <c r="F540" s="116">
        <v>15.77</v>
      </c>
      <c r="G540" s="92">
        <f>ROUND(F540*Курс_EUR,2)</f>
        <v>1655.85</v>
      </c>
      <c r="H540" s="89"/>
      <c r="I540" s="90">
        <f>F540*(1-Скидка_ROXELPRO)</f>
        <v>15.77</v>
      </c>
      <c r="J540" s="90">
        <f>I540*H540</f>
        <v>0</v>
      </c>
      <c r="K540" s="90">
        <f>G540*(1-Скидка_ROXELPRO)</f>
        <v>1655.85</v>
      </c>
      <c r="L540" s="90">
        <f>H540*K540</f>
        <v>0</v>
      </c>
    </row>
    <row r="541" spans="1:12" ht="24">
      <c r="A541" s="254">
        <v>0</v>
      </c>
      <c r="B541" s="124">
        <v>715150</v>
      </c>
      <c r="C541" s="9" t="s">
        <v>36</v>
      </c>
      <c r="D541" s="10" t="s">
        <v>2083</v>
      </c>
      <c r="E541" s="10" t="s">
        <v>7</v>
      </c>
      <c r="F541" s="116">
        <v>15.77</v>
      </c>
      <c r="G541" s="92">
        <f>ROUND(F541*Курс_EUR,2)</f>
        <v>1655.85</v>
      </c>
      <c r="H541" s="89"/>
      <c r="I541" s="90">
        <f>F541*(1-Скидка_ROXELPRO)</f>
        <v>15.77</v>
      </c>
      <c r="J541" s="90">
        <f>I541*H541</f>
        <v>0</v>
      </c>
      <c r="K541" s="90">
        <f>G541*(1-Скидка_ROXELPRO)</f>
        <v>1655.85</v>
      </c>
      <c r="L541" s="90">
        <f>H541*K541</f>
        <v>0</v>
      </c>
    </row>
    <row r="542" spans="1:12">
      <c r="A542" s="254"/>
      <c r="B542" s="124"/>
      <c r="C542" s="9"/>
      <c r="D542" s="10"/>
      <c r="E542" s="10"/>
      <c r="F542" s="116"/>
      <c r="G542" s="116"/>
      <c r="H542" s="89"/>
      <c r="I542" s="90"/>
      <c r="J542" s="90"/>
      <c r="K542" s="90"/>
      <c r="L542" s="90"/>
    </row>
    <row r="543" spans="1:12">
      <c r="A543" s="119">
        <v>0</v>
      </c>
      <c r="B543" s="123">
        <v>715220</v>
      </c>
      <c r="C543" s="6" t="s">
        <v>37</v>
      </c>
      <c r="D543" s="6" t="s">
        <v>2083</v>
      </c>
      <c r="E543" s="6" t="s">
        <v>7</v>
      </c>
      <c r="F543" s="7">
        <v>11.22</v>
      </c>
      <c r="G543" s="5">
        <f>ROUND(F543*Курс_EUR,2)</f>
        <v>1178.0999999999999</v>
      </c>
      <c r="H543" s="61"/>
      <c r="I543" s="62">
        <f>F543*(1-Скидка_ROXELPRO)</f>
        <v>11.22</v>
      </c>
      <c r="J543" s="62">
        <f>I543*H543</f>
        <v>0</v>
      </c>
      <c r="K543" s="62">
        <f>G543*(1-Скидка_ROXELPRO)</f>
        <v>1178.0999999999999</v>
      </c>
      <c r="L543" s="62">
        <f>H543*K543</f>
        <v>0</v>
      </c>
    </row>
    <row r="544" spans="1:12">
      <c r="A544" s="119">
        <v>0</v>
      </c>
      <c r="B544" s="120">
        <v>715230</v>
      </c>
      <c r="C544" s="4" t="s">
        <v>38</v>
      </c>
      <c r="D544" s="4" t="s">
        <v>2083</v>
      </c>
      <c r="E544" s="4" t="s">
        <v>7</v>
      </c>
      <c r="F544" s="5">
        <v>11.22</v>
      </c>
      <c r="G544" s="5">
        <f>ROUND(F544*Курс_EUR,2)</f>
        <v>1178.0999999999999</v>
      </c>
      <c r="H544" s="61"/>
      <c r="I544" s="62">
        <f>F544*(1-Скидка_ROXELPRO)</f>
        <v>11.22</v>
      </c>
      <c r="J544" s="62">
        <f>I544*H544</f>
        <v>0</v>
      </c>
      <c r="K544" s="62">
        <f>G544*(1-Скидка_ROXELPRO)</f>
        <v>1178.0999999999999</v>
      </c>
      <c r="L544" s="62">
        <f>H544*K544</f>
        <v>0</v>
      </c>
    </row>
    <row r="545" spans="1:12">
      <c r="A545" s="119">
        <v>0</v>
      </c>
      <c r="B545" s="120">
        <v>715240</v>
      </c>
      <c r="C545" s="4" t="s">
        <v>39</v>
      </c>
      <c r="D545" s="4" t="s">
        <v>2083</v>
      </c>
      <c r="E545" s="4" t="s">
        <v>7</v>
      </c>
      <c r="F545" s="5">
        <v>11.22</v>
      </c>
      <c r="G545" s="5">
        <f>ROUND(F545*Курс_EUR,2)</f>
        <v>1178.0999999999999</v>
      </c>
      <c r="H545" s="61"/>
      <c r="I545" s="62">
        <f>F545*(1-Скидка_ROXELPRO)</f>
        <v>11.22</v>
      </c>
      <c r="J545" s="62">
        <f>I545*H545</f>
        <v>0</v>
      </c>
      <c r="K545" s="62">
        <f>G545*(1-Скидка_ROXELPRO)</f>
        <v>1178.0999999999999</v>
      </c>
      <c r="L545" s="62">
        <f>H545*K545</f>
        <v>0</v>
      </c>
    </row>
    <row r="546" spans="1:12">
      <c r="A546" s="119">
        <v>0</v>
      </c>
      <c r="B546" s="120">
        <v>715250</v>
      </c>
      <c r="C546" s="4" t="s">
        <v>40</v>
      </c>
      <c r="D546" s="4" t="s">
        <v>2083</v>
      </c>
      <c r="E546" s="4" t="s">
        <v>7</v>
      </c>
      <c r="F546" s="5">
        <v>11.22</v>
      </c>
      <c r="G546" s="5">
        <f>ROUND(F546*Курс_EUR,2)</f>
        <v>1178.0999999999999</v>
      </c>
      <c r="H546" s="61"/>
      <c r="I546" s="62">
        <f>F546*(1-Скидка_ROXELPRO)</f>
        <v>11.22</v>
      </c>
      <c r="J546" s="62">
        <f>I546*H546</f>
        <v>0</v>
      </c>
      <c r="K546" s="62">
        <f>G546*(1-Скидка_ROXELPRO)</f>
        <v>1178.0999999999999</v>
      </c>
      <c r="L546" s="62">
        <f>H546*K546</f>
        <v>0</v>
      </c>
    </row>
    <row r="547" spans="1:12" ht="12.45" thickBot="1">
      <c r="A547" s="119"/>
      <c r="B547" s="123"/>
      <c r="C547" s="6"/>
      <c r="D547" s="6"/>
      <c r="E547" s="6"/>
      <c r="F547" s="7"/>
      <c r="G547" s="7"/>
      <c r="H547" s="61"/>
      <c r="I547" s="62"/>
      <c r="J547" s="62"/>
      <c r="K547" s="62"/>
      <c r="L547" s="62"/>
    </row>
    <row r="548" spans="1:12" ht="12.45" thickBot="1">
      <c r="A548" s="119"/>
      <c r="B548" s="338" t="s">
        <v>3152</v>
      </c>
      <c r="C548" s="339"/>
      <c r="D548" s="339"/>
      <c r="E548" s="339"/>
      <c r="F548" s="340"/>
      <c r="G548" s="297"/>
      <c r="H548" s="61"/>
      <c r="I548" s="62"/>
      <c r="J548" s="62"/>
      <c r="K548" s="62"/>
      <c r="L548" s="62"/>
    </row>
    <row r="549" spans="1:12">
      <c r="A549" s="119">
        <v>0</v>
      </c>
      <c r="B549" s="123">
        <v>721122</v>
      </c>
      <c r="C549" s="6" t="s">
        <v>3058</v>
      </c>
      <c r="D549" s="6" t="s">
        <v>2075</v>
      </c>
      <c r="E549" s="6" t="s">
        <v>1552</v>
      </c>
      <c r="F549" s="7">
        <v>18.899999999999999</v>
      </c>
      <c r="G549" s="5">
        <f t="shared" ref="G549:G555" si="139">ROUND(F549*Курс_EUR,2)</f>
        <v>1984.5</v>
      </c>
      <c r="H549" s="61"/>
      <c r="I549" s="62">
        <f t="shared" ref="I549:I555" si="140">F549*(1-Скидка_ROXELPRO)</f>
        <v>18.899999999999999</v>
      </c>
      <c r="J549" s="62">
        <f t="shared" ref="J549:J555" si="141">I549*H549</f>
        <v>0</v>
      </c>
      <c r="K549" s="62">
        <f t="shared" ref="K549:K555" si="142">G549*(1-Скидка_ROXELPRO)</f>
        <v>1984.5</v>
      </c>
      <c r="L549" s="62">
        <f t="shared" ref="L549:L555" si="143">H549*K549</f>
        <v>0</v>
      </c>
    </row>
    <row r="550" spans="1:12">
      <c r="A550" s="119">
        <v>0</v>
      </c>
      <c r="B550" s="123">
        <v>721132</v>
      </c>
      <c r="C550" s="6" t="s">
        <v>3059</v>
      </c>
      <c r="D550" s="6" t="s">
        <v>2075</v>
      </c>
      <c r="E550" s="6" t="s">
        <v>1552</v>
      </c>
      <c r="F550" s="7">
        <v>18.899999999999999</v>
      </c>
      <c r="G550" s="5">
        <f t="shared" si="139"/>
        <v>1984.5</v>
      </c>
      <c r="H550" s="61"/>
      <c r="I550" s="62">
        <f t="shared" si="140"/>
        <v>18.899999999999999</v>
      </c>
      <c r="J550" s="62">
        <f t="shared" si="141"/>
        <v>0</v>
      </c>
      <c r="K550" s="62">
        <f t="shared" si="142"/>
        <v>1984.5</v>
      </c>
      <c r="L550" s="62">
        <f t="shared" si="143"/>
        <v>0</v>
      </c>
    </row>
    <row r="551" spans="1:12">
      <c r="A551" s="119">
        <v>0</v>
      </c>
      <c r="B551" s="123">
        <v>721142</v>
      </c>
      <c r="C551" s="6" t="s">
        <v>3060</v>
      </c>
      <c r="D551" s="6" t="s">
        <v>2075</v>
      </c>
      <c r="E551" s="6" t="s">
        <v>1552</v>
      </c>
      <c r="F551" s="7">
        <v>18.899999999999999</v>
      </c>
      <c r="G551" s="5">
        <f t="shared" si="139"/>
        <v>1984.5</v>
      </c>
      <c r="H551" s="61"/>
      <c r="I551" s="62">
        <f t="shared" si="140"/>
        <v>18.899999999999999</v>
      </c>
      <c r="J551" s="62">
        <f t="shared" si="141"/>
        <v>0</v>
      </c>
      <c r="K551" s="62">
        <f t="shared" si="142"/>
        <v>1984.5</v>
      </c>
      <c r="L551" s="62">
        <f t="shared" si="143"/>
        <v>0</v>
      </c>
    </row>
    <row r="552" spans="1:12">
      <c r="A552" s="119">
        <v>0</v>
      </c>
      <c r="B552" s="120">
        <v>721152</v>
      </c>
      <c r="C552" s="4" t="s">
        <v>3061</v>
      </c>
      <c r="D552" s="4" t="s">
        <v>3062</v>
      </c>
      <c r="E552" s="4" t="s">
        <v>3063</v>
      </c>
      <c r="F552" s="5">
        <v>18.899999999999999</v>
      </c>
      <c r="G552" s="5">
        <f t="shared" si="139"/>
        <v>1984.5</v>
      </c>
      <c r="H552" s="61"/>
      <c r="I552" s="62">
        <f t="shared" si="140"/>
        <v>18.899999999999999</v>
      </c>
      <c r="J552" s="62">
        <f t="shared" si="141"/>
        <v>0</v>
      </c>
      <c r="K552" s="62">
        <f t="shared" si="142"/>
        <v>1984.5</v>
      </c>
      <c r="L552" s="62">
        <f t="shared" si="143"/>
        <v>0</v>
      </c>
    </row>
    <row r="553" spans="1:12">
      <c r="A553" s="119">
        <v>0</v>
      </c>
      <c r="B553" s="120">
        <v>721162</v>
      </c>
      <c r="C553" s="4" t="s">
        <v>4733</v>
      </c>
      <c r="D553" s="4" t="s">
        <v>1866</v>
      </c>
      <c r="E553" s="4" t="s">
        <v>2068</v>
      </c>
      <c r="F553" s="5">
        <v>9.9</v>
      </c>
      <c r="G553" s="5">
        <f t="shared" si="139"/>
        <v>1039.5</v>
      </c>
      <c r="H553" s="61"/>
      <c r="I553" s="62">
        <f t="shared" si="140"/>
        <v>9.9</v>
      </c>
      <c r="J553" s="62">
        <f t="shared" si="141"/>
        <v>0</v>
      </c>
      <c r="K553" s="62">
        <f t="shared" si="142"/>
        <v>1039.5</v>
      </c>
      <c r="L553" s="62">
        <f t="shared" si="143"/>
        <v>0</v>
      </c>
    </row>
    <row r="554" spans="1:12">
      <c r="A554" s="119">
        <v>0</v>
      </c>
      <c r="B554" s="120">
        <v>721163</v>
      </c>
      <c r="C554" s="4" t="s">
        <v>4734</v>
      </c>
      <c r="D554" s="4" t="s">
        <v>1866</v>
      </c>
      <c r="E554" s="4" t="s">
        <v>2068</v>
      </c>
      <c r="F554" s="5">
        <v>9.9</v>
      </c>
      <c r="G554" s="5">
        <f t="shared" si="139"/>
        <v>1039.5</v>
      </c>
      <c r="H554" s="61"/>
      <c r="I554" s="62">
        <f t="shared" si="140"/>
        <v>9.9</v>
      </c>
      <c r="J554" s="62">
        <f t="shared" si="141"/>
        <v>0</v>
      </c>
      <c r="K554" s="62">
        <f t="shared" si="142"/>
        <v>1039.5</v>
      </c>
      <c r="L554" s="62">
        <f t="shared" si="143"/>
        <v>0</v>
      </c>
    </row>
    <row r="555" spans="1:12">
      <c r="A555" s="119">
        <v>0</v>
      </c>
      <c r="B555" s="120">
        <v>721164</v>
      </c>
      <c r="C555" s="4" t="s">
        <v>4735</v>
      </c>
      <c r="D555" s="4" t="s">
        <v>1866</v>
      </c>
      <c r="E555" s="4" t="s">
        <v>2068</v>
      </c>
      <c r="F555" s="5">
        <v>9.9</v>
      </c>
      <c r="G555" s="5">
        <f t="shared" si="139"/>
        <v>1039.5</v>
      </c>
      <c r="H555" s="61"/>
      <c r="I555" s="62">
        <f t="shared" si="140"/>
        <v>9.9</v>
      </c>
      <c r="J555" s="62">
        <f t="shared" si="141"/>
        <v>0</v>
      </c>
      <c r="K555" s="62">
        <f t="shared" si="142"/>
        <v>1039.5</v>
      </c>
      <c r="L555" s="62">
        <f t="shared" si="143"/>
        <v>0</v>
      </c>
    </row>
    <row r="556" spans="1:12">
      <c r="A556" s="315"/>
      <c r="B556" s="120"/>
      <c r="C556" s="4"/>
      <c r="D556" s="4"/>
      <c r="E556" s="4"/>
      <c r="F556" s="5"/>
      <c r="G556" s="5"/>
      <c r="H556" s="61"/>
      <c r="I556" s="62"/>
      <c r="J556" s="62"/>
      <c r="K556" s="62"/>
      <c r="L556" s="62"/>
    </row>
    <row r="557" spans="1:12">
      <c r="A557" s="119">
        <v>0</v>
      </c>
      <c r="B557" s="123">
        <v>721221</v>
      </c>
      <c r="C557" s="6" t="s">
        <v>3078</v>
      </c>
      <c r="D557" s="6" t="s">
        <v>2075</v>
      </c>
      <c r="E557" s="6" t="s">
        <v>1552</v>
      </c>
      <c r="F557" s="7">
        <v>16.34</v>
      </c>
      <c r="G557" s="5">
        <f t="shared" ref="G557:G563" si="144">ROUND(F557*Курс_EUR,2)</f>
        <v>1715.7</v>
      </c>
      <c r="H557" s="61"/>
      <c r="I557" s="62">
        <f t="shared" ref="I557:I563" si="145">F557*(1-Скидка_ROXELPRO)</f>
        <v>16.34</v>
      </c>
      <c r="J557" s="62">
        <f t="shared" ref="J557:J563" si="146">I557*H557</f>
        <v>0</v>
      </c>
      <c r="K557" s="62">
        <f t="shared" ref="K557:K563" si="147">G557*(1-Скидка_ROXELPRO)</f>
        <v>1715.7</v>
      </c>
      <c r="L557" s="62">
        <f t="shared" ref="L557:L563" si="148">H557*K557</f>
        <v>0</v>
      </c>
    </row>
    <row r="558" spans="1:12">
      <c r="A558" s="119">
        <v>0</v>
      </c>
      <c r="B558" s="123">
        <v>721231</v>
      </c>
      <c r="C558" s="6" t="s">
        <v>3079</v>
      </c>
      <c r="D558" s="6" t="s">
        <v>2075</v>
      </c>
      <c r="E558" s="6" t="s">
        <v>1552</v>
      </c>
      <c r="F558" s="7">
        <v>16.34</v>
      </c>
      <c r="G558" s="5">
        <f t="shared" si="144"/>
        <v>1715.7</v>
      </c>
      <c r="H558" s="61"/>
      <c r="I558" s="62">
        <f t="shared" si="145"/>
        <v>16.34</v>
      </c>
      <c r="J558" s="62">
        <f t="shared" si="146"/>
        <v>0</v>
      </c>
      <c r="K558" s="62">
        <f t="shared" si="147"/>
        <v>1715.7</v>
      </c>
      <c r="L558" s="62">
        <f t="shared" si="148"/>
        <v>0</v>
      </c>
    </row>
    <row r="559" spans="1:12">
      <c r="A559" s="119">
        <v>0</v>
      </c>
      <c r="B559" s="123">
        <v>721241</v>
      </c>
      <c r="C559" s="6" t="s">
        <v>3080</v>
      </c>
      <c r="D559" s="6" t="s">
        <v>2075</v>
      </c>
      <c r="E559" s="6" t="s">
        <v>1552</v>
      </c>
      <c r="F559" s="7">
        <v>16.34</v>
      </c>
      <c r="G559" s="5">
        <f t="shared" si="144"/>
        <v>1715.7</v>
      </c>
      <c r="H559" s="61"/>
      <c r="I559" s="62">
        <f t="shared" si="145"/>
        <v>16.34</v>
      </c>
      <c r="J559" s="62">
        <f t="shared" si="146"/>
        <v>0</v>
      </c>
      <c r="K559" s="62">
        <f t="shared" si="147"/>
        <v>1715.7</v>
      </c>
      <c r="L559" s="62">
        <f t="shared" si="148"/>
        <v>0</v>
      </c>
    </row>
    <row r="560" spans="1:12">
      <c r="A560" s="119">
        <v>0</v>
      </c>
      <c r="B560" s="120">
        <v>721251</v>
      </c>
      <c r="C560" s="4" t="s">
        <v>3064</v>
      </c>
      <c r="D560" s="4" t="s">
        <v>3062</v>
      </c>
      <c r="E560" s="4" t="s">
        <v>3063</v>
      </c>
      <c r="F560" s="5">
        <v>16.34</v>
      </c>
      <c r="G560" s="5">
        <f t="shared" si="144"/>
        <v>1715.7</v>
      </c>
      <c r="H560" s="61"/>
      <c r="I560" s="62">
        <f t="shared" si="145"/>
        <v>16.34</v>
      </c>
      <c r="J560" s="62">
        <f t="shared" si="146"/>
        <v>0</v>
      </c>
      <c r="K560" s="62">
        <f t="shared" si="147"/>
        <v>1715.7</v>
      </c>
      <c r="L560" s="62">
        <f t="shared" si="148"/>
        <v>0</v>
      </c>
    </row>
    <row r="561" spans="1:12">
      <c r="A561" s="119">
        <v>0</v>
      </c>
      <c r="B561" s="120">
        <v>721262</v>
      </c>
      <c r="C561" s="4" t="s">
        <v>4736</v>
      </c>
      <c r="D561" s="4" t="s">
        <v>1866</v>
      </c>
      <c r="E561" s="4" t="s">
        <v>2068</v>
      </c>
      <c r="F561" s="5">
        <v>8.73</v>
      </c>
      <c r="G561" s="5">
        <f t="shared" si="144"/>
        <v>916.65</v>
      </c>
      <c r="H561" s="61"/>
      <c r="I561" s="62">
        <f t="shared" si="145"/>
        <v>8.73</v>
      </c>
      <c r="J561" s="62">
        <f t="shared" si="146"/>
        <v>0</v>
      </c>
      <c r="K561" s="62">
        <f t="shared" si="147"/>
        <v>916.65</v>
      </c>
      <c r="L561" s="62">
        <f t="shared" si="148"/>
        <v>0</v>
      </c>
    </row>
    <row r="562" spans="1:12">
      <c r="A562" s="119">
        <v>0</v>
      </c>
      <c r="B562" s="120">
        <v>721263</v>
      </c>
      <c r="C562" s="4" t="s">
        <v>4737</v>
      </c>
      <c r="D562" s="4" t="s">
        <v>1866</v>
      </c>
      <c r="E562" s="4" t="s">
        <v>2068</v>
      </c>
      <c r="F562" s="5">
        <v>8.73</v>
      </c>
      <c r="G562" s="5">
        <f t="shared" si="144"/>
        <v>916.65</v>
      </c>
      <c r="H562" s="61"/>
      <c r="I562" s="62">
        <f t="shared" si="145"/>
        <v>8.73</v>
      </c>
      <c r="J562" s="62">
        <f t="shared" si="146"/>
        <v>0</v>
      </c>
      <c r="K562" s="62">
        <f t="shared" si="147"/>
        <v>916.65</v>
      </c>
      <c r="L562" s="62">
        <f t="shared" si="148"/>
        <v>0</v>
      </c>
    </row>
    <row r="563" spans="1:12">
      <c r="A563" s="119">
        <v>0</v>
      </c>
      <c r="B563" s="120">
        <v>721264</v>
      </c>
      <c r="C563" s="4" t="s">
        <v>4738</v>
      </c>
      <c r="D563" s="4" t="s">
        <v>1866</v>
      </c>
      <c r="E563" s="4" t="s">
        <v>2068</v>
      </c>
      <c r="F563" s="5">
        <v>8.73</v>
      </c>
      <c r="G563" s="5">
        <f t="shared" si="144"/>
        <v>916.65</v>
      </c>
      <c r="H563" s="61"/>
      <c r="I563" s="62">
        <f t="shared" si="145"/>
        <v>8.73</v>
      </c>
      <c r="J563" s="62">
        <f t="shared" si="146"/>
        <v>0</v>
      </c>
      <c r="K563" s="62">
        <f t="shared" si="147"/>
        <v>916.65</v>
      </c>
      <c r="L563" s="62">
        <f t="shared" si="148"/>
        <v>0</v>
      </c>
    </row>
    <row r="564" spans="1:12">
      <c r="A564" s="315"/>
      <c r="B564" s="120"/>
      <c r="C564" s="4"/>
      <c r="D564" s="4"/>
      <c r="E564" s="4"/>
      <c r="F564" s="5"/>
      <c r="G564" s="5"/>
      <c r="H564" s="61"/>
      <c r="I564" s="62"/>
      <c r="J564" s="62"/>
      <c r="K564" s="62"/>
      <c r="L564" s="62"/>
    </row>
    <row r="565" spans="1:12">
      <c r="A565" s="119">
        <v>0</v>
      </c>
      <c r="B565" s="120">
        <v>721421</v>
      </c>
      <c r="C565" s="4" t="s">
        <v>41</v>
      </c>
      <c r="D565" s="4" t="s">
        <v>2075</v>
      </c>
      <c r="E565" s="4" t="s">
        <v>1552</v>
      </c>
      <c r="F565" s="5">
        <v>14.06</v>
      </c>
      <c r="G565" s="5">
        <f t="shared" ref="G565:G571" si="149">ROUND(F565*Курс_EUR,2)</f>
        <v>1476.3</v>
      </c>
      <c r="H565" s="61"/>
      <c r="I565" s="62">
        <f t="shared" ref="I565:I571" si="150">F565*(1-Скидка_ROXELPRO)</f>
        <v>14.06</v>
      </c>
      <c r="J565" s="62">
        <f t="shared" ref="J565:J571" si="151">I565*H565</f>
        <v>0</v>
      </c>
      <c r="K565" s="62">
        <f t="shared" ref="K565:K571" si="152">G565*(1-Скидка_ROXELPRO)</f>
        <v>1476.3</v>
      </c>
      <c r="L565" s="62">
        <f t="shared" ref="L565:L571" si="153">H565*K565</f>
        <v>0</v>
      </c>
    </row>
    <row r="566" spans="1:12">
      <c r="A566" s="119">
        <v>0</v>
      </c>
      <c r="B566" s="120">
        <v>721431</v>
      </c>
      <c r="C566" s="4" t="s">
        <v>42</v>
      </c>
      <c r="D566" s="4" t="s">
        <v>2075</v>
      </c>
      <c r="E566" s="4" t="s">
        <v>1552</v>
      </c>
      <c r="F566" s="5">
        <v>14.06</v>
      </c>
      <c r="G566" s="5">
        <f t="shared" si="149"/>
        <v>1476.3</v>
      </c>
      <c r="H566" s="61"/>
      <c r="I566" s="62">
        <f t="shared" si="150"/>
        <v>14.06</v>
      </c>
      <c r="J566" s="62">
        <f t="shared" si="151"/>
        <v>0</v>
      </c>
      <c r="K566" s="62">
        <f t="shared" si="152"/>
        <v>1476.3</v>
      </c>
      <c r="L566" s="62">
        <f t="shared" si="153"/>
        <v>0</v>
      </c>
    </row>
    <row r="567" spans="1:12">
      <c r="A567" s="119">
        <v>0</v>
      </c>
      <c r="B567" s="120">
        <v>721441</v>
      </c>
      <c r="C567" s="4" t="s">
        <v>43</v>
      </c>
      <c r="D567" s="4" t="s">
        <v>2075</v>
      </c>
      <c r="E567" s="4" t="s">
        <v>1552</v>
      </c>
      <c r="F567" s="5">
        <v>14.06</v>
      </c>
      <c r="G567" s="5">
        <f t="shared" si="149"/>
        <v>1476.3</v>
      </c>
      <c r="H567" s="61"/>
      <c r="I567" s="62">
        <f t="shared" si="150"/>
        <v>14.06</v>
      </c>
      <c r="J567" s="62">
        <f t="shared" si="151"/>
        <v>0</v>
      </c>
      <c r="K567" s="62">
        <f t="shared" si="152"/>
        <v>1476.3</v>
      </c>
      <c r="L567" s="62">
        <f t="shared" si="153"/>
        <v>0</v>
      </c>
    </row>
    <row r="568" spans="1:12">
      <c r="A568" s="119">
        <v>0</v>
      </c>
      <c r="B568" s="120">
        <v>721451</v>
      </c>
      <c r="C568" s="4" t="s">
        <v>3065</v>
      </c>
      <c r="D568" s="4" t="s">
        <v>3062</v>
      </c>
      <c r="E568" s="4" t="s">
        <v>3063</v>
      </c>
      <c r="F568" s="5">
        <v>14.06</v>
      </c>
      <c r="G568" s="5">
        <f t="shared" si="149"/>
        <v>1476.3</v>
      </c>
      <c r="H568" s="61"/>
      <c r="I568" s="62">
        <f t="shared" si="150"/>
        <v>14.06</v>
      </c>
      <c r="J568" s="62">
        <f t="shared" si="151"/>
        <v>0</v>
      </c>
      <c r="K568" s="62">
        <f t="shared" si="152"/>
        <v>1476.3</v>
      </c>
      <c r="L568" s="62">
        <f t="shared" si="153"/>
        <v>0</v>
      </c>
    </row>
    <row r="569" spans="1:12">
      <c r="A569" s="119">
        <v>0</v>
      </c>
      <c r="B569" s="120">
        <v>721462</v>
      </c>
      <c r="C569" s="4" t="s">
        <v>4739</v>
      </c>
      <c r="D569" s="4" t="s">
        <v>1866</v>
      </c>
      <c r="E569" s="4" t="s">
        <v>2068</v>
      </c>
      <c r="F569" s="5">
        <v>7.61</v>
      </c>
      <c r="G569" s="5">
        <f t="shared" si="149"/>
        <v>799.05</v>
      </c>
      <c r="H569" s="61"/>
      <c r="I569" s="62">
        <f t="shared" si="150"/>
        <v>7.61</v>
      </c>
      <c r="J569" s="62">
        <f t="shared" si="151"/>
        <v>0</v>
      </c>
      <c r="K569" s="62">
        <f t="shared" si="152"/>
        <v>799.05</v>
      </c>
      <c r="L569" s="62">
        <f t="shared" si="153"/>
        <v>0</v>
      </c>
    </row>
    <row r="570" spans="1:12">
      <c r="A570" s="119">
        <v>0</v>
      </c>
      <c r="B570" s="120">
        <v>721463</v>
      </c>
      <c r="C570" s="4" t="s">
        <v>4740</v>
      </c>
      <c r="D570" s="4" t="s">
        <v>1866</v>
      </c>
      <c r="E570" s="4" t="s">
        <v>2068</v>
      </c>
      <c r="F570" s="5">
        <v>7.61</v>
      </c>
      <c r="G570" s="5">
        <f t="shared" si="149"/>
        <v>799.05</v>
      </c>
      <c r="H570" s="61"/>
      <c r="I570" s="62">
        <f t="shared" si="150"/>
        <v>7.61</v>
      </c>
      <c r="J570" s="62">
        <f t="shared" si="151"/>
        <v>0</v>
      </c>
      <c r="K570" s="62">
        <f t="shared" si="152"/>
        <v>799.05</v>
      </c>
      <c r="L570" s="62">
        <f t="shared" si="153"/>
        <v>0</v>
      </c>
    </row>
    <row r="571" spans="1:12">
      <c r="A571" s="119">
        <v>0</v>
      </c>
      <c r="B571" s="120">
        <v>721464</v>
      </c>
      <c r="C571" s="4" t="s">
        <v>4741</v>
      </c>
      <c r="D571" s="4" t="s">
        <v>1866</v>
      </c>
      <c r="E571" s="4" t="s">
        <v>2068</v>
      </c>
      <c r="F571" s="5">
        <v>7.61</v>
      </c>
      <c r="G571" s="5">
        <f t="shared" si="149"/>
        <v>799.05</v>
      </c>
      <c r="H571" s="61"/>
      <c r="I571" s="62">
        <f t="shared" si="150"/>
        <v>7.61</v>
      </c>
      <c r="J571" s="62">
        <f t="shared" si="151"/>
        <v>0</v>
      </c>
      <c r="K571" s="62">
        <f t="shared" si="152"/>
        <v>799.05</v>
      </c>
      <c r="L571" s="62">
        <f t="shared" si="153"/>
        <v>0</v>
      </c>
    </row>
    <row r="572" spans="1:12">
      <c r="A572" s="119"/>
      <c r="B572" s="120"/>
      <c r="C572" s="4"/>
      <c r="D572" s="4"/>
      <c r="E572" s="4"/>
      <c r="F572" s="5"/>
      <c r="G572" s="5"/>
      <c r="H572" s="61"/>
      <c r="I572" s="62"/>
      <c r="J572" s="62"/>
      <c r="K572" s="62"/>
      <c r="L572" s="62"/>
    </row>
    <row r="573" spans="1:12" ht="16.3" thickBot="1">
      <c r="A573" s="119"/>
      <c r="B573" s="341" t="s">
        <v>4363</v>
      </c>
      <c r="C573" s="341"/>
      <c r="D573" s="341"/>
      <c r="E573" s="341"/>
      <c r="F573" s="342"/>
      <c r="G573" s="298"/>
      <c r="H573" s="61"/>
      <c r="I573" s="62"/>
      <c r="J573" s="62"/>
      <c r="K573" s="62"/>
      <c r="L573" s="62"/>
    </row>
    <row r="574" spans="1:12" ht="12.45" thickBot="1">
      <c r="A574" s="119"/>
      <c r="B574" s="338" t="s">
        <v>4431</v>
      </c>
      <c r="C574" s="339"/>
      <c r="D574" s="339"/>
      <c r="E574" s="339"/>
      <c r="F574" s="340"/>
      <c r="G574" s="297"/>
      <c r="H574" s="61"/>
      <c r="I574" s="62"/>
      <c r="J574" s="62"/>
      <c r="K574" s="62"/>
      <c r="L574" s="62"/>
    </row>
    <row r="575" spans="1:12">
      <c r="A575" s="119">
        <v>0</v>
      </c>
      <c r="B575" s="170">
        <v>731310</v>
      </c>
      <c r="C575" s="170" t="s">
        <v>4887</v>
      </c>
      <c r="D575" s="6" t="s">
        <v>4432</v>
      </c>
      <c r="E575" s="6" t="s">
        <v>7</v>
      </c>
      <c r="F575" s="7">
        <v>0.6</v>
      </c>
      <c r="G575" s="5">
        <f>ROUND(F575*Курс_EUR,2)</f>
        <v>63</v>
      </c>
      <c r="H575" s="61"/>
      <c r="I575" s="62">
        <f>F575*(1-Скидка_ROXELPRO)</f>
        <v>0.6</v>
      </c>
      <c r="J575" s="62">
        <f>I575*H575</f>
        <v>0</v>
      </c>
      <c r="K575" s="62">
        <f>G575*(1-Скидка_ROXELPRO)</f>
        <v>63</v>
      </c>
      <c r="L575" s="62">
        <f>H575*K575</f>
        <v>0</v>
      </c>
    </row>
    <row r="576" spans="1:12">
      <c r="A576" s="119">
        <v>0</v>
      </c>
      <c r="B576" s="170">
        <v>731315</v>
      </c>
      <c r="C576" s="170" t="s">
        <v>4888</v>
      </c>
      <c r="D576" s="6" t="s">
        <v>2067</v>
      </c>
      <c r="E576" s="6" t="s">
        <v>7</v>
      </c>
      <c r="F576" s="7">
        <v>1.1000000000000001</v>
      </c>
      <c r="G576" s="5">
        <f>ROUND(F576*Курс_EUR,2)</f>
        <v>115.5</v>
      </c>
      <c r="H576" s="61"/>
      <c r="I576" s="62">
        <f>F576*(1-Скидка_ROXELPRO)</f>
        <v>1.1000000000000001</v>
      </c>
      <c r="J576" s="62">
        <f>I576*H576</f>
        <v>0</v>
      </c>
      <c r="K576" s="62">
        <f>G576*(1-Скидка_ROXELPRO)</f>
        <v>115.5</v>
      </c>
      <c r="L576" s="62">
        <f>H576*K576</f>
        <v>0</v>
      </c>
    </row>
    <row r="577" spans="1:12">
      <c r="A577" s="119"/>
      <c r="B577" s="170"/>
      <c r="C577" s="170"/>
      <c r="D577" s="6"/>
      <c r="E577" s="6"/>
      <c r="F577" s="7"/>
      <c r="G577" s="7"/>
      <c r="H577" s="61"/>
      <c r="I577" s="62"/>
      <c r="J577" s="62"/>
      <c r="K577" s="62"/>
      <c r="L577" s="62"/>
    </row>
    <row r="578" spans="1:12">
      <c r="A578" s="119">
        <v>0</v>
      </c>
      <c r="B578" s="170">
        <v>731325</v>
      </c>
      <c r="C578" s="170" t="s">
        <v>4889</v>
      </c>
      <c r="D578" s="6" t="s">
        <v>2067</v>
      </c>
      <c r="E578" s="6" t="s">
        <v>7</v>
      </c>
      <c r="F578" s="7">
        <v>1.22</v>
      </c>
      <c r="G578" s="5">
        <f>ROUND(F578*Курс_EUR,2)</f>
        <v>128.1</v>
      </c>
      <c r="H578" s="61"/>
      <c r="I578" s="62">
        <f>F578*(1-Скидка_ROXELPRO)</f>
        <v>1.22</v>
      </c>
      <c r="J578" s="62">
        <f>I578*H578</f>
        <v>0</v>
      </c>
      <c r="K578" s="62">
        <f>G578*(1-Скидка_ROXELPRO)</f>
        <v>128.1</v>
      </c>
      <c r="L578" s="62">
        <f>H578*K578</f>
        <v>0</v>
      </c>
    </row>
    <row r="579" spans="1:12" ht="24">
      <c r="A579" s="254">
        <v>0</v>
      </c>
      <c r="B579" s="276">
        <v>731326</v>
      </c>
      <c r="C579" s="277" t="s">
        <v>4538</v>
      </c>
      <c r="D579" s="10" t="s">
        <v>2067</v>
      </c>
      <c r="E579" s="10" t="s">
        <v>7</v>
      </c>
      <c r="F579" s="116">
        <v>1.22</v>
      </c>
      <c r="G579" s="92">
        <f>ROUND(F579*Курс_EUR,2)</f>
        <v>128.1</v>
      </c>
      <c r="H579" s="89"/>
      <c r="I579" s="90">
        <f>F579*(1-Скидка_ROXELPRO)</f>
        <v>1.22</v>
      </c>
      <c r="J579" s="90">
        <f>I579*H579</f>
        <v>0</v>
      </c>
      <c r="K579" s="90">
        <f>G579*(1-Скидка_ROXELPRO)</f>
        <v>128.1</v>
      </c>
      <c r="L579" s="90">
        <f>H579*K579</f>
        <v>0</v>
      </c>
    </row>
    <row r="580" spans="1:12">
      <c r="A580" s="254"/>
      <c r="B580" s="276"/>
      <c r="C580" s="277"/>
      <c r="D580" s="10"/>
      <c r="E580" s="10"/>
      <c r="F580" s="116"/>
      <c r="G580" s="5"/>
      <c r="H580" s="61"/>
      <c r="I580" s="62"/>
      <c r="J580" s="62"/>
      <c r="K580" s="62"/>
      <c r="L580" s="62"/>
    </row>
    <row r="581" spans="1:12" ht="24">
      <c r="A581" s="254">
        <v>0</v>
      </c>
      <c r="B581" s="276">
        <v>731335</v>
      </c>
      <c r="C581" s="277" t="s">
        <v>4885</v>
      </c>
      <c r="D581" s="10" t="s">
        <v>2067</v>
      </c>
      <c r="E581" s="10" t="s">
        <v>7</v>
      </c>
      <c r="F581" s="116">
        <v>1.39</v>
      </c>
      <c r="G581" s="92">
        <f>ROUND(F581*Курс_EUR,2)</f>
        <v>145.94999999999999</v>
      </c>
      <c r="H581" s="89"/>
      <c r="I581" s="90">
        <f>F581*(1-Скидка_ROXELPRO)</f>
        <v>1.39</v>
      </c>
      <c r="J581" s="90">
        <f>I581*H581</f>
        <v>0</v>
      </c>
      <c r="K581" s="90">
        <f>G581*(1-Скидка_ROXELPRO)</f>
        <v>145.94999999999999</v>
      </c>
      <c r="L581" s="90">
        <f>H581*K581</f>
        <v>0</v>
      </c>
    </row>
    <row r="582" spans="1:12" ht="24">
      <c r="A582" s="254">
        <v>0</v>
      </c>
      <c r="B582" s="276">
        <v>731336</v>
      </c>
      <c r="C582" s="277" t="s">
        <v>4886</v>
      </c>
      <c r="D582" s="10" t="s">
        <v>2067</v>
      </c>
      <c r="E582" s="10" t="s">
        <v>7</v>
      </c>
      <c r="F582" s="116">
        <v>1.39</v>
      </c>
      <c r="G582" s="92">
        <f>ROUND(F582*Курс_EUR,2)</f>
        <v>145.94999999999999</v>
      </c>
      <c r="H582" s="89"/>
      <c r="I582" s="90">
        <f>F582*(1-Скидка_ROXELPRO)</f>
        <v>1.39</v>
      </c>
      <c r="J582" s="90">
        <f>I582*H582</f>
        <v>0</v>
      </c>
      <c r="K582" s="90">
        <f>G582*(1-Скидка_ROXELPRO)</f>
        <v>145.94999999999999</v>
      </c>
      <c r="L582" s="90">
        <f>H582*K582</f>
        <v>0</v>
      </c>
    </row>
    <row r="583" spans="1:12" ht="12.45" thickBot="1">
      <c r="A583" s="119"/>
      <c r="B583" s="123"/>
      <c r="C583" s="6"/>
      <c r="D583" s="6"/>
      <c r="E583" s="6"/>
      <c r="F583" s="7"/>
      <c r="G583" s="7"/>
      <c r="H583" s="61"/>
      <c r="I583" s="62"/>
      <c r="J583" s="62"/>
      <c r="K583" s="62"/>
      <c r="L583" s="62"/>
    </row>
    <row r="584" spans="1:12" ht="12.45" thickBot="1">
      <c r="A584" s="119"/>
      <c r="B584" s="338" t="s">
        <v>4364</v>
      </c>
      <c r="C584" s="339"/>
      <c r="D584" s="339"/>
      <c r="E584" s="339"/>
      <c r="F584" s="340"/>
      <c r="G584" s="297"/>
      <c r="H584" s="61"/>
      <c r="I584" s="62"/>
      <c r="J584" s="62"/>
      <c r="K584" s="62"/>
      <c r="L584" s="62"/>
    </row>
    <row r="585" spans="1:12">
      <c r="A585" s="119">
        <v>0</v>
      </c>
      <c r="B585" s="170">
        <v>732401</v>
      </c>
      <c r="C585" s="170" t="s">
        <v>4508</v>
      </c>
      <c r="D585" s="6" t="s">
        <v>4370</v>
      </c>
      <c r="E585" s="6" t="s">
        <v>7</v>
      </c>
      <c r="F585" s="7">
        <v>16.649999999999999</v>
      </c>
      <c r="G585" s="5">
        <f>ROUND(F585*Курс_EUR,2)</f>
        <v>1748.25</v>
      </c>
      <c r="H585" s="61"/>
      <c r="I585" s="62">
        <f>F585*(1-Скидка_ROXELPRO)</f>
        <v>16.649999999999999</v>
      </c>
      <c r="J585" s="62">
        <f>I585*H585</f>
        <v>0</v>
      </c>
      <c r="K585" s="62">
        <f>G585*(1-Скидка_ROXELPRO)</f>
        <v>1748.25</v>
      </c>
      <c r="L585" s="62">
        <f>H585*K585</f>
        <v>0</v>
      </c>
    </row>
    <row r="586" spans="1:12">
      <c r="A586" s="119">
        <v>0</v>
      </c>
      <c r="B586" s="170">
        <v>732402</v>
      </c>
      <c r="C586" s="170" t="s">
        <v>4365</v>
      </c>
      <c r="D586" s="6" t="s">
        <v>4370</v>
      </c>
      <c r="E586" s="6" t="s">
        <v>7</v>
      </c>
      <c r="F586" s="7">
        <v>16.649999999999999</v>
      </c>
      <c r="G586" s="5">
        <f>ROUND(F586*Курс_EUR,2)</f>
        <v>1748.25</v>
      </c>
      <c r="H586" s="61"/>
      <c r="I586" s="62">
        <f>F586*(1-Скидка_ROXELPRO)</f>
        <v>16.649999999999999</v>
      </c>
      <c r="J586" s="62">
        <f>I586*H586</f>
        <v>0</v>
      </c>
      <c r="K586" s="62">
        <f>G586*(1-Скидка_ROXELPRO)</f>
        <v>1748.25</v>
      </c>
      <c r="L586" s="62">
        <f>H586*K586</f>
        <v>0</v>
      </c>
    </row>
    <row r="587" spans="1:12">
      <c r="A587" s="119">
        <v>0</v>
      </c>
      <c r="B587" s="170">
        <v>732403</v>
      </c>
      <c r="C587" s="170" t="s">
        <v>4509</v>
      </c>
      <c r="D587" s="6" t="s">
        <v>4370</v>
      </c>
      <c r="E587" s="6" t="s">
        <v>7</v>
      </c>
      <c r="F587" s="7">
        <v>16.649999999999999</v>
      </c>
      <c r="G587" s="5">
        <f>ROUND(F587*Курс_EUR,2)</f>
        <v>1748.25</v>
      </c>
      <c r="H587" s="61"/>
      <c r="I587" s="62">
        <f>F587*(1-Скидка_ROXELPRO)</f>
        <v>16.649999999999999</v>
      </c>
      <c r="J587" s="62">
        <f>I587*H587</f>
        <v>0</v>
      </c>
      <c r="K587" s="62">
        <f>G587*(1-Скидка_ROXELPRO)</f>
        <v>1748.25</v>
      </c>
      <c r="L587" s="62">
        <f>H587*K587</f>
        <v>0</v>
      </c>
    </row>
    <row r="588" spans="1:12">
      <c r="A588" s="119"/>
      <c r="B588" s="170"/>
      <c r="C588" s="170"/>
      <c r="D588" s="6"/>
      <c r="E588" s="6"/>
      <c r="F588" s="7"/>
      <c r="G588" s="5"/>
      <c r="H588" s="61"/>
      <c r="I588" s="62"/>
      <c r="J588" s="62"/>
      <c r="K588" s="62"/>
      <c r="L588" s="62"/>
    </row>
    <row r="589" spans="1:12">
      <c r="A589" s="119">
        <v>0</v>
      </c>
      <c r="B589" s="170">
        <v>732406</v>
      </c>
      <c r="C589" s="170" t="s">
        <v>5219</v>
      </c>
      <c r="D589" s="6" t="s">
        <v>22</v>
      </c>
      <c r="E589" s="6" t="s">
        <v>7</v>
      </c>
      <c r="F589" s="7">
        <v>28.9</v>
      </c>
      <c r="G589" s="5">
        <f>ROUND(F589*Курс_EUR,2)</f>
        <v>3034.5</v>
      </c>
      <c r="H589" s="61"/>
      <c r="I589" s="62">
        <f>F589*(1-Скидка_ROXELPRO)</f>
        <v>28.9</v>
      </c>
      <c r="J589" s="62">
        <f t="shared" ref="J589:J591" si="154">I589*H589</f>
        <v>0</v>
      </c>
      <c r="K589" s="62">
        <f>G589*(1-Скидка_ROXELPRO)</f>
        <v>3034.5</v>
      </c>
      <c r="L589" s="62">
        <f t="shared" ref="L589:L591" si="155">H589*K589</f>
        <v>0</v>
      </c>
    </row>
    <row r="590" spans="1:12">
      <c r="A590" s="119">
        <v>0</v>
      </c>
      <c r="B590" s="170">
        <v>732407</v>
      </c>
      <c r="C590" s="170" t="s">
        <v>5220</v>
      </c>
      <c r="D590" s="6" t="s">
        <v>22</v>
      </c>
      <c r="E590" s="6" t="s">
        <v>7</v>
      </c>
      <c r="F590" s="7">
        <v>28.9</v>
      </c>
      <c r="G590" s="5">
        <f>ROUND(F590*Курс_EUR,2)</f>
        <v>3034.5</v>
      </c>
      <c r="H590" s="61"/>
      <c r="I590" s="62">
        <f>F590*(1-Скидка_ROXELPRO)</f>
        <v>28.9</v>
      </c>
      <c r="J590" s="62">
        <f t="shared" si="154"/>
        <v>0</v>
      </c>
      <c r="K590" s="62">
        <f>G590*(1-Скидка_ROXELPRO)</f>
        <v>3034.5</v>
      </c>
      <c r="L590" s="62">
        <f t="shared" si="155"/>
        <v>0</v>
      </c>
    </row>
    <row r="591" spans="1:12">
      <c r="A591" s="119">
        <v>0</v>
      </c>
      <c r="B591" s="170">
        <v>732408</v>
      </c>
      <c r="C591" s="170" t="s">
        <v>5221</v>
      </c>
      <c r="D591" s="6" t="s">
        <v>22</v>
      </c>
      <c r="E591" s="6" t="s">
        <v>7</v>
      </c>
      <c r="F591" s="7">
        <v>28.9</v>
      </c>
      <c r="G591" s="5">
        <f>ROUND(F591*Курс_EUR,2)</f>
        <v>3034.5</v>
      </c>
      <c r="H591" s="61"/>
      <c r="I591" s="62">
        <f>F591*(1-Скидка_ROXELPRO)</f>
        <v>28.9</v>
      </c>
      <c r="J591" s="62">
        <f t="shared" si="154"/>
        <v>0</v>
      </c>
      <c r="K591" s="62">
        <f>G591*(1-Скидка_ROXELPRO)</f>
        <v>3034.5</v>
      </c>
      <c r="L591" s="62">
        <f t="shared" si="155"/>
        <v>0</v>
      </c>
    </row>
    <row r="592" spans="1:12">
      <c r="A592" s="119"/>
      <c r="B592" s="170"/>
      <c r="C592" s="170"/>
      <c r="D592" s="6"/>
      <c r="E592" s="6"/>
      <c r="F592" s="7"/>
      <c r="G592" s="5"/>
      <c r="H592" s="61"/>
      <c r="I592" s="62"/>
      <c r="J592" s="62"/>
      <c r="K592" s="62"/>
      <c r="L592" s="62"/>
    </row>
    <row r="593" spans="1:12">
      <c r="A593" s="119">
        <v>0</v>
      </c>
      <c r="B593" s="170">
        <v>732492</v>
      </c>
      <c r="C593" s="170" t="s">
        <v>4852</v>
      </c>
      <c r="D593" s="6" t="s">
        <v>4853</v>
      </c>
      <c r="E593" s="6" t="s">
        <v>1551</v>
      </c>
      <c r="F593" s="7">
        <v>5.4</v>
      </c>
      <c r="G593" s="5">
        <f>ROUND(F593*Курс_EUR,2)</f>
        <v>567</v>
      </c>
      <c r="H593" s="61"/>
      <c r="I593" s="62">
        <f>F593*(1-Скидка_ROXELPRO)</f>
        <v>5.4</v>
      </c>
      <c r="J593" s="62">
        <f>I593*H593</f>
        <v>0</v>
      </c>
      <c r="K593" s="62">
        <f>G593*(1-Скидка_ROXELPRO)</f>
        <v>567</v>
      </c>
      <c r="L593" s="62">
        <f>H593*K593</f>
        <v>0</v>
      </c>
    </row>
    <row r="594" spans="1:12">
      <c r="A594" s="119">
        <v>0</v>
      </c>
      <c r="B594" s="170">
        <v>732494</v>
      </c>
      <c r="C594" s="170" t="s">
        <v>4854</v>
      </c>
      <c r="D594" s="6" t="s">
        <v>4853</v>
      </c>
      <c r="E594" s="6" t="s">
        <v>1551</v>
      </c>
      <c r="F594" s="7">
        <v>5.4</v>
      </c>
      <c r="G594" s="5">
        <f>ROUND(F594*Курс_EUR,2)</f>
        <v>567</v>
      </c>
      <c r="H594" s="61"/>
      <c r="I594" s="62">
        <f>F594*(1-Скидка_ROXELPRO)</f>
        <v>5.4</v>
      </c>
      <c r="J594" s="62">
        <f>I594*H594</f>
        <v>0</v>
      </c>
      <c r="K594" s="62">
        <f>G594*(1-Скидка_ROXELPRO)</f>
        <v>567</v>
      </c>
      <c r="L594" s="62">
        <f>H594*K594</f>
        <v>0</v>
      </c>
    </row>
    <row r="595" spans="1:12">
      <c r="A595" s="119">
        <v>0</v>
      </c>
      <c r="B595" s="170">
        <v>732497</v>
      </c>
      <c r="C595" s="170" t="s">
        <v>4855</v>
      </c>
      <c r="D595" s="6" t="s">
        <v>2088</v>
      </c>
      <c r="E595" s="6" t="s">
        <v>7</v>
      </c>
      <c r="F595" s="7">
        <v>3.6</v>
      </c>
      <c r="G595" s="5">
        <f>ROUND(F595*Курс_EUR,2)</f>
        <v>378</v>
      </c>
      <c r="H595" s="61"/>
      <c r="I595" s="62">
        <f>F595*(1-Скидка_ROXELPRO)</f>
        <v>3.6</v>
      </c>
      <c r="J595" s="62">
        <f>I595*H595</f>
        <v>0</v>
      </c>
      <c r="K595" s="62">
        <f>G595*(1-Скидка_ROXELPRO)</f>
        <v>378</v>
      </c>
      <c r="L595" s="62">
        <f>H595*K595</f>
        <v>0</v>
      </c>
    </row>
    <row r="596" spans="1:12">
      <c r="A596" s="119"/>
      <c r="B596" s="170"/>
      <c r="C596" s="170"/>
      <c r="D596" s="6"/>
      <c r="E596" s="6"/>
      <c r="F596" s="7"/>
      <c r="G596" s="5"/>
      <c r="H596" s="61"/>
      <c r="I596" s="62"/>
      <c r="J596" s="62"/>
      <c r="K596" s="62"/>
      <c r="L596" s="62"/>
    </row>
    <row r="597" spans="1:12">
      <c r="A597" s="119">
        <v>0</v>
      </c>
      <c r="B597" s="170">
        <v>733311</v>
      </c>
      <c r="C597" s="170" t="s">
        <v>4366</v>
      </c>
      <c r="D597" s="6" t="s">
        <v>2810</v>
      </c>
      <c r="E597" s="6" t="s">
        <v>7</v>
      </c>
      <c r="F597" s="7">
        <v>4.95</v>
      </c>
      <c r="G597" s="5">
        <f>ROUND(F597*Курс_EUR,2)</f>
        <v>519.75</v>
      </c>
      <c r="H597" s="61"/>
      <c r="I597" s="62">
        <f>F597*(1-Скидка_ROXELPRO)</f>
        <v>4.95</v>
      </c>
      <c r="J597" s="62">
        <f>I597*H597</f>
        <v>0</v>
      </c>
      <c r="K597" s="62">
        <f>G597*(1-Скидка_ROXELPRO)</f>
        <v>519.75</v>
      </c>
      <c r="L597" s="62">
        <f>H597*K597</f>
        <v>0</v>
      </c>
    </row>
    <row r="598" spans="1:12">
      <c r="A598" s="119">
        <v>0</v>
      </c>
      <c r="B598" s="170">
        <v>733371</v>
      </c>
      <c r="C598" s="170" t="s">
        <v>4367</v>
      </c>
      <c r="D598" s="6" t="s">
        <v>2810</v>
      </c>
      <c r="E598" s="6" t="s">
        <v>7</v>
      </c>
      <c r="F598" s="7">
        <v>8.64</v>
      </c>
      <c r="G598" s="5">
        <f>ROUND(F598*Курс_EUR,2)</f>
        <v>907.2</v>
      </c>
      <c r="H598" s="61"/>
      <c r="I598" s="62">
        <f>F598*(1-Скидка_ROXELPRO)</f>
        <v>8.64</v>
      </c>
      <c r="J598" s="62">
        <f>I598*H598</f>
        <v>0</v>
      </c>
      <c r="K598" s="62">
        <f>G598*(1-Скидка_ROXELPRO)</f>
        <v>907.2</v>
      </c>
      <c r="L598" s="62">
        <f>H598*K598</f>
        <v>0</v>
      </c>
    </row>
    <row r="599" spans="1:12">
      <c r="A599" s="119">
        <v>0</v>
      </c>
      <c r="B599" s="170">
        <v>733381</v>
      </c>
      <c r="C599" s="170" t="s">
        <v>4371</v>
      </c>
      <c r="D599" s="6" t="s">
        <v>2810</v>
      </c>
      <c r="E599" s="6" t="s">
        <v>7</v>
      </c>
      <c r="F599" s="7">
        <v>9.6</v>
      </c>
      <c r="G599" s="5">
        <f>ROUND(F599*Курс_EUR,2)</f>
        <v>1008</v>
      </c>
      <c r="H599" s="61"/>
      <c r="I599" s="62">
        <f>F599*(1-Скидка_ROXELPRO)</f>
        <v>9.6</v>
      </c>
      <c r="J599" s="62">
        <f>I599*H599</f>
        <v>0</v>
      </c>
      <c r="K599" s="62">
        <f>G599*(1-Скидка_ROXELPRO)</f>
        <v>1008</v>
      </c>
      <c r="L599" s="62">
        <f>H599*K599</f>
        <v>0</v>
      </c>
    </row>
    <row r="600" spans="1:12">
      <c r="A600" s="119">
        <v>0</v>
      </c>
      <c r="B600" s="170">
        <v>733722</v>
      </c>
      <c r="C600" s="170" t="s">
        <v>4379</v>
      </c>
      <c r="D600" s="6" t="s">
        <v>4380</v>
      </c>
      <c r="E600" s="6" t="s">
        <v>7</v>
      </c>
      <c r="F600" s="7">
        <v>1.17</v>
      </c>
      <c r="G600" s="5">
        <f>ROUND(F600*Курс_EUR,2)</f>
        <v>122.85</v>
      </c>
      <c r="H600" s="61"/>
      <c r="I600" s="62">
        <f>F600*(1-Скидка_ROXELPRO)</f>
        <v>1.17</v>
      </c>
      <c r="J600" s="62">
        <f>I600*H600</f>
        <v>0</v>
      </c>
      <c r="K600" s="62">
        <f>G600*(1-Скидка_ROXELPRO)</f>
        <v>122.85</v>
      </c>
      <c r="L600" s="62">
        <f>H600*K600</f>
        <v>0</v>
      </c>
    </row>
    <row r="601" spans="1:12">
      <c r="A601" s="119"/>
      <c r="B601" s="170"/>
      <c r="C601" s="170"/>
      <c r="D601" s="6"/>
      <c r="E601" s="6"/>
      <c r="F601" s="7"/>
      <c r="G601" s="7"/>
      <c r="H601" s="61"/>
      <c r="I601" s="62"/>
      <c r="J601" s="62"/>
      <c r="K601" s="62"/>
      <c r="L601" s="62"/>
    </row>
    <row r="602" spans="1:12">
      <c r="A602" s="119">
        <v>0</v>
      </c>
      <c r="B602" s="170">
        <v>733800</v>
      </c>
      <c r="C602" s="170" t="s">
        <v>4368</v>
      </c>
      <c r="D602" s="6" t="s">
        <v>4369</v>
      </c>
      <c r="E602" s="6" t="s">
        <v>7</v>
      </c>
      <c r="F602" s="7">
        <v>0.99</v>
      </c>
      <c r="G602" s="5">
        <f>ROUND(F602*Курс_EUR,2)</f>
        <v>103.95</v>
      </c>
      <c r="H602" s="61"/>
      <c r="I602" s="62">
        <f>F602*(1-Скидка_ROXELPRO)</f>
        <v>0.99</v>
      </c>
      <c r="J602" s="62">
        <f>I602*H602</f>
        <v>0</v>
      </c>
      <c r="K602" s="62">
        <f>G602*(1-Скидка_ROXELPRO)</f>
        <v>103.95</v>
      </c>
      <c r="L602" s="62">
        <f>H602*K602</f>
        <v>0</v>
      </c>
    </row>
    <row r="603" spans="1:12">
      <c r="A603" s="119"/>
      <c r="B603" s="123"/>
      <c r="C603" s="6"/>
      <c r="D603" s="6"/>
      <c r="E603" s="6"/>
      <c r="F603" s="7"/>
      <c r="G603" s="7"/>
      <c r="H603" s="61"/>
      <c r="I603" s="62"/>
      <c r="J603" s="62"/>
      <c r="K603" s="62"/>
      <c r="L603" s="62"/>
    </row>
    <row r="604" spans="1:12" ht="16.3" thickBot="1">
      <c r="A604" s="200"/>
      <c r="B604" s="341" t="s">
        <v>44</v>
      </c>
      <c r="C604" s="341"/>
      <c r="D604" s="341"/>
      <c r="E604" s="341"/>
      <c r="F604" s="342"/>
      <c r="G604" s="298"/>
      <c r="H604" s="85"/>
      <c r="I604" s="76"/>
      <c r="J604" s="76"/>
      <c r="K604" s="76"/>
      <c r="L604" s="76"/>
    </row>
    <row r="605" spans="1:12" ht="12.45" thickBot="1">
      <c r="A605" s="119"/>
      <c r="B605" s="338" t="s">
        <v>5181</v>
      </c>
      <c r="C605" s="339"/>
      <c r="D605" s="339"/>
      <c r="E605" s="339"/>
      <c r="F605" s="340"/>
      <c r="G605" s="297"/>
      <c r="H605" s="61"/>
      <c r="I605" s="62"/>
      <c r="J605" s="62"/>
      <c r="K605" s="62"/>
      <c r="L605" s="62"/>
    </row>
    <row r="606" spans="1:12">
      <c r="A606" s="119">
        <v>0</v>
      </c>
      <c r="B606" s="120">
        <v>912223</v>
      </c>
      <c r="C606" s="4" t="s">
        <v>5182</v>
      </c>
      <c r="D606" s="4" t="s">
        <v>5183</v>
      </c>
      <c r="E606" s="4" t="s">
        <v>5184</v>
      </c>
      <c r="F606" s="5">
        <v>68.150000000000006</v>
      </c>
      <c r="G606" s="5">
        <f>ROUND(F606*Курс_EUR,2)</f>
        <v>7155.75</v>
      </c>
      <c r="H606" s="61"/>
      <c r="I606" s="62">
        <f>F606*(1-Скидка_ROXELPRO)</f>
        <v>68.150000000000006</v>
      </c>
      <c r="J606" s="62">
        <f>I606*H606</f>
        <v>0</v>
      </c>
      <c r="K606" s="62">
        <f>G606*(1-Скидка_ROXELPRO)</f>
        <v>7155.75</v>
      </c>
      <c r="L606" s="62">
        <f>H606*K606</f>
        <v>0</v>
      </c>
    </row>
    <row r="607" spans="1:12">
      <c r="A607" s="119"/>
      <c r="B607" s="120"/>
      <c r="C607" s="4"/>
      <c r="D607" s="4"/>
      <c r="E607" s="4"/>
      <c r="F607" s="5"/>
      <c r="G607" s="5"/>
      <c r="H607" s="61"/>
      <c r="I607" s="62"/>
      <c r="J607" s="62"/>
      <c r="K607" s="62"/>
      <c r="L607" s="62"/>
    </row>
    <row r="608" spans="1:12">
      <c r="A608" s="119">
        <v>0</v>
      </c>
      <c r="B608" s="120">
        <v>913213</v>
      </c>
      <c r="C608" s="4" t="s">
        <v>5185</v>
      </c>
      <c r="D608" s="4" t="s">
        <v>5183</v>
      </c>
      <c r="E608" s="4" t="s">
        <v>5184</v>
      </c>
      <c r="F608" s="5">
        <v>61.32</v>
      </c>
      <c r="G608" s="5">
        <f>ROUND(F608*Курс_EUR,2)</f>
        <v>6438.6</v>
      </c>
      <c r="H608" s="61"/>
      <c r="I608" s="62">
        <f>F608*(1-Скидка_ROXELPRO)</f>
        <v>61.32</v>
      </c>
      <c r="J608" s="62">
        <f>I608*H608</f>
        <v>0</v>
      </c>
      <c r="K608" s="62">
        <f>G608*(1-Скидка_ROXELPRO)</f>
        <v>6438.6</v>
      </c>
      <c r="L608" s="62">
        <f>H608*K608</f>
        <v>0</v>
      </c>
    </row>
    <row r="609" spans="1:13">
      <c r="A609" s="119">
        <v>0</v>
      </c>
      <c r="B609" s="120">
        <v>913223</v>
      </c>
      <c r="C609" s="4" t="s">
        <v>5186</v>
      </c>
      <c r="D609" s="4" t="s">
        <v>5183</v>
      </c>
      <c r="E609" s="4" t="s">
        <v>5184</v>
      </c>
      <c r="F609" s="5">
        <v>55.65</v>
      </c>
      <c r="G609" s="5">
        <f>ROUND(F609*Курс_EUR,2)</f>
        <v>5843.25</v>
      </c>
      <c r="H609" s="61"/>
      <c r="I609" s="62">
        <f>F609*(1-Скидка_ROXELPRO)</f>
        <v>55.65</v>
      </c>
      <c r="J609" s="62">
        <f>I609*H609</f>
        <v>0</v>
      </c>
      <c r="K609" s="62">
        <f>G609*(1-Скидка_ROXELPRO)</f>
        <v>5843.25</v>
      </c>
      <c r="L609" s="62">
        <f>H609*K609</f>
        <v>0</v>
      </c>
    </row>
    <row r="610" spans="1:13" ht="12.45" thickBot="1">
      <c r="A610" s="119"/>
      <c r="B610" s="123"/>
      <c r="C610" s="6"/>
      <c r="D610" s="6"/>
      <c r="E610" s="6"/>
      <c r="F610" s="7"/>
      <c r="G610" s="7"/>
      <c r="H610" s="61"/>
      <c r="I610" s="62"/>
      <c r="J610" s="62"/>
      <c r="K610" s="62"/>
      <c r="L610" s="62"/>
    </row>
    <row r="611" spans="1:13" ht="12.45" thickBot="1">
      <c r="A611" s="119"/>
      <c r="B611" s="338" t="s">
        <v>5187</v>
      </c>
      <c r="C611" s="339"/>
      <c r="D611" s="339"/>
      <c r="E611" s="339"/>
      <c r="F611" s="340"/>
      <c r="G611" s="297"/>
      <c r="H611" s="61"/>
      <c r="I611" s="62"/>
      <c r="J611" s="62"/>
      <c r="K611" s="62"/>
      <c r="L611" s="62"/>
    </row>
    <row r="612" spans="1:13">
      <c r="A612" s="119">
        <v>0</v>
      </c>
      <c r="B612" s="120">
        <v>921011</v>
      </c>
      <c r="C612" s="4" t="s">
        <v>5188</v>
      </c>
      <c r="D612" s="4" t="s">
        <v>5091</v>
      </c>
      <c r="E612" s="4" t="s">
        <v>5092</v>
      </c>
      <c r="F612" s="5">
        <v>43.68</v>
      </c>
      <c r="G612" s="5">
        <f>ROUND(F612*Курс_EUR,2)</f>
        <v>4586.3999999999996</v>
      </c>
      <c r="H612" s="61"/>
      <c r="I612" s="62">
        <f>F612*(1-Скидка_ROXELPRO)</f>
        <v>43.68</v>
      </c>
      <c r="J612" s="62">
        <f>I612*H612</f>
        <v>0</v>
      </c>
      <c r="K612" s="62">
        <f>G612*(1-Скидка_ROXELPRO)</f>
        <v>4586.3999999999996</v>
      </c>
      <c r="L612" s="62">
        <f>H612*K612</f>
        <v>0</v>
      </c>
    </row>
    <row r="613" spans="1:13">
      <c r="A613" s="119">
        <v>0</v>
      </c>
      <c r="B613" s="120">
        <v>921012</v>
      </c>
      <c r="C613" s="4" t="s">
        <v>5189</v>
      </c>
      <c r="D613" s="4" t="s">
        <v>5091</v>
      </c>
      <c r="E613" s="4" t="s">
        <v>5092</v>
      </c>
      <c r="F613" s="5">
        <v>58</v>
      </c>
      <c r="G613" s="5">
        <f>ROUND(F613*Курс_EUR,2)</f>
        <v>6090</v>
      </c>
      <c r="H613" s="61"/>
      <c r="I613" s="62">
        <f>F613*(1-Скидка_ROXELPRO)</f>
        <v>58</v>
      </c>
      <c r="J613" s="62">
        <f>I613*H613</f>
        <v>0</v>
      </c>
      <c r="K613" s="62">
        <f>G613*(1-Скидка_ROXELPRO)</f>
        <v>6090</v>
      </c>
      <c r="L613" s="62">
        <f>H613*K613</f>
        <v>0</v>
      </c>
    </row>
    <row r="614" spans="1:13">
      <c r="A614" s="119">
        <v>0</v>
      </c>
      <c r="B614" s="120">
        <v>921013</v>
      </c>
      <c r="C614" s="4" t="s">
        <v>5190</v>
      </c>
      <c r="D614" s="4" t="s">
        <v>5091</v>
      </c>
      <c r="E614" s="4" t="s">
        <v>5092</v>
      </c>
      <c r="F614" s="5">
        <v>84</v>
      </c>
      <c r="G614" s="5">
        <f>ROUND(F614*Курс_EUR,2)</f>
        <v>8820</v>
      </c>
      <c r="H614" s="61"/>
      <c r="I614" s="62">
        <f>F614*(1-Скидка_ROXELPRO)</f>
        <v>84</v>
      </c>
      <c r="J614" s="62">
        <f>I614*H614</f>
        <v>0</v>
      </c>
      <c r="K614" s="62">
        <f>G614*(1-Скидка_ROXELPRO)</f>
        <v>8820</v>
      </c>
      <c r="L614" s="62">
        <f>H614*K614</f>
        <v>0</v>
      </c>
    </row>
    <row r="615" spans="1:13">
      <c r="A615" s="119">
        <v>0</v>
      </c>
      <c r="B615" s="120">
        <v>921014</v>
      </c>
      <c r="C615" s="4" t="s">
        <v>5191</v>
      </c>
      <c r="D615" s="4" t="s">
        <v>2060</v>
      </c>
      <c r="E615" s="4" t="s">
        <v>1552</v>
      </c>
      <c r="F615" s="5">
        <v>72</v>
      </c>
      <c r="G615" s="5">
        <f>ROUND(F615*Курс_EUR,2)</f>
        <v>7560</v>
      </c>
      <c r="H615" s="61"/>
      <c r="I615" s="62">
        <f>F615*(1-Скидка_ROXELPRO)</f>
        <v>72</v>
      </c>
      <c r="J615" s="62">
        <f>I615*H615</f>
        <v>0</v>
      </c>
      <c r="K615" s="62">
        <f>G615*(1-Скидка_ROXELPRO)</f>
        <v>7560</v>
      </c>
      <c r="L615" s="62">
        <f>H615*K615</f>
        <v>0</v>
      </c>
    </row>
    <row r="616" spans="1:13">
      <c r="A616" s="119"/>
      <c r="B616" s="120"/>
      <c r="C616" s="4"/>
      <c r="D616" s="4"/>
      <c r="E616" s="4"/>
      <c r="F616" s="5"/>
      <c r="G616" s="5"/>
      <c r="H616" s="61"/>
      <c r="I616" s="62"/>
      <c r="J616" s="62"/>
      <c r="K616" s="62"/>
      <c r="L616" s="62"/>
    </row>
    <row r="617" spans="1:13">
      <c r="A617" s="119">
        <v>0</v>
      </c>
      <c r="B617" s="120">
        <v>921021</v>
      </c>
      <c r="C617" s="4" t="s">
        <v>5192</v>
      </c>
      <c r="D617" s="4" t="s">
        <v>5091</v>
      </c>
      <c r="E617" s="4" t="s">
        <v>5092</v>
      </c>
      <c r="F617" s="5">
        <v>16.2</v>
      </c>
      <c r="G617" s="5">
        <f>ROUND(F617*Курс_EUR,2)</f>
        <v>1701</v>
      </c>
      <c r="H617" s="61"/>
      <c r="I617" s="62">
        <f>F617*(1-Скидка_ROXELPRO)</f>
        <v>16.2</v>
      </c>
      <c r="J617" s="62">
        <f>I617*H617</f>
        <v>0</v>
      </c>
      <c r="K617" s="62">
        <f>G617*(1-Скидка_ROXELPRO)</f>
        <v>1701</v>
      </c>
      <c r="L617" s="62">
        <f>H617*K617</f>
        <v>0</v>
      </c>
    </row>
    <row r="618" spans="1:13">
      <c r="A618" s="119">
        <v>0</v>
      </c>
      <c r="B618" s="120">
        <v>921022</v>
      </c>
      <c r="C618" s="4" t="s">
        <v>5193</v>
      </c>
      <c r="D618" s="4" t="s">
        <v>5091</v>
      </c>
      <c r="E618" s="4" t="s">
        <v>5092</v>
      </c>
      <c r="F618" s="5">
        <v>22</v>
      </c>
      <c r="G618" s="5">
        <f>ROUND(F618*Курс_EUR,2)</f>
        <v>2310</v>
      </c>
      <c r="H618" s="61"/>
      <c r="I618" s="62">
        <f>F618*(1-Скидка_ROXELPRO)</f>
        <v>22</v>
      </c>
      <c r="J618" s="62">
        <f>I618*H618</f>
        <v>0</v>
      </c>
      <c r="K618" s="62">
        <f>G618*(1-Скидка_ROXELPRO)</f>
        <v>2310</v>
      </c>
      <c r="L618" s="62">
        <f>H618*K618</f>
        <v>0</v>
      </c>
    </row>
    <row r="619" spans="1:13">
      <c r="A619" s="119">
        <v>0</v>
      </c>
      <c r="B619" s="120">
        <v>921023</v>
      </c>
      <c r="C619" s="4" t="s">
        <v>5194</v>
      </c>
      <c r="D619" s="4" t="s">
        <v>5091</v>
      </c>
      <c r="E619" s="4" t="s">
        <v>5092</v>
      </c>
      <c r="F619" s="5">
        <v>32.549999999999997</v>
      </c>
      <c r="G619" s="5">
        <f>ROUND(F619*Курс_EUR,2)</f>
        <v>3417.75</v>
      </c>
      <c r="H619" s="61"/>
      <c r="I619" s="62">
        <f>F619*(1-Скидка_ROXELPRO)</f>
        <v>32.549999999999997</v>
      </c>
      <c r="J619" s="62">
        <f>I619*H619</f>
        <v>0</v>
      </c>
      <c r="K619" s="62">
        <f>G619*(1-Скидка_ROXELPRO)</f>
        <v>3417.75</v>
      </c>
      <c r="L619" s="62">
        <f>H619*K619</f>
        <v>0</v>
      </c>
    </row>
    <row r="620" spans="1:13">
      <c r="A620" s="119">
        <v>0</v>
      </c>
      <c r="B620" s="120">
        <v>921024</v>
      </c>
      <c r="C620" s="4" t="s">
        <v>5195</v>
      </c>
      <c r="D620" s="4" t="s">
        <v>2060</v>
      </c>
      <c r="E620" s="4" t="s">
        <v>1552</v>
      </c>
      <c r="F620" s="5">
        <v>22</v>
      </c>
      <c r="G620" s="5">
        <f>ROUND(F620*Курс_EUR,2)</f>
        <v>2310</v>
      </c>
      <c r="H620" s="61"/>
      <c r="I620" s="62">
        <f>F620*(1-Скидка_ROXELPRO)</f>
        <v>22</v>
      </c>
      <c r="J620" s="62">
        <f>I620*H620</f>
        <v>0</v>
      </c>
      <c r="K620" s="62">
        <f>G620*(1-Скидка_ROXELPRO)</f>
        <v>2310</v>
      </c>
      <c r="L620" s="62">
        <f>H620*K620</f>
        <v>0</v>
      </c>
    </row>
    <row r="621" spans="1:13" ht="12.45" thickBot="1">
      <c r="A621" s="119"/>
      <c r="B621" s="123"/>
      <c r="C621" s="6"/>
      <c r="D621" s="6"/>
      <c r="E621" s="6"/>
      <c r="F621" s="7"/>
      <c r="G621" s="7"/>
      <c r="H621" s="61"/>
      <c r="I621" s="62"/>
      <c r="J621" s="62"/>
      <c r="K621" s="62"/>
      <c r="L621" s="62"/>
    </row>
    <row r="622" spans="1:13" ht="12.45" thickBot="1">
      <c r="A622" s="119"/>
      <c r="B622" s="338" t="s">
        <v>5196</v>
      </c>
      <c r="C622" s="339"/>
      <c r="D622" s="339"/>
      <c r="E622" s="339"/>
      <c r="F622" s="340"/>
      <c r="G622" s="297"/>
      <c r="H622" s="61"/>
      <c r="I622" s="62"/>
      <c r="J622" s="62"/>
      <c r="K622" s="62"/>
      <c r="L622" s="62"/>
    </row>
    <row r="623" spans="1:13">
      <c r="A623" s="119">
        <v>0</v>
      </c>
      <c r="B623" s="120">
        <v>931141</v>
      </c>
      <c r="C623" s="4" t="s">
        <v>5197</v>
      </c>
      <c r="D623" s="4" t="s">
        <v>5198</v>
      </c>
      <c r="E623" s="4" t="s">
        <v>22</v>
      </c>
      <c r="F623" s="5">
        <v>41.44</v>
      </c>
      <c r="G623" s="5">
        <f>ROUND(F623*Курс_EUR,2)</f>
        <v>4351.2</v>
      </c>
      <c r="H623" s="61"/>
      <c r="I623" s="62">
        <f>F623*(1-Скидка_ROXELPRO)</f>
        <v>41.44</v>
      </c>
      <c r="J623" s="62">
        <f>I623*H623</f>
        <v>0</v>
      </c>
      <c r="K623" s="62">
        <f>G623*(1-Скидка_ROXELPRO)</f>
        <v>4351.2</v>
      </c>
      <c r="L623" s="62">
        <f>H623*K623</f>
        <v>0</v>
      </c>
      <c r="M623" s="83"/>
    </row>
    <row r="624" spans="1:13">
      <c r="A624" s="119">
        <v>0</v>
      </c>
      <c r="B624" s="120">
        <v>931142</v>
      </c>
      <c r="C624" s="4" t="s">
        <v>5199</v>
      </c>
      <c r="D624" s="4" t="s">
        <v>5198</v>
      </c>
      <c r="E624" s="4" t="s">
        <v>22</v>
      </c>
      <c r="F624" s="5">
        <v>41.44</v>
      </c>
      <c r="G624" s="5">
        <f>ROUND(F624*Курс_EUR,2)</f>
        <v>4351.2</v>
      </c>
      <c r="H624" s="61"/>
      <c r="I624" s="62">
        <f>F624*(1-Скидка_ROXELPRO)</f>
        <v>41.44</v>
      </c>
      <c r="J624" s="62">
        <f>I624*H624</f>
        <v>0</v>
      </c>
      <c r="K624" s="62">
        <f>G624*(1-Скидка_ROXELPRO)</f>
        <v>4351.2</v>
      </c>
      <c r="L624" s="62">
        <f>H624*K624</f>
        <v>0</v>
      </c>
      <c r="M624" s="83"/>
    </row>
    <row r="625" spans="1:14">
      <c r="A625" s="202">
        <v>0</v>
      </c>
      <c r="B625" s="402">
        <v>931144</v>
      </c>
      <c r="C625" s="403" t="s">
        <v>5231</v>
      </c>
      <c r="D625" s="403" t="s">
        <v>5198</v>
      </c>
      <c r="E625" s="403" t="s">
        <v>22</v>
      </c>
      <c r="F625" s="113">
        <v>37.950000000000003</v>
      </c>
      <c r="G625" s="113">
        <f>ROUND(F625*Курс_EUR,2)</f>
        <v>3984.75</v>
      </c>
      <c r="H625" s="169"/>
      <c r="I625" s="168">
        <f>F625*(1-Скидка_ROXELPRO)</f>
        <v>37.950000000000003</v>
      </c>
      <c r="J625" s="168">
        <f t="shared" ref="J625:J626" si="156">I625*H625</f>
        <v>0</v>
      </c>
      <c r="K625" s="168">
        <f>G625*(1-Скидка_ROXELPRO)</f>
        <v>3984.75</v>
      </c>
      <c r="L625" s="168">
        <f t="shared" ref="L625:L626" si="157">H625*K625</f>
        <v>0</v>
      </c>
      <c r="M625" s="83"/>
      <c r="N625" s="83" t="s">
        <v>5207</v>
      </c>
    </row>
    <row r="626" spans="1:14">
      <c r="A626" s="202">
        <v>0</v>
      </c>
      <c r="B626" s="402">
        <v>931145</v>
      </c>
      <c r="C626" s="403" t="s">
        <v>5232</v>
      </c>
      <c r="D626" s="403" t="s">
        <v>5198</v>
      </c>
      <c r="E626" s="403" t="s">
        <v>22</v>
      </c>
      <c r="F626" s="113">
        <v>37.950000000000003</v>
      </c>
      <c r="G626" s="113">
        <f>ROUND(F626*Курс_EUR,2)</f>
        <v>3984.75</v>
      </c>
      <c r="H626" s="169"/>
      <c r="I626" s="168">
        <f>F626*(1-Скидка_ROXELPRO)</f>
        <v>37.950000000000003</v>
      </c>
      <c r="J626" s="168">
        <f t="shared" si="156"/>
        <v>0</v>
      </c>
      <c r="K626" s="168">
        <f>G626*(1-Скидка_ROXELPRO)</f>
        <v>3984.75</v>
      </c>
      <c r="L626" s="168">
        <f t="shared" si="157"/>
        <v>0</v>
      </c>
      <c r="M626" s="83"/>
      <c r="N626" s="83" t="s">
        <v>5207</v>
      </c>
    </row>
    <row r="627" spans="1:14">
      <c r="A627" s="119">
        <v>0</v>
      </c>
      <c r="B627" s="120">
        <v>931151</v>
      </c>
      <c r="C627" s="4" t="s">
        <v>5200</v>
      </c>
      <c r="D627" s="4" t="s">
        <v>5198</v>
      </c>
      <c r="E627" s="4" t="s">
        <v>22</v>
      </c>
      <c r="F627" s="5">
        <v>47.4</v>
      </c>
      <c r="G627" s="5">
        <f>ROUND(F627*Курс_EUR,2)</f>
        <v>4977</v>
      </c>
      <c r="H627" s="61"/>
      <c r="I627" s="62">
        <f>F627*(1-Скидка_ROXELPRO)</f>
        <v>47.4</v>
      </c>
      <c r="J627" s="62">
        <f>I627*H627</f>
        <v>0</v>
      </c>
      <c r="K627" s="62">
        <f>G627*(1-Скидка_ROXELPRO)</f>
        <v>4977</v>
      </c>
      <c r="L627" s="62">
        <f>H627*K627</f>
        <v>0</v>
      </c>
      <c r="M627" s="83"/>
    </row>
    <row r="628" spans="1:14">
      <c r="A628" s="119">
        <v>0</v>
      </c>
      <c r="B628" s="120">
        <v>931152</v>
      </c>
      <c r="C628" s="4" t="s">
        <v>5201</v>
      </c>
      <c r="D628" s="4" t="s">
        <v>5198</v>
      </c>
      <c r="E628" s="4" t="s">
        <v>22</v>
      </c>
      <c r="F628" s="5">
        <v>47.4</v>
      </c>
      <c r="G628" s="5">
        <f>ROUND(F628*Курс_EUR,2)</f>
        <v>4977</v>
      </c>
      <c r="H628" s="61"/>
      <c r="I628" s="62">
        <f>F628*(1-Скидка_ROXELPRO)</f>
        <v>47.4</v>
      </c>
      <c r="J628" s="62">
        <f>I628*H628</f>
        <v>0</v>
      </c>
      <c r="K628" s="62">
        <f>G628*(1-Скидка_ROXELPRO)</f>
        <v>4977</v>
      </c>
      <c r="L628" s="62">
        <f>H628*K628</f>
        <v>0</v>
      </c>
      <c r="M628" s="83"/>
    </row>
    <row r="629" spans="1:14">
      <c r="A629" s="326"/>
      <c r="B629" s="120"/>
      <c r="C629" s="4"/>
      <c r="D629" s="4"/>
      <c r="E629" s="4"/>
      <c r="F629" s="5"/>
      <c r="G629" s="5"/>
      <c r="H629" s="61"/>
      <c r="I629" s="62"/>
      <c r="J629" s="62"/>
      <c r="K629" s="62"/>
      <c r="L629" s="62"/>
      <c r="M629" s="83"/>
    </row>
    <row r="630" spans="1:14">
      <c r="A630" s="202">
        <v>0</v>
      </c>
      <c r="B630" s="402">
        <v>931164</v>
      </c>
      <c r="C630" s="403" t="s">
        <v>5233</v>
      </c>
      <c r="D630" s="403" t="s">
        <v>2083</v>
      </c>
      <c r="E630" s="403" t="s">
        <v>7</v>
      </c>
      <c r="F630" s="113">
        <v>3.91</v>
      </c>
      <c r="G630" s="113">
        <f>ROUND(F630*Курс_EUR,2)</f>
        <v>410.55</v>
      </c>
      <c r="H630" s="169"/>
      <c r="I630" s="168">
        <f>F630*(1-Скидка_ROXELPRO)</f>
        <v>3.91</v>
      </c>
      <c r="J630" s="168">
        <f t="shared" ref="J629:J630" si="158">I630*H630</f>
        <v>0</v>
      </c>
      <c r="K630" s="168">
        <f>G630*(1-Скидка_ROXELPRO)</f>
        <v>410.55</v>
      </c>
      <c r="L630" s="168">
        <f t="shared" ref="L629:L630" si="159">H630*K630</f>
        <v>0</v>
      </c>
      <c r="M630" s="83"/>
      <c r="N630" s="83" t="s">
        <v>5207</v>
      </c>
    </row>
    <row r="631" spans="1:14">
      <c r="A631" s="326"/>
      <c r="B631" s="120"/>
      <c r="C631" s="4"/>
      <c r="D631" s="4"/>
      <c r="E631" s="4"/>
      <c r="F631" s="5"/>
      <c r="G631" s="5"/>
      <c r="H631" s="61"/>
      <c r="I631" s="62"/>
      <c r="J631" s="62"/>
      <c r="K631" s="62"/>
      <c r="L631" s="62"/>
      <c r="M631" s="83"/>
    </row>
    <row r="632" spans="1:14">
      <c r="A632" s="119">
        <v>0</v>
      </c>
      <c r="B632" s="120">
        <v>931191</v>
      </c>
      <c r="C632" s="4" t="s">
        <v>5202</v>
      </c>
      <c r="D632" s="4" t="s">
        <v>2083</v>
      </c>
      <c r="E632" s="4" t="s">
        <v>7</v>
      </c>
      <c r="F632" s="5">
        <v>16.239999999999998</v>
      </c>
      <c r="G632" s="5">
        <f>ROUND(F632*Курс_EUR,2)</f>
        <v>1705.2</v>
      </c>
      <c r="H632" s="61"/>
      <c r="I632" s="62">
        <f>F632*(1-Скидка_ROXELPRO)</f>
        <v>16.239999999999998</v>
      </c>
      <c r="J632" s="62">
        <f>I632*H632</f>
        <v>0</v>
      </c>
      <c r="K632" s="62">
        <f>G632*(1-Скидка_ROXELPRO)</f>
        <v>1705.2</v>
      </c>
      <c r="L632" s="62">
        <f>H632*K632</f>
        <v>0</v>
      </c>
      <c r="M632" s="83"/>
    </row>
    <row r="633" spans="1:14">
      <c r="A633" s="119">
        <v>0</v>
      </c>
      <c r="B633" s="120">
        <v>931192</v>
      </c>
      <c r="C633" s="4" t="s">
        <v>5203</v>
      </c>
      <c r="D633" s="4" t="s">
        <v>2083</v>
      </c>
      <c r="E633" s="4" t="s">
        <v>7</v>
      </c>
      <c r="F633" s="5">
        <v>16.239999999999998</v>
      </c>
      <c r="G633" s="5">
        <f>ROUND(F633*Курс_EUR,2)</f>
        <v>1705.2</v>
      </c>
      <c r="H633" s="61"/>
      <c r="I633" s="62">
        <f>F633*(1-Скидка_ROXELPRO)</f>
        <v>16.239999999999998</v>
      </c>
      <c r="J633" s="62">
        <f>I633*H633</f>
        <v>0</v>
      </c>
      <c r="K633" s="62">
        <f>G633*(1-Скидка_ROXELPRO)</f>
        <v>1705.2</v>
      </c>
      <c r="L633" s="62">
        <f>H633*K633</f>
        <v>0</v>
      </c>
      <c r="M633" s="83"/>
    </row>
    <row r="634" spans="1:14">
      <c r="A634" s="119">
        <v>0</v>
      </c>
      <c r="B634" s="120">
        <v>931193</v>
      </c>
      <c r="C634" s="4" t="s">
        <v>5204</v>
      </c>
      <c r="D634" s="4" t="s">
        <v>2083</v>
      </c>
      <c r="E634" s="4" t="s">
        <v>7</v>
      </c>
      <c r="F634" s="5">
        <v>16.239999999999998</v>
      </c>
      <c r="G634" s="5">
        <f>ROUND(F634*Курс_EUR,2)</f>
        <v>1705.2</v>
      </c>
      <c r="H634" s="61"/>
      <c r="I634" s="62">
        <f>F634*(1-Скидка_ROXELPRO)</f>
        <v>16.239999999999998</v>
      </c>
      <c r="J634" s="62">
        <f>I634*H634</f>
        <v>0</v>
      </c>
      <c r="K634" s="62">
        <f>G634*(1-Скидка_ROXELPRO)</f>
        <v>1705.2</v>
      </c>
      <c r="L634" s="62">
        <f>H634*K634</f>
        <v>0</v>
      </c>
      <c r="M634" s="83"/>
    </row>
    <row r="635" spans="1:14">
      <c r="A635" s="119"/>
      <c r="B635" s="120"/>
      <c r="C635" s="4"/>
      <c r="D635" s="4"/>
      <c r="E635" s="4"/>
      <c r="F635" s="5"/>
      <c r="G635" s="5"/>
      <c r="H635" s="61"/>
      <c r="I635" s="62"/>
      <c r="J635" s="62"/>
      <c r="K635" s="62"/>
      <c r="L635" s="62"/>
      <c r="M635" s="83"/>
    </row>
    <row r="637" spans="1:14">
      <c r="A637" s="78"/>
      <c r="B637" s="78" t="s">
        <v>4592</v>
      </c>
      <c r="C637" s="79"/>
    </row>
    <row r="638" spans="1:14">
      <c r="A638" s="12"/>
      <c r="B638" s="12" t="s">
        <v>45</v>
      </c>
    </row>
    <row r="639" spans="1:14">
      <c r="A639" s="12"/>
      <c r="B639" s="12" t="s">
        <v>1878</v>
      </c>
    </row>
  </sheetData>
  <autoFilter ref="A7:M642" xr:uid="{F95C1B85-5511-41D3-8F11-F5D94E4D24CB}"/>
  <mergeCells count="54">
    <mergeCell ref="B76:F76"/>
    <mergeCell ref="B84:F84"/>
    <mergeCell ref="B47:F47"/>
    <mergeCell ref="B181:F181"/>
    <mergeCell ref="B36:F36"/>
    <mergeCell ref="B58:F58"/>
    <mergeCell ref="B42:F42"/>
    <mergeCell ref="B62:F62"/>
    <mergeCell ref="B70:F70"/>
    <mergeCell ref="B103:F103"/>
    <mergeCell ref="B159:F159"/>
    <mergeCell ref="B166:F166"/>
    <mergeCell ref="B167:F167"/>
    <mergeCell ref="B175:F175"/>
    <mergeCell ref="B171:F171"/>
    <mergeCell ref="B149:F149"/>
    <mergeCell ref="B2:F2"/>
    <mergeCell ref="B3:F3"/>
    <mergeCell ref="B8:F8"/>
    <mergeCell ref="B9:F9"/>
    <mergeCell ref="B17:F17"/>
    <mergeCell ref="B153:F153"/>
    <mergeCell ref="B230:F230"/>
    <mergeCell ref="B260:F260"/>
    <mergeCell ref="B242:F242"/>
    <mergeCell ref="B234:F234"/>
    <mergeCell ref="B208:F208"/>
    <mergeCell ref="B574:F574"/>
    <mergeCell ref="B510:F510"/>
    <mergeCell ref="B443:F443"/>
    <mergeCell ref="B268:F268"/>
    <mergeCell ref="B265:F265"/>
    <mergeCell ref="B397:F397"/>
    <mergeCell ref="B396:F396"/>
    <mergeCell ref="B269:F269"/>
    <mergeCell ref="B332:F332"/>
    <mergeCell ref="B344:F344"/>
    <mergeCell ref="B381:F381"/>
    <mergeCell ref="B584:F584"/>
    <mergeCell ref="B604:F604"/>
    <mergeCell ref="B605:F605"/>
    <mergeCell ref="B622:F622"/>
    <mergeCell ref="B233:F233"/>
    <mergeCell ref="B611:F611"/>
    <mergeCell ref="B486:F486"/>
    <mergeCell ref="B531:F531"/>
    <mergeCell ref="B532:F532"/>
    <mergeCell ref="B548:F548"/>
    <mergeCell ref="B573:F573"/>
    <mergeCell ref="B415:F415"/>
    <mergeCell ref="B420:F420"/>
    <mergeCell ref="B442:F442"/>
    <mergeCell ref="B461:F461"/>
    <mergeCell ref="B469:F469"/>
  </mergeCells>
  <hyperlinks>
    <hyperlink ref="D6" location="Содержание!A1" display="Содержание" xr:uid="{6825CC60-CE6C-47BE-A24F-6CADB7E85E2D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45"/>
  <sheetViews>
    <sheetView workbookViewId="0">
      <pane xSplit="4" ySplit="7" topLeftCell="E8" activePane="bottomRight" state="frozen"/>
      <selection activeCell="B1" sqref="B1"/>
      <selection pane="topRight" activeCell="E1" sqref="E1"/>
      <selection pane="bottomLeft" activeCell="B8" sqref="B8"/>
      <selection pane="bottomRight" activeCell="B1" sqref="B1"/>
    </sheetView>
  </sheetViews>
  <sheetFormatPr defaultColWidth="9.15234375" defaultRowHeight="12" outlineLevelCol="1"/>
  <cols>
    <col min="1" max="1" width="6.84375" style="1" hidden="1" customWidth="1" outlineLevel="1"/>
    <col min="2" max="2" width="10" style="1" customWidth="1" collapsed="1"/>
    <col min="3" max="3" width="7.84375" style="1" customWidth="1"/>
    <col min="4" max="4" width="66.15234375" style="1" customWidth="1"/>
    <col min="5" max="5" width="10.69140625" style="1" customWidth="1"/>
    <col min="6" max="6" width="7" style="1" customWidth="1"/>
    <col min="7" max="8" width="8.15234375" style="1" customWidth="1"/>
    <col min="9" max="13" width="9.15234375" style="1" customWidth="1" outlineLevel="1"/>
    <col min="14" max="14" width="2.15234375" style="1" customWidth="1" outlineLevel="1"/>
    <col min="15" max="15" width="9.15234375" style="1" outlineLevel="1"/>
    <col min="16" max="16384" width="9.15234375" style="1"/>
  </cols>
  <sheetData>
    <row r="2" spans="1:13" ht="15.9">
      <c r="B2" s="329" t="s">
        <v>0</v>
      </c>
      <c r="C2" s="329"/>
      <c r="D2" s="329"/>
      <c r="E2" s="329"/>
      <c r="F2" s="329"/>
      <c r="G2" s="329"/>
      <c r="H2" s="248"/>
    </row>
    <row r="3" spans="1:13" ht="15.9">
      <c r="B3" s="329" t="s">
        <v>4873</v>
      </c>
      <c r="C3" s="329"/>
      <c r="D3" s="329"/>
      <c r="E3" s="329"/>
      <c r="F3" s="329"/>
      <c r="G3" s="329"/>
      <c r="H3" s="248"/>
    </row>
    <row r="4" spans="1:13" ht="15.9">
      <c r="B4" s="248"/>
      <c r="C4" s="248"/>
      <c r="D4" s="248"/>
      <c r="E4" s="248"/>
      <c r="F4" s="248"/>
      <c r="G4" s="248"/>
      <c r="H4" s="248"/>
    </row>
    <row r="5" spans="1:13">
      <c r="B5" s="1" t="s">
        <v>3164</v>
      </c>
      <c r="G5" s="2"/>
      <c r="H5" s="2"/>
      <c r="J5" s="44" t="s">
        <v>1595</v>
      </c>
      <c r="K5" s="45">
        <v>0</v>
      </c>
      <c r="L5" s="279"/>
      <c r="M5" s="279"/>
    </row>
    <row r="6" spans="1:13" ht="15" thickBot="1">
      <c r="B6" s="1" t="s">
        <v>1</v>
      </c>
      <c r="E6" s="40" t="s">
        <v>1716</v>
      </c>
      <c r="J6" s="44" t="s">
        <v>1596</v>
      </c>
      <c r="K6" s="33">
        <f>SUM(K10:K542)</f>
        <v>0</v>
      </c>
      <c r="L6" s="44" t="s">
        <v>4582</v>
      </c>
      <c r="M6" s="33">
        <f>SUM(M10:M542)</f>
        <v>0</v>
      </c>
    </row>
    <row r="7" spans="1:13" ht="24.45" thickBot="1">
      <c r="A7" s="28" t="s">
        <v>2743</v>
      </c>
      <c r="B7" s="117" t="s">
        <v>1882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643</v>
      </c>
      <c r="H7" s="16" t="s">
        <v>4505</v>
      </c>
      <c r="I7" s="278" t="s">
        <v>1598</v>
      </c>
      <c r="J7" s="56" t="s">
        <v>1597</v>
      </c>
      <c r="K7" s="56" t="s">
        <v>4580</v>
      </c>
      <c r="L7" s="56" t="s">
        <v>1597</v>
      </c>
      <c r="M7" s="57" t="s">
        <v>4581</v>
      </c>
    </row>
    <row r="8" spans="1:13" ht="16.3" thickBot="1">
      <c r="A8" s="316"/>
      <c r="B8" s="344" t="s">
        <v>6</v>
      </c>
      <c r="C8" s="345"/>
      <c r="D8" s="345"/>
      <c r="E8" s="345"/>
      <c r="F8" s="345"/>
      <c r="G8" s="302"/>
      <c r="H8" s="317"/>
      <c r="I8" s="301"/>
      <c r="J8" s="300"/>
      <c r="K8" s="318"/>
      <c r="L8" s="318"/>
      <c r="M8" s="307"/>
    </row>
    <row r="9" spans="1:13" ht="12.45" thickBot="1">
      <c r="A9" s="4"/>
      <c r="B9" s="338" t="s">
        <v>667</v>
      </c>
      <c r="C9" s="339"/>
      <c r="D9" s="339"/>
      <c r="E9" s="339"/>
      <c r="F9" s="340"/>
      <c r="G9" s="296"/>
      <c r="H9" s="304"/>
      <c r="I9" s="85"/>
      <c r="J9" s="84"/>
      <c r="K9" s="76"/>
      <c r="L9" s="76"/>
      <c r="M9" s="76"/>
    </row>
    <row r="10" spans="1:13">
      <c r="A10" s="119">
        <v>0</v>
      </c>
      <c r="B10" s="87"/>
      <c r="C10" s="3">
        <v>105144</v>
      </c>
      <c r="D10" s="3" t="s">
        <v>4362</v>
      </c>
      <c r="E10" s="3" t="s">
        <v>1866</v>
      </c>
      <c r="F10" s="3" t="s">
        <v>7</v>
      </c>
      <c r="G10" s="5">
        <v>0.72</v>
      </c>
      <c r="H10" s="5">
        <f>ROUND(G10*Курс_EUR,2)</f>
        <v>75.599999999999994</v>
      </c>
      <c r="I10" s="61"/>
      <c r="J10" s="62">
        <f>G10*(1-Скидка_ROXELPRO_Ind)</f>
        <v>0.72</v>
      </c>
      <c r="K10" s="62">
        <f>J10*I10</f>
        <v>0</v>
      </c>
      <c r="L10" s="62">
        <f>H10*(1-Скидка_ROXELPRO_Ind)</f>
        <v>75.599999999999994</v>
      </c>
      <c r="M10" s="62">
        <f>I10*L10</f>
        <v>0</v>
      </c>
    </row>
    <row r="11" spans="1:13">
      <c r="A11" s="119"/>
      <c r="B11" s="87"/>
      <c r="C11" s="3"/>
      <c r="D11" s="3"/>
      <c r="E11" s="3"/>
      <c r="F11" s="3"/>
      <c r="G11" s="5"/>
      <c r="H11" s="5"/>
      <c r="I11" s="61"/>
      <c r="J11" s="62"/>
      <c r="K11" s="62"/>
      <c r="L11" s="62"/>
      <c r="M11" s="62"/>
    </row>
    <row r="12" spans="1:13">
      <c r="A12" s="119">
        <v>0</v>
      </c>
      <c r="B12" s="87"/>
      <c r="C12" s="3">
        <v>105243</v>
      </c>
      <c r="D12" s="3" t="s">
        <v>2558</v>
      </c>
      <c r="E12" s="3" t="s">
        <v>1866</v>
      </c>
      <c r="F12" s="3" t="s">
        <v>7</v>
      </c>
      <c r="G12" s="5">
        <v>0.67</v>
      </c>
      <c r="H12" s="5">
        <f>ROUND(G12*Курс_EUR,2)</f>
        <v>70.349999999999994</v>
      </c>
      <c r="I12" s="61"/>
      <c r="J12" s="62">
        <f>G12*(1-Скидка_ROXELPRO_Ind)</f>
        <v>0.67</v>
      </c>
      <c r="K12" s="62">
        <f>J12*I12</f>
        <v>0</v>
      </c>
      <c r="L12" s="62">
        <f>H12*(1-Скидка_ROXELPRO_Ind)</f>
        <v>70.349999999999994</v>
      </c>
      <c r="M12" s="62">
        <f>I12*L12</f>
        <v>0</v>
      </c>
    </row>
    <row r="13" spans="1:13">
      <c r="A13" s="119">
        <v>0</v>
      </c>
      <c r="B13" s="87"/>
      <c r="C13" s="3">
        <v>105245</v>
      </c>
      <c r="D13" s="3" t="s">
        <v>2561</v>
      </c>
      <c r="E13" s="3" t="s">
        <v>1866</v>
      </c>
      <c r="F13" s="3" t="s">
        <v>7</v>
      </c>
      <c r="G13" s="5">
        <v>0.71</v>
      </c>
      <c r="H13" s="5">
        <f>ROUND(G13*Курс_EUR,2)</f>
        <v>74.55</v>
      </c>
      <c r="I13" s="61"/>
      <c r="J13" s="62">
        <f>G13*(1-Скидка_ROXELPRO_Ind)</f>
        <v>0.71</v>
      </c>
      <c r="K13" s="62">
        <f>J13*I13</f>
        <v>0</v>
      </c>
      <c r="L13" s="62">
        <f>H13*(1-Скидка_ROXELPRO_Ind)</f>
        <v>74.55</v>
      </c>
      <c r="M13" s="62">
        <f>I13*L13</f>
        <v>0</v>
      </c>
    </row>
    <row r="14" spans="1:13">
      <c r="A14" s="119">
        <v>0</v>
      </c>
      <c r="B14" s="87"/>
      <c r="C14" s="3">
        <v>105247</v>
      </c>
      <c r="D14" s="3" t="s">
        <v>2562</v>
      </c>
      <c r="E14" s="3" t="s">
        <v>1866</v>
      </c>
      <c r="F14" s="3" t="s">
        <v>7</v>
      </c>
      <c r="G14" s="5">
        <v>0.78</v>
      </c>
      <c r="H14" s="5">
        <f>ROUND(G14*Курс_EUR,2)</f>
        <v>81.900000000000006</v>
      </c>
      <c r="I14" s="61"/>
      <c r="J14" s="62">
        <f>G14*(1-Скидка_ROXELPRO_Ind)</f>
        <v>0.78</v>
      </c>
      <c r="K14" s="62">
        <f>J14*I14</f>
        <v>0</v>
      </c>
      <c r="L14" s="62">
        <f>H14*(1-Скидка_ROXELPRO_Ind)</f>
        <v>81.900000000000006</v>
      </c>
      <c r="M14" s="62">
        <f>I14*L14</f>
        <v>0</v>
      </c>
    </row>
    <row r="15" spans="1:13">
      <c r="A15" s="119">
        <v>0</v>
      </c>
      <c r="B15" s="87"/>
      <c r="C15" s="3">
        <v>105248</v>
      </c>
      <c r="D15" s="3" t="s">
        <v>2563</v>
      </c>
      <c r="E15" s="3" t="s">
        <v>1866</v>
      </c>
      <c r="F15" s="3" t="s">
        <v>7</v>
      </c>
      <c r="G15" s="5">
        <v>0.79</v>
      </c>
      <c r="H15" s="5">
        <f>ROUND(G15*Курс_EUR,2)</f>
        <v>82.95</v>
      </c>
      <c r="I15" s="61"/>
      <c r="J15" s="62">
        <f>G15*(1-Скидка_ROXELPRO_Ind)</f>
        <v>0.79</v>
      </c>
      <c r="K15" s="62">
        <f>J15*I15</f>
        <v>0</v>
      </c>
      <c r="L15" s="62">
        <f>H15*(1-Скидка_ROXELPRO_Ind)</f>
        <v>82.95</v>
      </c>
      <c r="M15" s="62">
        <f>I15*L15</f>
        <v>0</v>
      </c>
    </row>
    <row r="16" spans="1:13">
      <c r="A16" s="119"/>
      <c r="B16" s="87"/>
      <c r="C16" s="3"/>
      <c r="D16" s="3"/>
      <c r="E16" s="3"/>
      <c r="F16" s="3"/>
      <c r="G16" s="5"/>
      <c r="H16" s="5"/>
      <c r="I16" s="61"/>
      <c r="J16" s="62"/>
      <c r="K16" s="62"/>
      <c r="L16" s="62"/>
      <c r="M16" s="62"/>
    </row>
    <row r="17" spans="1:13">
      <c r="A17" s="119">
        <v>0</v>
      </c>
      <c r="C17" s="3">
        <v>105323</v>
      </c>
      <c r="D17" s="3" t="s">
        <v>4534</v>
      </c>
      <c r="E17" s="3" t="s">
        <v>1866</v>
      </c>
      <c r="F17" s="3" t="s">
        <v>7</v>
      </c>
      <c r="G17" s="5">
        <v>0.56000000000000005</v>
      </c>
      <c r="H17" s="5">
        <f t="shared" ref="H17:H29" si="0">ROUND(G17*Курс_EUR,2)</f>
        <v>58.8</v>
      </c>
      <c r="I17" s="61"/>
      <c r="J17" s="62">
        <f t="shared" ref="J17:J29" si="1">G17*(1-Скидка_ROXELPRO_Ind)</f>
        <v>0.56000000000000005</v>
      </c>
      <c r="K17" s="62">
        <f t="shared" ref="K17:K29" si="2">J17*I17</f>
        <v>0</v>
      </c>
      <c r="L17" s="62">
        <f t="shared" ref="L17:L29" si="3">H17*(1-Скидка_ROXELPRO_Ind)</f>
        <v>58.8</v>
      </c>
      <c r="M17" s="62">
        <f t="shared" ref="M17:M29" si="4">I17*L17</f>
        <v>0</v>
      </c>
    </row>
    <row r="18" spans="1:13">
      <c r="A18" s="119">
        <v>0</v>
      </c>
      <c r="C18" s="3">
        <v>105343</v>
      </c>
      <c r="D18" s="3" t="s">
        <v>2727</v>
      </c>
      <c r="E18" s="3" t="s">
        <v>1866</v>
      </c>
      <c r="F18" s="3" t="s">
        <v>7</v>
      </c>
      <c r="G18" s="5">
        <v>0.67</v>
      </c>
      <c r="H18" s="5">
        <f t="shared" si="0"/>
        <v>70.349999999999994</v>
      </c>
      <c r="I18" s="61"/>
      <c r="J18" s="62">
        <f t="shared" si="1"/>
        <v>0.67</v>
      </c>
      <c r="K18" s="62">
        <f t="shared" si="2"/>
        <v>0</v>
      </c>
      <c r="L18" s="62">
        <f t="shared" si="3"/>
        <v>70.349999999999994</v>
      </c>
      <c r="M18" s="62">
        <f t="shared" si="4"/>
        <v>0</v>
      </c>
    </row>
    <row r="19" spans="1:13">
      <c r="A19" s="119">
        <v>0</v>
      </c>
      <c r="B19" s="83"/>
      <c r="C19" s="3">
        <v>105344</v>
      </c>
      <c r="D19" s="3" t="s">
        <v>4281</v>
      </c>
      <c r="E19" s="3" t="s">
        <v>1866</v>
      </c>
      <c r="F19" s="3" t="s">
        <v>7</v>
      </c>
      <c r="G19" s="5">
        <v>0.7</v>
      </c>
      <c r="H19" s="5">
        <f t="shared" si="0"/>
        <v>73.5</v>
      </c>
      <c r="I19" s="61"/>
      <c r="J19" s="62">
        <f t="shared" si="1"/>
        <v>0.7</v>
      </c>
      <c r="K19" s="62">
        <f t="shared" si="2"/>
        <v>0</v>
      </c>
      <c r="L19" s="62">
        <f t="shared" si="3"/>
        <v>73.5</v>
      </c>
      <c r="M19" s="62">
        <f t="shared" si="4"/>
        <v>0</v>
      </c>
    </row>
    <row r="20" spans="1:13">
      <c r="A20" s="119">
        <v>0</v>
      </c>
      <c r="C20" s="3">
        <v>105345</v>
      </c>
      <c r="D20" s="3" t="s">
        <v>2744</v>
      </c>
      <c r="E20" s="3" t="s">
        <v>1866</v>
      </c>
      <c r="F20" s="3" t="s">
        <v>7</v>
      </c>
      <c r="G20" s="5">
        <v>0.71</v>
      </c>
      <c r="H20" s="5">
        <f t="shared" si="0"/>
        <v>74.55</v>
      </c>
      <c r="I20" s="61"/>
      <c r="J20" s="62">
        <f t="shared" si="1"/>
        <v>0.71</v>
      </c>
      <c r="K20" s="62">
        <f t="shared" si="2"/>
        <v>0</v>
      </c>
      <c r="L20" s="62">
        <f t="shared" si="3"/>
        <v>74.55</v>
      </c>
      <c r="M20" s="62">
        <f t="shared" si="4"/>
        <v>0</v>
      </c>
    </row>
    <row r="21" spans="1:13">
      <c r="A21" s="119">
        <v>0</v>
      </c>
      <c r="C21" s="3">
        <v>105347</v>
      </c>
      <c r="D21" s="3" t="s">
        <v>2745</v>
      </c>
      <c r="E21" s="3" t="s">
        <v>1866</v>
      </c>
      <c r="F21" s="3" t="s">
        <v>7</v>
      </c>
      <c r="G21" s="5">
        <v>0.74</v>
      </c>
      <c r="H21" s="5">
        <f t="shared" si="0"/>
        <v>77.7</v>
      </c>
      <c r="I21" s="61"/>
      <c r="J21" s="62">
        <f t="shared" si="1"/>
        <v>0.74</v>
      </c>
      <c r="K21" s="62">
        <f t="shared" si="2"/>
        <v>0</v>
      </c>
      <c r="L21" s="62">
        <f t="shared" si="3"/>
        <v>77.7</v>
      </c>
      <c r="M21" s="62">
        <f t="shared" si="4"/>
        <v>0</v>
      </c>
    </row>
    <row r="22" spans="1:13">
      <c r="A22" s="119">
        <v>0</v>
      </c>
      <c r="C22" s="3">
        <v>105348</v>
      </c>
      <c r="D22" s="3" t="s">
        <v>2746</v>
      </c>
      <c r="E22" s="3" t="s">
        <v>1866</v>
      </c>
      <c r="F22" s="3" t="s">
        <v>7</v>
      </c>
      <c r="G22" s="5">
        <v>0.79</v>
      </c>
      <c r="H22" s="5">
        <f t="shared" si="0"/>
        <v>82.95</v>
      </c>
      <c r="I22" s="61"/>
      <c r="J22" s="62">
        <f t="shared" si="1"/>
        <v>0.79</v>
      </c>
      <c r="K22" s="62">
        <f t="shared" si="2"/>
        <v>0</v>
      </c>
      <c r="L22" s="62">
        <f t="shared" si="3"/>
        <v>82.95</v>
      </c>
      <c r="M22" s="62">
        <f t="shared" si="4"/>
        <v>0</v>
      </c>
    </row>
    <row r="23" spans="1:13">
      <c r="A23" s="119">
        <v>0</v>
      </c>
      <c r="C23" s="3">
        <v>105355</v>
      </c>
      <c r="D23" s="3" t="s">
        <v>2747</v>
      </c>
      <c r="E23" s="3" t="s">
        <v>2560</v>
      </c>
      <c r="F23" s="3" t="s">
        <v>7</v>
      </c>
      <c r="G23" s="5">
        <v>1.07</v>
      </c>
      <c r="H23" s="5">
        <f t="shared" si="0"/>
        <v>112.35</v>
      </c>
      <c r="I23" s="61"/>
      <c r="J23" s="62">
        <f t="shared" si="1"/>
        <v>1.07</v>
      </c>
      <c r="K23" s="62">
        <f t="shared" si="2"/>
        <v>0</v>
      </c>
      <c r="L23" s="62">
        <f t="shared" si="3"/>
        <v>112.35</v>
      </c>
      <c r="M23" s="62">
        <f t="shared" si="4"/>
        <v>0</v>
      </c>
    </row>
    <row r="24" spans="1:13">
      <c r="A24" s="119">
        <v>0</v>
      </c>
      <c r="C24" s="3">
        <v>105366</v>
      </c>
      <c r="D24" s="3" t="s">
        <v>2748</v>
      </c>
      <c r="E24" s="3" t="s">
        <v>1906</v>
      </c>
      <c r="F24" s="3" t="s">
        <v>7</v>
      </c>
      <c r="G24" s="5">
        <v>1.29</v>
      </c>
      <c r="H24" s="5">
        <f t="shared" si="0"/>
        <v>135.44999999999999</v>
      </c>
      <c r="I24" s="61"/>
      <c r="J24" s="62">
        <f t="shared" si="1"/>
        <v>1.29</v>
      </c>
      <c r="K24" s="62">
        <f t="shared" si="2"/>
        <v>0</v>
      </c>
      <c r="L24" s="62">
        <f t="shared" si="3"/>
        <v>135.44999999999999</v>
      </c>
      <c r="M24" s="62">
        <f t="shared" si="4"/>
        <v>0</v>
      </c>
    </row>
    <row r="25" spans="1:13">
      <c r="A25" s="119">
        <v>0</v>
      </c>
      <c r="C25" s="3">
        <v>105369</v>
      </c>
      <c r="D25" s="3" t="s">
        <v>2749</v>
      </c>
      <c r="E25" s="3" t="s">
        <v>1906</v>
      </c>
      <c r="F25" s="3" t="s">
        <v>7</v>
      </c>
      <c r="G25" s="5">
        <v>1.42</v>
      </c>
      <c r="H25" s="5">
        <f t="shared" si="0"/>
        <v>149.1</v>
      </c>
      <c r="I25" s="61"/>
      <c r="J25" s="62">
        <f t="shared" si="1"/>
        <v>1.42</v>
      </c>
      <c r="K25" s="62">
        <f t="shared" si="2"/>
        <v>0</v>
      </c>
      <c r="L25" s="62">
        <f t="shared" si="3"/>
        <v>149.1</v>
      </c>
      <c r="M25" s="62">
        <f t="shared" si="4"/>
        <v>0</v>
      </c>
    </row>
    <row r="26" spans="1:13">
      <c r="A26" s="119">
        <v>0</v>
      </c>
      <c r="C26" s="3">
        <v>105376</v>
      </c>
      <c r="D26" s="3" t="s">
        <v>2750</v>
      </c>
      <c r="E26" s="3" t="s">
        <v>1907</v>
      </c>
      <c r="F26" s="3" t="s">
        <v>7</v>
      </c>
      <c r="G26" s="5">
        <v>1.97</v>
      </c>
      <c r="H26" s="5">
        <f t="shared" si="0"/>
        <v>206.85</v>
      </c>
      <c r="I26" s="61"/>
      <c r="J26" s="62">
        <f t="shared" si="1"/>
        <v>1.97</v>
      </c>
      <c r="K26" s="62">
        <f t="shared" si="2"/>
        <v>0</v>
      </c>
      <c r="L26" s="62">
        <f t="shared" si="3"/>
        <v>206.85</v>
      </c>
      <c r="M26" s="62">
        <f t="shared" si="4"/>
        <v>0</v>
      </c>
    </row>
    <row r="27" spans="1:13">
      <c r="A27" s="119">
        <v>0</v>
      </c>
      <c r="C27" s="3">
        <v>105377</v>
      </c>
      <c r="D27" s="3" t="s">
        <v>3240</v>
      </c>
      <c r="E27" s="3" t="s">
        <v>1907</v>
      </c>
      <c r="F27" s="3" t="s">
        <v>7</v>
      </c>
      <c r="G27" s="5">
        <v>1.97</v>
      </c>
      <c r="H27" s="5">
        <f t="shared" si="0"/>
        <v>206.85</v>
      </c>
      <c r="I27" s="61"/>
      <c r="J27" s="62">
        <f t="shared" si="1"/>
        <v>1.97</v>
      </c>
      <c r="K27" s="62">
        <f t="shared" si="2"/>
        <v>0</v>
      </c>
      <c r="L27" s="62">
        <f t="shared" si="3"/>
        <v>206.85</v>
      </c>
      <c r="M27" s="62">
        <f t="shared" si="4"/>
        <v>0</v>
      </c>
    </row>
    <row r="28" spans="1:13">
      <c r="A28" s="119">
        <v>0</v>
      </c>
      <c r="C28" s="3">
        <v>105378</v>
      </c>
      <c r="D28" s="3" t="s">
        <v>2751</v>
      </c>
      <c r="E28" s="3" t="s">
        <v>1907</v>
      </c>
      <c r="F28" s="3" t="s">
        <v>7</v>
      </c>
      <c r="G28" s="5">
        <v>1.85</v>
      </c>
      <c r="H28" s="5">
        <f t="shared" si="0"/>
        <v>194.25</v>
      </c>
      <c r="I28" s="61"/>
      <c r="J28" s="62">
        <f t="shared" si="1"/>
        <v>1.85</v>
      </c>
      <c r="K28" s="62">
        <f t="shared" si="2"/>
        <v>0</v>
      </c>
      <c r="L28" s="62">
        <f t="shared" si="3"/>
        <v>194.25</v>
      </c>
      <c r="M28" s="62">
        <f t="shared" si="4"/>
        <v>0</v>
      </c>
    </row>
    <row r="29" spans="1:13">
      <c r="A29" s="119">
        <v>0</v>
      </c>
      <c r="C29" s="3">
        <v>105410</v>
      </c>
      <c r="D29" s="3" t="s">
        <v>2891</v>
      </c>
      <c r="E29" s="3" t="s">
        <v>1879</v>
      </c>
      <c r="F29" s="3" t="s">
        <v>7</v>
      </c>
      <c r="G29" s="5">
        <v>5.61</v>
      </c>
      <c r="H29" s="5">
        <f t="shared" si="0"/>
        <v>589.04999999999995</v>
      </c>
      <c r="I29" s="61"/>
      <c r="J29" s="62">
        <f t="shared" si="1"/>
        <v>5.61</v>
      </c>
      <c r="K29" s="62">
        <f t="shared" si="2"/>
        <v>0</v>
      </c>
      <c r="L29" s="62">
        <f t="shared" si="3"/>
        <v>589.04999999999995</v>
      </c>
      <c r="M29" s="62">
        <f t="shared" si="4"/>
        <v>0</v>
      </c>
    </row>
    <row r="30" spans="1:13">
      <c r="A30" s="119"/>
      <c r="C30" s="3"/>
      <c r="D30" s="3"/>
      <c r="E30" s="3"/>
      <c r="F30" s="3"/>
      <c r="G30" s="5"/>
      <c r="H30" s="5"/>
      <c r="I30" s="61"/>
      <c r="J30" s="62"/>
      <c r="K30" s="62"/>
      <c r="L30" s="62"/>
      <c r="M30" s="62"/>
    </row>
    <row r="31" spans="1:13">
      <c r="A31" s="119">
        <v>0</v>
      </c>
      <c r="C31" s="3">
        <v>105543</v>
      </c>
      <c r="D31" s="3" t="s">
        <v>2559</v>
      </c>
      <c r="E31" s="3" t="s">
        <v>1866</v>
      </c>
      <c r="F31" s="3" t="s">
        <v>7</v>
      </c>
      <c r="G31" s="5">
        <v>0.63</v>
      </c>
      <c r="H31" s="5">
        <f>ROUND(G31*Курс_EUR,2)</f>
        <v>66.150000000000006</v>
      </c>
      <c r="I31" s="61"/>
      <c r="J31" s="62">
        <f>G31*(1-Скидка_ROXELPRO_Ind)</f>
        <v>0.63</v>
      </c>
      <c r="K31" s="62">
        <f>J31*I31</f>
        <v>0</v>
      </c>
      <c r="L31" s="62">
        <f>H31*(1-Скидка_ROXELPRO_Ind)</f>
        <v>66.150000000000006</v>
      </c>
      <c r="M31" s="62">
        <f>I31*L31</f>
        <v>0</v>
      </c>
    </row>
    <row r="32" spans="1:13">
      <c r="A32" s="119">
        <v>0</v>
      </c>
      <c r="C32" s="3">
        <v>105610</v>
      </c>
      <c r="D32" s="3" t="s">
        <v>3241</v>
      </c>
      <c r="E32" s="3" t="s">
        <v>1879</v>
      </c>
      <c r="F32" s="3" t="s">
        <v>7</v>
      </c>
      <c r="G32" s="5">
        <v>6.48</v>
      </c>
      <c r="H32" s="5">
        <f>ROUND(G32*Курс_EUR,2)</f>
        <v>680.4</v>
      </c>
      <c r="I32" s="61"/>
      <c r="J32" s="62">
        <f>G32*(1-Скидка_ROXELPRO_Ind)</f>
        <v>6.48</v>
      </c>
      <c r="K32" s="62">
        <f>J32*I32</f>
        <v>0</v>
      </c>
      <c r="L32" s="62">
        <f>H32*(1-Скидка_ROXELPRO_Ind)</f>
        <v>680.4</v>
      </c>
      <c r="M32" s="62">
        <f>I32*L32</f>
        <v>0</v>
      </c>
    </row>
    <row r="33" spans="1:13">
      <c r="A33" s="119"/>
      <c r="C33" s="3"/>
      <c r="D33" s="3"/>
      <c r="E33" s="3"/>
      <c r="F33" s="3"/>
      <c r="G33" s="5"/>
      <c r="H33" s="5"/>
      <c r="I33" s="61"/>
      <c r="J33" s="62"/>
      <c r="K33" s="62"/>
      <c r="L33" s="62"/>
      <c r="M33" s="62"/>
    </row>
    <row r="34" spans="1:13">
      <c r="A34" s="119">
        <v>0</v>
      </c>
      <c r="C34" s="3">
        <v>105643</v>
      </c>
      <c r="D34" s="3" t="s">
        <v>2783</v>
      </c>
      <c r="E34" s="3" t="s">
        <v>1866</v>
      </c>
      <c r="F34" s="3" t="s">
        <v>7</v>
      </c>
      <c r="G34" s="5">
        <v>0.73</v>
      </c>
      <c r="H34" s="5">
        <f>ROUND(G34*Курс_EUR,2)</f>
        <v>76.650000000000006</v>
      </c>
      <c r="I34" s="61"/>
      <c r="J34" s="62">
        <f>G34*(1-Скидка_ROXELPRO_Ind)</f>
        <v>0.73</v>
      </c>
      <c r="K34" s="62">
        <f>J34*I34</f>
        <v>0</v>
      </c>
      <c r="L34" s="62">
        <f>H34*(1-Скидка_ROXELPRO_Ind)</f>
        <v>76.650000000000006</v>
      </c>
      <c r="M34" s="62">
        <f>I34*L34</f>
        <v>0</v>
      </c>
    </row>
    <row r="35" spans="1:13" ht="12.45" thickBot="1">
      <c r="A35" s="119"/>
      <c r="C35" s="3"/>
      <c r="D35" s="3"/>
      <c r="E35" s="3"/>
      <c r="F35" s="3"/>
      <c r="G35" s="5"/>
      <c r="H35" s="5"/>
      <c r="I35" s="61"/>
      <c r="J35" s="62"/>
      <c r="K35" s="62"/>
      <c r="L35" s="62"/>
      <c r="M35" s="62"/>
    </row>
    <row r="36" spans="1:13" ht="12.45" thickBot="1">
      <c r="A36" s="119"/>
      <c r="B36" s="338" t="s">
        <v>4677</v>
      </c>
      <c r="C36" s="339"/>
      <c r="D36" s="339"/>
      <c r="E36" s="339"/>
      <c r="F36" s="340"/>
      <c r="G36" s="303"/>
      <c r="H36" s="319"/>
      <c r="I36" s="61"/>
      <c r="J36" s="62"/>
      <c r="K36" s="62"/>
      <c r="L36" s="62"/>
      <c r="M36" s="62"/>
    </row>
    <row r="37" spans="1:13">
      <c r="A37" s="119">
        <v>0</v>
      </c>
      <c r="B37" s="199"/>
      <c r="C37" s="3">
        <v>106648</v>
      </c>
      <c r="D37" s="3" t="s">
        <v>4818</v>
      </c>
      <c r="E37" s="3" t="s">
        <v>2564</v>
      </c>
      <c r="F37" s="3" t="s">
        <v>7</v>
      </c>
      <c r="G37" s="5">
        <v>4.25</v>
      </c>
      <c r="H37" s="5">
        <f>ROUND(G37*Курс_EUR,2)</f>
        <v>446.25</v>
      </c>
      <c r="I37" s="61"/>
      <c r="J37" s="62">
        <f>G37*(1-Скидка_ROXELPRO_Ind)</f>
        <v>4.25</v>
      </c>
      <c r="K37" s="62">
        <f>J37*I37</f>
        <v>0</v>
      </c>
      <c r="L37" s="62">
        <f>H37*(1-Скидка_ROXELPRO_Ind)</f>
        <v>446.25</v>
      </c>
      <c r="M37" s="62">
        <f>I37*L37</f>
        <v>0</v>
      </c>
    </row>
    <row r="38" spans="1:13">
      <c r="A38" s="119">
        <v>0</v>
      </c>
      <c r="B38" s="199"/>
      <c r="C38" s="3">
        <v>106668</v>
      </c>
      <c r="D38" s="3" t="s">
        <v>4875</v>
      </c>
      <c r="E38" s="3" t="s">
        <v>1907</v>
      </c>
      <c r="F38" s="3" t="s">
        <v>7</v>
      </c>
      <c r="G38" s="5">
        <v>7.06</v>
      </c>
      <c r="H38" s="5">
        <f>ROUND(G38*Курс_EUR,2)</f>
        <v>741.3</v>
      </c>
      <c r="I38" s="61"/>
      <c r="J38" s="62">
        <f>G38*(1-Скидка_ROXELPRO_Ind)</f>
        <v>7.06</v>
      </c>
      <c r="K38" s="62">
        <f>J38*I38</f>
        <v>0</v>
      </c>
      <c r="L38" s="62">
        <f>H38*(1-Скидка_ROXELPRO_Ind)</f>
        <v>741.3</v>
      </c>
      <c r="M38" s="62">
        <f>I38*L38</f>
        <v>0</v>
      </c>
    </row>
    <row r="39" spans="1:13">
      <c r="A39" s="119"/>
      <c r="B39" s="199"/>
      <c r="C39" s="3"/>
      <c r="D39" s="3"/>
      <c r="E39" s="3"/>
      <c r="F39" s="3"/>
      <c r="G39" s="5"/>
      <c r="H39" s="5"/>
      <c r="I39" s="61"/>
      <c r="J39" s="62"/>
      <c r="K39" s="62"/>
      <c r="L39" s="62"/>
      <c r="M39" s="62"/>
    </row>
    <row r="40" spans="1:13">
      <c r="A40" s="119">
        <v>0</v>
      </c>
      <c r="B40" s="199"/>
      <c r="C40" s="3">
        <v>108249</v>
      </c>
      <c r="D40" s="3" t="s">
        <v>2784</v>
      </c>
      <c r="E40" s="3" t="s">
        <v>1907</v>
      </c>
      <c r="F40" s="3" t="s">
        <v>7</v>
      </c>
      <c r="G40" s="5">
        <v>1.1399999999999999</v>
      </c>
      <c r="H40" s="5">
        <f>ROUND(G40*Курс_EUR,2)</f>
        <v>119.7</v>
      </c>
      <c r="I40" s="61"/>
      <c r="J40" s="62">
        <f>G40*(1-Скидка_ROXELPRO_Ind)</f>
        <v>1.1399999999999999</v>
      </c>
      <c r="K40" s="62">
        <f>J40*I40</f>
        <v>0</v>
      </c>
      <c r="L40" s="62">
        <f>H40*(1-Скидка_ROXELPRO_Ind)</f>
        <v>119.7</v>
      </c>
      <c r="M40" s="62">
        <f>I40*L40</f>
        <v>0</v>
      </c>
    </row>
    <row r="41" spans="1:13">
      <c r="A41" s="119"/>
      <c r="B41" s="199"/>
      <c r="C41" s="3"/>
      <c r="D41" s="3"/>
      <c r="E41" s="3"/>
      <c r="F41" s="3"/>
      <c r="G41" s="5"/>
      <c r="H41" s="5"/>
      <c r="I41" s="61"/>
      <c r="J41" s="62"/>
      <c r="K41" s="62"/>
      <c r="L41" s="62"/>
      <c r="M41" s="62"/>
    </row>
    <row r="42" spans="1:13">
      <c r="A42" s="119">
        <v>0</v>
      </c>
      <c r="B42" s="199"/>
      <c r="C42" s="3">
        <v>108349</v>
      </c>
      <c r="D42" s="3" t="s">
        <v>2752</v>
      </c>
      <c r="E42" s="3" t="s">
        <v>1907</v>
      </c>
      <c r="F42" s="3" t="s">
        <v>7</v>
      </c>
      <c r="G42" s="5">
        <v>1.1399999999999999</v>
      </c>
      <c r="H42" s="5">
        <f>ROUND(G42*Курс_EUR,2)</f>
        <v>119.7</v>
      </c>
      <c r="I42" s="61"/>
      <c r="J42" s="62">
        <f>G42*(1-Скидка_ROXELPRO_Ind)</f>
        <v>1.1399999999999999</v>
      </c>
      <c r="K42" s="62">
        <f>J42*I42</f>
        <v>0</v>
      </c>
      <c r="L42" s="62">
        <f>H42*(1-Скидка_ROXELPRO_Ind)</f>
        <v>119.7</v>
      </c>
      <c r="M42" s="62">
        <f>I42*L42</f>
        <v>0</v>
      </c>
    </row>
    <row r="43" spans="1:13">
      <c r="A43" s="119">
        <v>0</v>
      </c>
      <c r="B43" s="199"/>
      <c r="C43" s="3">
        <v>108369</v>
      </c>
      <c r="D43" s="3" t="s">
        <v>2753</v>
      </c>
      <c r="E43" s="3" t="s">
        <v>1908</v>
      </c>
      <c r="F43" s="3" t="s">
        <v>7</v>
      </c>
      <c r="G43" s="5">
        <v>2.06</v>
      </c>
      <c r="H43" s="5">
        <f>ROUND(G43*Курс_EUR,2)</f>
        <v>216.3</v>
      </c>
      <c r="I43" s="61"/>
      <c r="J43" s="62">
        <f>G43*(1-Скидка_ROXELPRO_Ind)</f>
        <v>2.06</v>
      </c>
      <c r="K43" s="62">
        <f>J43*I43</f>
        <v>0</v>
      </c>
      <c r="L43" s="62">
        <f>H43*(1-Скидка_ROXELPRO_Ind)</f>
        <v>216.3</v>
      </c>
      <c r="M43" s="62">
        <f>I43*L43</f>
        <v>0</v>
      </c>
    </row>
    <row r="44" spans="1:13">
      <c r="A44" s="119">
        <v>0</v>
      </c>
      <c r="B44" s="199"/>
      <c r="C44" s="3">
        <v>108379</v>
      </c>
      <c r="D44" s="3" t="s">
        <v>2754</v>
      </c>
      <c r="E44" s="3" t="s">
        <v>1909</v>
      </c>
      <c r="F44" s="3" t="s">
        <v>7</v>
      </c>
      <c r="G44" s="5">
        <v>3.68</v>
      </c>
      <c r="H44" s="5">
        <f>ROUND(G44*Курс_EUR,2)</f>
        <v>386.4</v>
      </c>
      <c r="I44" s="61"/>
      <c r="J44" s="62">
        <f>G44*(1-Скидка_ROXELPRO_Ind)</f>
        <v>3.68</v>
      </c>
      <c r="K44" s="62">
        <f>J44*I44</f>
        <v>0</v>
      </c>
      <c r="L44" s="62">
        <f>H44*(1-Скидка_ROXELPRO_Ind)</f>
        <v>386.4</v>
      </c>
      <c r="M44" s="62">
        <f>I44*L44</f>
        <v>0</v>
      </c>
    </row>
    <row r="45" spans="1:13">
      <c r="A45" s="119"/>
      <c r="B45" s="199"/>
      <c r="C45" s="3"/>
      <c r="D45" s="3"/>
      <c r="E45" s="3"/>
      <c r="F45" s="3"/>
      <c r="G45" s="5"/>
      <c r="H45" s="5"/>
      <c r="I45" s="61"/>
      <c r="J45" s="62"/>
      <c r="K45" s="62"/>
      <c r="L45" s="62"/>
      <c r="M45" s="62"/>
    </row>
    <row r="46" spans="1:13">
      <c r="A46" s="119">
        <v>0</v>
      </c>
      <c r="B46" s="199"/>
      <c r="C46" s="3">
        <v>108549</v>
      </c>
      <c r="D46" s="3" t="s">
        <v>2892</v>
      </c>
      <c r="E46" s="3" t="s">
        <v>1907</v>
      </c>
      <c r="F46" s="3" t="s">
        <v>7</v>
      </c>
      <c r="G46" s="5">
        <v>1.1100000000000001</v>
      </c>
      <c r="H46" s="5">
        <f>ROUND(G46*Курс_EUR,2)</f>
        <v>116.55</v>
      </c>
      <c r="I46" s="61"/>
      <c r="J46" s="62">
        <f>G46*(1-Скидка_ROXELPRO_Ind)</f>
        <v>1.1100000000000001</v>
      </c>
      <c r="K46" s="62">
        <f>J46*I46</f>
        <v>0</v>
      </c>
      <c r="L46" s="62">
        <f>H46*(1-Скидка_ROXELPRO_Ind)</f>
        <v>116.55</v>
      </c>
      <c r="M46" s="62">
        <f>I46*L46</f>
        <v>0</v>
      </c>
    </row>
    <row r="47" spans="1:13">
      <c r="A47" s="119"/>
      <c r="B47" s="199"/>
      <c r="C47" s="3"/>
      <c r="D47" s="3"/>
      <c r="E47" s="3"/>
      <c r="F47" s="3"/>
      <c r="G47" s="5"/>
      <c r="H47" s="5"/>
      <c r="I47" s="61"/>
      <c r="J47" s="62"/>
      <c r="K47" s="62"/>
      <c r="L47" s="62"/>
      <c r="M47" s="62"/>
    </row>
    <row r="48" spans="1:13">
      <c r="A48" s="119">
        <v>0</v>
      </c>
      <c r="B48" s="199"/>
      <c r="C48" s="3">
        <v>108749</v>
      </c>
      <c r="D48" s="3" t="s">
        <v>4095</v>
      </c>
      <c r="E48" s="3" t="s">
        <v>1907</v>
      </c>
      <c r="F48" s="3" t="s">
        <v>7</v>
      </c>
      <c r="G48" s="5">
        <v>1.1100000000000001</v>
      </c>
      <c r="H48" s="5">
        <f>ROUND(G48*Курс_EUR,2)</f>
        <v>116.55</v>
      </c>
      <c r="I48" s="61"/>
      <c r="J48" s="62">
        <f>G48*(1-Скидка_ROXELPRO_Ind)</f>
        <v>1.1100000000000001</v>
      </c>
      <c r="K48" s="62">
        <f>J48*I48</f>
        <v>0</v>
      </c>
      <c r="L48" s="62">
        <f>H48*(1-Скидка_ROXELPRO_Ind)</f>
        <v>116.55</v>
      </c>
      <c r="M48" s="62">
        <f>I48*L48</f>
        <v>0</v>
      </c>
    </row>
    <row r="49" spans="1:13">
      <c r="A49" s="119">
        <v>0</v>
      </c>
      <c r="B49" s="199"/>
      <c r="C49" s="3">
        <v>108750</v>
      </c>
      <c r="D49" s="3" t="s">
        <v>4383</v>
      </c>
      <c r="E49" s="3" t="s">
        <v>1907</v>
      </c>
      <c r="F49" s="3" t="s">
        <v>7</v>
      </c>
      <c r="G49" s="5">
        <v>1.1100000000000001</v>
      </c>
      <c r="H49" s="5">
        <f>ROUND(G49*Курс_EUR,2)</f>
        <v>116.55</v>
      </c>
      <c r="I49" s="61"/>
      <c r="J49" s="62">
        <f>G49*(1-Скидка_ROXELPRO_Ind)</f>
        <v>1.1100000000000001</v>
      </c>
      <c r="K49" s="62">
        <f>J49*I49</f>
        <v>0</v>
      </c>
      <c r="L49" s="62">
        <f>H49*(1-Скидка_ROXELPRO_Ind)</f>
        <v>116.55</v>
      </c>
      <c r="M49" s="62">
        <f>I49*L49</f>
        <v>0</v>
      </c>
    </row>
    <row r="50" spans="1:13">
      <c r="A50" s="119">
        <v>0</v>
      </c>
      <c r="B50" s="199"/>
      <c r="C50" s="3">
        <v>108769</v>
      </c>
      <c r="D50" s="3" t="s">
        <v>4096</v>
      </c>
      <c r="E50" s="3" t="s">
        <v>1908</v>
      </c>
      <c r="F50" s="3" t="s">
        <v>7</v>
      </c>
      <c r="G50" s="5">
        <v>2.16</v>
      </c>
      <c r="H50" s="5">
        <f>ROUND(G50*Курс_EUR,2)</f>
        <v>226.8</v>
      </c>
      <c r="I50" s="61"/>
      <c r="J50" s="62">
        <f>G50*(1-Скидка_ROXELPRO_Ind)</f>
        <v>2.16</v>
      </c>
      <c r="K50" s="62">
        <f>J50*I50</f>
        <v>0</v>
      </c>
      <c r="L50" s="62">
        <f>H50*(1-Скидка_ROXELPRO_Ind)</f>
        <v>226.8</v>
      </c>
      <c r="M50" s="62">
        <f>I50*L50</f>
        <v>0</v>
      </c>
    </row>
    <row r="51" spans="1:13">
      <c r="A51" s="119">
        <v>0</v>
      </c>
      <c r="B51" s="320"/>
      <c r="C51" s="3">
        <v>108770</v>
      </c>
      <c r="D51" s="3" t="s">
        <v>4282</v>
      </c>
      <c r="E51" s="3" t="s">
        <v>1908</v>
      </c>
      <c r="F51" s="3" t="s">
        <v>7</v>
      </c>
      <c r="G51" s="5">
        <v>2.16</v>
      </c>
      <c r="H51" s="5">
        <f>ROUND(G51*Курс_EUR,2)</f>
        <v>226.8</v>
      </c>
      <c r="I51" s="61"/>
      <c r="J51" s="62">
        <f>G51*(1-Скидка_ROXELPRO_Ind)</f>
        <v>2.16</v>
      </c>
      <c r="K51" s="62">
        <f>J51*I51</f>
        <v>0</v>
      </c>
      <c r="L51" s="62">
        <f>H51*(1-Скидка_ROXELPRO_Ind)</f>
        <v>226.8</v>
      </c>
      <c r="M51" s="62">
        <f>I51*L51</f>
        <v>0</v>
      </c>
    </row>
    <row r="52" spans="1:13">
      <c r="A52" s="119">
        <v>0</v>
      </c>
      <c r="B52" s="199"/>
      <c r="C52" s="3">
        <v>108779</v>
      </c>
      <c r="D52" s="3" t="s">
        <v>4876</v>
      </c>
      <c r="E52" s="3" t="s">
        <v>1909</v>
      </c>
      <c r="F52" s="3" t="s">
        <v>7</v>
      </c>
      <c r="G52" s="5">
        <v>3.99</v>
      </c>
      <c r="H52" s="5">
        <f>ROUND(G52*Курс_EUR,2)</f>
        <v>418.95</v>
      </c>
      <c r="I52" s="61"/>
      <c r="J52" s="62">
        <f>G52*(1-Скидка_ROXELPRO_Ind)</f>
        <v>3.99</v>
      </c>
      <c r="K52" s="62">
        <f>J52*I52</f>
        <v>0</v>
      </c>
      <c r="L52" s="62">
        <f>H52*(1-Скидка_ROXELPRO_Ind)</f>
        <v>418.95</v>
      </c>
      <c r="M52" s="62">
        <f>I52*L52</f>
        <v>0</v>
      </c>
    </row>
    <row r="53" spans="1:13" ht="12.45" thickBot="1">
      <c r="A53" s="119"/>
      <c r="C53" s="3"/>
      <c r="D53" s="3"/>
      <c r="E53" s="3"/>
      <c r="F53" s="3"/>
      <c r="G53" s="5"/>
      <c r="H53" s="5"/>
      <c r="I53" s="61"/>
      <c r="J53" s="62"/>
      <c r="K53" s="62"/>
      <c r="L53" s="62"/>
      <c r="M53" s="62"/>
    </row>
    <row r="54" spans="1:13" ht="12.45" thickBot="1">
      <c r="A54" s="119"/>
      <c r="B54" s="338" t="s">
        <v>1910</v>
      </c>
      <c r="C54" s="339"/>
      <c r="D54" s="339"/>
      <c r="E54" s="339"/>
      <c r="F54" s="340"/>
      <c r="G54" s="296"/>
      <c r="H54" s="304"/>
      <c r="I54" s="61"/>
      <c r="J54" s="62"/>
      <c r="K54" s="62"/>
      <c r="L54" s="62"/>
      <c r="M54" s="62"/>
    </row>
    <row r="55" spans="1:13">
      <c r="A55" s="119">
        <v>0</v>
      </c>
      <c r="C55" s="3">
        <v>110341</v>
      </c>
      <c r="D55" s="3" t="s">
        <v>1867</v>
      </c>
      <c r="E55" s="3" t="s">
        <v>2059</v>
      </c>
      <c r="F55" s="3" t="s">
        <v>7</v>
      </c>
      <c r="G55" s="5">
        <v>2.38</v>
      </c>
      <c r="H55" s="5">
        <f t="shared" ref="H55:H63" si="5">ROUND(G55*Курс_EUR,2)</f>
        <v>249.9</v>
      </c>
      <c r="I55" s="61"/>
      <c r="J55" s="62">
        <f t="shared" ref="J55:J63" si="6">G55*(1-Скидка_ROXELPRO_Ind)</f>
        <v>2.38</v>
      </c>
      <c r="K55" s="62">
        <f t="shared" ref="K55:K63" si="7">J55*I55</f>
        <v>0</v>
      </c>
      <c r="L55" s="62">
        <f t="shared" ref="L55:L63" si="8">H55*(1-Скидка_ROXELPRO_Ind)</f>
        <v>249.9</v>
      </c>
      <c r="M55" s="62">
        <f t="shared" ref="M55:M63" si="9">I55*L55</f>
        <v>0</v>
      </c>
    </row>
    <row r="56" spans="1:13">
      <c r="A56" s="119">
        <v>0</v>
      </c>
      <c r="C56" s="3">
        <v>110342</v>
      </c>
      <c r="D56" s="3" t="s">
        <v>4150</v>
      </c>
      <c r="E56" s="3" t="s">
        <v>2059</v>
      </c>
      <c r="F56" s="3" t="s">
        <v>7</v>
      </c>
      <c r="G56" s="5">
        <v>2.23</v>
      </c>
      <c r="H56" s="5">
        <f t="shared" si="5"/>
        <v>234.15</v>
      </c>
      <c r="I56" s="61"/>
      <c r="J56" s="62">
        <f t="shared" si="6"/>
        <v>2.23</v>
      </c>
      <c r="K56" s="62">
        <f t="shared" si="7"/>
        <v>0</v>
      </c>
      <c r="L56" s="62">
        <f t="shared" si="8"/>
        <v>234.15</v>
      </c>
      <c r="M56" s="62">
        <f t="shared" si="9"/>
        <v>0</v>
      </c>
    </row>
    <row r="57" spans="1:13">
      <c r="A57" s="119">
        <v>0</v>
      </c>
      <c r="C57" s="3">
        <v>110343</v>
      </c>
      <c r="D57" s="3" t="s">
        <v>1868</v>
      </c>
      <c r="E57" s="3" t="s">
        <v>2059</v>
      </c>
      <c r="F57" s="3" t="s">
        <v>7</v>
      </c>
      <c r="G57" s="5">
        <v>1.84</v>
      </c>
      <c r="H57" s="5">
        <f t="shared" si="5"/>
        <v>193.2</v>
      </c>
      <c r="I57" s="61"/>
      <c r="J57" s="62">
        <f t="shared" si="6"/>
        <v>1.84</v>
      </c>
      <c r="K57" s="62">
        <f t="shared" si="7"/>
        <v>0</v>
      </c>
      <c r="L57" s="62">
        <f t="shared" si="8"/>
        <v>193.2</v>
      </c>
      <c r="M57" s="62">
        <f t="shared" si="9"/>
        <v>0</v>
      </c>
    </row>
    <row r="58" spans="1:13">
      <c r="A58" s="119">
        <v>0</v>
      </c>
      <c r="C58" s="3">
        <v>110345</v>
      </c>
      <c r="D58" s="3" t="s">
        <v>1869</v>
      </c>
      <c r="E58" s="3" t="s">
        <v>2059</v>
      </c>
      <c r="F58" s="3" t="s">
        <v>7</v>
      </c>
      <c r="G58" s="5">
        <v>1.45</v>
      </c>
      <c r="H58" s="5">
        <f t="shared" si="5"/>
        <v>152.25</v>
      </c>
      <c r="I58" s="61"/>
      <c r="J58" s="62">
        <f t="shared" si="6"/>
        <v>1.45</v>
      </c>
      <c r="K58" s="62">
        <f t="shared" si="7"/>
        <v>0</v>
      </c>
      <c r="L58" s="62">
        <f t="shared" si="8"/>
        <v>152.25</v>
      </c>
      <c r="M58" s="62">
        <f t="shared" si="9"/>
        <v>0</v>
      </c>
    </row>
    <row r="59" spans="1:13">
      <c r="A59" s="119">
        <v>0</v>
      </c>
      <c r="C59" s="3">
        <v>110346</v>
      </c>
      <c r="D59" s="3" t="s">
        <v>1880</v>
      </c>
      <c r="E59" s="3" t="s">
        <v>2059</v>
      </c>
      <c r="F59" s="3" t="s">
        <v>7</v>
      </c>
      <c r="G59" s="5">
        <v>1.36</v>
      </c>
      <c r="H59" s="5">
        <f t="shared" si="5"/>
        <v>142.80000000000001</v>
      </c>
      <c r="I59" s="61"/>
      <c r="J59" s="62">
        <f t="shared" si="6"/>
        <v>1.36</v>
      </c>
      <c r="K59" s="62">
        <f t="shared" si="7"/>
        <v>0</v>
      </c>
      <c r="L59" s="62">
        <f t="shared" si="8"/>
        <v>142.80000000000001</v>
      </c>
      <c r="M59" s="62">
        <f t="shared" si="9"/>
        <v>0</v>
      </c>
    </row>
    <row r="60" spans="1:13">
      <c r="A60" s="119">
        <v>0</v>
      </c>
      <c r="C60" s="3">
        <v>110347</v>
      </c>
      <c r="D60" s="3" t="s">
        <v>1881</v>
      </c>
      <c r="E60" s="3" t="s">
        <v>2059</v>
      </c>
      <c r="F60" s="3" t="s">
        <v>7</v>
      </c>
      <c r="G60" s="5">
        <v>1.26</v>
      </c>
      <c r="H60" s="5">
        <f t="shared" si="5"/>
        <v>132.30000000000001</v>
      </c>
      <c r="I60" s="61"/>
      <c r="J60" s="62">
        <f t="shared" si="6"/>
        <v>1.26</v>
      </c>
      <c r="K60" s="62">
        <f t="shared" si="7"/>
        <v>0</v>
      </c>
      <c r="L60" s="62">
        <f t="shared" si="8"/>
        <v>132.30000000000001</v>
      </c>
      <c r="M60" s="62">
        <f t="shared" si="9"/>
        <v>0</v>
      </c>
    </row>
    <row r="61" spans="1:13">
      <c r="A61" s="119">
        <v>0</v>
      </c>
      <c r="C61" s="3">
        <v>110361</v>
      </c>
      <c r="D61" s="3" t="s">
        <v>1911</v>
      </c>
      <c r="E61" s="3" t="s">
        <v>2059</v>
      </c>
      <c r="F61" s="3" t="s">
        <v>7</v>
      </c>
      <c r="G61" s="5">
        <v>4.83</v>
      </c>
      <c r="H61" s="5">
        <f t="shared" si="5"/>
        <v>507.15</v>
      </c>
      <c r="I61" s="61"/>
      <c r="J61" s="62">
        <f t="shared" si="6"/>
        <v>4.83</v>
      </c>
      <c r="K61" s="62">
        <f t="shared" si="7"/>
        <v>0</v>
      </c>
      <c r="L61" s="62">
        <f t="shared" si="8"/>
        <v>507.15</v>
      </c>
      <c r="M61" s="62">
        <f t="shared" si="9"/>
        <v>0</v>
      </c>
    </row>
    <row r="62" spans="1:13">
      <c r="A62" s="119">
        <v>0</v>
      </c>
      <c r="C62" s="3">
        <v>110363</v>
      </c>
      <c r="D62" s="3" t="s">
        <v>1912</v>
      </c>
      <c r="E62" s="3" t="s">
        <v>2059</v>
      </c>
      <c r="F62" s="3" t="s">
        <v>7</v>
      </c>
      <c r="G62" s="5">
        <v>3.72</v>
      </c>
      <c r="H62" s="5">
        <f t="shared" si="5"/>
        <v>390.6</v>
      </c>
      <c r="I62" s="61"/>
      <c r="J62" s="62">
        <f t="shared" si="6"/>
        <v>3.72</v>
      </c>
      <c r="K62" s="62">
        <f t="shared" si="7"/>
        <v>0</v>
      </c>
      <c r="L62" s="62">
        <f t="shared" si="8"/>
        <v>390.6</v>
      </c>
      <c r="M62" s="62">
        <f t="shared" si="9"/>
        <v>0</v>
      </c>
    </row>
    <row r="63" spans="1:13">
      <c r="A63" s="119">
        <v>0</v>
      </c>
      <c r="C63" s="3">
        <v>110365</v>
      </c>
      <c r="D63" s="3" t="s">
        <v>1913</v>
      </c>
      <c r="E63" s="3" t="s">
        <v>2059</v>
      </c>
      <c r="F63" s="3" t="s">
        <v>7</v>
      </c>
      <c r="G63" s="5">
        <v>2.94</v>
      </c>
      <c r="H63" s="5">
        <f t="shared" si="5"/>
        <v>308.7</v>
      </c>
      <c r="I63" s="61"/>
      <c r="J63" s="62">
        <f t="shared" si="6"/>
        <v>2.94</v>
      </c>
      <c r="K63" s="62">
        <f t="shared" si="7"/>
        <v>0</v>
      </c>
      <c r="L63" s="62">
        <f t="shared" si="8"/>
        <v>308.7</v>
      </c>
      <c r="M63" s="62">
        <f t="shared" si="9"/>
        <v>0</v>
      </c>
    </row>
    <row r="64" spans="1:13">
      <c r="A64" s="119"/>
      <c r="C64" s="3"/>
      <c r="D64" s="3"/>
      <c r="E64" s="3"/>
      <c r="F64" s="3"/>
      <c r="G64" s="5"/>
      <c r="H64" s="5"/>
      <c r="I64" s="61"/>
      <c r="J64" s="62"/>
      <c r="K64" s="62"/>
      <c r="L64" s="62"/>
      <c r="M64" s="62"/>
    </row>
    <row r="65" spans="1:13">
      <c r="A65" s="119">
        <v>0</v>
      </c>
      <c r="C65" s="3">
        <v>110441</v>
      </c>
      <c r="D65" s="3" t="s">
        <v>4872</v>
      </c>
      <c r="E65" s="3" t="s">
        <v>2059</v>
      </c>
      <c r="F65" s="3" t="s">
        <v>7</v>
      </c>
      <c r="G65" s="5">
        <v>1.74</v>
      </c>
      <c r="H65" s="5">
        <f t="shared" ref="H65" si="10">ROUND(G65*Курс_EUR,2)</f>
        <v>182.7</v>
      </c>
      <c r="I65" s="61"/>
      <c r="J65" s="62">
        <f t="shared" ref="J65" si="11">G65*(1-Скидка_ROXELPRO_Ind)</f>
        <v>1.74</v>
      </c>
      <c r="K65" s="62">
        <f t="shared" ref="K65:K73" si="12">J65*I65</f>
        <v>0</v>
      </c>
      <c r="L65" s="62">
        <f t="shared" ref="L65" si="13">H65*(1-Скидка_ROXELPRO_Ind)</f>
        <v>182.7</v>
      </c>
      <c r="M65" s="62">
        <f t="shared" ref="M65:M73" si="14">I65*L65</f>
        <v>0</v>
      </c>
    </row>
    <row r="66" spans="1:13">
      <c r="A66" s="119">
        <v>0</v>
      </c>
      <c r="C66" s="3">
        <v>110442</v>
      </c>
      <c r="D66" s="3" t="s">
        <v>4393</v>
      </c>
      <c r="E66" s="3" t="s">
        <v>2059</v>
      </c>
      <c r="F66" s="3" t="s">
        <v>7</v>
      </c>
      <c r="G66" s="5">
        <v>1.62</v>
      </c>
      <c r="H66" s="5">
        <f t="shared" ref="H66:H73" si="15">ROUND(G66*Курс_EUR,2)</f>
        <v>170.1</v>
      </c>
      <c r="I66" s="61"/>
      <c r="J66" s="62">
        <f t="shared" ref="J66:J73" si="16">G66*(1-Скидка_ROXELPRO_Ind)</f>
        <v>1.62</v>
      </c>
      <c r="K66" s="62">
        <f t="shared" si="12"/>
        <v>0</v>
      </c>
      <c r="L66" s="62">
        <f t="shared" ref="L66:L73" si="17">H66*(1-Скидка_ROXELPRO_Ind)</f>
        <v>170.1</v>
      </c>
      <c r="M66" s="62">
        <f t="shared" si="14"/>
        <v>0</v>
      </c>
    </row>
    <row r="67" spans="1:13">
      <c r="A67" s="119">
        <v>0</v>
      </c>
      <c r="C67" s="3">
        <v>110443</v>
      </c>
      <c r="D67" s="3" t="s">
        <v>4372</v>
      </c>
      <c r="E67" s="3" t="s">
        <v>2059</v>
      </c>
      <c r="F67" s="3" t="s">
        <v>7</v>
      </c>
      <c r="G67" s="5">
        <v>1.62</v>
      </c>
      <c r="H67" s="5">
        <f t="shared" si="15"/>
        <v>170.1</v>
      </c>
      <c r="I67" s="61"/>
      <c r="J67" s="62">
        <f t="shared" si="16"/>
        <v>1.62</v>
      </c>
      <c r="K67" s="62">
        <f t="shared" si="12"/>
        <v>0</v>
      </c>
      <c r="L67" s="62">
        <f t="shared" si="17"/>
        <v>170.1</v>
      </c>
      <c r="M67" s="62">
        <f t="shared" si="14"/>
        <v>0</v>
      </c>
    </row>
    <row r="68" spans="1:13">
      <c r="A68" s="119">
        <v>0</v>
      </c>
      <c r="C68" s="3">
        <v>110445</v>
      </c>
      <c r="D68" s="3" t="s">
        <v>4394</v>
      </c>
      <c r="E68" s="3" t="s">
        <v>2059</v>
      </c>
      <c r="F68" s="3" t="s">
        <v>7</v>
      </c>
      <c r="G68" s="5">
        <v>1.48</v>
      </c>
      <c r="H68" s="5">
        <f t="shared" si="15"/>
        <v>155.4</v>
      </c>
      <c r="I68" s="61"/>
      <c r="J68" s="62">
        <f t="shared" si="16"/>
        <v>1.48</v>
      </c>
      <c r="K68" s="62">
        <f t="shared" si="12"/>
        <v>0</v>
      </c>
      <c r="L68" s="62">
        <f t="shared" si="17"/>
        <v>155.4</v>
      </c>
      <c r="M68" s="62">
        <f t="shared" si="14"/>
        <v>0</v>
      </c>
    </row>
    <row r="69" spans="1:13">
      <c r="A69" s="119">
        <v>0</v>
      </c>
      <c r="C69" s="3">
        <v>110446</v>
      </c>
      <c r="D69" s="3" t="s">
        <v>4373</v>
      </c>
      <c r="E69" s="3" t="s">
        <v>2059</v>
      </c>
      <c r="F69" s="3" t="s">
        <v>7</v>
      </c>
      <c r="G69" s="5">
        <v>1.42</v>
      </c>
      <c r="H69" s="5">
        <f t="shared" si="15"/>
        <v>149.1</v>
      </c>
      <c r="I69" s="61"/>
      <c r="J69" s="62">
        <f t="shared" si="16"/>
        <v>1.42</v>
      </c>
      <c r="K69" s="62">
        <f t="shared" si="12"/>
        <v>0</v>
      </c>
      <c r="L69" s="62">
        <f t="shared" si="17"/>
        <v>149.1</v>
      </c>
      <c r="M69" s="62">
        <f t="shared" si="14"/>
        <v>0</v>
      </c>
    </row>
    <row r="70" spans="1:13">
      <c r="A70" s="119">
        <v>0</v>
      </c>
      <c r="C70" s="3">
        <v>110448</v>
      </c>
      <c r="D70" s="3" t="s">
        <v>4374</v>
      </c>
      <c r="E70" s="3" t="s">
        <v>2059</v>
      </c>
      <c r="F70" s="3" t="s">
        <v>7</v>
      </c>
      <c r="G70" s="5">
        <v>1.42</v>
      </c>
      <c r="H70" s="5">
        <f t="shared" si="15"/>
        <v>149.1</v>
      </c>
      <c r="I70" s="61"/>
      <c r="J70" s="62">
        <f t="shared" si="16"/>
        <v>1.42</v>
      </c>
      <c r="K70" s="62">
        <f t="shared" si="12"/>
        <v>0</v>
      </c>
      <c r="L70" s="62">
        <f t="shared" si="17"/>
        <v>149.1</v>
      </c>
      <c r="M70" s="62">
        <f t="shared" si="14"/>
        <v>0</v>
      </c>
    </row>
    <row r="71" spans="1:13">
      <c r="A71" s="119">
        <v>0</v>
      </c>
      <c r="C71" s="3">
        <v>110462</v>
      </c>
      <c r="D71" s="3" t="s">
        <v>4395</v>
      </c>
      <c r="E71" s="3" t="s">
        <v>2059</v>
      </c>
      <c r="F71" s="3" t="s">
        <v>7</v>
      </c>
      <c r="G71" s="5">
        <v>2.57</v>
      </c>
      <c r="H71" s="5">
        <f t="shared" si="15"/>
        <v>269.85000000000002</v>
      </c>
      <c r="I71" s="61"/>
      <c r="J71" s="62">
        <f t="shared" si="16"/>
        <v>2.57</v>
      </c>
      <c r="K71" s="62">
        <f t="shared" si="12"/>
        <v>0</v>
      </c>
      <c r="L71" s="62">
        <f t="shared" si="17"/>
        <v>269.85000000000002</v>
      </c>
      <c r="M71" s="62">
        <f t="shared" si="14"/>
        <v>0</v>
      </c>
    </row>
    <row r="72" spans="1:13">
      <c r="A72" s="119">
        <v>0</v>
      </c>
      <c r="C72" s="3">
        <v>110465</v>
      </c>
      <c r="D72" s="3" t="s">
        <v>4396</v>
      </c>
      <c r="E72" s="3" t="s">
        <v>2059</v>
      </c>
      <c r="F72" s="3" t="s">
        <v>7</v>
      </c>
      <c r="G72" s="5">
        <v>2.33</v>
      </c>
      <c r="H72" s="5">
        <f t="shared" si="15"/>
        <v>244.65</v>
      </c>
      <c r="I72" s="61"/>
      <c r="J72" s="62">
        <f t="shared" si="16"/>
        <v>2.33</v>
      </c>
      <c r="K72" s="62">
        <f t="shared" si="12"/>
        <v>0</v>
      </c>
      <c r="L72" s="62">
        <f t="shared" si="17"/>
        <v>244.65</v>
      </c>
      <c r="M72" s="62">
        <f t="shared" si="14"/>
        <v>0</v>
      </c>
    </row>
    <row r="73" spans="1:13">
      <c r="A73" s="119">
        <v>0</v>
      </c>
      <c r="C73" s="3">
        <v>110466</v>
      </c>
      <c r="D73" s="3" t="s">
        <v>4510</v>
      </c>
      <c r="E73" s="3" t="s">
        <v>2059</v>
      </c>
      <c r="F73" s="3" t="s">
        <v>7</v>
      </c>
      <c r="G73" s="5">
        <v>2.33</v>
      </c>
      <c r="H73" s="5">
        <f t="shared" si="15"/>
        <v>244.65</v>
      </c>
      <c r="I73" s="61"/>
      <c r="J73" s="62">
        <f t="shared" si="16"/>
        <v>2.33</v>
      </c>
      <c r="K73" s="62">
        <f t="shared" si="12"/>
        <v>0</v>
      </c>
      <c r="L73" s="62">
        <f t="shared" si="17"/>
        <v>244.65</v>
      </c>
      <c r="M73" s="62">
        <f t="shared" si="14"/>
        <v>0</v>
      </c>
    </row>
    <row r="74" spans="1:13">
      <c r="A74" s="119"/>
      <c r="C74" s="3"/>
      <c r="D74" s="3"/>
      <c r="E74" s="3"/>
      <c r="F74" s="3"/>
      <c r="G74" s="5"/>
      <c r="H74" s="5"/>
      <c r="I74" s="61"/>
      <c r="J74" s="62"/>
      <c r="K74" s="62"/>
      <c r="L74" s="62"/>
      <c r="M74" s="62"/>
    </row>
    <row r="75" spans="1:13">
      <c r="A75" s="119">
        <v>0</v>
      </c>
      <c r="C75" s="170">
        <v>110742</v>
      </c>
      <c r="D75" s="3" t="s">
        <v>4531</v>
      </c>
      <c r="E75" s="3" t="s">
        <v>2059</v>
      </c>
      <c r="F75" s="3" t="s">
        <v>7</v>
      </c>
      <c r="G75" s="5">
        <v>0.93</v>
      </c>
      <c r="H75" s="5">
        <f>ROUND(G75*Курс_EUR,2)</f>
        <v>97.65</v>
      </c>
      <c r="I75" s="61"/>
      <c r="J75" s="62">
        <f>G75*(1-Скидка_ROXELPRO_Ind)</f>
        <v>0.93</v>
      </c>
      <c r="K75" s="62">
        <f>J75*I75</f>
        <v>0</v>
      </c>
      <c r="L75" s="62">
        <f>H75*(1-Скидка_ROXELPRO_Ind)</f>
        <v>97.65</v>
      </c>
      <c r="M75" s="62">
        <f>I75*L75</f>
        <v>0</v>
      </c>
    </row>
    <row r="76" spans="1:13">
      <c r="A76" s="119">
        <v>0</v>
      </c>
      <c r="C76" s="170">
        <v>110745</v>
      </c>
      <c r="D76" s="3" t="s">
        <v>4532</v>
      </c>
      <c r="E76" s="3" t="s">
        <v>2059</v>
      </c>
      <c r="F76" s="3" t="s">
        <v>7</v>
      </c>
      <c r="G76" s="5">
        <v>0.73</v>
      </c>
      <c r="H76" s="5">
        <f>ROUND(G76*Курс_EUR,2)</f>
        <v>76.650000000000006</v>
      </c>
      <c r="I76" s="61"/>
      <c r="J76" s="62">
        <f>G76*(1-Скидка_ROXELPRO_Ind)</f>
        <v>0.73</v>
      </c>
      <c r="K76" s="62">
        <f>J76*I76</f>
        <v>0</v>
      </c>
      <c r="L76" s="62">
        <f>H76*(1-Скидка_ROXELPRO_Ind)</f>
        <v>76.650000000000006</v>
      </c>
      <c r="M76" s="62">
        <f>I76*L76</f>
        <v>0</v>
      </c>
    </row>
    <row r="77" spans="1:13">
      <c r="A77" s="119">
        <v>0</v>
      </c>
      <c r="C77" s="170">
        <v>110762</v>
      </c>
      <c r="D77" s="3" t="s">
        <v>4533</v>
      </c>
      <c r="E77" s="3" t="s">
        <v>2059</v>
      </c>
      <c r="F77" s="3" t="s">
        <v>7</v>
      </c>
      <c r="G77" s="5">
        <v>1.8</v>
      </c>
      <c r="H77" s="5">
        <f>ROUND(G77*Курс_EUR,2)</f>
        <v>189</v>
      </c>
      <c r="I77" s="61"/>
      <c r="J77" s="62">
        <f>G77*(1-Скидка_ROXELPRO_Ind)</f>
        <v>1.8</v>
      </c>
      <c r="K77" s="62">
        <f>J77*I77</f>
        <v>0</v>
      </c>
      <c r="L77" s="62">
        <f>H77*(1-Скидка_ROXELPRO_Ind)</f>
        <v>189</v>
      </c>
      <c r="M77" s="62">
        <f>I77*L77</f>
        <v>0</v>
      </c>
    </row>
    <row r="78" spans="1:13" ht="12.45" thickBot="1">
      <c r="A78" s="119"/>
      <c r="C78" s="3"/>
      <c r="D78" s="3"/>
      <c r="E78" s="3"/>
      <c r="F78" s="3"/>
      <c r="G78" s="5"/>
      <c r="H78" s="5"/>
      <c r="I78" s="61"/>
      <c r="J78" s="62"/>
      <c r="K78" s="62"/>
      <c r="L78" s="62"/>
      <c r="M78" s="62"/>
    </row>
    <row r="79" spans="1:13" ht="12.45" thickBot="1">
      <c r="A79" s="119"/>
      <c r="B79" s="338" t="s">
        <v>4678</v>
      </c>
      <c r="C79" s="339"/>
      <c r="D79" s="339"/>
      <c r="E79" s="339"/>
      <c r="F79" s="340"/>
      <c r="G79" s="296"/>
      <c r="H79" s="304"/>
      <c r="I79" s="61"/>
      <c r="J79" s="62"/>
      <c r="K79" s="62"/>
      <c r="L79" s="62"/>
      <c r="M79" s="62"/>
    </row>
    <row r="80" spans="1:13">
      <c r="A80" s="119">
        <v>0</v>
      </c>
      <c r="C80" s="3">
        <v>110934</v>
      </c>
      <c r="D80" s="3" t="s">
        <v>3046</v>
      </c>
      <c r="E80" s="3" t="s">
        <v>7</v>
      </c>
      <c r="F80" s="3" t="s">
        <v>7</v>
      </c>
      <c r="G80" s="5">
        <v>20.22</v>
      </c>
      <c r="H80" s="5">
        <f t="shared" ref="H80:H85" si="18">ROUND(G80*Курс_EUR,2)</f>
        <v>2123.1</v>
      </c>
      <c r="I80" s="61"/>
      <c r="J80" s="62">
        <f t="shared" ref="J80:J85" si="19">G80*(1-Скидка_ROXELPRO_Ind)</f>
        <v>20.22</v>
      </c>
      <c r="K80" s="62">
        <f t="shared" ref="K80:K85" si="20">J80*I80</f>
        <v>0</v>
      </c>
      <c r="L80" s="62">
        <f t="shared" ref="L80:L85" si="21">H80*(1-Скидка_ROXELPRO_Ind)</f>
        <v>2123.1</v>
      </c>
      <c r="M80" s="62">
        <f t="shared" ref="M80:M85" si="22">I80*L80</f>
        <v>0</v>
      </c>
    </row>
    <row r="81" spans="1:14">
      <c r="A81" s="119">
        <v>0</v>
      </c>
      <c r="C81" s="3">
        <v>110936</v>
      </c>
      <c r="D81" s="3" t="s">
        <v>3052</v>
      </c>
      <c r="E81" s="3" t="s">
        <v>7</v>
      </c>
      <c r="F81" s="3" t="s">
        <v>7</v>
      </c>
      <c r="G81" s="5">
        <v>31.36</v>
      </c>
      <c r="H81" s="5">
        <f t="shared" si="18"/>
        <v>3292.8</v>
      </c>
      <c r="I81" s="61"/>
      <c r="J81" s="62">
        <f t="shared" si="19"/>
        <v>31.36</v>
      </c>
      <c r="K81" s="62">
        <f t="shared" si="20"/>
        <v>0</v>
      </c>
      <c r="L81" s="62">
        <f t="shared" si="21"/>
        <v>3292.8</v>
      </c>
      <c r="M81" s="62">
        <f t="shared" si="22"/>
        <v>0</v>
      </c>
    </row>
    <row r="82" spans="1:14">
      <c r="A82" s="119">
        <v>0</v>
      </c>
      <c r="C82" s="3">
        <v>110944</v>
      </c>
      <c r="D82" s="3" t="s">
        <v>3047</v>
      </c>
      <c r="E82" s="3" t="s">
        <v>7</v>
      </c>
      <c r="F82" s="3" t="s">
        <v>7</v>
      </c>
      <c r="G82" s="5">
        <v>16.47</v>
      </c>
      <c r="H82" s="5">
        <f t="shared" si="18"/>
        <v>1729.35</v>
      </c>
      <c r="I82" s="61"/>
      <c r="J82" s="62">
        <f t="shared" si="19"/>
        <v>16.47</v>
      </c>
      <c r="K82" s="62">
        <f t="shared" si="20"/>
        <v>0</v>
      </c>
      <c r="L82" s="62">
        <f t="shared" si="21"/>
        <v>1729.35</v>
      </c>
      <c r="M82" s="62">
        <f t="shared" si="22"/>
        <v>0</v>
      </c>
    </row>
    <row r="83" spans="1:14">
      <c r="A83" s="119">
        <v>0</v>
      </c>
      <c r="C83" s="3">
        <v>110954</v>
      </c>
      <c r="D83" s="3" t="s">
        <v>3048</v>
      </c>
      <c r="E83" s="3" t="s">
        <v>7</v>
      </c>
      <c r="F83" s="3" t="s">
        <v>7</v>
      </c>
      <c r="G83" s="5">
        <v>13.09</v>
      </c>
      <c r="H83" s="5">
        <f t="shared" si="18"/>
        <v>1374.45</v>
      </c>
      <c r="I83" s="61"/>
      <c r="J83" s="62">
        <f t="shared" si="19"/>
        <v>13.09</v>
      </c>
      <c r="K83" s="62">
        <f t="shared" si="20"/>
        <v>0</v>
      </c>
      <c r="L83" s="62">
        <f t="shared" si="21"/>
        <v>1374.45</v>
      </c>
      <c r="M83" s="62">
        <f t="shared" si="22"/>
        <v>0</v>
      </c>
    </row>
    <row r="84" spans="1:14">
      <c r="A84" s="119">
        <v>0</v>
      </c>
      <c r="C84" s="3">
        <v>110956</v>
      </c>
      <c r="D84" s="3" t="s">
        <v>3053</v>
      </c>
      <c r="E84" s="3" t="s">
        <v>7</v>
      </c>
      <c r="F84" s="3" t="s">
        <v>7</v>
      </c>
      <c r="G84" s="5">
        <v>20.9</v>
      </c>
      <c r="H84" s="5">
        <f t="shared" si="18"/>
        <v>2194.5</v>
      </c>
      <c r="I84" s="61"/>
      <c r="J84" s="62">
        <f t="shared" si="19"/>
        <v>20.9</v>
      </c>
      <c r="K84" s="62">
        <f t="shared" si="20"/>
        <v>0</v>
      </c>
      <c r="L84" s="62">
        <f t="shared" si="21"/>
        <v>2194.5</v>
      </c>
      <c r="M84" s="62">
        <f t="shared" si="22"/>
        <v>0</v>
      </c>
    </row>
    <row r="85" spans="1:14">
      <c r="A85" s="119">
        <v>0</v>
      </c>
      <c r="C85" s="3">
        <v>110964</v>
      </c>
      <c r="D85" s="3" t="s">
        <v>3049</v>
      </c>
      <c r="E85" s="3" t="s">
        <v>7</v>
      </c>
      <c r="F85" s="3" t="s">
        <v>7</v>
      </c>
      <c r="G85" s="5">
        <v>11.69</v>
      </c>
      <c r="H85" s="5">
        <f t="shared" si="18"/>
        <v>1227.45</v>
      </c>
      <c r="I85" s="61"/>
      <c r="J85" s="62">
        <f t="shared" si="19"/>
        <v>11.69</v>
      </c>
      <c r="K85" s="62">
        <f t="shared" si="20"/>
        <v>0</v>
      </c>
      <c r="L85" s="62">
        <f t="shared" si="21"/>
        <v>1227.45</v>
      </c>
      <c r="M85" s="62">
        <f t="shared" si="22"/>
        <v>0</v>
      </c>
    </row>
    <row r="86" spans="1:14" ht="12.45" thickBot="1">
      <c r="A86" s="119"/>
      <c r="C86" s="3"/>
      <c r="D86" s="3"/>
      <c r="E86" s="3"/>
      <c r="F86" s="3"/>
      <c r="G86" s="5"/>
      <c r="H86" s="5"/>
      <c r="I86" s="61"/>
      <c r="J86" s="62"/>
      <c r="K86" s="62"/>
      <c r="L86" s="62"/>
      <c r="M86" s="62"/>
    </row>
    <row r="87" spans="1:14" ht="12.45" thickBot="1">
      <c r="A87" s="119"/>
      <c r="B87" s="338" t="s">
        <v>1914</v>
      </c>
      <c r="C87" s="339"/>
      <c r="D87" s="339"/>
      <c r="E87" s="339"/>
      <c r="F87" s="340"/>
      <c r="G87" s="296"/>
      <c r="H87" s="304"/>
      <c r="I87" s="61"/>
      <c r="J87" s="62"/>
      <c r="K87" s="62"/>
      <c r="L87" s="62"/>
      <c r="M87" s="62"/>
    </row>
    <row r="88" spans="1:14">
      <c r="A88" s="119">
        <v>0</v>
      </c>
      <c r="C88" s="3">
        <v>111313</v>
      </c>
      <c r="D88" s="3" t="s">
        <v>4378</v>
      </c>
      <c r="E88" s="3" t="s">
        <v>1916</v>
      </c>
      <c r="F88" s="3" t="s">
        <v>7</v>
      </c>
      <c r="G88" s="5">
        <v>3.58</v>
      </c>
      <c r="H88" s="5">
        <f>ROUND(G88*Курс_EUR,2)</f>
        <v>375.9</v>
      </c>
      <c r="I88" s="61"/>
      <c r="J88" s="62">
        <f>G88*(1-Скидка_ROXELPRO_Ind)</f>
        <v>3.58</v>
      </c>
      <c r="K88" s="62">
        <f>J88*I88</f>
        <v>0</v>
      </c>
      <c r="L88" s="62">
        <f>H88*(1-Скидка_ROXELPRO_Ind)</f>
        <v>375.9</v>
      </c>
      <c r="M88" s="62">
        <f>I88*L88</f>
        <v>0</v>
      </c>
    </row>
    <row r="89" spans="1:14">
      <c r="A89" s="119">
        <v>0</v>
      </c>
      <c r="C89" s="3">
        <v>111315</v>
      </c>
      <c r="D89" s="3" t="s">
        <v>4375</v>
      </c>
      <c r="E89" s="3" t="s">
        <v>1916</v>
      </c>
      <c r="F89" s="3" t="s">
        <v>7</v>
      </c>
      <c r="G89" s="5">
        <v>3.58</v>
      </c>
      <c r="H89" s="5">
        <f>ROUND(G89*Курс_EUR,2)</f>
        <v>375.9</v>
      </c>
      <c r="I89" s="61"/>
      <c r="J89" s="62">
        <f>G89*(1-Скидка_ROXELPRO_Ind)</f>
        <v>3.58</v>
      </c>
      <c r="K89" s="62">
        <f>J89*I89</f>
        <v>0</v>
      </c>
      <c r="L89" s="62">
        <f>H89*(1-Скидка_ROXELPRO_Ind)</f>
        <v>375.9</v>
      </c>
      <c r="M89" s="62">
        <f>I89*L89</f>
        <v>0</v>
      </c>
    </row>
    <row r="90" spans="1:14">
      <c r="A90" s="119">
        <v>0</v>
      </c>
      <c r="C90" s="3">
        <v>111316</v>
      </c>
      <c r="D90" s="3" t="s">
        <v>4376</v>
      </c>
      <c r="E90" s="3" t="s">
        <v>1916</v>
      </c>
      <c r="F90" s="3" t="s">
        <v>7</v>
      </c>
      <c r="G90" s="5">
        <v>3.58</v>
      </c>
      <c r="H90" s="5">
        <f>ROUND(G90*Курс_EUR,2)</f>
        <v>375.9</v>
      </c>
      <c r="I90" s="61"/>
      <c r="J90" s="62">
        <f>G90*(1-Скидка_ROXELPRO_Ind)</f>
        <v>3.58</v>
      </c>
      <c r="K90" s="62">
        <f>J90*I90</f>
        <v>0</v>
      </c>
      <c r="L90" s="62">
        <f>H90*(1-Скидка_ROXELPRO_Ind)</f>
        <v>375.9</v>
      </c>
      <c r="M90" s="62">
        <f>I90*L90</f>
        <v>0</v>
      </c>
    </row>
    <row r="91" spans="1:14">
      <c r="A91" s="119">
        <v>0</v>
      </c>
      <c r="C91" s="3">
        <v>111318</v>
      </c>
      <c r="D91" s="3" t="s">
        <v>4377</v>
      </c>
      <c r="E91" s="3" t="s">
        <v>1916</v>
      </c>
      <c r="F91" s="3" t="s">
        <v>7</v>
      </c>
      <c r="G91" s="5">
        <v>3.58</v>
      </c>
      <c r="H91" s="5">
        <f>ROUND(G91*Курс_EUR,2)</f>
        <v>375.9</v>
      </c>
      <c r="I91" s="61"/>
      <c r="J91" s="62">
        <f>G91*(1-Скидка_ROXELPRO_Ind)</f>
        <v>3.58</v>
      </c>
      <c r="K91" s="62">
        <f>J91*I91</f>
        <v>0</v>
      </c>
      <c r="L91" s="62">
        <f>H91*(1-Скидка_ROXELPRO_Ind)</f>
        <v>375.9</v>
      </c>
      <c r="M91" s="62">
        <f>I91*L91</f>
        <v>0</v>
      </c>
    </row>
    <row r="92" spans="1:14">
      <c r="A92" s="119"/>
      <c r="C92" s="3"/>
      <c r="D92" s="3"/>
      <c r="E92" s="3"/>
      <c r="F92" s="3"/>
      <c r="G92" s="5"/>
      <c r="H92" s="5"/>
      <c r="I92" s="61"/>
      <c r="J92" s="62"/>
      <c r="K92" s="62"/>
      <c r="L92" s="62"/>
      <c r="M92" s="62"/>
    </row>
    <row r="93" spans="1:14">
      <c r="A93" s="119">
        <v>0</v>
      </c>
      <c r="C93" s="3">
        <v>111333</v>
      </c>
      <c r="D93" s="3" t="s">
        <v>1915</v>
      </c>
      <c r="E93" s="3" t="s">
        <v>1916</v>
      </c>
      <c r="F93" s="3" t="s">
        <v>7</v>
      </c>
      <c r="G93" s="5">
        <v>3.16</v>
      </c>
      <c r="H93" s="5">
        <f>ROUND(G93*Курс_EUR,2)</f>
        <v>331.8</v>
      </c>
      <c r="I93" s="61"/>
      <c r="J93" s="62">
        <f>G93*(1-Скидка_ROXELPRO_Ind)</f>
        <v>3.16</v>
      </c>
      <c r="K93" s="62">
        <f>J93*I93</f>
        <v>0</v>
      </c>
      <c r="L93" s="62">
        <f>H93*(1-Скидка_ROXELPRO_Ind)</f>
        <v>331.8</v>
      </c>
      <c r="M93" s="62">
        <f>I93*L93</f>
        <v>0</v>
      </c>
      <c r="N93" s="83"/>
    </row>
    <row r="94" spans="1:14">
      <c r="A94" s="119">
        <v>0</v>
      </c>
      <c r="C94" s="3">
        <v>111335</v>
      </c>
      <c r="D94" s="3" t="s">
        <v>1917</v>
      </c>
      <c r="E94" s="3" t="s">
        <v>1916</v>
      </c>
      <c r="F94" s="3" t="s">
        <v>7</v>
      </c>
      <c r="G94" s="5">
        <v>2.88</v>
      </c>
      <c r="H94" s="5">
        <f>ROUND(G94*Курс_EUR,2)</f>
        <v>302.39999999999998</v>
      </c>
      <c r="I94" s="61"/>
      <c r="J94" s="62">
        <f>G94*(1-Скидка_ROXELPRO_Ind)</f>
        <v>2.88</v>
      </c>
      <c r="K94" s="62">
        <f>J94*I94</f>
        <v>0</v>
      </c>
      <c r="L94" s="62">
        <f>H94*(1-Скидка_ROXELPRO_Ind)</f>
        <v>302.39999999999998</v>
      </c>
      <c r="M94" s="62">
        <f>I94*L94</f>
        <v>0</v>
      </c>
      <c r="N94" s="83"/>
    </row>
    <row r="95" spans="1:14">
      <c r="A95" s="119">
        <v>0</v>
      </c>
      <c r="C95" s="3">
        <v>111336</v>
      </c>
      <c r="D95" s="3" t="s">
        <v>1918</v>
      </c>
      <c r="E95" s="3" t="s">
        <v>1916</v>
      </c>
      <c r="F95" s="3" t="s">
        <v>7</v>
      </c>
      <c r="G95" s="5">
        <v>2.77</v>
      </c>
      <c r="H95" s="5">
        <f>ROUND(G95*Курс_EUR,2)</f>
        <v>290.85000000000002</v>
      </c>
      <c r="I95" s="61"/>
      <c r="J95" s="62">
        <f>G95*(1-Скидка_ROXELPRO_Ind)</f>
        <v>2.77</v>
      </c>
      <c r="K95" s="62">
        <f>J95*I95</f>
        <v>0</v>
      </c>
      <c r="L95" s="62">
        <f>H95*(1-Скидка_ROXELPRO_Ind)</f>
        <v>290.85000000000002</v>
      </c>
      <c r="M95" s="62">
        <f>I95*L95</f>
        <v>0</v>
      </c>
      <c r="N95" s="83"/>
    </row>
    <row r="96" spans="1:14">
      <c r="A96" s="119"/>
      <c r="C96" s="3"/>
      <c r="D96" s="3"/>
      <c r="E96" s="3"/>
      <c r="F96" s="3"/>
      <c r="G96" s="5"/>
      <c r="H96" s="5"/>
      <c r="I96" s="61"/>
      <c r="J96" s="62"/>
      <c r="K96" s="62"/>
      <c r="L96" s="62"/>
      <c r="M96" s="62"/>
      <c r="N96" s="83"/>
    </row>
    <row r="97" spans="1:14">
      <c r="A97" s="119">
        <v>0</v>
      </c>
      <c r="C97" s="3">
        <v>111343</v>
      </c>
      <c r="D97" s="3" t="s">
        <v>4208</v>
      </c>
      <c r="E97" s="3" t="s">
        <v>1916</v>
      </c>
      <c r="F97" s="3" t="s">
        <v>7</v>
      </c>
      <c r="G97" s="5">
        <v>3.83</v>
      </c>
      <c r="H97" s="5">
        <f>ROUND(G97*Курс_EUR,2)</f>
        <v>402.15</v>
      </c>
      <c r="I97" s="61"/>
      <c r="J97" s="62">
        <f>G97*(1-Скидка_ROXELPRO_Ind)</f>
        <v>3.83</v>
      </c>
      <c r="K97" s="62">
        <f>J97*I97</f>
        <v>0</v>
      </c>
      <c r="L97" s="62">
        <f>H97*(1-Скидка_ROXELPRO_Ind)</f>
        <v>402.15</v>
      </c>
      <c r="M97" s="62">
        <f>I97*L97</f>
        <v>0</v>
      </c>
      <c r="N97" s="83"/>
    </row>
    <row r="98" spans="1:14">
      <c r="A98" s="119">
        <v>0</v>
      </c>
      <c r="C98" s="3">
        <v>111345</v>
      </c>
      <c r="D98" s="3" t="s">
        <v>4209</v>
      </c>
      <c r="E98" s="3" t="s">
        <v>1916</v>
      </c>
      <c r="F98" s="3" t="s">
        <v>7</v>
      </c>
      <c r="G98" s="5">
        <v>3.48</v>
      </c>
      <c r="H98" s="5">
        <f>ROUND(G98*Курс_EUR,2)</f>
        <v>365.4</v>
      </c>
      <c r="I98" s="61"/>
      <c r="J98" s="62">
        <f>G98*(1-Скидка_ROXELPRO_Ind)</f>
        <v>3.48</v>
      </c>
      <c r="K98" s="62">
        <f>J98*I98</f>
        <v>0</v>
      </c>
      <c r="L98" s="62">
        <f>H98*(1-Скидка_ROXELPRO_Ind)</f>
        <v>365.4</v>
      </c>
      <c r="M98" s="62">
        <f>I98*L98</f>
        <v>0</v>
      </c>
      <c r="N98" s="83"/>
    </row>
    <row r="99" spans="1:14">
      <c r="A99" s="119">
        <v>0</v>
      </c>
      <c r="C99" s="3">
        <v>111346</v>
      </c>
      <c r="D99" s="3" t="s">
        <v>4210</v>
      </c>
      <c r="E99" s="3" t="s">
        <v>1916</v>
      </c>
      <c r="F99" s="3" t="s">
        <v>7</v>
      </c>
      <c r="G99" s="5">
        <v>3.35</v>
      </c>
      <c r="H99" s="5">
        <f>ROUND(G99*Курс_EUR,2)</f>
        <v>351.75</v>
      </c>
      <c r="I99" s="61"/>
      <c r="J99" s="62">
        <f>G99*(1-Скидка_ROXELPRO_Ind)</f>
        <v>3.35</v>
      </c>
      <c r="K99" s="62">
        <f>J99*I99</f>
        <v>0</v>
      </c>
      <c r="L99" s="62">
        <f>H99*(1-Скидка_ROXELPRO_Ind)</f>
        <v>351.75</v>
      </c>
      <c r="M99" s="62">
        <f>I99*L99</f>
        <v>0</v>
      </c>
      <c r="N99" s="83"/>
    </row>
    <row r="100" spans="1:14">
      <c r="A100" s="119"/>
      <c r="C100" s="3"/>
      <c r="D100" s="3"/>
      <c r="E100" s="3"/>
      <c r="F100" s="3"/>
      <c r="G100" s="5"/>
      <c r="H100" s="5"/>
      <c r="I100" s="61"/>
      <c r="J100" s="62"/>
      <c r="K100" s="62"/>
      <c r="L100" s="62"/>
      <c r="M100" s="62"/>
      <c r="N100" s="83"/>
    </row>
    <row r="101" spans="1:14">
      <c r="A101" s="119">
        <v>0</v>
      </c>
      <c r="C101" s="3">
        <v>111453</v>
      </c>
      <c r="D101" s="3" t="s">
        <v>3084</v>
      </c>
      <c r="E101" s="3" t="s">
        <v>1916</v>
      </c>
      <c r="F101" s="3" t="s">
        <v>7</v>
      </c>
      <c r="G101" s="5">
        <v>3.09</v>
      </c>
      <c r="H101" s="5">
        <f>ROUND(G101*Курс_EUR,2)</f>
        <v>324.45</v>
      </c>
      <c r="I101" s="61"/>
      <c r="J101" s="62">
        <f>G101*(1-Скидка_ROXELPRO_Ind)</f>
        <v>3.09</v>
      </c>
      <c r="K101" s="62">
        <f>J101*I101</f>
        <v>0</v>
      </c>
      <c r="L101" s="62">
        <f>H101*(1-Скидка_ROXELPRO_Ind)</f>
        <v>324.45</v>
      </c>
      <c r="M101" s="62">
        <f>I101*L101</f>
        <v>0</v>
      </c>
      <c r="N101" s="83"/>
    </row>
    <row r="102" spans="1:14">
      <c r="A102" s="119">
        <v>0</v>
      </c>
      <c r="C102" s="3">
        <v>111455</v>
      </c>
      <c r="D102" s="3" t="s">
        <v>3085</v>
      </c>
      <c r="E102" s="3" t="s">
        <v>1916</v>
      </c>
      <c r="F102" s="3" t="s">
        <v>7</v>
      </c>
      <c r="G102" s="5">
        <v>2.86</v>
      </c>
      <c r="H102" s="5">
        <f>ROUND(G102*Курс_EUR,2)</f>
        <v>300.3</v>
      </c>
      <c r="I102" s="61"/>
      <c r="J102" s="62">
        <f>G102*(1-Скидка_ROXELPRO_Ind)</f>
        <v>2.86</v>
      </c>
      <c r="K102" s="62">
        <f>J102*I102</f>
        <v>0</v>
      </c>
      <c r="L102" s="62">
        <f>H102*(1-Скидка_ROXELPRO_Ind)</f>
        <v>300.3</v>
      </c>
      <c r="M102" s="62">
        <f>I102*L102</f>
        <v>0</v>
      </c>
      <c r="N102" s="83"/>
    </row>
    <row r="103" spans="1:14">
      <c r="A103" s="119">
        <v>0</v>
      </c>
      <c r="C103" s="3">
        <v>111456</v>
      </c>
      <c r="D103" s="3" t="s">
        <v>3086</v>
      </c>
      <c r="E103" s="3" t="s">
        <v>1916</v>
      </c>
      <c r="F103" s="3" t="s">
        <v>7</v>
      </c>
      <c r="G103" s="5">
        <v>2.86</v>
      </c>
      <c r="H103" s="5">
        <f>ROUND(G103*Курс_EUR,2)</f>
        <v>300.3</v>
      </c>
      <c r="I103" s="61"/>
      <c r="J103" s="62">
        <f>G103*(1-Скидка_ROXELPRO_Ind)</f>
        <v>2.86</v>
      </c>
      <c r="K103" s="62">
        <f>J103*I103</f>
        <v>0</v>
      </c>
      <c r="L103" s="62">
        <f>H103*(1-Скидка_ROXELPRO_Ind)</f>
        <v>300.3</v>
      </c>
      <c r="M103" s="62">
        <f>I103*L103</f>
        <v>0</v>
      </c>
      <c r="N103" s="83"/>
    </row>
    <row r="104" spans="1:14">
      <c r="A104" s="119">
        <v>0</v>
      </c>
      <c r="C104" s="3">
        <v>111463</v>
      </c>
      <c r="D104" s="3" t="s">
        <v>3202</v>
      </c>
      <c r="E104" s="3" t="s">
        <v>3203</v>
      </c>
      <c r="F104" s="3" t="s">
        <v>7</v>
      </c>
      <c r="G104" s="5">
        <v>5.92</v>
      </c>
      <c r="H104" s="5">
        <f>ROUND(G104*Курс_EUR,2)</f>
        <v>621.6</v>
      </c>
      <c r="I104" s="61"/>
      <c r="J104" s="62">
        <f>G104*(1-Скидка_ROXELPRO_Ind)</f>
        <v>5.92</v>
      </c>
      <c r="K104" s="62">
        <f>J104*I104</f>
        <v>0</v>
      </c>
      <c r="L104" s="62">
        <f>H104*(1-Скидка_ROXELPRO_Ind)</f>
        <v>621.6</v>
      </c>
      <c r="M104" s="62">
        <f>I104*L104</f>
        <v>0</v>
      </c>
      <c r="N104" s="83"/>
    </row>
    <row r="105" spans="1:14">
      <c r="A105" s="119"/>
      <c r="C105" s="3"/>
      <c r="D105" s="3"/>
      <c r="E105" s="3"/>
      <c r="F105" s="3"/>
      <c r="G105" s="5"/>
      <c r="H105" s="5"/>
      <c r="I105" s="61"/>
      <c r="J105" s="62"/>
      <c r="K105" s="62"/>
      <c r="L105" s="62"/>
      <c r="M105" s="62"/>
      <c r="N105" s="83"/>
    </row>
    <row r="106" spans="1:14">
      <c r="A106" s="119">
        <v>0</v>
      </c>
      <c r="C106" s="3">
        <v>111513</v>
      </c>
      <c r="D106" s="3" t="s">
        <v>1885</v>
      </c>
      <c r="E106" s="3" t="s">
        <v>3278</v>
      </c>
      <c r="F106" s="3" t="s">
        <v>7</v>
      </c>
      <c r="G106" s="5">
        <v>3.27</v>
      </c>
      <c r="H106" s="5">
        <f t="shared" ref="H106:H111" si="23">ROUND(G106*Курс_EUR,2)</f>
        <v>343.35</v>
      </c>
      <c r="I106" s="61"/>
      <c r="J106" s="62">
        <f t="shared" ref="J106:J111" si="24">G106*(1-Скидка_ROXELPRO_Ind)</f>
        <v>3.27</v>
      </c>
      <c r="K106" s="62">
        <f t="shared" ref="K106:K111" si="25">J106*I106</f>
        <v>0</v>
      </c>
      <c r="L106" s="62">
        <f t="shared" ref="L106:L111" si="26">H106*(1-Скидка_ROXELPRO_Ind)</f>
        <v>343.35</v>
      </c>
      <c r="M106" s="62">
        <f t="shared" ref="M106:M111" si="27">I106*L106</f>
        <v>0</v>
      </c>
    </row>
    <row r="107" spans="1:14">
      <c r="A107" s="119">
        <v>0</v>
      </c>
      <c r="C107" s="3">
        <v>111515</v>
      </c>
      <c r="D107" s="3" t="s">
        <v>1886</v>
      </c>
      <c r="E107" s="3" t="s">
        <v>3278</v>
      </c>
      <c r="F107" s="3" t="s">
        <v>7</v>
      </c>
      <c r="G107" s="5">
        <v>3.1</v>
      </c>
      <c r="H107" s="5">
        <f t="shared" si="23"/>
        <v>325.5</v>
      </c>
      <c r="I107" s="61"/>
      <c r="J107" s="62">
        <f t="shared" si="24"/>
        <v>3.1</v>
      </c>
      <c r="K107" s="62">
        <f t="shared" si="25"/>
        <v>0</v>
      </c>
      <c r="L107" s="62">
        <f t="shared" si="26"/>
        <v>325.5</v>
      </c>
      <c r="M107" s="62">
        <f t="shared" si="27"/>
        <v>0</v>
      </c>
    </row>
    <row r="108" spans="1:14">
      <c r="A108" s="119">
        <v>0</v>
      </c>
      <c r="C108" s="3">
        <v>111516</v>
      </c>
      <c r="D108" s="3" t="s">
        <v>1887</v>
      </c>
      <c r="E108" s="3" t="s">
        <v>3278</v>
      </c>
      <c r="F108" s="3" t="s">
        <v>7</v>
      </c>
      <c r="G108" s="5">
        <v>3.1</v>
      </c>
      <c r="H108" s="5">
        <f t="shared" si="23"/>
        <v>325.5</v>
      </c>
      <c r="I108" s="61"/>
      <c r="J108" s="62">
        <f t="shared" si="24"/>
        <v>3.1</v>
      </c>
      <c r="K108" s="62">
        <f t="shared" si="25"/>
        <v>0</v>
      </c>
      <c r="L108" s="62">
        <f t="shared" si="26"/>
        <v>325.5</v>
      </c>
      <c r="M108" s="62">
        <f t="shared" si="27"/>
        <v>0</v>
      </c>
    </row>
    <row r="109" spans="1:14">
      <c r="A109" s="119">
        <v>0</v>
      </c>
      <c r="C109" s="3">
        <v>111523</v>
      </c>
      <c r="D109" s="3" t="s">
        <v>1888</v>
      </c>
      <c r="E109" s="3" t="s">
        <v>3278</v>
      </c>
      <c r="F109" s="3" t="s">
        <v>7</v>
      </c>
      <c r="G109" s="5">
        <v>3.39</v>
      </c>
      <c r="H109" s="5">
        <f t="shared" si="23"/>
        <v>355.95</v>
      </c>
      <c r="I109" s="61"/>
      <c r="J109" s="62">
        <f t="shared" si="24"/>
        <v>3.39</v>
      </c>
      <c r="K109" s="62">
        <f t="shared" si="25"/>
        <v>0</v>
      </c>
      <c r="L109" s="62">
        <f t="shared" si="26"/>
        <v>355.95</v>
      </c>
      <c r="M109" s="62">
        <f t="shared" si="27"/>
        <v>0</v>
      </c>
    </row>
    <row r="110" spans="1:14">
      <c r="A110" s="119">
        <v>0</v>
      </c>
      <c r="C110" s="3">
        <v>111525</v>
      </c>
      <c r="D110" s="3" t="s">
        <v>1889</v>
      </c>
      <c r="E110" s="3" t="s">
        <v>3278</v>
      </c>
      <c r="F110" s="3" t="s">
        <v>7</v>
      </c>
      <c r="G110" s="5">
        <v>3.09</v>
      </c>
      <c r="H110" s="5">
        <f t="shared" si="23"/>
        <v>324.45</v>
      </c>
      <c r="I110" s="61"/>
      <c r="J110" s="62">
        <f t="shared" si="24"/>
        <v>3.09</v>
      </c>
      <c r="K110" s="62">
        <f t="shared" si="25"/>
        <v>0</v>
      </c>
      <c r="L110" s="62">
        <f t="shared" si="26"/>
        <v>324.45</v>
      </c>
      <c r="M110" s="62">
        <f t="shared" si="27"/>
        <v>0</v>
      </c>
    </row>
    <row r="111" spans="1:14">
      <c r="A111" s="119">
        <v>0</v>
      </c>
      <c r="C111" s="3">
        <v>111526</v>
      </c>
      <c r="D111" s="3" t="s">
        <v>1890</v>
      </c>
      <c r="E111" s="3" t="s">
        <v>3278</v>
      </c>
      <c r="F111" s="3" t="s">
        <v>7</v>
      </c>
      <c r="G111" s="5">
        <v>3</v>
      </c>
      <c r="H111" s="5">
        <f t="shared" si="23"/>
        <v>315</v>
      </c>
      <c r="I111" s="61"/>
      <c r="J111" s="62">
        <f t="shared" si="24"/>
        <v>3</v>
      </c>
      <c r="K111" s="62">
        <f t="shared" si="25"/>
        <v>0</v>
      </c>
      <c r="L111" s="62">
        <f t="shared" si="26"/>
        <v>315</v>
      </c>
      <c r="M111" s="62">
        <f t="shared" si="27"/>
        <v>0</v>
      </c>
    </row>
    <row r="112" spans="1:14">
      <c r="A112" s="119"/>
      <c r="C112" s="3"/>
      <c r="D112" s="3"/>
      <c r="E112" s="3"/>
      <c r="F112" s="3"/>
      <c r="G112" s="5"/>
      <c r="H112" s="5"/>
      <c r="I112" s="61"/>
      <c r="J112" s="62"/>
      <c r="K112" s="62"/>
      <c r="L112" s="62"/>
      <c r="M112" s="62"/>
    </row>
    <row r="113" spans="1:14">
      <c r="A113" s="119">
        <v>0</v>
      </c>
      <c r="C113" s="3">
        <v>111533</v>
      </c>
      <c r="D113" s="3" t="s">
        <v>3204</v>
      </c>
      <c r="E113" s="3" t="s">
        <v>1916</v>
      </c>
      <c r="F113" s="3" t="s">
        <v>7</v>
      </c>
      <c r="G113" s="5">
        <v>2.7</v>
      </c>
      <c r="H113" s="5">
        <f t="shared" ref="H113:H120" si="28">ROUND(G113*Курс_EUR,2)</f>
        <v>283.5</v>
      </c>
      <c r="I113" s="61"/>
      <c r="J113" s="62">
        <f t="shared" ref="J113:J120" si="29">G113*(1-Скидка_ROXELPRO_Ind)</f>
        <v>2.7</v>
      </c>
      <c r="K113" s="62">
        <f t="shared" ref="K113:K120" si="30">J113*I113</f>
        <v>0</v>
      </c>
      <c r="L113" s="62">
        <f t="shared" ref="L113:L120" si="31">H113*(1-Скидка_ROXELPRO_Ind)</f>
        <v>283.5</v>
      </c>
      <c r="M113" s="62">
        <f t="shared" ref="M113:M120" si="32">I113*L113</f>
        <v>0</v>
      </c>
    </row>
    <row r="114" spans="1:14">
      <c r="A114" s="119">
        <v>0</v>
      </c>
      <c r="C114" s="3">
        <v>111543</v>
      </c>
      <c r="D114" s="3" t="s">
        <v>1919</v>
      </c>
      <c r="E114" s="3" t="s">
        <v>1916</v>
      </c>
      <c r="F114" s="3" t="s">
        <v>7</v>
      </c>
      <c r="G114" s="5">
        <v>2.7</v>
      </c>
      <c r="H114" s="5">
        <f t="shared" si="28"/>
        <v>283.5</v>
      </c>
      <c r="I114" s="61"/>
      <c r="J114" s="62">
        <f t="shared" si="29"/>
        <v>2.7</v>
      </c>
      <c r="K114" s="62">
        <f t="shared" si="30"/>
        <v>0</v>
      </c>
      <c r="L114" s="62">
        <f t="shared" si="31"/>
        <v>283.5</v>
      </c>
      <c r="M114" s="62">
        <f t="shared" si="32"/>
        <v>0</v>
      </c>
    </row>
    <row r="115" spans="1:14">
      <c r="A115" s="119">
        <v>0</v>
      </c>
      <c r="C115" s="3">
        <v>111545</v>
      </c>
      <c r="D115" s="3" t="s">
        <v>1920</v>
      </c>
      <c r="E115" s="3" t="s">
        <v>1916</v>
      </c>
      <c r="F115" s="3" t="s">
        <v>7</v>
      </c>
      <c r="G115" s="5">
        <v>2.68</v>
      </c>
      <c r="H115" s="5">
        <f t="shared" si="28"/>
        <v>281.39999999999998</v>
      </c>
      <c r="I115" s="61"/>
      <c r="J115" s="62">
        <f t="shared" si="29"/>
        <v>2.68</v>
      </c>
      <c r="K115" s="62">
        <f t="shared" si="30"/>
        <v>0</v>
      </c>
      <c r="L115" s="62">
        <f t="shared" si="31"/>
        <v>281.39999999999998</v>
      </c>
      <c r="M115" s="62">
        <f t="shared" si="32"/>
        <v>0</v>
      </c>
    </row>
    <row r="116" spans="1:14">
      <c r="A116" s="119">
        <v>0</v>
      </c>
      <c r="C116" s="3">
        <v>111546</v>
      </c>
      <c r="D116" s="3" t="s">
        <v>1921</v>
      </c>
      <c r="E116" s="3" t="s">
        <v>1916</v>
      </c>
      <c r="F116" s="3" t="s">
        <v>7</v>
      </c>
      <c r="G116" s="5">
        <v>2.67</v>
      </c>
      <c r="H116" s="5">
        <f t="shared" si="28"/>
        <v>280.35000000000002</v>
      </c>
      <c r="I116" s="61"/>
      <c r="J116" s="62">
        <f t="shared" si="29"/>
        <v>2.67</v>
      </c>
      <c r="K116" s="62">
        <f t="shared" si="30"/>
        <v>0</v>
      </c>
      <c r="L116" s="62">
        <f t="shared" si="31"/>
        <v>280.35000000000002</v>
      </c>
      <c r="M116" s="62">
        <f t="shared" si="32"/>
        <v>0</v>
      </c>
    </row>
    <row r="117" spans="1:14">
      <c r="A117" s="119">
        <v>0</v>
      </c>
      <c r="C117" s="3">
        <v>111553</v>
      </c>
      <c r="D117" s="3" t="s">
        <v>1922</v>
      </c>
      <c r="E117" s="3" t="s">
        <v>1916</v>
      </c>
      <c r="F117" s="3" t="s">
        <v>7</v>
      </c>
      <c r="G117" s="5">
        <v>2.86</v>
      </c>
      <c r="H117" s="5">
        <f t="shared" si="28"/>
        <v>300.3</v>
      </c>
      <c r="I117" s="61"/>
      <c r="J117" s="62">
        <f t="shared" si="29"/>
        <v>2.86</v>
      </c>
      <c r="K117" s="62">
        <f t="shared" si="30"/>
        <v>0</v>
      </c>
      <c r="L117" s="62">
        <f t="shared" si="31"/>
        <v>300.3</v>
      </c>
      <c r="M117" s="62">
        <f t="shared" si="32"/>
        <v>0</v>
      </c>
    </row>
    <row r="118" spans="1:14">
      <c r="A118" s="119">
        <v>0</v>
      </c>
      <c r="C118" s="3">
        <v>111555</v>
      </c>
      <c r="D118" s="3" t="s">
        <v>1923</v>
      </c>
      <c r="E118" s="3" t="s">
        <v>1916</v>
      </c>
      <c r="F118" s="3" t="s">
        <v>7</v>
      </c>
      <c r="G118" s="5">
        <v>2.81</v>
      </c>
      <c r="H118" s="5">
        <f t="shared" si="28"/>
        <v>295.05</v>
      </c>
      <c r="I118" s="61"/>
      <c r="J118" s="62">
        <f t="shared" si="29"/>
        <v>2.81</v>
      </c>
      <c r="K118" s="62">
        <f t="shared" si="30"/>
        <v>0</v>
      </c>
      <c r="L118" s="62">
        <f t="shared" si="31"/>
        <v>295.05</v>
      </c>
      <c r="M118" s="62">
        <f t="shared" si="32"/>
        <v>0</v>
      </c>
    </row>
    <row r="119" spans="1:14">
      <c r="A119" s="119">
        <v>0</v>
      </c>
      <c r="C119" s="3">
        <v>111556</v>
      </c>
      <c r="D119" s="3" t="s">
        <v>1924</v>
      </c>
      <c r="E119" s="3" t="s">
        <v>1916</v>
      </c>
      <c r="F119" s="3" t="s">
        <v>7</v>
      </c>
      <c r="G119" s="5">
        <v>2.8</v>
      </c>
      <c r="H119" s="5">
        <f t="shared" si="28"/>
        <v>294</v>
      </c>
      <c r="I119" s="61"/>
      <c r="J119" s="62">
        <f t="shared" si="29"/>
        <v>2.8</v>
      </c>
      <c r="K119" s="62">
        <f t="shared" si="30"/>
        <v>0</v>
      </c>
      <c r="L119" s="62">
        <f t="shared" si="31"/>
        <v>294</v>
      </c>
      <c r="M119" s="62">
        <f t="shared" si="32"/>
        <v>0</v>
      </c>
    </row>
    <row r="120" spans="1:14">
      <c r="A120" s="119">
        <v>0</v>
      </c>
      <c r="C120" s="3">
        <v>111558</v>
      </c>
      <c r="D120" s="3" t="s">
        <v>2519</v>
      </c>
      <c r="E120" s="3" t="s">
        <v>1916</v>
      </c>
      <c r="F120" s="3" t="s">
        <v>7</v>
      </c>
      <c r="G120" s="5">
        <v>2.77</v>
      </c>
      <c r="H120" s="5">
        <f t="shared" si="28"/>
        <v>290.85000000000002</v>
      </c>
      <c r="I120" s="61"/>
      <c r="J120" s="62">
        <f t="shared" si="29"/>
        <v>2.77</v>
      </c>
      <c r="K120" s="62">
        <f t="shared" si="30"/>
        <v>0</v>
      </c>
      <c r="L120" s="62">
        <f t="shared" si="31"/>
        <v>290.85000000000002</v>
      </c>
      <c r="M120" s="62">
        <f t="shared" si="32"/>
        <v>0</v>
      </c>
      <c r="N120" s="83"/>
    </row>
    <row r="121" spans="1:14">
      <c r="A121" s="119"/>
      <c r="C121" s="3"/>
      <c r="D121" s="3"/>
      <c r="E121" s="3"/>
      <c r="F121" s="3"/>
      <c r="G121" s="5"/>
      <c r="H121" s="5"/>
      <c r="I121" s="61"/>
      <c r="J121" s="62"/>
      <c r="K121" s="62"/>
      <c r="L121" s="62"/>
      <c r="M121" s="62"/>
      <c r="N121" s="83"/>
    </row>
    <row r="122" spans="1:14">
      <c r="A122" s="119">
        <v>0</v>
      </c>
      <c r="C122" s="3">
        <v>111753</v>
      </c>
      <c r="D122" s="3" t="s">
        <v>2682</v>
      </c>
      <c r="E122" s="3" t="s">
        <v>1916</v>
      </c>
      <c r="F122" s="3" t="s">
        <v>7</v>
      </c>
      <c r="G122" s="5">
        <v>2.12</v>
      </c>
      <c r="H122" s="5">
        <f>ROUND(G122*Курс_EUR,2)</f>
        <v>222.6</v>
      </c>
      <c r="I122" s="61"/>
      <c r="J122" s="62">
        <f>G122*(1-Скидка_ROXELPRO_Ind)</f>
        <v>2.12</v>
      </c>
      <c r="K122" s="62">
        <f>J122*I122</f>
        <v>0</v>
      </c>
      <c r="L122" s="62">
        <f>H122*(1-Скидка_ROXELPRO_Ind)</f>
        <v>222.6</v>
      </c>
      <c r="M122" s="62">
        <f>I122*L122</f>
        <v>0</v>
      </c>
      <c r="N122" s="83"/>
    </row>
    <row r="123" spans="1:14">
      <c r="A123" s="119">
        <v>0</v>
      </c>
      <c r="C123" s="3">
        <v>111755</v>
      </c>
      <c r="D123" s="3" t="s">
        <v>2683</v>
      </c>
      <c r="E123" s="3" t="s">
        <v>1916</v>
      </c>
      <c r="F123" s="3" t="s">
        <v>7</v>
      </c>
      <c r="G123" s="5">
        <v>2.12</v>
      </c>
      <c r="H123" s="5">
        <f>ROUND(G123*Курс_EUR,2)</f>
        <v>222.6</v>
      </c>
      <c r="I123" s="61"/>
      <c r="J123" s="62">
        <f>G123*(1-Скидка_ROXELPRO_Ind)</f>
        <v>2.12</v>
      </c>
      <c r="K123" s="62">
        <f>J123*I123</f>
        <v>0</v>
      </c>
      <c r="L123" s="62">
        <f>H123*(1-Скидка_ROXELPRO_Ind)</f>
        <v>222.6</v>
      </c>
      <c r="M123" s="62">
        <f>I123*L123</f>
        <v>0</v>
      </c>
      <c r="N123" s="83"/>
    </row>
    <row r="124" spans="1:14">
      <c r="A124" s="119">
        <v>0</v>
      </c>
      <c r="C124" s="3">
        <v>111756</v>
      </c>
      <c r="D124" s="3" t="s">
        <v>2684</v>
      </c>
      <c r="E124" s="3" t="s">
        <v>1916</v>
      </c>
      <c r="F124" s="3" t="s">
        <v>7</v>
      </c>
      <c r="G124" s="5">
        <v>2.12</v>
      </c>
      <c r="H124" s="5">
        <f>ROUND(G124*Курс_EUR,2)</f>
        <v>222.6</v>
      </c>
      <c r="I124" s="61"/>
      <c r="J124" s="62">
        <f>G124*(1-Скидка_ROXELPRO_Ind)</f>
        <v>2.12</v>
      </c>
      <c r="K124" s="62">
        <f>J124*I124</f>
        <v>0</v>
      </c>
      <c r="L124" s="62">
        <f>H124*(1-Скидка_ROXELPRO_Ind)</f>
        <v>222.6</v>
      </c>
      <c r="M124" s="62">
        <f>I124*L124</f>
        <v>0</v>
      </c>
      <c r="N124" s="83"/>
    </row>
    <row r="125" spans="1:14">
      <c r="A125" s="119"/>
      <c r="C125" s="3"/>
      <c r="D125" s="3"/>
      <c r="E125" s="3"/>
      <c r="F125" s="3"/>
      <c r="G125" s="5"/>
      <c r="H125" s="5"/>
      <c r="I125" s="61"/>
      <c r="J125" s="62"/>
      <c r="K125" s="62"/>
      <c r="L125" s="62"/>
      <c r="M125" s="62"/>
      <c r="N125" s="83"/>
    </row>
    <row r="126" spans="1:14">
      <c r="A126" s="119">
        <v>0</v>
      </c>
      <c r="C126" s="3">
        <v>111853</v>
      </c>
      <c r="D126" s="3" t="s">
        <v>1925</v>
      </c>
      <c r="E126" s="3" t="s">
        <v>1916</v>
      </c>
      <c r="F126" s="3" t="s">
        <v>7</v>
      </c>
      <c r="G126" s="5">
        <v>2.09</v>
      </c>
      <c r="H126" s="5">
        <f>ROUND(G126*Курс_EUR,2)</f>
        <v>219.45</v>
      </c>
      <c r="I126" s="61"/>
      <c r="J126" s="62">
        <f>G126*(1-Скидка_ROXELPRO_Ind)</f>
        <v>2.09</v>
      </c>
      <c r="K126" s="62">
        <f>J126*I126</f>
        <v>0</v>
      </c>
      <c r="L126" s="62">
        <f>H126*(1-Скидка_ROXELPRO_Ind)</f>
        <v>219.45</v>
      </c>
      <c r="M126" s="62">
        <f>I126*L126</f>
        <v>0</v>
      </c>
    </row>
    <row r="127" spans="1:14">
      <c r="A127" s="119">
        <v>0</v>
      </c>
      <c r="C127" s="3">
        <v>111855</v>
      </c>
      <c r="D127" s="3" t="s">
        <v>1926</v>
      </c>
      <c r="E127" s="3" t="s">
        <v>1916</v>
      </c>
      <c r="F127" s="3" t="s">
        <v>7</v>
      </c>
      <c r="G127" s="5">
        <v>2.02</v>
      </c>
      <c r="H127" s="5">
        <f>ROUND(G127*Курс_EUR,2)</f>
        <v>212.1</v>
      </c>
      <c r="I127" s="61"/>
      <c r="J127" s="62">
        <f>G127*(1-Скидка_ROXELPRO_Ind)</f>
        <v>2.02</v>
      </c>
      <c r="K127" s="62">
        <f>J127*I127</f>
        <v>0</v>
      </c>
      <c r="L127" s="62">
        <f>H127*(1-Скидка_ROXELPRO_Ind)</f>
        <v>212.1</v>
      </c>
      <c r="M127" s="62">
        <f>I127*L127</f>
        <v>0</v>
      </c>
    </row>
    <row r="128" spans="1:14">
      <c r="A128" s="119">
        <v>0</v>
      </c>
      <c r="C128" s="3">
        <v>111856</v>
      </c>
      <c r="D128" s="3" t="s">
        <v>1927</v>
      </c>
      <c r="E128" s="3" t="s">
        <v>1916</v>
      </c>
      <c r="F128" s="3" t="s">
        <v>7</v>
      </c>
      <c r="G128" s="5">
        <v>1.99</v>
      </c>
      <c r="H128" s="5">
        <f>ROUND(G128*Курс_EUR,2)</f>
        <v>208.95</v>
      </c>
      <c r="I128" s="61"/>
      <c r="J128" s="62">
        <f>G128*(1-Скидка_ROXELPRO_Ind)</f>
        <v>1.99</v>
      </c>
      <c r="K128" s="62">
        <f>J128*I128</f>
        <v>0</v>
      </c>
      <c r="L128" s="62">
        <f>H128*(1-Скидка_ROXELPRO_Ind)</f>
        <v>208.95</v>
      </c>
      <c r="M128" s="62">
        <f>I128*L128</f>
        <v>0</v>
      </c>
    </row>
    <row r="129" spans="1:14">
      <c r="A129" s="119"/>
      <c r="C129" s="3"/>
      <c r="D129" s="3"/>
      <c r="E129" s="3"/>
      <c r="F129" s="3"/>
      <c r="G129" s="5"/>
      <c r="H129" s="5"/>
      <c r="I129" s="61"/>
      <c r="J129" s="62"/>
      <c r="K129" s="62"/>
      <c r="L129" s="62"/>
      <c r="M129" s="62"/>
    </row>
    <row r="130" spans="1:14">
      <c r="A130" s="119">
        <v>0</v>
      </c>
      <c r="C130" s="3">
        <v>111953</v>
      </c>
      <c r="D130" s="3" t="s">
        <v>4397</v>
      </c>
      <c r="E130" s="3" t="s">
        <v>1916</v>
      </c>
      <c r="F130" s="3" t="s">
        <v>7</v>
      </c>
      <c r="G130" s="5">
        <v>1.95</v>
      </c>
      <c r="H130" s="5">
        <f>ROUND(G130*Курс_EUR,2)</f>
        <v>204.75</v>
      </c>
      <c r="I130" s="61"/>
      <c r="J130" s="62">
        <f>G130*(1-Скидка_ROXELPRO_Ind)</f>
        <v>1.95</v>
      </c>
      <c r="K130" s="62">
        <f>J130*I130</f>
        <v>0</v>
      </c>
      <c r="L130" s="62">
        <f>H130*(1-Скидка_ROXELPRO_Ind)</f>
        <v>204.75</v>
      </c>
      <c r="M130" s="62">
        <f>I130*L130</f>
        <v>0</v>
      </c>
    </row>
    <row r="131" spans="1:14">
      <c r="A131" s="119">
        <v>0</v>
      </c>
      <c r="C131" s="3">
        <v>111955</v>
      </c>
      <c r="D131" s="3" t="s">
        <v>4398</v>
      </c>
      <c r="E131" s="3" t="s">
        <v>1916</v>
      </c>
      <c r="F131" s="3" t="s">
        <v>7</v>
      </c>
      <c r="G131" s="5">
        <v>1.92</v>
      </c>
      <c r="H131" s="5">
        <f>ROUND(G131*Курс_EUR,2)</f>
        <v>201.6</v>
      </c>
      <c r="I131" s="61"/>
      <c r="J131" s="62">
        <f>G131*(1-Скидка_ROXELPRO_Ind)</f>
        <v>1.92</v>
      </c>
      <c r="K131" s="62">
        <f>J131*I131</f>
        <v>0</v>
      </c>
      <c r="L131" s="62">
        <f>H131*(1-Скидка_ROXELPRO_Ind)</f>
        <v>201.6</v>
      </c>
      <c r="M131" s="62">
        <f>I131*L131</f>
        <v>0</v>
      </c>
    </row>
    <row r="132" spans="1:14" ht="12.75" customHeight="1">
      <c r="A132" s="119">
        <v>0</v>
      </c>
      <c r="C132" s="3">
        <v>111956</v>
      </c>
      <c r="D132" s="3" t="s">
        <v>4399</v>
      </c>
      <c r="E132" s="3" t="s">
        <v>1916</v>
      </c>
      <c r="F132" s="3" t="s">
        <v>7</v>
      </c>
      <c r="G132" s="5">
        <v>1.89</v>
      </c>
      <c r="H132" s="5">
        <f>ROUND(G132*Курс_EUR,2)</f>
        <v>198.45</v>
      </c>
      <c r="I132" s="61"/>
      <c r="J132" s="62">
        <f>G132*(1-Скидка_ROXELPRO_Ind)</f>
        <v>1.89</v>
      </c>
      <c r="K132" s="62">
        <f>J132*I132</f>
        <v>0</v>
      </c>
      <c r="L132" s="62">
        <f>H132*(1-Скидка_ROXELPRO_Ind)</f>
        <v>198.45</v>
      </c>
      <c r="M132" s="62">
        <f>I132*L132</f>
        <v>0</v>
      </c>
    </row>
    <row r="133" spans="1:14" ht="12.45" thickBot="1">
      <c r="A133" s="119"/>
      <c r="C133" s="3"/>
      <c r="D133" s="3"/>
      <c r="E133" s="3"/>
      <c r="F133" s="3"/>
      <c r="G133" s="5"/>
      <c r="H133" s="5"/>
      <c r="I133" s="61"/>
      <c r="J133" s="62"/>
      <c r="K133" s="62"/>
      <c r="L133" s="62"/>
      <c r="M133" s="62"/>
    </row>
    <row r="134" spans="1:14" ht="12.45" thickBot="1">
      <c r="A134" s="119"/>
      <c r="B134" s="338" t="s">
        <v>1928</v>
      </c>
      <c r="C134" s="339"/>
      <c r="D134" s="339"/>
      <c r="E134" s="339"/>
      <c r="F134" s="340"/>
      <c r="G134" s="296"/>
      <c r="H134" s="304"/>
      <c r="I134" s="61"/>
      <c r="J134" s="62"/>
      <c r="K134" s="62"/>
      <c r="L134" s="62"/>
      <c r="M134" s="62"/>
    </row>
    <row r="135" spans="1:14">
      <c r="A135" s="119">
        <v>0</v>
      </c>
      <c r="C135" s="3">
        <v>113311</v>
      </c>
      <c r="D135" s="3" t="s">
        <v>1870</v>
      </c>
      <c r="E135" s="3" t="s">
        <v>2060</v>
      </c>
      <c r="F135" s="3" t="s">
        <v>7</v>
      </c>
      <c r="G135" s="5">
        <v>1.1299999999999999</v>
      </c>
      <c r="H135" s="5">
        <f t="shared" ref="H135:H144" si="33">ROUND(G135*Курс_EUR,2)</f>
        <v>118.65</v>
      </c>
      <c r="I135" s="61"/>
      <c r="J135" s="62">
        <f t="shared" ref="J135:J144" si="34">G135*(1-Скидка_ROXELPRO_Ind)</f>
        <v>1.1299999999999999</v>
      </c>
      <c r="K135" s="62">
        <f t="shared" ref="K135:K144" si="35">J135*I135</f>
        <v>0</v>
      </c>
      <c r="L135" s="62">
        <f t="shared" ref="L135:L144" si="36">H135*(1-Скидка_ROXELPRO_Ind)</f>
        <v>118.65</v>
      </c>
      <c r="M135" s="62">
        <f t="shared" ref="M135:M144" si="37">I135*L135</f>
        <v>0</v>
      </c>
    </row>
    <row r="136" spans="1:14">
      <c r="A136" s="119">
        <v>0</v>
      </c>
      <c r="C136" s="3">
        <v>113313</v>
      </c>
      <c r="D136" s="3" t="s">
        <v>1871</v>
      </c>
      <c r="E136" s="3" t="s">
        <v>2060</v>
      </c>
      <c r="F136" s="3" t="s">
        <v>7</v>
      </c>
      <c r="G136" s="5">
        <v>0.93</v>
      </c>
      <c r="H136" s="5">
        <f t="shared" si="33"/>
        <v>97.65</v>
      </c>
      <c r="I136" s="61"/>
      <c r="J136" s="62">
        <f t="shared" si="34"/>
        <v>0.93</v>
      </c>
      <c r="K136" s="62">
        <f t="shared" si="35"/>
        <v>0</v>
      </c>
      <c r="L136" s="62">
        <f t="shared" si="36"/>
        <v>97.65</v>
      </c>
      <c r="M136" s="62">
        <f t="shared" si="37"/>
        <v>0</v>
      </c>
    </row>
    <row r="137" spans="1:14">
      <c r="A137" s="119">
        <v>0</v>
      </c>
      <c r="C137" s="3">
        <v>113315</v>
      </c>
      <c r="D137" s="3" t="s">
        <v>1872</v>
      </c>
      <c r="E137" s="3" t="s">
        <v>2060</v>
      </c>
      <c r="F137" s="3" t="s">
        <v>7</v>
      </c>
      <c r="G137" s="5">
        <v>0.89</v>
      </c>
      <c r="H137" s="5">
        <f t="shared" si="33"/>
        <v>93.45</v>
      </c>
      <c r="I137" s="61"/>
      <c r="J137" s="62">
        <f t="shared" si="34"/>
        <v>0.89</v>
      </c>
      <c r="K137" s="62">
        <f t="shared" si="35"/>
        <v>0</v>
      </c>
      <c r="L137" s="62">
        <f t="shared" si="36"/>
        <v>93.45</v>
      </c>
      <c r="M137" s="62">
        <f t="shared" si="37"/>
        <v>0</v>
      </c>
    </row>
    <row r="138" spans="1:14">
      <c r="A138" s="119">
        <v>0</v>
      </c>
      <c r="C138" s="3">
        <v>113316</v>
      </c>
      <c r="D138" s="3" t="s">
        <v>2517</v>
      </c>
      <c r="E138" s="3" t="s">
        <v>2060</v>
      </c>
      <c r="F138" s="3" t="s">
        <v>7</v>
      </c>
      <c r="G138" s="5">
        <v>0.87</v>
      </c>
      <c r="H138" s="5">
        <f t="shared" si="33"/>
        <v>91.35</v>
      </c>
      <c r="I138" s="61"/>
      <c r="J138" s="62">
        <f t="shared" si="34"/>
        <v>0.87</v>
      </c>
      <c r="K138" s="62">
        <f t="shared" si="35"/>
        <v>0</v>
      </c>
      <c r="L138" s="62">
        <f t="shared" si="36"/>
        <v>91.35</v>
      </c>
      <c r="M138" s="62">
        <f t="shared" si="37"/>
        <v>0</v>
      </c>
      <c r="N138" s="83"/>
    </row>
    <row r="139" spans="1:14">
      <c r="A139" s="119">
        <v>0</v>
      </c>
      <c r="C139" s="3">
        <v>113318</v>
      </c>
      <c r="D139" s="3" t="s">
        <v>2518</v>
      </c>
      <c r="E139" s="3" t="s">
        <v>2060</v>
      </c>
      <c r="F139" s="3" t="s">
        <v>7</v>
      </c>
      <c r="G139" s="5">
        <v>0.84</v>
      </c>
      <c r="H139" s="5">
        <f t="shared" si="33"/>
        <v>88.2</v>
      </c>
      <c r="I139" s="61"/>
      <c r="J139" s="62">
        <f t="shared" si="34"/>
        <v>0.84</v>
      </c>
      <c r="K139" s="62">
        <f t="shared" si="35"/>
        <v>0</v>
      </c>
      <c r="L139" s="62">
        <f t="shared" si="36"/>
        <v>88.2</v>
      </c>
      <c r="M139" s="62">
        <f t="shared" si="37"/>
        <v>0</v>
      </c>
      <c r="N139" s="83"/>
    </row>
    <row r="140" spans="1:14">
      <c r="A140" s="119">
        <v>0</v>
      </c>
      <c r="C140" s="3">
        <v>113321</v>
      </c>
      <c r="D140" s="3" t="s">
        <v>1929</v>
      </c>
      <c r="E140" s="3" t="s">
        <v>2065</v>
      </c>
      <c r="F140" s="3" t="s">
        <v>7</v>
      </c>
      <c r="G140" s="5">
        <v>1.62</v>
      </c>
      <c r="H140" s="5">
        <f t="shared" si="33"/>
        <v>170.1</v>
      </c>
      <c r="I140" s="61"/>
      <c r="J140" s="62">
        <f t="shared" si="34"/>
        <v>1.62</v>
      </c>
      <c r="K140" s="62">
        <f t="shared" si="35"/>
        <v>0</v>
      </c>
      <c r="L140" s="62">
        <f t="shared" si="36"/>
        <v>170.1</v>
      </c>
      <c r="M140" s="62">
        <f t="shared" si="37"/>
        <v>0</v>
      </c>
    </row>
    <row r="141" spans="1:14">
      <c r="A141" s="119">
        <v>0</v>
      </c>
      <c r="C141" s="3">
        <v>113323</v>
      </c>
      <c r="D141" s="3" t="s">
        <v>1930</v>
      </c>
      <c r="E141" s="3" t="s">
        <v>2065</v>
      </c>
      <c r="F141" s="3" t="s">
        <v>7</v>
      </c>
      <c r="G141" s="5">
        <v>1.42</v>
      </c>
      <c r="H141" s="5">
        <f t="shared" si="33"/>
        <v>149.1</v>
      </c>
      <c r="I141" s="61"/>
      <c r="J141" s="62">
        <f t="shared" si="34"/>
        <v>1.42</v>
      </c>
      <c r="K141" s="62">
        <f t="shared" si="35"/>
        <v>0</v>
      </c>
      <c r="L141" s="62">
        <f t="shared" si="36"/>
        <v>149.1</v>
      </c>
      <c r="M141" s="62">
        <f t="shared" si="37"/>
        <v>0</v>
      </c>
    </row>
    <row r="142" spans="1:14">
      <c r="A142" s="119">
        <v>0</v>
      </c>
      <c r="C142" s="3">
        <v>113325</v>
      </c>
      <c r="D142" s="3" t="s">
        <v>1931</v>
      </c>
      <c r="E142" s="3" t="s">
        <v>2065</v>
      </c>
      <c r="F142" s="3" t="s">
        <v>7</v>
      </c>
      <c r="G142" s="5">
        <v>1.27</v>
      </c>
      <c r="H142" s="5">
        <f t="shared" si="33"/>
        <v>133.35</v>
      </c>
      <c r="I142" s="61"/>
      <c r="J142" s="62">
        <f t="shared" si="34"/>
        <v>1.27</v>
      </c>
      <c r="K142" s="62">
        <f t="shared" si="35"/>
        <v>0</v>
      </c>
      <c r="L142" s="62">
        <f t="shared" si="36"/>
        <v>133.35</v>
      </c>
      <c r="M142" s="62">
        <f t="shared" si="37"/>
        <v>0</v>
      </c>
    </row>
    <row r="143" spans="1:14">
      <c r="A143" s="119">
        <v>0</v>
      </c>
      <c r="C143" s="3">
        <v>113326</v>
      </c>
      <c r="D143" s="3" t="s">
        <v>2520</v>
      </c>
      <c r="E143" s="3" t="s">
        <v>2065</v>
      </c>
      <c r="F143" s="3" t="s">
        <v>7</v>
      </c>
      <c r="G143" s="5">
        <v>1.24</v>
      </c>
      <c r="H143" s="5">
        <f t="shared" si="33"/>
        <v>130.19999999999999</v>
      </c>
      <c r="I143" s="61"/>
      <c r="J143" s="62">
        <f t="shared" si="34"/>
        <v>1.24</v>
      </c>
      <c r="K143" s="62">
        <f t="shared" si="35"/>
        <v>0</v>
      </c>
      <c r="L143" s="62">
        <f t="shared" si="36"/>
        <v>130.19999999999999</v>
      </c>
      <c r="M143" s="62">
        <f t="shared" si="37"/>
        <v>0</v>
      </c>
      <c r="N143" s="83"/>
    </row>
    <row r="144" spans="1:14">
      <c r="A144" s="119">
        <v>0</v>
      </c>
      <c r="C144" s="3">
        <v>113328</v>
      </c>
      <c r="D144" s="3" t="s">
        <v>2521</v>
      </c>
      <c r="E144" s="3" t="s">
        <v>2065</v>
      </c>
      <c r="F144" s="3" t="s">
        <v>7</v>
      </c>
      <c r="G144" s="5">
        <v>1.17</v>
      </c>
      <c r="H144" s="5">
        <f t="shared" si="33"/>
        <v>122.85</v>
      </c>
      <c r="I144" s="61"/>
      <c r="J144" s="62">
        <f t="shared" si="34"/>
        <v>1.17</v>
      </c>
      <c r="K144" s="62">
        <f t="shared" si="35"/>
        <v>0</v>
      </c>
      <c r="L144" s="62">
        <f t="shared" si="36"/>
        <v>122.85</v>
      </c>
      <c r="M144" s="62">
        <f t="shared" si="37"/>
        <v>0</v>
      </c>
      <c r="N144" s="83"/>
    </row>
    <row r="145" spans="1:14" ht="12.45" thickBot="1">
      <c r="A145" s="119"/>
      <c r="C145" s="3"/>
      <c r="D145" s="3"/>
      <c r="E145" s="3"/>
      <c r="F145" s="3"/>
      <c r="G145" s="5"/>
      <c r="H145" s="5"/>
      <c r="I145" s="61"/>
      <c r="J145" s="62"/>
      <c r="K145" s="62"/>
      <c r="L145" s="62"/>
      <c r="M145" s="62"/>
    </row>
    <row r="146" spans="1:14" ht="12.45" thickBot="1">
      <c r="A146" s="119"/>
      <c r="B146" s="338" t="s">
        <v>4679</v>
      </c>
      <c r="C146" s="339"/>
      <c r="D146" s="339"/>
      <c r="E146" s="339"/>
      <c r="F146" s="340"/>
      <c r="G146" s="296"/>
      <c r="H146" s="304"/>
      <c r="I146" s="61"/>
      <c r="J146" s="62"/>
      <c r="K146" s="62"/>
      <c r="L146" s="62"/>
      <c r="M146" s="62"/>
      <c r="N146" s="83"/>
    </row>
    <row r="147" spans="1:14">
      <c r="A147" s="119">
        <v>0</v>
      </c>
      <c r="C147" s="3">
        <v>113923</v>
      </c>
      <c r="D147" s="3" t="s">
        <v>3050</v>
      </c>
      <c r="E147" s="3" t="s">
        <v>7</v>
      </c>
      <c r="F147" s="3" t="s">
        <v>7</v>
      </c>
      <c r="G147" s="5">
        <v>12.66</v>
      </c>
      <c r="H147" s="5">
        <f>ROUND(G147*Курс_EUR,2)</f>
        <v>1329.3</v>
      </c>
      <c r="I147" s="61"/>
      <c r="J147" s="62">
        <f>G147*(1-Скидка_ROXELPRO_Ind)</f>
        <v>12.66</v>
      </c>
      <c r="K147" s="62">
        <f>J147*I147</f>
        <v>0</v>
      </c>
      <c r="L147" s="62">
        <f>H147*(1-Скидка_ROXELPRO_Ind)</f>
        <v>1329.3</v>
      </c>
      <c r="M147" s="62">
        <f>I147*L147</f>
        <v>0</v>
      </c>
      <c r="N147" s="83"/>
    </row>
    <row r="148" spans="1:14">
      <c r="A148" s="119">
        <v>0</v>
      </c>
      <c r="C148" s="3">
        <v>113926</v>
      </c>
      <c r="D148" s="3" t="s">
        <v>3054</v>
      </c>
      <c r="E148" s="3" t="s">
        <v>7</v>
      </c>
      <c r="F148" s="3" t="s">
        <v>7</v>
      </c>
      <c r="G148" s="5">
        <v>14.53</v>
      </c>
      <c r="H148" s="5">
        <f>ROUND(G148*Курс_EUR,2)</f>
        <v>1525.65</v>
      </c>
      <c r="I148" s="61"/>
      <c r="J148" s="62">
        <f>G148*(1-Скидка_ROXELPRO_Ind)</f>
        <v>14.53</v>
      </c>
      <c r="K148" s="62">
        <f>J148*I148</f>
        <v>0</v>
      </c>
      <c r="L148" s="62">
        <f>H148*(1-Скидка_ROXELPRO_Ind)</f>
        <v>1525.65</v>
      </c>
      <c r="M148" s="62">
        <f>I148*L148</f>
        <v>0</v>
      </c>
      <c r="N148" s="83"/>
    </row>
    <row r="149" spans="1:14">
      <c r="A149" s="119">
        <v>0</v>
      </c>
      <c r="C149" s="3">
        <v>113943</v>
      </c>
      <c r="D149" s="3" t="s">
        <v>3051</v>
      </c>
      <c r="E149" s="3" t="s">
        <v>7</v>
      </c>
      <c r="F149" s="3" t="s">
        <v>7</v>
      </c>
      <c r="G149" s="5">
        <v>10.58</v>
      </c>
      <c r="H149" s="5">
        <f>ROUND(G149*Курс_EUR,2)</f>
        <v>1110.9000000000001</v>
      </c>
      <c r="I149" s="61"/>
      <c r="J149" s="62">
        <f>G149*(1-Скидка_ROXELPRO_Ind)</f>
        <v>10.58</v>
      </c>
      <c r="K149" s="62">
        <f>J149*I149</f>
        <v>0</v>
      </c>
      <c r="L149" s="62">
        <f>H149*(1-Скидка_ROXELPRO_Ind)</f>
        <v>1110.9000000000001</v>
      </c>
      <c r="M149" s="62">
        <f>I149*L149</f>
        <v>0</v>
      </c>
      <c r="N149" s="83"/>
    </row>
    <row r="150" spans="1:14">
      <c r="A150" s="119">
        <v>0</v>
      </c>
      <c r="C150" s="3">
        <v>113946</v>
      </c>
      <c r="D150" s="3" t="s">
        <v>3055</v>
      </c>
      <c r="E150" s="3" t="s">
        <v>7</v>
      </c>
      <c r="F150" s="3" t="s">
        <v>7</v>
      </c>
      <c r="G150" s="5">
        <v>10.58</v>
      </c>
      <c r="H150" s="5">
        <f>ROUND(G150*Курс_EUR,2)</f>
        <v>1110.9000000000001</v>
      </c>
      <c r="I150" s="61"/>
      <c r="J150" s="62">
        <f>G150*(1-Скидка_ROXELPRO_Ind)</f>
        <v>10.58</v>
      </c>
      <c r="K150" s="62">
        <f>J150*I150</f>
        <v>0</v>
      </c>
      <c r="L150" s="62">
        <f>H150*(1-Скидка_ROXELPRO_Ind)</f>
        <v>1110.9000000000001</v>
      </c>
      <c r="M150" s="62">
        <f>I150*L150</f>
        <v>0</v>
      </c>
      <c r="N150" s="83"/>
    </row>
    <row r="151" spans="1:14">
      <c r="A151" s="119">
        <v>0</v>
      </c>
      <c r="C151" s="3">
        <v>113953</v>
      </c>
      <c r="D151" s="3" t="s">
        <v>3205</v>
      </c>
      <c r="E151" s="3" t="s">
        <v>7</v>
      </c>
      <c r="F151" s="3" t="s">
        <v>7</v>
      </c>
      <c r="G151" s="5">
        <v>10.58</v>
      </c>
      <c r="H151" s="5">
        <f>ROUND(G151*Курс_EUR,2)</f>
        <v>1110.9000000000001</v>
      </c>
      <c r="I151" s="61"/>
      <c r="J151" s="62">
        <f>G151*(1-Скидка_ROXELPRO_Ind)</f>
        <v>10.58</v>
      </c>
      <c r="K151" s="62">
        <f>J151*I151</f>
        <v>0</v>
      </c>
      <c r="L151" s="62">
        <f>H151*(1-Скидка_ROXELPRO_Ind)</f>
        <v>1110.9000000000001</v>
      </c>
      <c r="M151" s="62">
        <f>I151*L151</f>
        <v>0</v>
      </c>
      <c r="N151" s="83"/>
    </row>
    <row r="152" spans="1:14" ht="12.45" thickBot="1">
      <c r="A152" s="119"/>
      <c r="C152" s="3"/>
      <c r="D152" s="3"/>
      <c r="E152" s="3"/>
      <c r="F152" s="3"/>
      <c r="G152" s="5"/>
      <c r="H152" s="5"/>
      <c r="I152" s="61"/>
      <c r="J152" s="62"/>
      <c r="K152" s="62"/>
      <c r="L152" s="62"/>
      <c r="M152" s="62"/>
    </row>
    <row r="153" spans="1:14" ht="12.45" thickBot="1">
      <c r="A153" s="119"/>
      <c r="B153" s="338" t="s">
        <v>1932</v>
      </c>
      <c r="C153" s="339"/>
      <c r="D153" s="339"/>
      <c r="E153" s="339"/>
      <c r="F153" s="340"/>
      <c r="G153" s="296"/>
      <c r="H153" s="304"/>
      <c r="I153" s="61"/>
      <c r="J153" s="62"/>
      <c r="K153" s="62"/>
      <c r="L153" s="62"/>
      <c r="M153" s="62"/>
    </row>
    <row r="154" spans="1:14">
      <c r="A154" s="119">
        <v>0</v>
      </c>
      <c r="B154" s="87"/>
      <c r="C154" s="3">
        <v>121236</v>
      </c>
      <c r="D154" s="3" t="s">
        <v>1883</v>
      </c>
      <c r="E154" s="3" t="s">
        <v>2076</v>
      </c>
      <c r="F154" s="3" t="s">
        <v>7</v>
      </c>
      <c r="G154" s="5">
        <v>6.1</v>
      </c>
      <c r="H154" s="5">
        <f>ROUND(G154*Курс_EUR,2)</f>
        <v>640.5</v>
      </c>
      <c r="I154" s="61"/>
      <c r="J154" s="62">
        <f>G154*(1-Скидка_ROXELPRO_Ind)</f>
        <v>6.1</v>
      </c>
      <c r="K154" s="62">
        <f>J154*I154</f>
        <v>0</v>
      </c>
      <c r="L154" s="62">
        <f>H154*(1-Скидка_ROXELPRO_Ind)</f>
        <v>640.5</v>
      </c>
      <c r="M154" s="62">
        <f>I154*L154</f>
        <v>0</v>
      </c>
    </row>
    <row r="155" spans="1:14">
      <c r="A155" s="119">
        <v>0</v>
      </c>
      <c r="B155" s="87"/>
      <c r="C155" s="3">
        <v>121245</v>
      </c>
      <c r="D155" s="3" t="s">
        <v>1884</v>
      </c>
      <c r="E155" s="3" t="s">
        <v>2076</v>
      </c>
      <c r="F155" s="3" t="s">
        <v>7</v>
      </c>
      <c r="G155" s="5">
        <v>7.25</v>
      </c>
      <c r="H155" s="5">
        <f>ROUND(G155*Курс_EUR,2)</f>
        <v>761.25</v>
      </c>
      <c r="I155" s="61"/>
      <c r="J155" s="62">
        <f>G155*(1-Скидка_ROXELPRO_Ind)</f>
        <v>7.25</v>
      </c>
      <c r="K155" s="62">
        <f>J155*I155</f>
        <v>0</v>
      </c>
      <c r="L155" s="62">
        <f>H155*(1-Скидка_ROXELPRO_Ind)</f>
        <v>761.25</v>
      </c>
      <c r="M155" s="62">
        <f>I155*L155</f>
        <v>0</v>
      </c>
    </row>
    <row r="156" spans="1:14">
      <c r="A156" s="119"/>
      <c r="B156" s="87"/>
      <c r="C156" s="3"/>
      <c r="D156" s="3"/>
      <c r="E156" s="3"/>
      <c r="F156" s="3"/>
      <c r="G156" s="5"/>
      <c r="H156" s="5"/>
      <c r="I156" s="61"/>
      <c r="J156" s="62"/>
      <c r="K156" s="62"/>
      <c r="L156" s="62"/>
      <c r="M156" s="62"/>
    </row>
    <row r="157" spans="1:14">
      <c r="A157" s="119">
        <v>0</v>
      </c>
      <c r="C157" s="3">
        <v>121332</v>
      </c>
      <c r="D157" s="3" t="s">
        <v>1933</v>
      </c>
      <c r="E157" s="3" t="s">
        <v>1985</v>
      </c>
      <c r="F157" s="3" t="s">
        <v>7</v>
      </c>
      <c r="G157" s="5">
        <v>5.8</v>
      </c>
      <c r="H157" s="5">
        <f>ROUND(G157*Курс_EUR,2)</f>
        <v>609</v>
      </c>
      <c r="I157" s="61"/>
      <c r="J157" s="62">
        <f>G157*(1-Скидка_ROXELPRO_Ind)</f>
        <v>5.8</v>
      </c>
      <c r="K157" s="62">
        <f>J157*I157</f>
        <v>0</v>
      </c>
      <c r="L157" s="62">
        <f>H157*(1-Скидка_ROXELPRO_Ind)</f>
        <v>609</v>
      </c>
      <c r="M157" s="62">
        <f>I157*L157</f>
        <v>0</v>
      </c>
    </row>
    <row r="158" spans="1:14">
      <c r="A158" s="119">
        <v>0</v>
      </c>
      <c r="C158" s="3">
        <v>121333</v>
      </c>
      <c r="D158" s="3" t="s">
        <v>1934</v>
      </c>
      <c r="E158" s="3" t="s">
        <v>1985</v>
      </c>
      <c r="F158" s="3" t="s">
        <v>7</v>
      </c>
      <c r="G158" s="5">
        <v>5.8</v>
      </c>
      <c r="H158" s="5">
        <f>ROUND(G158*Курс_EUR,2)</f>
        <v>609</v>
      </c>
      <c r="I158" s="61"/>
      <c r="J158" s="62">
        <f>G158*(1-Скидка_ROXELPRO_Ind)</f>
        <v>5.8</v>
      </c>
      <c r="K158" s="62">
        <f>J158*I158</f>
        <v>0</v>
      </c>
      <c r="L158" s="62">
        <f>H158*(1-Скидка_ROXELPRO_Ind)</f>
        <v>609</v>
      </c>
      <c r="M158" s="62">
        <f>I158*L158</f>
        <v>0</v>
      </c>
    </row>
    <row r="159" spans="1:14">
      <c r="A159" s="119">
        <v>0</v>
      </c>
      <c r="C159" s="3">
        <v>121335</v>
      </c>
      <c r="D159" s="3" t="s">
        <v>1935</v>
      </c>
      <c r="E159" s="3" t="s">
        <v>1985</v>
      </c>
      <c r="F159" s="3" t="s">
        <v>7</v>
      </c>
      <c r="G159" s="5">
        <v>5.8</v>
      </c>
      <c r="H159" s="5">
        <f>ROUND(G159*Курс_EUR,2)</f>
        <v>609</v>
      </c>
      <c r="I159" s="61"/>
      <c r="J159" s="62">
        <f>G159*(1-Скидка_ROXELPRO_Ind)</f>
        <v>5.8</v>
      </c>
      <c r="K159" s="62">
        <f>J159*I159</f>
        <v>0</v>
      </c>
      <c r="L159" s="62">
        <f>H159*(1-Скидка_ROXELPRO_Ind)</f>
        <v>609</v>
      </c>
      <c r="M159" s="62">
        <f>I159*L159</f>
        <v>0</v>
      </c>
    </row>
    <row r="160" spans="1:14">
      <c r="A160" s="119"/>
      <c r="C160" s="3"/>
      <c r="D160" s="3"/>
      <c r="E160" s="3"/>
      <c r="F160" s="3"/>
      <c r="G160" s="5"/>
      <c r="H160" s="5"/>
      <c r="I160" s="61"/>
      <c r="J160" s="62"/>
      <c r="K160" s="62"/>
      <c r="L160" s="62"/>
      <c r="M160" s="62"/>
    </row>
    <row r="161" spans="1:13">
      <c r="A161" s="119">
        <v>0</v>
      </c>
      <c r="C161" s="3">
        <v>121512</v>
      </c>
      <c r="D161" s="3" t="s">
        <v>1891</v>
      </c>
      <c r="E161" s="3" t="s">
        <v>2065</v>
      </c>
      <c r="F161" s="3" t="s">
        <v>7</v>
      </c>
      <c r="G161" s="5">
        <v>1.44</v>
      </c>
      <c r="H161" s="5">
        <f t="shared" ref="H161:H168" si="38">ROUND(G161*Курс_EUR,2)</f>
        <v>151.19999999999999</v>
      </c>
      <c r="I161" s="61"/>
      <c r="J161" s="62">
        <f t="shared" ref="J161:J168" si="39">G161*(1-Скидка_ROXELPRO_Ind)</f>
        <v>1.44</v>
      </c>
      <c r="K161" s="62">
        <f t="shared" ref="K161:K168" si="40">J161*I161</f>
        <v>0</v>
      </c>
      <c r="L161" s="62">
        <f t="shared" ref="L161:L168" si="41">H161*(1-Скидка_ROXELPRO_Ind)</f>
        <v>151.19999999999999</v>
      </c>
      <c r="M161" s="62">
        <f t="shared" ref="M161:M168" si="42">I161*L161</f>
        <v>0</v>
      </c>
    </row>
    <row r="162" spans="1:13">
      <c r="A162" s="119">
        <v>0</v>
      </c>
      <c r="C162" s="3">
        <v>121513</v>
      </c>
      <c r="D162" s="3" t="s">
        <v>1892</v>
      </c>
      <c r="E162" s="3" t="s">
        <v>2065</v>
      </c>
      <c r="F162" s="3" t="s">
        <v>7</v>
      </c>
      <c r="G162" s="5">
        <v>1.44</v>
      </c>
      <c r="H162" s="5">
        <f t="shared" si="38"/>
        <v>151.19999999999999</v>
      </c>
      <c r="I162" s="61"/>
      <c r="J162" s="62">
        <f t="shared" si="39"/>
        <v>1.44</v>
      </c>
      <c r="K162" s="62">
        <f t="shared" si="40"/>
        <v>0</v>
      </c>
      <c r="L162" s="62">
        <f t="shared" si="41"/>
        <v>151.19999999999999</v>
      </c>
      <c r="M162" s="62">
        <f t="shared" si="42"/>
        <v>0</v>
      </c>
    </row>
    <row r="163" spans="1:13">
      <c r="A163" s="119">
        <v>0</v>
      </c>
      <c r="C163" s="3">
        <v>121515</v>
      </c>
      <c r="D163" s="3" t="s">
        <v>1893</v>
      </c>
      <c r="E163" s="3" t="s">
        <v>2065</v>
      </c>
      <c r="F163" s="3" t="s">
        <v>7</v>
      </c>
      <c r="G163" s="5">
        <v>1.37</v>
      </c>
      <c r="H163" s="5">
        <f t="shared" si="38"/>
        <v>143.85</v>
      </c>
      <c r="I163" s="61"/>
      <c r="J163" s="62">
        <f t="shared" si="39"/>
        <v>1.37</v>
      </c>
      <c r="K163" s="62">
        <f t="shared" si="40"/>
        <v>0</v>
      </c>
      <c r="L163" s="62">
        <f t="shared" si="41"/>
        <v>143.85</v>
      </c>
      <c r="M163" s="62">
        <f t="shared" si="42"/>
        <v>0</v>
      </c>
    </row>
    <row r="164" spans="1:13">
      <c r="A164" s="119">
        <v>0</v>
      </c>
      <c r="C164" s="3">
        <v>121516</v>
      </c>
      <c r="D164" s="3" t="s">
        <v>1894</v>
      </c>
      <c r="E164" s="3" t="s">
        <v>2065</v>
      </c>
      <c r="F164" s="3" t="s">
        <v>7</v>
      </c>
      <c r="G164" s="5">
        <v>1.37</v>
      </c>
      <c r="H164" s="5">
        <f t="shared" si="38"/>
        <v>143.85</v>
      </c>
      <c r="I164" s="61"/>
      <c r="J164" s="62">
        <f t="shared" si="39"/>
        <v>1.37</v>
      </c>
      <c r="K164" s="62">
        <f t="shared" si="40"/>
        <v>0</v>
      </c>
      <c r="L164" s="62">
        <f t="shared" si="41"/>
        <v>143.85</v>
      </c>
      <c r="M164" s="62">
        <f t="shared" si="42"/>
        <v>0</v>
      </c>
    </row>
    <row r="165" spans="1:13">
      <c r="A165" s="119">
        <v>0</v>
      </c>
      <c r="C165" s="3">
        <v>121522</v>
      </c>
      <c r="D165" s="3" t="s">
        <v>1895</v>
      </c>
      <c r="E165" s="3" t="s">
        <v>2065</v>
      </c>
      <c r="F165" s="3" t="s">
        <v>7</v>
      </c>
      <c r="G165" s="5">
        <v>2.16</v>
      </c>
      <c r="H165" s="5">
        <f t="shared" si="38"/>
        <v>226.8</v>
      </c>
      <c r="I165" s="61"/>
      <c r="J165" s="62">
        <f t="shared" si="39"/>
        <v>2.16</v>
      </c>
      <c r="K165" s="62">
        <f t="shared" si="40"/>
        <v>0</v>
      </c>
      <c r="L165" s="62">
        <f t="shared" si="41"/>
        <v>226.8</v>
      </c>
      <c r="M165" s="62">
        <f t="shared" si="42"/>
        <v>0</v>
      </c>
    </row>
    <row r="166" spans="1:13">
      <c r="A166" s="119">
        <v>0</v>
      </c>
      <c r="C166" s="3">
        <v>121523</v>
      </c>
      <c r="D166" s="3" t="s">
        <v>1896</v>
      </c>
      <c r="E166" s="3" t="s">
        <v>2065</v>
      </c>
      <c r="F166" s="3" t="s">
        <v>7</v>
      </c>
      <c r="G166" s="5">
        <v>2.1</v>
      </c>
      <c r="H166" s="5">
        <f t="shared" si="38"/>
        <v>220.5</v>
      </c>
      <c r="I166" s="61"/>
      <c r="J166" s="62">
        <f t="shared" si="39"/>
        <v>2.1</v>
      </c>
      <c r="K166" s="62">
        <f t="shared" si="40"/>
        <v>0</v>
      </c>
      <c r="L166" s="62">
        <f t="shared" si="41"/>
        <v>220.5</v>
      </c>
      <c r="M166" s="62">
        <f t="shared" si="42"/>
        <v>0</v>
      </c>
    </row>
    <row r="167" spans="1:13">
      <c r="A167" s="119">
        <v>0</v>
      </c>
      <c r="C167" s="3">
        <v>121525</v>
      </c>
      <c r="D167" s="3" t="s">
        <v>1897</v>
      </c>
      <c r="E167" s="3" t="s">
        <v>2065</v>
      </c>
      <c r="F167" s="3" t="s">
        <v>7</v>
      </c>
      <c r="G167" s="5">
        <v>2.1</v>
      </c>
      <c r="H167" s="5">
        <f t="shared" si="38"/>
        <v>220.5</v>
      </c>
      <c r="I167" s="61"/>
      <c r="J167" s="62">
        <f t="shared" si="39"/>
        <v>2.1</v>
      </c>
      <c r="K167" s="62">
        <f t="shared" si="40"/>
        <v>0</v>
      </c>
      <c r="L167" s="62">
        <f t="shared" si="41"/>
        <v>220.5</v>
      </c>
      <c r="M167" s="62">
        <f t="shared" si="42"/>
        <v>0</v>
      </c>
    </row>
    <row r="168" spans="1:13">
      <c r="A168" s="119">
        <v>0</v>
      </c>
      <c r="C168" s="3">
        <v>121526</v>
      </c>
      <c r="D168" s="3" t="s">
        <v>1898</v>
      </c>
      <c r="E168" s="3" t="s">
        <v>2065</v>
      </c>
      <c r="F168" s="3" t="s">
        <v>7</v>
      </c>
      <c r="G168" s="5">
        <v>2.1</v>
      </c>
      <c r="H168" s="5">
        <f t="shared" si="38"/>
        <v>220.5</v>
      </c>
      <c r="I168" s="61"/>
      <c r="J168" s="62">
        <f t="shared" si="39"/>
        <v>2.1</v>
      </c>
      <c r="K168" s="62">
        <f t="shared" si="40"/>
        <v>0</v>
      </c>
      <c r="L168" s="62">
        <f t="shared" si="41"/>
        <v>220.5</v>
      </c>
      <c r="M168" s="62">
        <f t="shared" si="42"/>
        <v>0</v>
      </c>
    </row>
    <row r="169" spans="1:13">
      <c r="A169" s="119"/>
      <c r="C169" s="3"/>
      <c r="D169" s="3"/>
      <c r="E169" s="3"/>
      <c r="F169" s="3"/>
      <c r="G169" s="5"/>
      <c r="H169" s="5"/>
      <c r="I169" s="61"/>
      <c r="J169" s="62"/>
      <c r="K169" s="62"/>
      <c r="L169" s="62"/>
      <c r="M169" s="62"/>
    </row>
    <row r="170" spans="1:13">
      <c r="A170" s="119">
        <v>0</v>
      </c>
      <c r="C170" s="3">
        <v>121542</v>
      </c>
      <c r="D170" s="3" t="s">
        <v>1936</v>
      </c>
      <c r="E170" s="3" t="s">
        <v>2066</v>
      </c>
      <c r="F170" s="3" t="s">
        <v>7</v>
      </c>
      <c r="G170" s="5">
        <v>4.51</v>
      </c>
      <c r="H170" s="5">
        <f t="shared" ref="H170:H177" si="43">ROUND(G170*Курс_EUR,2)</f>
        <v>473.55</v>
      </c>
      <c r="I170" s="61"/>
      <c r="J170" s="62">
        <f t="shared" ref="J170:J177" si="44">G170*(1-Скидка_ROXELPRO_Ind)</f>
        <v>4.51</v>
      </c>
      <c r="K170" s="62">
        <f t="shared" ref="K170:K177" si="45">J170*I170</f>
        <v>0</v>
      </c>
      <c r="L170" s="62">
        <f t="shared" ref="L170:L177" si="46">H170*(1-Скидка_ROXELPRO_Ind)</f>
        <v>473.55</v>
      </c>
      <c r="M170" s="62">
        <f t="shared" ref="M170:M177" si="47">I170*L170</f>
        <v>0</v>
      </c>
    </row>
    <row r="171" spans="1:13">
      <c r="A171" s="119">
        <v>0</v>
      </c>
      <c r="C171" s="3">
        <v>121543</v>
      </c>
      <c r="D171" s="3" t="s">
        <v>1937</v>
      </c>
      <c r="E171" s="3" t="s">
        <v>2066</v>
      </c>
      <c r="F171" s="3" t="s">
        <v>7</v>
      </c>
      <c r="G171" s="5">
        <v>4.25</v>
      </c>
      <c r="H171" s="5">
        <f t="shared" si="43"/>
        <v>446.25</v>
      </c>
      <c r="I171" s="61"/>
      <c r="J171" s="62">
        <f t="shared" si="44"/>
        <v>4.25</v>
      </c>
      <c r="K171" s="62">
        <f t="shared" si="45"/>
        <v>0</v>
      </c>
      <c r="L171" s="62">
        <f t="shared" si="46"/>
        <v>446.25</v>
      </c>
      <c r="M171" s="62">
        <f t="shared" si="47"/>
        <v>0</v>
      </c>
    </row>
    <row r="172" spans="1:13">
      <c r="A172" s="119">
        <v>0</v>
      </c>
      <c r="C172" s="3">
        <v>121545</v>
      </c>
      <c r="D172" s="3" t="s">
        <v>1938</v>
      </c>
      <c r="E172" s="3" t="s">
        <v>2066</v>
      </c>
      <c r="F172" s="3" t="s">
        <v>7</v>
      </c>
      <c r="G172" s="5">
        <v>4.25</v>
      </c>
      <c r="H172" s="5">
        <f t="shared" si="43"/>
        <v>446.25</v>
      </c>
      <c r="I172" s="61"/>
      <c r="J172" s="62">
        <f t="shared" si="44"/>
        <v>4.25</v>
      </c>
      <c r="K172" s="62">
        <f t="shared" si="45"/>
        <v>0</v>
      </c>
      <c r="L172" s="62">
        <f t="shared" si="46"/>
        <v>446.25</v>
      </c>
      <c r="M172" s="62">
        <f t="shared" si="47"/>
        <v>0</v>
      </c>
    </row>
    <row r="173" spans="1:13">
      <c r="A173" s="119">
        <v>0</v>
      </c>
      <c r="C173" s="3">
        <v>121546</v>
      </c>
      <c r="D173" s="3" t="s">
        <v>1939</v>
      </c>
      <c r="E173" s="3" t="s">
        <v>2066</v>
      </c>
      <c r="F173" s="3" t="s">
        <v>7</v>
      </c>
      <c r="G173" s="5">
        <v>4.25</v>
      </c>
      <c r="H173" s="5">
        <f t="shared" si="43"/>
        <v>446.25</v>
      </c>
      <c r="I173" s="61"/>
      <c r="J173" s="62">
        <f t="shared" si="44"/>
        <v>4.25</v>
      </c>
      <c r="K173" s="62">
        <f t="shared" si="45"/>
        <v>0</v>
      </c>
      <c r="L173" s="62">
        <f t="shared" si="46"/>
        <v>446.25</v>
      </c>
      <c r="M173" s="62">
        <f t="shared" si="47"/>
        <v>0</v>
      </c>
    </row>
    <row r="174" spans="1:13">
      <c r="A174" s="119">
        <v>0</v>
      </c>
      <c r="C174" s="3">
        <v>121562</v>
      </c>
      <c r="D174" s="3" t="s">
        <v>1940</v>
      </c>
      <c r="E174" s="3" t="s">
        <v>2066</v>
      </c>
      <c r="F174" s="3" t="s">
        <v>7</v>
      </c>
      <c r="G174" s="5">
        <v>8.3699999999999992</v>
      </c>
      <c r="H174" s="5">
        <f t="shared" si="43"/>
        <v>878.85</v>
      </c>
      <c r="I174" s="61"/>
      <c r="J174" s="62">
        <f t="shared" si="44"/>
        <v>8.3699999999999992</v>
      </c>
      <c r="K174" s="62">
        <f t="shared" si="45"/>
        <v>0</v>
      </c>
      <c r="L174" s="62">
        <f t="shared" si="46"/>
        <v>878.85</v>
      </c>
      <c r="M174" s="62">
        <f t="shared" si="47"/>
        <v>0</v>
      </c>
    </row>
    <row r="175" spans="1:13">
      <c r="A175" s="119">
        <v>0</v>
      </c>
      <c r="C175" s="3">
        <v>121563</v>
      </c>
      <c r="D175" s="3" t="s">
        <v>1941</v>
      </c>
      <c r="E175" s="3" t="s">
        <v>2066</v>
      </c>
      <c r="F175" s="3" t="s">
        <v>7</v>
      </c>
      <c r="G175" s="5">
        <v>7.89</v>
      </c>
      <c r="H175" s="5">
        <f t="shared" si="43"/>
        <v>828.45</v>
      </c>
      <c r="I175" s="61"/>
      <c r="J175" s="62">
        <f t="shared" si="44"/>
        <v>7.89</v>
      </c>
      <c r="K175" s="62">
        <f t="shared" si="45"/>
        <v>0</v>
      </c>
      <c r="L175" s="62">
        <f t="shared" si="46"/>
        <v>828.45</v>
      </c>
      <c r="M175" s="62">
        <f t="shared" si="47"/>
        <v>0</v>
      </c>
    </row>
    <row r="176" spans="1:13">
      <c r="A176" s="119">
        <v>0</v>
      </c>
      <c r="C176" s="3">
        <v>121565</v>
      </c>
      <c r="D176" s="3" t="s">
        <v>1942</v>
      </c>
      <c r="E176" s="3" t="s">
        <v>2066</v>
      </c>
      <c r="F176" s="3" t="s">
        <v>7</v>
      </c>
      <c r="G176" s="5">
        <v>7.89</v>
      </c>
      <c r="H176" s="5">
        <f t="shared" si="43"/>
        <v>828.45</v>
      </c>
      <c r="I176" s="61"/>
      <c r="J176" s="62">
        <f t="shared" si="44"/>
        <v>7.89</v>
      </c>
      <c r="K176" s="62">
        <f t="shared" si="45"/>
        <v>0</v>
      </c>
      <c r="L176" s="62">
        <f t="shared" si="46"/>
        <v>828.45</v>
      </c>
      <c r="M176" s="62">
        <f t="shared" si="47"/>
        <v>0</v>
      </c>
    </row>
    <row r="177" spans="1:13">
      <c r="A177" s="119">
        <v>0</v>
      </c>
      <c r="C177" s="3">
        <v>121566</v>
      </c>
      <c r="D177" s="3" t="s">
        <v>1943</v>
      </c>
      <c r="E177" s="3" t="s">
        <v>2066</v>
      </c>
      <c r="F177" s="3" t="s">
        <v>7</v>
      </c>
      <c r="G177" s="5">
        <v>7.89</v>
      </c>
      <c r="H177" s="5">
        <f t="shared" si="43"/>
        <v>828.45</v>
      </c>
      <c r="I177" s="61"/>
      <c r="J177" s="62">
        <f t="shared" si="44"/>
        <v>7.89</v>
      </c>
      <c r="K177" s="62">
        <f t="shared" si="45"/>
        <v>0</v>
      </c>
      <c r="L177" s="62">
        <f t="shared" si="46"/>
        <v>828.45</v>
      </c>
      <c r="M177" s="62">
        <f t="shared" si="47"/>
        <v>0</v>
      </c>
    </row>
    <row r="178" spans="1:13">
      <c r="A178" s="119"/>
      <c r="C178" s="3"/>
      <c r="D178" s="3"/>
      <c r="E178" s="3"/>
      <c r="F178" s="3"/>
      <c r="G178" s="5"/>
      <c r="H178" s="5"/>
      <c r="I178" s="61"/>
      <c r="J178" s="62"/>
      <c r="K178" s="62"/>
      <c r="L178" s="62"/>
      <c r="M178" s="62"/>
    </row>
    <row r="179" spans="1:13">
      <c r="A179" s="119">
        <v>0</v>
      </c>
      <c r="C179" s="3">
        <v>121943</v>
      </c>
      <c r="D179" s="3" t="s">
        <v>3056</v>
      </c>
      <c r="E179" s="3" t="s">
        <v>7</v>
      </c>
      <c r="F179" s="3" t="s">
        <v>7</v>
      </c>
      <c r="G179" s="5">
        <v>24.05</v>
      </c>
      <c r="H179" s="5">
        <f>ROUND(G179*Курс_EUR,2)</f>
        <v>2525.25</v>
      </c>
      <c r="I179" s="61"/>
      <c r="J179" s="62">
        <f>G179*(1-Скидка_ROXELPRO_Ind)</f>
        <v>24.05</v>
      </c>
      <c r="K179" s="62">
        <f>J179*I179</f>
        <v>0</v>
      </c>
      <c r="L179" s="62">
        <f>H179*(1-Скидка_ROXELPRO_Ind)</f>
        <v>2525.25</v>
      </c>
      <c r="M179" s="62">
        <f>I179*L179</f>
        <v>0</v>
      </c>
    </row>
    <row r="180" spans="1:13" ht="12.45" thickBot="1">
      <c r="A180" s="119"/>
      <c r="C180" s="3"/>
      <c r="D180" s="3"/>
      <c r="E180" s="3"/>
      <c r="F180" s="3"/>
      <c r="G180" s="5"/>
      <c r="H180" s="5"/>
      <c r="I180" s="61"/>
      <c r="J180" s="62"/>
      <c r="K180" s="62"/>
      <c r="L180" s="62"/>
      <c r="M180" s="62"/>
    </row>
    <row r="181" spans="1:13" ht="12.45" thickBot="1">
      <c r="A181" s="119"/>
      <c r="B181" s="338" t="s">
        <v>1899</v>
      </c>
      <c r="C181" s="339"/>
      <c r="D181" s="339"/>
      <c r="E181" s="339"/>
      <c r="F181" s="340"/>
      <c r="G181" s="296"/>
      <c r="H181" s="304"/>
      <c r="I181" s="61"/>
      <c r="J181" s="62"/>
      <c r="K181" s="62"/>
      <c r="L181" s="62"/>
      <c r="M181" s="62"/>
    </row>
    <row r="182" spans="1:13">
      <c r="A182" s="119">
        <v>0</v>
      </c>
      <c r="B182" s="87"/>
      <c r="C182" s="3">
        <v>122352</v>
      </c>
      <c r="D182" s="3" t="s">
        <v>3087</v>
      </c>
      <c r="E182" s="3" t="s">
        <v>2077</v>
      </c>
      <c r="F182" s="3" t="s">
        <v>7</v>
      </c>
      <c r="G182" s="5">
        <v>19.14</v>
      </c>
      <c r="H182" s="5">
        <f>ROUND(G182*Курс_EUR,2)</f>
        <v>2009.7</v>
      </c>
      <c r="I182" s="61"/>
      <c r="J182" s="62">
        <f>G182*(1-Скидка_ROXELPRO_Ind)</f>
        <v>19.14</v>
      </c>
      <c r="K182" s="62">
        <f>J182*I182</f>
        <v>0</v>
      </c>
      <c r="L182" s="62">
        <f>H182*(1-Скидка_ROXELPRO_Ind)</f>
        <v>2009.7</v>
      </c>
      <c r="M182" s="62">
        <f>I182*L182</f>
        <v>0</v>
      </c>
    </row>
    <row r="183" spans="1:13">
      <c r="A183" s="119">
        <v>0</v>
      </c>
      <c r="B183" s="87"/>
      <c r="C183" s="3">
        <v>122353</v>
      </c>
      <c r="D183" s="3" t="s">
        <v>3088</v>
      </c>
      <c r="E183" s="3" t="s">
        <v>2077</v>
      </c>
      <c r="F183" s="3" t="s">
        <v>7</v>
      </c>
      <c r="G183" s="5">
        <v>19.14</v>
      </c>
      <c r="H183" s="5">
        <f>ROUND(G183*Курс_EUR,2)</f>
        <v>2009.7</v>
      </c>
      <c r="I183" s="61"/>
      <c r="J183" s="62">
        <f>G183*(1-Скидка_ROXELPRO_Ind)</f>
        <v>19.14</v>
      </c>
      <c r="K183" s="62">
        <f>J183*I183</f>
        <v>0</v>
      </c>
      <c r="L183" s="62">
        <f>H183*(1-Скидка_ROXELPRO_Ind)</f>
        <v>2009.7</v>
      </c>
      <c r="M183" s="62">
        <f>I183*L183</f>
        <v>0</v>
      </c>
    </row>
    <row r="184" spans="1:13">
      <c r="A184" s="119">
        <v>0</v>
      </c>
      <c r="B184" s="87"/>
      <c r="C184" s="3">
        <v>122354</v>
      </c>
      <c r="D184" s="3" t="s">
        <v>3089</v>
      </c>
      <c r="E184" s="3" t="s">
        <v>2077</v>
      </c>
      <c r="F184" s="3" t="s">
        <v>7</v>
      </c>
      <c r="G184" s="5">
        <v>19.14</v>
      </c>
      <c r="H184" s="5">
        <f>ROUND(G184*Курс_EUR,2)</f>
        <v>2009.7</v>
      </c>
      <c r="I184" s="61"/>
      <c r="J184" s="62">
        <f>G184*(1-Скидка_ROXELPRO_Ind)</f>
        <v>19.14</v>
      </c>
      <c r="K184" s="62">
        <f>J184*I184</f>
        <v>0</v>
      </c>
      <c r="L184" s="62">
        <f>H184*(1-Скидка_ROXELPRO_Ind)</f>
        <v>2009.7</v>
      </c>
      <c r="M184" s="62">
        <f>I184*L184</f>
        <v>0</v>
      </c>
    </row>
    <row r="185" spans="1:13">
      <c r="A185" s="119"/>
      <c r="B185" s="87"/>
      <c r="C185" s="3"/>
      <c r="D185" s="3"/>
      <c r="E185" s="3"/>
      <c r="F185" s="3"/>
      <c r="G185" s="5"/>
      <c r="H185" s="5"/>
      <c r="I185" s="61"/>
      <c r="J185" s="62"/>
      <c r="K185" s="62"/>
      <c r="L185" s="62"/>
      <c r="M185" s="62"/>
    </row>
    <row r="186" spans="1:13">
      <c r="A186" s="119">
        <v>0</v>
      </c>
      <c r="C186" s="3">
        <v>122552</v>
      </c>
      <c r="D186" s="3" t="s">
        <v>1900</v>
      </c>
      <c r="E186" s="3" t="s">
        <v>2077</v>
      </c>
      <c r="F186" s="3" t="s">
        <v>7</v>
      </c>
      <c r="G186" s="5">
        <v>16</v>
      </c>
      <c r="H186" s="5">
        <f>ROUND(G186*Курс_EUR,2)</f>
        <v>1680</v>
      </c>
      <c r="I186" s="61"/>
      <c r="J186" s="62">
        <f>G186*(1-Скидка_ROXELPRO_Ind)</f>
        <v>16</v>
      </c>
      <c r="K186" s="62">
        <f>J186*I186</f>
        <v>0</v>
      </c>
      <c r="L186" s="62">
        <f>H186*(1-Скидка_ROXELPRO_Ind)</f>
        <v>1680</v>
      </c>
      <c r="M186" s="62">
        <f>I186*L186</f>
        <v>0</v>
      </c>
    </row>
    <row r="187" spans="1:13">
      <c r="A187" s="119">
        <v>0</v>
      </c>
      <c r="C187" s="3">
        <v>122553</v>
      </c>
      <c r="D187" s="3" t="s">
        <v>1901</v>
      </c>
      <c r="E187" s="3" t="s">
        <v>2077</v>
      </c>
      <c r="F187" s="3" t="s">
        <v>7</v>
      </c>
      <c r="G187" s="5">
        <v>14.96</v>
      </c>
      <c r="H187" s="5">
        <f>ROUND(G187*Курс_EUR,2)</f>
        <v>1570.8</v>
      </c>
      <c r="I187" s="61"/>
      <c r="J187" s="62">
        <f>G187*(1-Скидка_ROXELPRO_Ind)</f>
        <v>14.96</v>
      </c>
      <c r="K187" s="62">
        <f>J187*I187</f>
        <v>0</v>
      </c>
      <c r="L187" s="62">
        <f>H187*(1-Скидка_ROXELPRO_Ind)</f>
        <v>1570.8</v>
      </c>
      <c r="M187" s="62">
        <f>I187*L187</f>
        <v>0</v>
      </c>
    </row>
    <row r="188" spans="1:13">
      <c r="A188" s="119">
        <v>0</v>
      </c>
      <c r="C188" s="3">
        <v>122556</v>
      </c>
      <c r="D188" s="3" t="s">
        <v>1902</v>
      </c>
      <c r="E188" s="3" t="s">
        <v>2077</v>
      </c>
      <c r="F188" s="3" t="s">
        <v>7</v>
      </c>
      <c r="G188" s="5">
        <v>14.96</v>
      </c>
      <c r="H188" s="5">
        <f>ROUND(G188*Курс_EUR,2)</f>
        <v>1570.8</v>
      </c>
      <c r="I188" s="61"/>
      <c r="J188" s="62">
        <f>G188*(1-Скидка_ROXELPRO_Ind)</f>
        <v>14.96</v>
      </c>
      <c r="K188" s="62">
        <f>J188*I188</f>
        <v>0</v>
      </c>
      <c r="L188" s="62">
        <f>H188*(1-Скидка_ROXELPRO_Ind)</f>
        <v>1570.8</v>
      </c>
      <c r="M188" s="62">
        <f>I188*L188</f>
        <v>0</v>
      </c>
    </row>
    <row r="189" spans="1:13">
      <c r="A189" s="119"/>
      <c r="C189" s="3"/>
      <c r="D189" s="3"/>
      <c r="E189" s="3"/>
      <c r="F189" s="3"/>
      <c r="G189" s="5"/>
      <c r="H189" s="5"/>
      <c r="I189" s="61"/>
      <c r="J189" s="62"/>
      <c r="K189" s="62"/>
      <c r="L189" s="62"/>
      <c r="M189" s="62"/>
    </row>
    <row r="190" spans="1:13">
      <c r="A190" s="119">
        <v>0</v>
      </c>
      <c r="C190" s="3">
        <v>122632</v>
      </c>
      <c r="D190" s="3" t="s">
        <v>2809</v>
      </c>
      <c r="E190" s="3" t="s">
        <v>2810</v>
      </c>
      <c r="F190" s="3" t="s">
        <v>7</v>
      </c>
      <c r="G190" s="5">
        <v>8</v>
      </c>
      <c r="H190" s="5">
        <f t="shared" ref="H190:H195" si="48">ROUND(G190*Курс_EUR,2)</f>
        <v>840</v>
      </c>
      <c r="I190" s="61"/>
      <c r="J190" s="62">
        <f t="shared" ref="J190:J195" si="49">G190*(1-Скидка_ROXELPRO_Ind)</f>
        <v>8</v>
      </c>
      <c r="K190" s="62">
        <f t="shared" ref="K190:K195" si="50">J190*I190</f>
        <v>0</v>
      </c>
      <c r="L190" s="62">
        <f t="shared" ref="L190:L195" si="51">H190*(1-Скидка_ROXELPRO_Ind)</f>
        <v>840</v>
      </c>
      <c r="M190" s="62">
        <f t="shared" ref="M190:M195" si="52">I190*L190</f>
        <v>0</v>
      </c>
    </row>
    <row r="191" spans="1:13">
      <c r="A191" s="119">
        <v>0</v>
      </c>
      <c r="C191" s="3">
        <v>122633</v>
      </c>
      <c r="D191" s="3" t="s">
        <v>2811</v>
      </c>
      <c r="E191" s="3" t="s">
        <v>2810</v>
      </c>
      <c r="F191" s="3" t="s">
        <v>7</v>
      </c>
      <c r="G191" s="5">
        <v>7.36</v>
      </c>
      <c r="H191" s="5">
        <f t="shared" si="48"/>
        <v>772.8</v>
      </c>
      <c r="I191" s="61"/>
      <c r="J191" s="62">
        <f t="shared" si="49"/>
        <v>7.36</v>
      </c>
      <c r="K191" s="62">
        <f t="shared" si="50"/>
        <v>0</v>
      </c>
      <c r="L191" s="62">
        <f t="shared" si="51"/>
        <v>772.8</v>
      </c>
      <c r="M191" s="62">
        <f t="shared" si="52"/>
        <v>0</v>
      </c>
    </row>
    <row r="192" spans="1:13">
      <c r="A192" s="119">
        <v>0</v>
      </c>
      <c r="C192" s="3">
        <v>122634</v>
      </c>
      <c r="D192" s="3" t="s">
        <v>2812</v>
      </c>
      <c r="E192" s="3" t="s">
        <v>2810</v>
      </c>
      <c r="F192" s="3" t="s">
        <v>7</v>
      </c>
      <c r="G192" s="5">
        <v>8</v>
      </c>
      <c r="H192" s="5">
        <f t="shared" si="48"/>
        <v>840</v>
      </c>
      <c r="I192" s="61"/>
      <c r="J192" s="62">
        <f t="shared" si="49"/>
        <v>8</v>
      </c>
      <c r="K192" s="62">
        <f t="shared" si="50"/>
        <v>0</v>
      </c>
      <c r="L192" s="62">
        <f t="shared" si="51"/>
        <v>840</v>
      </c>
      <c r="M192" s="62">
        <f t="shared" si="52"/>
        <v>0</v>
      </c>
    </row>
    <row r="193" spans="1:13">
      <c r="A193" s="119">
        <v>0</v>
      </c>
      <c r="C193" s="3">
        <v>122652</v>
      </c>
      <c r="D193" s="3" t="s">
        <v>1903</v>
      </c>
      <c r="E193" s="3" t="s">
        <v>2077</v>
      </c>
      <c r="F193" s="3" t="s">
        <v>7</v>
      </c>
      <c r="G193" s="5">
        <v>13.92</v>
      </c>
      <c r="H193" s="5">
        <f t="shared" si="48"/>
        <v>1461.6</v>
      </c>
      <c r="I193" s="61"/>
      <c r="J193" s="62">
        <f t="shared" si="49"/>
        <v>13.92</v>
      </c>
      <c r="K193" s="62">
        <f t="shared" si="50"/>
        <v>0</v>
      </c>
      <c r="L193" s="62">
        <f t="shared" si="51"/>
        <v>1461.6</v>
      </c>
      <c r="M193" s="62">
        <f t="shared" si="52"/>
        <v>0</v>
      </c>
    </row>
    <row r="194" spans="1:13">
      <c r="A194" s="119">
        <v>0</v>
      </c>
      <c r="C194" s="3">
        <v>122653</v>
      </c>
      <c r="D194" s="3" t="s">
        <v>1904</v>
      </c>
      <c r="E194" s="3" t="s">
        <v>2077</v>
      </c>
      <c r="F194" s="3" t="s">
        <v>7</v>
      </c>
      <c r="G194" s="5">
        <v>13.44</v>
      </c>
      <c r="H194" s="5">
        <f t="shared" si="48"/>
        <v>1411.2</v>
      </c>
      <c r="I194" s="61"/>
      <c r="J194" s="62">
        <f t="shared" si="49"/>
        <v>13.44</v>
      </c>
      <c r="K194" s="62">
        <f t="shared" si="50"/>
        <v>0</v>
      </c>
      <c r="L194" s="62">
        <f t="shared" si="51"/>
        <v>1411.2</v>
      </c>
      <c r="M194" s="62">
        <f t="shared" si="52"/>
        <v>0</v>
      </c>
    </row>
    <row r="195" spans="1:13">
      <c r="A195" s="119">
        <v>0</v>
      </c>
      <c r="C195" s="3">
        <v>122654</v>
      </c>
      <c r="D195" s="3" t="s">
        <v>1905</v>
      </c>
      <c r="E195" s="3" t="s">
        <v>2077</v>
      </c>
      <c r="F195" s="3" t="s">
        <v>7</v>
      </c>
      <c r="G195" s="5">
        <v>13.92</v>
      </c>
      <c r="H195" s="5">
        <f t="shared" si="48"/>
        <v>1461.6</v>
      </c>
      <c r="I195" s="61"/>
      <c r="J195" s="62">
        <f t="shared" si="49"/>
        <v>13.92</v>
      </c>
      <c r="K195" s="62">
        <f t="shared" si="50"/>
        <v>0</v>
      </c>
      <c r="L195" s="62">
        <f t="shared" si="51"/>
        <v>1461.6</v>
      </c>
      <c r="M195" s="62">
        <f t="shared" si="52"/>
        <v>0</v>
      </c>
    </row>
    <row r="196" spans="1:13" ht="12.45" thickBot="1">
      <c r="A196" s="119"/>
      <c r="C196" s="3"/>
      <c r="D196" s="3"/>
      <c r="E196" s="3"/>
      <c r="F196" s="3"/>
      <c r="G196" s="5"/>
      <c r="H196" s="5"/>
      <c r="I196" s="61"/>
      <c r="J196" s="62"/>
      <c r="K196" s="62"/>
      <c r="L196" s="62"/>
      <c r="M196" s="62"/>
    </row>
    <row r="197" spans="1:13" ht="12.45" thickBot="1">
      <c r="A197" s="119"/>
      <c r="B197" s="338" t="s">
        <v>4680</v>
      </c>
      <c r="C197" s="339"/>
      <c r="D197" s="339"/>
      <c r="E197" s="339"/>
      <c r="F197" s="340"/>
      <c r="G197" s="296"/>
      <c r="H197" s="304"/>
      <c r="I197" s="61"/>
      <c r="J197" s="62"/>
      <c r="K197" s="62"/>
      <c r="L197" s="62"/>
      <c r="M197" s="62"/>
    </row>
    <row r="198" spans="1:13">
      <c r="A198" s="119">
        <v>0</v>
      </c>
      <c r="C198" s="3">
        <v>122931</v>
      </c>
      <c r="D198" s="3" t="s">
        <v>3233</v>
      </c>
      <c r="E198" s="3" t="s">
        <v>7</v>
      </c>
      <c r="F198" s="3" t="s">
        <v>7</v>
      </c>
      <c r="G198" s="5">
        <v>15.68</v>
      </c>
      <c r="H198" s="5">
        <f>ROUND(G198*Курс_EUR,2)</f>
        <v>1646.4</v>
      </c>
      <c r="I198" s="61"/>
      <c r="J198" s="62">
        <f>G198*(1-Скидка_ROXELPRO_Ind)</f>
        <v>15.68</v>
      </c>
      <c r="K198" s="62">
        <f>J198*I198</f>
        <v>0</v>
      </c>
      <c r="L198" s="62">
        <f>H198*(1-Скидка_ROXELPRO_Ind)</f>
        <v>1646.4</v>
      </c>
      <c r="M198" s="62">
        <f>I198*L198</f>
        <v>0</v>
      </c>
    </row>
    <row r="199" spans="1:13">
      <c r="A199" s="119">
        <v>0</v>
      </c>
      <c r="C199" s="3">
        <v>122932</v>
      </c>
      <c r="D199" s="3" t="s">
        <v>2568</v>
      </c>
      <c r="E199" s="3" t="s">
        <v>7</v>
      </c>
      <c r="F199" s="3" t="s">
        <v>7</v>
      </c>
      <c r="G199" s="5">
        <v>15.68</v>
      </c>
      <c r="H199" s="5">
        <f>ROUND(G199*Курс_EUR,2)</f>
        <v>1646.4</v>
      </c>
      <c r="I199" s="61"/>
      <c r="J199" s="62">
        <f>G199*(1-Скидка_ROXELPRO_Ind)</f>
        <v>15.68</v>
      </c>
      <c r="K199" s="62">
        <f>J199*I199</f>
        <v>0</v>
      </c>
      <c r="L199" s="62">
        <f>H199*(1-Скидка_ROXELPRO_Ind)</f>
        <v>1646.4</v>
      </c>
      <c r="M199" s="62">
        <f>I199*L199</f>
        <v>0</v>
      </c>
    </row>
    <row r="200" spans="1:13" ht="12.45" thickBot="1">
      <c r="A200" s="119"/>
      <c r="C200" s="3"/>
      <c r="D200" s="3"/>
      <c r="E200" s="3"/>
      <c r="F200" s="3"/>
      <c r="G200" s="5"/>
      <c r="H200" s="5"/>
      <c r="I200" s="61"/>
      <c r="J200" s="62"/>
      <c r="K200" s="62"/>
      <c r="L200" s="62"/>
      <c r="M200" s="62"/>
    </row>
    <row r="201" spans="1:13" ht="12.45" thickBot="1">
      <c r="A201" s="119"/>
      <c r="B201" s="338" t="s">
        <v>1944</v>
      </c>
      <c r="C201" s="339"/>
      <c r="D201" s="339"/>
      <c r="E201" s="339"/>
      <c r="F201" s="340"/>
      <c r="G201" s="296"/>
      <c r="H201" s="304"/>
      <c r="I201" s="61"/>
      <c r="J201" s="62"/>
      <c r="K201" s="62"/>
      <c r="L201" s="62"/>
      <c r="M201" s="62"/>
    </row>
    <row r="202" spans="1:13">
      <c r="A202" s="119">
        <v>0</v>
      </c>
      <c r="C202" s="3">
        <v>123525</v>
      </c>
      <c r="D202" s="3" t="s">
        <v>2782</v>
      </c>
      <c r="E202" s="3" t="s">
        <v>2084</v>
      </c>
      <c r="F202" s="3" t="s">
        <v>7</v>
      </c>
      <c r="G202" s="5">
        <v>12.79</v>
      </c>
      <c r="H202" s="5">
        <f t="shared" ref="H202:H207" si="53">ROUND(G202*Курс_EUR,2)</f>
        <v>1342.95</v>
      </c>
      <c r="I202" s="61"/>
      <c r="J202" s="62">
        <f t="shared" ref="J202:J207" si="54">G202*(1-Скидка_ROXELPRO_Ind)</f>
        <v>12.79</v>
      </c>
      <c r="K202" s="62">
        <f t="shared" ref="K202:K207" si="55">J202*I202</f>
        <v>0</v>
      </c>
      <c r="L202" s="62">
        <f t="shared" ref="L202:L207" si="56">H202*(1-Скидка_ROXELPRO_Ind)</f>
        <v>1342.95</v>
      </c>
      <c r="M202" s="62">
        <f t="shared" ref="M202:M207" si="57">I202*L202</f>
        <v>0</v>
      </c>
    </row>
    <row r="203" spans="1:13">
      <c r="A203" s="119">
        <v>0</v>
      </c>
      <c r="B203" s="83"/>
      <c r="C203" s="3">
        <v>123543</v>
      </c>
      <c r="D203" s="3" t="s">
        <v>3165</v>
      </c>
      <c r="E203" s="3" t="s">
        <v>3081</v>
      </c>
      <c r="F203" s="3" t="s">
        <v>7</v>
      </c>
      <c r="G203" s="5">
        <v>10.91</v>
      </c>
      <c r="H203" s="5">
        <f t="shared" si="53"/>
        <v>1145.55</v>
      </c>
      <c r="I203" s="61"/>
      <c r="J203" s="62">
        <f t="shared" si="54"/>
        <v>10.91</v>
      </c>
      <c r="K203" s="62">
        <f t="shared" si="55"/>
        <v>0</v>
      </c>
      <c r="L203" s="62">
        <f t="shared" si="56"/>
        <v>1145.55</v>
      </c>
      <c r="M203" s="62">
        <f t="shared" si="57"/>
        <v>0</v>
      </c>
    </row>
    <row r="204" spans="1:13">
      <c r="A204" s="119">
        <v>0</v>
      </c>
      <c r="B204" s="83"/>
      <c r="C204" s="3">
        <v>123544</v>
      </c>
      <c r="D204" s="3" t="s">
        <v>3166</v>
      </c>
      <c r="E204" s="3" t="s">
        <v>3081</v>
      </c>
      <c r="F204" s="3" t="s">
        <v>7</v>
      </c>
      <c r="G204" s="5">
        <v>11.96</v>
      </c>
      <c r="H204" s="5">
        <f t="shared" si="53"/>
        <v>1255.8</v>
      </c>
      <c r="I204" s="61"/>
      <c r="J204" s="62">
        <f t="shared" si="54"/>
        <v>11.96</v>
      </c>
      <c r="K204" s="62">
        <f t="shared" si="55"/>
        <v>0</v>
      </c>
      <c r="L204" s="62">
        <f t="shared" si="56"/>
        <v>1255.8</v>
      </c>
      <c r="M204" s="62">
        <f t="shared" si="57"/>
        <v>0</v>
      </c>
    </row>
    <row r="205" spans="1:13">
      <c r="A205" s="119">
        <v>0</v>
      </c>
      <c r="B205" s="83"/>
      <c r="C205" s="3">
        <v>123561</v>
      </c>
      <c r="D205" s="3" t="s">
        <v>3276</v>
      </c>
      <c r="E205" s="3" t="s">
        <v>2084</v>
      </c>
      <c r="F205" s="3" t="s">
        <v>7</v>
      </c>
      <c r="G205" s="5">
        <v>5.39</v>
      </c>
      <c r="H205" s="5">
        <f t="shared" si="53"/>
        <v>565.95000000000005</v>
      </c>
      <c r="I205" s="61"/>
      <c r="J205" s="62">
        <f t="shared" si="54"/>
        <v>5.39</v>
      </c>
      <c r="K205" s="62">
        <f t="shared" si="55"/>
        <v>0</v>
      </c>
      <c r="L205" s="62">
        <f t="shared" si="56"/>
        <v>565.95000000000005</v>
      </c>
      <c r="M205" s="62">
        <f t="shared" si="57"/>
        <v>0</v>
      </c>
    </row>
    <row r="206" spans="1:13">
      <c r="A206" s="119">
        <v>0</v>
      </c>
      <c r="B206" s="83"/>
      <c r="C206" s="3">
        <v>123562</v>
      </c>
      <c r="D206" s="3" t="s">
        <v>3082</v>
      </c>
      <c r="E206" s="3" t="s">
        <v>2084</v>
      </c>
      <c r="F206" s="3" t="s">
        <v>7</v>
      </c>
      <c r="G206" s="5">
        <v>8.8699999999999992</v>
      </c>
      <c r="H206" s="5">
        <f t="shared" si="53"/>
        <v>931.35</v>
      </c>
      <c r="I206" s="61"/>
      <c r="J206" s="62">
        <f t="shared" si="54"/>
        <v>8.8699999999999992</v>
      </c>
      <c r="K206" s="62">
        <f t="shared" si="55"/>
        <v>0</v>
      </c>
      <c r="L206" s="62">
        <f t="shared" si="56"/>
        <v>931.35</v>
      </c>
      <c r="M206" s="62">
        <f t="shared" si="57"/>
        <v>0</v>
      </c>
    </row>
    <row r="207" spans="1:13">
      <c r="A207" s="119">
        <v>0</v>
      </c>
      <c r="B207" s="83"/>
      <c r="C207" s="3">
        <v>123582</v>
      </c>
      <c r="D207" s="3" t="s">
        <v>3083</v>
      </c>
      <c r="E207" s="3" t="s">
        <v>2084</v>
      </c>
      <c r="F207" s="3" t="s">
        <v>7</v>
      </c>
      <c r="G207" s="5">
        <v>8.8699999999999992</v>
      </c>
      <c r="H207" s="5">
        <f t="shared" si="53"/>
        <v>931.35</v>
      </c>
      <c r="I207" s="61"/>
      <c r="J207" s="62">
        <f t="shared" si="54"/>
        <v>8.8699999999999992</v>
      </c>
      <c r="K207" s="62">
        <f t="shared" si="55"/>
        <v>0</v>
      </c>
      <c r="L207" s="62">
        <f t="shared" si="56"/>
        <v>931.35</v>
      </c>
      <c r="M207" s="62">
        <f t="shared" si="57"/>
        <v>0</v>
      </c>
    </row>
    <row r="208" spans="1:13">
      <c r="A208" s="119"/>
      <c r="B208" s="83"/>
      <c r="C208" s="3"/>
      <c r="D208" s="3"/>
      <c r="E208" s="3"/>
      <c r="F208" s="3"/>
      <c r="G208" s="5"/>
      <c r="H208" s="5"/>
      <c r="I208" s="61"/>
      <c r="J208" s="62"/>
      <c r="K208" s="62"/>
      <c r="L208" s="62"/>
      <c r="M208" s="62"/>
    </row>
    <row r="209" spans="1:13">
      <c r="A209" s="119">
        <v>0</v>
      </c>
      <c r="B209" s="83"/>
      <c r="C209" s="3">
        <v>123721</v>
      </c>
      <c r="D209" s="3" t="s">
        <v>3167</v>
      </c>
      <c r="E209" s="3" t="s">
        <v>1985</v>
      </c>
      <c r="F209" s="3" t="s">
        <v>7</v>
      </c>
      <c r="G209" s="5">
        <v>6.67</v>
      </c>
      <c r="H209" s="5">
        <f>ROUND(G209*Курс_EUR,2)</f>
        <v>700.35</v>
      </c>
      <c r="I209" s="61"/>
      <c r="J209" s="62">
        <f>G209*(1-Скидка_ROXELPRO_Ind)</f>
        <v>6.67</v>
      </c>
      <c r="K209" s="62">
        <f>J209*I209</f>
        <v>0</v>
      </c>
      <c r="L209" s="62">
        <f>H209*(1-Скидка_ROXELPRO_Ind)</f>
        <v>700.35</v>
      </c>
      <c r="M209" s="62">
        <f>I209*L209</f>
        <v>0</v>
      </c>
    </row>
    <row r="210" spans="1:13">
      <c r="A210" s="119">
        <v>0</v>
      </c>
      <c r="B210" s="83"/>
      <c r="C210" s="3">
        <v>123725</v>
      </c>
      <c r="D210" s="3" t="s">
        <v>3168</v>
      </c>
      <c r="E210" s="3" t="s">
        <v>1982</v>
      </c>
      <c r="F210" s="3" t="s">
        <v>7</v>
      </c>
      <c r="G210" s="5">
        <v>23.16</v>
      </c>
      <c r="H210" s="5">
        <f>ROUND(G210*Курс_EUR,2)</f>
        <v>2431.8000000000002</v>
      </c>
      <c r="I210" s="61"/>
      <c r="J210" s="62">
        <f>G210*(1-Скидка_ROXELPRO_Ind)</f>
        <v>23.16</v>
      </c>
      <c r="K210" s="62">
        <f>J210*I210</f>
        <v>0</v>
      </c>
      <c r="L210" s="62">
        <f>H210*(1-Скидка_ROXELPRO_Ind)</f>
        <v>2431.8000000000002</v>
      </c>
      <c r="M210" s="62">
        <f>I210*L210</f>
        <v>0</v>
      </c>
    </row>
    <row r="211" spans="1:13">
      <c r="A211" s="119">
        <v>0</v>
      </c>
      <c r="B211" s="83"/>
      <c r="C211" s="3">
        <v>123743</v>
      </c>
      <c r="D211" s="3" t="s">
        <v>3169</v>
      </c>
      <c r="E211" s="3" t="s">
        <v>1983</v>
      </c>
      <c r="F211" s="3" t="s">
        <v>7</v>
      </c>
      <c r="G211" s="5">
        <v>16.98</v>
      </c>
      <c r="H211" s="5">
        <f>ROUND(G211*Курс_EUR,2)</f>
        <v>1782.9</v>
      </c>
      <c r="I211" s="61"/>
      <c r="J211" s="62">
        <f>G211*(1-Скидка_ROXELPRO_Ind)</f>
        <v>16.98</v>
      </c>
      <c r="K211" s="62">
        <f>J211*I211</f>
        <v>0</v>
      </c>
      <c r="L211" s="62">
        <f>H211*(1-Скидка_ROXELPRO_Ind)</f>
        <v>1782.9</v>
      </c>
      <c r="M211" s="62">
        <f>I211*L211</f>
        <v>0</v>
      </c>
    </row>
    <row r="212" spans="1:13">
      <c r="A212" s="119">
        <v>0</v>
      </c>
      <c r="B212" s="83"/>
      <c r="C212" s="3">
        <v>123744</v>
      </c>
      <c r="D212" s="3" t="s">
        <v>3170</v>
      </c>
      <c r="E212" s="3" t="s">
        <v>1983</v>
      </c>
      <c r="F212" s="3" t="s">
        <v>7</v>
      </c>
      <c r="G212" s="5">
        <v>18.04</v>
      </c>
      <c r="H212" s="5">
        <f>ROUND(G212*Курс_EUR,2)</f>
        <v>1894.2</v>
      </c>
      <c r="I212" s="61"/>
      <c r="J212" s="62">
        <f>G212*(1-Скидка_ROXELPRO_Ind)</f>
        <v>18.04</v>
      </c>
      <c r="K212" s="62">
        <f>J212*I212</f>
        <v>0</v>
      </c>
      <c r="L212" s="62">
        <f>H212*(1-Скидка_ROXELPRO_Ind)</f>
        <v>1894.2</v>
      </c>
      <c r="M212" s="62">
        <f>I212*L212</f>
        <v>0</v>
      </c>
    </row>
    <row r="213" spans="1:13">
      <c r="A213" s="119">
        <v>0</v>
      </c>
      <c r="B213" s="83"/>
      <c r="C213" s="3">
        <v>123761</v>
      </c>
      <c r="D213" s="3" t="s">
        <v>3171</v>
      </c>
      <c r="E213" s="3" t="s">
        <v>1985</v>
      </c>
      <c r="F213" s="3" t="s">
        <v>7</v>
      </c>
      <c r="G213" s="5">
        <v>6.87</v>
      </c>
      <c r="H213" s="5">
        <f>ROUND(G213*Курс_EUR,2)</f>
        <v>721.35</v>
      </c>
      <c r="I213" s="61"/>
      <c r="J213" s="62">
        <f>G213*(1-Скидка_ROXELPRO_Ind)</f>
        <v>6.87</v>
      </c>
      <c r="K213" s="62">
        <f>J213*I213</f>
        <v>0</v>
      </c>
      <c r="L213" s="62">
        <f>H213*(1-Скидка_ROXELPRO_Ind)</f>
        <v>721.35</v>
      </c>
      <c r="M213" s="62">
        <f>I213*L213</f>
        <v>0</v>
      </c>
    </row>
    <row r="214" spans="1:13">
      <c r="A214" s="119"/>
      <c r="B214" s="83"/>
      <c r="C214" s="3"/>
      <c r="D214" s="3"/>
      <c r="E214" s="3"/>
      <c r="F214" s="3"/>
      <c r="G214" s="5"/>
      <c r="H214" s="5"/>
      <c r="I214" s="61"/>
      <c r="J214" s="62"/>
      <c r="K214" s="62"/>
      <c r="L214" s="62"/>
      <c r="M214" s="62"/>
    </row>
    <row r="215" spans="1:13">
      <c r="A215" s="119">
        <v>0</v>
      </c>
      <c r="C215" s="3">
        <v>123825</v>
      </c>
      <c r="D215" s="3" t="s">
        <v>4381</v>
      </c>
      <c r="E215" s="3" t="s">
        <v>2084</v>
      </c>
      <c r="F215" s="3" t="s">
        <v>7</v>
      </c>
      <c r="G215" s="5">
        <v>8.94</v>
      </c>
      <c r="H215" s="5">
        <f>ROUND(G215*Курс_EUR,2)</f>
        <v>938.7</v>
      </c>
      <c r="I215" s="61"/>
      <c r="J215" s="62">
        <f>G215*(1-Скидка_ROXELPRO_Ind)</f>
        <v>8.94</v>
      </c>
      <c r="K215" s="62">
        <f>J215*I215</f>
        <v>0</v>
      </c>
      <c r="L215" s="62">
        <f>H215*(1-Скидка_ROXELPRO_Ind)</f>
        <v>938.7</v>
      </c>
      <c r="M215" s="62">
        <f>I215*L215</f>
        <v>0</v>
      </c>
    </row>
    <row r="216" spans="1:13">
      <c r="A216" s="119">
        <v>0</v>
      </c>
      <c r="C216" s="3">
        <v>123844</v>
      </c>
      <c r="D216" s="3" t="s">
        <v>4382</v>
      </c>
      <c r="E216" s="3" t="s">
        <v>3081</v>
      </c>
      <c r="F216" s="3" t="s">
        <v>7</v>
      </c>
      <c r="G216" s="5">
        <v>9.4700000000000006</v>
      </c>
      <c r="H216" s="5">
        <f>ROUND(G216*Курс_EUR,2)</f>
        <v>994.35</v>
      </c>
      <c r="I216" s="61"/>
      <c r="J216" s="62">
        <f>G216*(1-Скидка_ROXELPRO_Ind)</f>
        <v>9.4700000000000006</v>
      </c>
      <c r="K216" s="62">
        <f>J216*I216</f>
        <v>0</v>
      </c>
      <c r="L216" s="62">
        <f>H216*(1-Скидка_ROXELPRO_Ind)</f>
        <v>994.35</v>
      </c>
      <c r="M216" s="62">
        <f>I216*L216</f>
        <v>0</v>
      </c>
    </row>
    <row r="217" spans="1:13" ht="12.45" thickBot="1">
      <c r="A217" s="119"/>
      <c r="C217" s="3"/>
      <c r="D217" s="3"/>
      <c r="E217" s="3"/>
      <c r="F217" s="3"/>
      <c r="G217" s="5"/>
      <c r="H217" s="5"/>
      <c r="I217" s="61"/>
      <c r="J217" s="62"/>
      <c r="K217" s="62"/>
      <c r="L217" s="62"/>
      <c r="M217" s="62"/>
    </row>
    <row r="218" spans="1:13" ht="12.45" thickBot="1">
      <c r="A218" s="119"/>
      <c r="B218" s="338" t="s">
        <v>3153</v>
      </c>
      <c r="C218" s="339"/>
      <c r="D218" s="339"/>
      <c r="E218" s="339"/>
      <c r="F218" s="340"/>
      <c r="G218" s="296"/>
      <c r="H218" s="304"/>
      <c r="I218" s="61"/>
      <c r="J218" s="62"/>
      <c r="K218" s="62"/>
      <c r="L218" s="62"/>
      <c r="M218" s="62"/>
    </row>
    <row r="219" spans="1:13">
      <c r="A219" s="119">
        <v>0</v>
      </c>
      <c r="C219" s="3">
        <v>126710</v>
      </c>
      <c r="D219" s="3" t="s">
        <v>4742</v>
      </c>
      <c r="E219" s="3" t="s">
        <v>1551</v>
      </c>
      <c r="F219" s="3" t="s">
        <v>7</v>
      </c>
      <c r="G219" s="5">
        <v>1.77</v>
      </c>
      <c r="H219" s="5">
        <f t="shared" ref="H219:H225" si="58">ROUND(G219*Курс_EUR,2)</f>
        <v>185.85</v>
      </c>
      <c r="I219" s="61"/>
      <c r="J219" s="62">
        <f t="shared" ref="J219:J225" si="59">G219*(1-Скидка_ROXELPRO_Ind)</f>
        <v>1.77</v>
      </c>
      <c r="K219" s="62">
        <f t="shared" ref="K219:K225" si="60">J219*I219</f>
        <v>0</v>
      </c>
      <c r="L219" s="62">
        <f t="shared" ref="L219:L225" si="61">H219*(1-Скидка_ROXELPRO_Ind)</f>
        <v>185.85</v>
      </c>
      <c r="M219" s="62">
        <f t="shared" ref="M219:M225" si="62">I219*L219</f>
        <v>0</v>
      </c>
    </row>
    <row r="220" spans="1:13">
      <c r="A220" s="119">
        <v>0</v>
      </c>
      <c r="C220" s="3">
        <v>126711</v>
      </c>
      <c r="D220" s="3" t="s">
        <v>4743</v>
      </c>
      <c r="E220" s="3" t="s">
        <v>1551</v>
      </c>
      <c r="F220" s="3" t="s">
        <v>7</v>
      </c>
      <c r="G220" s="5">
        <v>3.65</v>
      </c>
      <c r="H220" s="5">
        <f t="shared" si="58"/>
        <v>383.25</v>
      </c>
      <c r="I220" s="61"/>
      <c r="J220" s="62">
        <f t="shared" si="59"/>
        <v>3.65</v>
      </c>
      <c r="K220" s="62">
        <f t="shared" si="60"/>
        <v>0</v>
      </c>
      <c r="L220" s="62">
        <f t="shared" si="61"/>
        <v>383.25</v>
      </c>
      <c r="M220" s="62">
        <f t="shared" si="62"/>
        <v>0</v>
      </c>
    </row>
    <row r="221" spans="1:13">
      <c r="A221" s="119">
        <v>0</v>
      </c>
      <c r="C221" s="3">
        <v>126712</v>
      </c>
      <c r="D221" s="3" t="s">
        <v>4744</v>
      </c>
      <c r="E221" s="3" t="s">
        <v>1551</v>
      </c>
      <c r="F221" s="3" t="s">
        <v>7</v>
      </c>
      <c r="G221" s="5">
        <v>1.31</v>
      </c>
      <c r="H221" s="5">
        <f t="shared" si="58"/>
        <v>137.55000000000001</v>
      </c>
      <c r="I221" s="61"/>
      <c r="J221" s="62">
        <f t="shared" si="59"/>
        <v>1.31</v>
      </c>
      <c r="K221" s="62">
        <f t="shared" si="60"/>
        <v>0</v>
      </c>
      <c r="L221" s="62">
        <f t="shared" si="61"/>
        <v>137.55000000000001</v>
      </c>
      <c r="M221" s="62">
        <f t="shared" si="62"/>
        <v>0</v>
      </c>
    </row>
    <row r="222" spans="1:13">
      <c r="A222" s="119">
        <v>0</v>
      </c>
      <c r="C222" s="3">
        <v>126713</v>
      </c>
      <c r="D222" s="3" t="s">
        <v>4745</v>
      </c>
      <c r="E222" s="3" t="s">
        <v>1551</v>
      </c>
      <c r="F222" s="3" t="s">
        <v>7</v>
      </c>
      <c r="G222" s="5">
        <v>1.55</v>
      </c>
      <c r="H222" s="5">
        <f t="shared" si="58"/>
        <v>162.75</v>
      </c>
      <c r="I222" s="61"/>
      <c r="J222" s="62">
        <f t="shared" si="59"/>
        <v>1.55</v>
      </c>
      <c r="K222" s="62">
        <f t="shared" si="60"/>
        <v>0</v>
      </c>
      <c r="L222" s="62">
        <f t="shared" si="61"/>
        <v>162.75</v>
      </c>
      <c r="M222" s="62">
        <f t="shared" si="62"/>
        <v>0</v>
      </c>
    </row>
    <row r="223" spans="1:13">
      <c r="A223" s="119">
        <v>0</v>
      </c>
      <c r="C223" s="3">
        <v>126716</v>
      </c>
      <c r="D223" s="3" t="s">
        <v>4746</v>
      </c>
      <c r="E223" s="3" t="s">
        <v>1551</v>
      </c>
      <c r="F223" s="3" t="s">
        <v>7</v>
      </c>
      <c r="G223" s="5">
        <v>1.55</v>
      </c>
      <c r="H223" s="5">
        <f t="shared" si="58"/>
        <v>162.75</v>
      </c>
      <c r="I223" s="61"/>
      <c r="J223" s="62">
        <f t="shared" si="59"/>
        <v>1.55</v>
      </c>
      <c r="K223" s="62">
        <f t="shared" si="60"/>
        <v>0</v>
      </c>
      <c r="L223" s="62">
        <f t="shared" si="61"/>
        <v>162.75</v>
      </c>
      <c r="M223" s="62">
        <f t="shared" si="62"/>
        <v>0</v>
      </c>
    </row>
    <row r="224" spans="1:13">
      <c r="A224" s="119">
        <v>0</v>
      </c>
      <c r="C224" s="3">
        <v>126730</v>
      </c>
      <c r="D224" s="3" t="s">
        <v>4747</v>
      </c>
      <c r="E224" s="3" t="s">
        <v>2085</v>
      </c>
      <c r="F224" s="3" t="s">
        <v>7</v>
      </c>
      <c r="G224" s="5">
        <v>84.3</v>
      </c>
      <c r="H224" s="5">
        <f t="shared" si="58"/>
        <v>8851.5</v>
      </c>
      <c r="I224" s="61"/>
      <c r="J224" s="62">
        <f t="shared" si="59"/>
        <v>84.3</v>
      </c>
      <c r="K224" s="62">
        <f t="shared" si="60"/>
        <v>0</v>
      </c>
      <c r="L224" s="62">
        <f t="shared" si="61"/>
        <v>8851.5</v>
      </c>
      <c r="M224" s="62">
        <f t="shared" si="62"/>
        <v>0</v>
      </c>
    </row>
    <row r="225" spans="1:13">
      <c r="A225" s="119">
        <v>0</v>
      </c>
      <c r="C225" s="3">
        <v>126731</v>
      </c>
      <c r="D225" s="3" t="s">
        <v>4748</v>
      </c>
      <c r="E225" s="3" t="s">
        <v>2085</v>
      </c>
      <c r="F225" s="3" t="s">
        <v>7</v>
      </c>
      <c r="G225" s="5">
        <v>103.65</v>
      </c>
      <c r="H225" s="5">
        <f t="shared" si="58"/>
        <v>10883.25</v>
      </c>
      <c r="I225" s="61"/>
      <c r="J225" s="62">
        <f t="shared" si="59"/>
        <v>103.65</v>
      </c>
      <c r="K225" s="62">
        <f t="shared" si="60"/>
        <v>0</v>
      </c>
      <c r="L225" s="62">
        <f t="shared" si="61"/>
        <v>10883.25</v>
      </c>
      <c r="M225" s="62">
        <f t="shared" si="62"/>
        <v>0</v>
      </c>
    </row>
    <row r="226" spans="1:13" ht="12.45" thickBot="1">
      <c r="A226" s="119"/>
      <c r="C226" s="3"/>
      <c r="D226" s="3"/>
      <c r="E226" s="3"/>
      <c r="F226" s="3"/>
      <c r="G226" s="5"/>
      <c r="H226" s="5"/>
      <c r="I226" s="61"/>
      <c r="J226" s="62"/>
      <c r="K226" s="62"/>
      <c r="L226" s="62"/>
      <c r="M226" s="62"/>
    </row>
    <row r="227" spans="1:13" ht="12.45" thickBot="1">
      <c r="A227" s="119"/>
      <c r="B227" s="338" t="s">
        <v>4881</v>
      </c>
      <c r="C227" s="339"/>
      <c r="D227" s="339"/>
      <c r="E227" s="339"/>
      <c r="F227" s="340"/>
      <c r="G227" s="296"/>
      <c r="H227" s="304"/>
      <c r="I227" s="61"/>
      <c r="J227" s="62"/>
      <c r="K227" s="62"/>
      <c r="L227" s="62"/>
      <c r="M227" s="62"/>
    </row>
    <row r="228" spans="1:13">
      <c r="A228" s="119">
        <v>0</v>
      </c>
      <c r="C228" s="3">
        <v>132231</v>
      </c>
      <c r="D228" s="3" t="s">
        <v>4882</v>
      </c>
      <c r="E228" s="3" t="s">
        <v>4883</v>
      </c>
      <c r="F228" s="3" t="s">
        <v>7</v>
      </c>
      <c r="G228" s="5">
        <v>13.2</v>
      </c>
      <c r="H228" s="5">
        <f t="shared" ref="H228:H229" si="63">ROUND(G228*Курс_EUR,2)</f>
        <v>1386</v>
      </c>
      <c r="I228" s="61"/>
      <c r="J228" s="62">
        <f t="shared" ref="J228:J229" si="64">G228*(1-Скидка_ROXELPRO_Ind)</f>
        <v>13.2</v>
      </c>
      <c r="K228" s="62">
        <f t="shared" ref="K228:K229" si="65">J228*I228</f>
        <v>0</v>
      </c>
      <c r="L228" s="62">
        <f t="shared" ref="L228:L229" si="66">H228*(1-Скидка_ROXELPRO_Ind)</f>
        <v>1386</v>
      </c>
      <c r="M228" s="62">
        <f t="shared" ref="M228:M229" si="67">I228*L228</f>
        <v>0</v>
      </c>
    </row>
    <row r="229" spans="1:13">
      <c r="A229" s="119">
        <v>0</v>
      </c>
      <c r="C229" s="3">
        <v>132232</v>
      </c>
      <c r="D229" s="3" t="s">
        <v>4884</v>
      </c>
      <c r="E229" s="3" t="s">
        <v>4883</v>
      </c>
      <c r="F229" s="3" t="s">
        <v>7</v>
      </c>
      <c r="G229" s="5">
        <v>13.2</v>
      </c>
      <c r="H229" s="5">
        <f t="shared" si="63"/>
        <v>1386</v>
      </c>
      <c r="I229" s="61"/>
      <c r="J229" s="62">
        <f t="shared" si="64"/>
        <v>13.2</v>
      </c>
      <c r="K229" s="62">
        <f t="shared" si="65"/>
        <v>0</v>
      </c>
      <c r="L229" s="62">
        <f t="shared" si="66"/>
        <v>1386</v>
      </c>
      <c r="M229" s="62">
        <f t="shared" si="67"/>
        <v>0</v>
      </c>
    </row>
    <row r="230" spans="1:13" ht="12.45" thickBot="1">
      <c r="A230" s="119"/>
      <c r="C230" s="3"/>
      <c r="D230" s="3"/>
      <c r="E230" s="3"/>
      <c r="F230" s="3"/>
      <c r="G230" s="5"/>
      <c r="H230" s="5"/>
      <c r="I230" s="61"/>
      <c r="J230" s="62"/>
      <c r="K230" s="62"/>
      <c r="L230" s="62"/>
      <c r="M230" s="62"/>
    </row>
    <row r="231" spans="1:13" ht="12.45" thickBot="1">
      <c r="A231" s="119"/>
      <c r="B231" s="338" t="s">
        <v>2569</v>
      </c>
      <c r="C231" s="339"/>
      <c r="D231" s="339"/>
      <c r="E231" s="339"/>
      <c r="F231" s="340"/>
      <c r="G231" s="296"/>
      <c r="H231" s="304"/>
      <c r="I231" s="61"/>
      <c r="J231" s="62"/>
      <c r="K231" s="62"/>
      <c r="L231" s="62"/>
      <c r="M231" s="62"/>
    </row>
    <row r="232" spans="1:13">
      <c r="A232" s="119">
        <v>0</v>
      </c>
      <c r="C232" s="3">
        <v>132430</v>
      </c>
      <c r="D232" s="3" t="s">
        <v>2756</v>
      </c>
      <c r="E232" s="3" t="s">
        <v>2078</v>
      </c>
      <c r="F232" s="3" t="s">
        <v>7</v>
      </c>
      <c r="G232" s="5">
        <v>8.58</v>
      </c>
      <c r="H232" s="5">
        <f t="shared" ref="H232:H247" si="68">ROUND(G232*Курс_EUR,2)</f>
        <v>900.9</v>
      </c>
      <c r="I232" s="61"/>
      <c r="J232" s="62">
        <f t="shared" ref="J232:J247" si="69">G232*(1-Скидка_ROXELPRO_Ind)</f>
        <v>8.58</v>
      </c>
      <c r="K232" s="62">
        <f t="shared" ref="K232:K247" si="70">J232*I232</f>
        <v>0</v>
      </c>
      <c r="L232" s="62">
        <f t="shared" ref="L232:L247" si="71">H232*(1-Скидка_ROXELPRO_Ind)</f>
        <v>900.9</v>
      </c>
      <c r="M232" s="62">
        <f t="shared" ref="M232:M247" si="72">I232*L232</f>
        <v>0</v>
      </c>
    </row>
    <row r="233" spans="1:13">
      <c r="A233" s="119">
        <v>0</v>
      </c>
      <c r="C233" s="3">
        <v>132431</v>
      </c>
      <c r="D233" s="3" t="s">
        <v>2757</v>
      </c>
      <c r="E233" s="3" t="s">
        <v>2078</v>
      </c>
      <c r="F233" s="3" t="s">
        <v>7</v>
      </c>
      <c r="G233" s="5">
        <v>8.58</v>
      </c>
      <c r="H233" s="5">
        <f t="shared" si="68"/>
        <v>900.9</v>
      </c>
      <c r="I233" s="61"/>
      <c r="J233" s="62">
        <f t="shared" si="69"/>
        <v>8.58</v>
      </c>
      <c r="K233" s="62">
        <f t="shared" si="70"/>
        <v>0</v>
      </c>
      <c r="L233" s="62">
        <f t="shared" si="71"/>
        <v>900.9</v>
      </c>
      <c r="M233" s="62">
        <f t="shared" si="72"/>
        <v>0</v>
      </c>
    </row>
    <row r="234" spans="1:13">
      <c r="A234" s="119">
        <v>0</v>
      </c>
      <c r="C234" s="3">
        <v>132432</v>
      </c>
      <c r="D234" s="3" t="s">
        <v>2758</v>
      </c>
      <c r="E234" s="3" t="s">
        <v>2078</v>
      </c>
      <c r="F234" s="3" t="s">
        <v>7</v>
      </c>
      <c r="G234" s="5">
        <v>8.58</v>
      </c>
      <c r="H234" s="5">
        <f t="shared" si="68"/>
        <v>900.9</v>
      </c>
      <c r="I234" s="61"/>
      <c r="J234" s="62">
        <f t="shared" si="69"/>
        <v>8.58</v>
      </c>
      <c r="K234" s="62">
        <f t="shared" si="70"/>
        <v>0</v>
      </c>
      <c r="L234" s="62">
        <f t="shared" si="71"/>
        <v>900.9</v>
      </c>
      <c r="M234" s="62">
        <f t="shared" si="72"/>
        <v>0</v>
      </c>
    </row>
    <row r="235" spans="1:13">
      <c r="A235" s="119">
        <v>0</v>
      </c>
      <c r="C235" s="3">
        <v>132433</v>
      </c>
      <c r="D235" s="3" t="s">
        <v>2759</v>
      </c>
      <c r="E235" s="3" t="s">
        <v>2078</v>
      </c>
      <c r="F235" s="3" t="s">
        <v>7</v>
      </c>
      <c r="G235" s="5">
        <v>8.84</v>
      </c>
      <c r="H235" s="5">
        <f t="shared" si="68"/>
        <v>928.2</v>
      </c>
      <c r="I235" s="61"/>
      <c r="J235" s="62">
        <f t="shared" si="69"/>
        <v>8.84</v>
      </c>
      <c r="K235" s="62">
        <f t="shared" si="70"/>
        <v>0</v>
      </c>
      <c r="L235" s="62">
        <f t="shared" si="71"/>
        <v>928.2</v>
      </c>
      <c r="M235" s="62">
        <f t="shared" si="72"/>
        <v>0</v>
      </c>
    </row>
    <row r="236" spans="1:13">
      <c r="A236" s="119">
        <v>0</v>
      </c>
      <c r="C236" s="3">
        <v>132434</v>
      </c>
      <c r="D236" s="3" t="s">
        <v>2760</v>
      </c>
      <c r="E236" s="3" t="s">
        <v>2078</v>
      </c>
      <c r="F236" s="3" t="s">
        <v>7</v>
      </c>
      <c r="G236" s="5">
        <v>8.84</v>
      </c>
      <c r="H236" s="5">
        <f t="shared" si="68"/>
        <v>928.2</v>
      </c>
      <c r="I236" s="61"/>
      <c r="J236" s="62">
        <f t="shared" si="69"/>
        <v>8.84</v>
      </c>
      <c r="K236" s="62">
        <f t="shared" si="70"/>
        <v>0</v>
      </c>
      <c r="L236" s="62">
        <f t="shared" si="71"/>
        <v>928.2</v>
      </c>
      <c r="M236" s="62">
        <f t="shared" si="72"/>
        <v>0</v>
      </c>
    </row>
    <row r="237" spans="1:13">
      <c r="A237" s="119">
        <v>0</v>
      </c>
      <c r="C237" s="3">
        <v>132435</v>
      </c>
      <c r="D237" s="3" t="s">
        <v>2761</v>
      </c>
      <c r="E237" s="3" t="s">
        <v>2078</v>
      </c>
      <c r="F237" s="3" t="s">
        <v>7</v>
      </c>
      <c r="G237" s="5">
        <v>8.84</v>
      </c>
      <c r="H237" s="5">
        <f t="shared" si="68"/>
        <v>928.2</v>
      </c>
      <c r="I237" s="61"/>
      <c r="J237" s="62">
        <f t="shared" si="69"/>
        <v>8.84</v>
      </c>
      <c r="K237" s="62">
        <f t="shared" si="70"/>
        <v>0</v>
      </c>
      <c r="L237" s="62">
        <f t="shared" si="71"/>
        <v>928.2</v>
      </c>
      <c r="M237" s="62">
        <f t="shared" si="72"/>
        <v>0</v>
      </c>
    </row>
    <row r="238" spans="1:13">
      <c r="A238" s="119">
        <v>0</v>
      </c>
      <c r="C238" s="3">
        <v>132436</v>
      </c>
      <c r="D238" s="3" t="s">
        <v>2762</v>
      </c>
      <c r="E238" s="3" t="s">
        <v>2078</v>
      </c>
      <c r="F238" s="3" t="s">
        <v>7</v>
      </c>
      <c r="G238" s="5">
        <v>9.1</v>
      </c>
      <c r="H238" s="5">
        <f t="shared" si="68"/>
        <v>955.5</v>
      </c>
      <c r="I238" s="61"/>
      <c r="J238" s="62">
        <f t="shared" si="69"/>
        <v>9.1</v>
      </c>
      <c r="K238" s="62">
        <f t="shared" si="70"/>
        <v>0</v>
      </c>
      <c r="L238" s="62">
        <f t="shared" si="71"/>
        <v>955.5</v>
      </c>
      <c r="M238" s="62">
        <f t="shared" si="72"/>
        <v>0</v>
      </c>
    </row>
    <row r="239" spans="1:13">
      <c r="A239" s="119">
        <v>0</v>
      </c>
      <c r="C239" s="3">
        <v>132437</v>
      </c>
      <c r="D239" s="3" t="s">
        <v>2763</v>
      </c>
      <c r="E239" s="3" t="s">
        <v>2078</v>
      </c>
      <c r="F239" s="3" t="s">
        <v>7</v>
      </c>
      <c r="G239" s="5">
        <v>9.1</v>
      </c>
      <c r="H239" s="5">
        <f t="shared" si="68"/>
        <v>955.5</v>
      </c>
      <c r="I239" s="61"/>
      <c r="J239" s="62">
        <f t="shared" si="69"/>
        <v>9.1</v>
      </c>
      <c r="K239" s="62">
        <f t="shared" si="70"/>
        <v>0</v>
      </c>
      <c r="L239" s="62">
        <f t="shared" si="71"/>
        <v>955.5</v>
      </c>
      <c r="M239" s="62">
        <f t="shared" si="72"/>
        <v>0</v>
      </c>
    </row>
    <row r="240" spans="1:13">
      <c r="A240" s="119">
        <v>0</v>
      </c>
      <c r="C240" s="3">
        <v>132438</v>
      </c>
      <c r="D240" s="3" t="s">
        <v>2764</v>
      </c>
      <c r="E240" s="3" t="s">
        <v>2078</v>
      </c>
      <c r="F240" s="3" t="s">
        <v>7</v>
      </c>
      <c r="G240" s="5">
        <v>9.1</v>
      </c>
      <c r="H240" s="5">
        <f t="shared" si="68"/>
        <v>955.5</v>
      </c>
      <c r="I240" s="61"/>
      <c r="J240" s="62">
        <f t="shared" si="69"/>
        <v>9.1</v>
      </c>
      <c r="K240" s="62">
        <f t="shared" si="70"/>
        <v>0</v>
      </c>
      <c r="L240" s="62">
        <f t="shared" si="71"/>
        <v>955.5</v>
      </c>
      <c r="M240" s="62">
        <f t="shared" si="72"/>
        <v>0</v>
      </c>
    </row>
    <row r="241" spans="1:14">
      <c r="A241" s="119">
        <v>0</v>
      </c>
      <c r="C241" s="3">
        <v>132439</v>
      </c>
      <c r="D241" s="3" t="s">
        <v>2765</v>
      </c>
      <c r="E241" s="3" t="s">
        <v>2078</v>
      </c>
      <c r="F241" s="3" t="s">
        <v>7</v>
      </c>
      <c r="G241" s="5">
        <v>9.1</v>
      </c>
      <c r="H241" s="5">
        <f t="shared" si="68"/>
        <v>955.5</v>
      </c>
      <c r="I241" s="61"/>
      <c r="J241" s="62">
        <f t="shared" si="69"/>
        <v>9.1</v>
      </c>
      <c r="K241" s="62">
        <f t="shared" si="70"/>
        <v>0</v>
      </c>
      <c r="L241" s="62">
        <f t="shared" si="71"/>
        <v>955.5</v>
      </c>
      <c r="M241" s="62">
        <f t="shared" si="72"/>
        <v>0</v>
      </c>
    </row>
    <row r="242" spans="1:14">
      <c r="A242" s="119">
        <v>0</v>
      </c>
      <c r="C242" s="3">
        <v>132440</v>
      </c>
      <c r="D242" s="3" t="s">
        <v>2522</v>
      </c>
      <c r="E242" s="3" t="s">
        <v>2078</v>
      </c>
      <c r="F242" s="3" t="s">
        <v>7</v>
      </c>
      <c r="G242" s="5">
        <v>8.58</v>
      </c>
      <c r="H242" s="5">
        <f t="shared" si="68"/>
        <v>900.9</v>
      </c>
      <c r="I242" s="61"/>
      <c r="J242" s="62">
        <f t="shared" si="69"/>
        <v>8.58</v>
      </c>
      <c r="K242" s="62">
        <f t="shared" si="70"/>
        <v>0</v>
      </c>
      <c r="L242" s="62">
        <f t="shared" si="71"/>
        <v>900.9</v>
      </c>
      <c r="M242" s="62">
        <f t="shared" si="72"/>
        <v>0</v>
      </c>
      <c r="N242" s="83"/>
    </row>
    <row r="243" spans="1:14">
      <c r="A243" s="119">
        <v>0</v>
      </c>
      <c r="C243" s="3">
        <v>132441</v>
      </c>
      <c r="D243" s="3" t="s">
        <v>2523</v>
      </c>
      <c r="E243" s="3" t="s">
        <v>2078</v>
      </c>
      <c r="F243" s="3" t="s">
        <v>7</v>
      </c>
      <c r="G243" s="5">
        <v>8.58</v>
      </c>
      <c r="H243" s="5">
        <f t="shared" si="68"/>
        <v>900.9</v>
      </c>
      <c r="I243" s="61"/>
      <c r="J243" s="62">
        <f t="shared" si="69"/>
        <v>8.58</v>
      </c>
      <c r="K243" s="62">
        <f t="shared" si="70"/>
        <v>0</v>
      </c>
      <c r="L243" s="62">
        <f t="shared" si="71"/>
        <v>900.9</v>
      </c>
      <c r="M243" s="62">
        <f t="shared" si="72"/>
        <v>0</v>
      </c>
      <c r="N243" s="83"/>
    </row>
    <row r="244" spans="1:14">
      <c r="A244" s="119">
        <v>0</v>
      </c>
      <c r="C244" s="3">
        <v>132442</v>
      </c>
      <c r="D244" s="3" t="s">
        <v>2524</v>
      </c>
      <c r="E244" s="3" t="s">
        <v>2078</v>
      </c>
      <c r="F244" s="3" t="s">
        <v>7</v>
      </c>
      <c r="G244" s="5">
        <v>8.58</v>
      </c>
      <c r="H244" s="5">
        <f t="shared" si="68"/>
        <v>900.9</v>
      </c>
      <c r="I244" s="61"/>
      <c r="J244" s="62">
        <f t="shared" si="69"/>
        <v>8.58</v>
      </c>
      <c r="K244" s="62">
        <f t="shared" si="70"/>
        <v>0</v>
      </c>
      <c r="L244" s="62">
        <f t="shared" si="71"/>
        <v>900.9</v>
      </c>
      <c r="M244" s="62">
        <f t="shared" si="72"/>
        <v>0</v>
      </c>
      <c r="N244" s="83"/>
    </row>
    <row r="245" spans="1:14">
      <c r="A245" s="119">
        <v>0</v>
      </c>
      <c r="C245" s="3">
        <v>132443</v>
      </c>
      <c r="D245" s="3" t="s">
        <v>2525</v>
      </c>
      <c r="E245" s="3" t="s">
        <v>2078</v>
      </c>
      <c r="F245" s="3" t="s">
        <v>7</v>
      </c>
      <c r="G245" s="5">
        <v>8.84</v>
      </c>
      <c r="H245" s="5">
        <f t="shared" si="68"/>
        <v>928.2</v>
      </c>
      <c r="I245" s="61"/>
      <c r="J245" s="62">
        <f t="shared" si="69"/>
        <v>8.84</v>
      </c>
      <c r="K245" s="62">
        <f t="shared" si="70"/>
        <v>0</v>
      </c>
      <c r="L245" s="62">
        <f t="shared" si="71"/>
        <v>928.2</v>
      </c>
      <c r="M245" s="62">
        <f t="shared" si="72"/>
        <v>0</v>
      </c>
      <c r="N245" s="83"/>
    </row>
    <row r="246" spans="1:14">
      <c r="A246" s="119">
        <v>0</v>
      </c>
      <c r="C246" s="3">
        <v>132446</v>
      </c>
      <c r="D246" s="3" t="s">
        <v>2526</v>
      </c>
      <c r="E246" s="3" t="s">
        <v>2078</v>
      </c>
      <c r="F246" s="3" t="s">
        <v>7</v>
      </c>
      <c r="G246" s="5">
        <v>9.1</v>
      </c>
      <c r="H246" s="5">
        <f t="shared" si="68"/>
        <v>955.5</v>
      </c>
      <c r="I246" s="61"/>
      <c r="J246" s="62">
        <f t="shared" si="69"/>
        <v>9.1</v>
      </c>
      <c r="K246" s="62">
        <f t="shared" si="70"/>
        <v>0</v>
      </c>
      <c r="L246" s="62">
        <f t="shared" si="71"/>
        <v>955.5</v>
      </c>
      <c r="M246" s="62">
        <f t="shared" si="72"/>
        <v>0</v>
      </c>
      <c r="N246" s="83"/>
    </row>
    <row r="247" spans="1:14">
      <c r="A247" s="119">
        <v>0</v>
      </c>
      <c r="C247" s="3">
        <v>132447</v>
      </c>
      <c r="D247" s="3" t="s">
        <v>2527</v>
      </c>
      <c r="E247" s="3" t="s">
        <v>2078</v>
      </c>
      <c r="F247" s="3" t="s">
        <v>7</v>
      </c>
      <c r="G247" s="5">
        <v>9.1</v>
      </c>
      <c r="H247" s="5">
        <f t="shared" si="68"/>
        <v>955.5</v>
      </c>
      <c r="I247" s="61"/>
      <c r="J247" s="62">
        <f t="shared" si="69"/>
        <v>9.1</v>
      </c>
      <c r="K247" s="62">
        <f t="shared" si="70"/>
        <v>0</v>
      </c>
      <c r="L247" s="62">
        <f t="shared" si="71"/>
        <v>955.5</v>
      </c>
      <c r="M247" s="62">
        <f t="shared" si="72"/>
        <v>0</v>
      </c>
      <c r="N247" s="83"/>
    </row>
    <row r="248" spans="1:14">
      <c r="A248" s="119"/>
      <c r="C248" s="3"/>
      <c r="D248" s="3"/>
      <c r="E248" s="3"/>
      <c r="F248" s="3"/>
      <c r="G248" s="5"/>
      <c r="H248" s="5"/>
      <c r="I248" s="61"/>
      <c r="J248" s="62"/>
      <c r="K248" s="62"/>
      <c r="L248" s="62"/>
      <c r="M248" s="62"/>
      <c r="N248" s="83"/>
    </row>
    <row r="249" spans="1:14">
      <c r="A249" s="119">
        <v>0</v>
      </c>
      <c r="C249" s="3">
        <v>132450</v>
      </c>
      <c r="D249" s="3" t="s">
        <v>1945</v>
      </c>
      <c r="E249" s="3" t="s">
        <v>2079</v>
      </c>
      <c r="F249" s="3" t="s">
        <v>7</v>
      </c>
      <c r="G249" s="5">
        <v>12.25</v>
      </c>
      <c r="H249" s="5">
        <f t="shared" ref="H249:H264" si="73">ROUND(G249*Курс_EUR,2)</f>
        <v>1286.25</v>
      </c>
      <c r="I249" s="61"/>
      <c r="J249" s="62">
        <f t="shared" ref="J249:J264" si="74">G249*(1-Скидка_ROXELPRO_Ind)</f>
        <v>12.25</v>
      </c>
      <c r="K249" s="62">
        <f t="shared" ref="K249:K264" si="75">J249*I249</f>
        <v>0</v>
      </c>
      <c r="L249" s="62">
        <f t="shared" ref="L249:L264" si="76">H249*(1-Скидка_ROXELPRO_Ind)</f>
        <v>1286.25</v>
      </c>
      <c r="M249" s="62">
        <f t="shared" ref="M249:M264" si="77">I249*L249</f>
        <v>0</v>
      </c>
    </row>
    <row r="250" spans="1:14">
      <c r="A250" s="119">
        <v>0</v>
      </c>
      <c r="C250" s="3">
        <v>132451</v>
      </c>
      <c r="D250" s="3" t="s">
        <v>1946</v>
      </c>
      <c r="E250" s="3" t="s">
        <v>2079</v>
      </c>
      <c r="F250" s="3" t="s">
        <v>7</v>
      </c>
      <c r="G250" s="5">
        <v>12.25</v>
      </c>
      <c r="H250" s="5">
        <f t="shared" si="73"/>
        <v>1286.25</v>
      </c>
      <c r="I250" s="61"/>
      <c r="J250" s="62">
        <f t="shared" si="74"/>
        <v>12.25</v>
      </c>
      <c r="K250" s="62">
        <f t="shared" si="75"/>
        <v>0</v>
      </c>
      <c r="L250" s="62">
        <f t="shared" si="76"/>
        <v>1286.25</v>
      </c>
      <c r="M250" s="62">
        <f t="shared" si="77"/>
        <v>0</v>
      </c>
    </row>
    <row r="251" spans="1:14">
      <c r="A251" s="119">
        <v>0</v>
      </c>
      <c r="C251" s="3">
        <v>132452</v>
      </c>
      <c r="D251" s="3" t="s">
        <v>1947</v>
      </c>
      <c r="E251" s="3" t="s">
        <v>2079</v>
      </c>
      <c r="F251" s="3" t="s">
        <v>7</v>
      </c>
      <c r="G251" s="5">
        <v>12.25</v>
      </c>
      <c r="H251" s="5">
        <f t="shared" si="73"/>
        <v>1286.25</v>
      </c>
      <c r="I251" s="61"/>
      <c r="J251" s="62">
        <f t="shared" si="74"/>
        <v>12.25</v>
      </c>
      <c r="K251" s="62">
        <f t="shared" si="75"/>
        <v>0</v>
      </c>
      <c r="L251" s="62">
        <f t="shared" si="76"/>
        <v>1286.25</v>
      </c>
      <c r="M251" s="62">
        <f t="shared" si="77"/>
        <v>0</v>
      </c>
    </row>
    <row r="252" spans="1:14">
      <c r="A252" s="119">
        <v>0</v>
      </c>
      <c r="C252" s="3">
        <v>132453</v>
      </c>
      <c r="D252" s="3" t="s">
        <v>1948</v>
      </c>
      <c r="E252" s="3" t="s">
        <v>2079</v>
      </c>
      <c r="F252" s="3" t="s">
        <v>7</v>
      </c>
      <c r="G252" s="5">
        <v>12.87</v>
      </c>
      <c r="H252" s="5">
        <f t="shared" si="73"/>
        <v>1351.35</v>
      </c>
      <c r="I252" s="61"/>
      <c r="J252" s="62">
        <f t="shared" si="74"/>
        <v>12.87</v>
      </c>
      <c r="K252" s="62">
        <f t="shared" si="75"/>
        <v>0</v>
      </c>
      <c r="L252" s="62">
        <f t="shared" si="76"/>
        <v>1351.35</v>
      </c>
      <c r="M252" s="62">
        <f t="shared" si="77"/>
        <v>0</v>
      </c>
    </row>
    <row r="253" spans="1:14">
      <c r="A253" s="119">
        <v>0</v>
      </c>
      <c r="C253" s="3">
        <v>132454</v>
      </c>
      <c r="D253" s="3" t="s">
        <v>1949</v>
      </c>
      <c r="E253" s="3" t="s">
        <v>2079</v>
      </c>
      <c r="F253" s="3" t="s">
        <v>7</v>
      </c>
      <c r="G253" s="5">
        <v>12.87</v>
      </c>
      <c r="H253" s="5">
        <f t="shared" si="73"/>
        <v>1351.35</v>
      </c>
      <c r="I253" s="61"/>
      <c r="J253" s="62">
        <f t="shared" si="74"/>
        <v>12.87</v>
      </c>
      <c r="K253" s="62">
        <f t="shared" si="75"/>
        <v>0</v>
      </c>
      <c r="L253" s="62">
        <f t="shared" si="76"/>
        <v>1351.35</v>
      </c>
      <c r="M253" s="62">
        <f t="shared" si="77"/>
        <v>0</v>
      </c>
    </row>
    <row r="254" spans="1:14">
      <c r="A254" s="119">
        <v>0</v>
      </c>
      <c r="C254" s="3">
        <v>132455</v>
      </c>
      <c r="D254" s="3" t="s">
        <v>1950</v>
      </c>
      <c r="E254" s="3" t="s">
        <v>2079</v>
      </c>
      <c r="F254" s="3" t="s">
        <v>7</v>
      </c>
      <c r="G254" s="5">
        <v>12.87</v>
      </c>
      <c r="H254" s="5">
        <f t="shared" si="73"/>
        <v>1351.35</v>
      </c>
      <c r="I254" s="61"/>
      <c r="J254" s="62">
        <f t="shared" si="74"/>
        <v>12.87</v>
      </c>
      <c r="K254" s="62">
        <f t="shared" si="75"/>
        <v>0</v>
      </c>
      <c r="L254" s="62">
        <f t="shared" si="76"/>
        <v>1351.35</v>
      </c>
      <c r="M254" s="62">
        <f t="shared" si="77"/>
        <v>0</v>
      </c>
    </row>
    <row r="255" spans="1:14">
      <c r="A255" s="119">
        <v>0</v>
      </c>
      <c r="C255" s="3">
        <v>132456</v>
      </c>
      <c r="D255" s="3" t="s">
        <v>1951</v>
      </c>
      <c r="E255" s="3" t="s">
        <v>2079</v>
      </c>
      <c r="F255" s="3" t="s">
        <v>7</v>
      </c>
      <c r="G255" s="5">
        <v>13.49</v>
      </c>
      <c r="H255" s="5">
        <f t="shared" si="73"/>
        <v>1416.45</v>
      </c>
      <c r="I255" s="61"/>
      <c r="J255" s="62">
        <f t="shared" si="74"/>
        <v>13.49</v>
      </c>
      <c r="K255" s="62">
        <f t="shared" si="75"/>
        <v>0</v>
      </c>
      <c r="L255" s="62">
        <f t="shared" si="76"/>
        <v>1416.45</v>
      </c>
      <c r="M255" s="62">
        <f t="shared" si="77"/>
        <v>0</v>
      </c>
    </row>
    <row r="256" spans="1:14">
      <c r="A256" s="119">
        <v>0</v>
      </c>
      <c r="C256" s="3">
        <v>132457</v>
      </c>
      <c r="D256" s="3" t="s">
        <v>1952</v>
      </c>
      <c r="E256" s="3" t="s">
        <v>2079</v>
      </c>
      <c r="F256" s="3" t="s">
        <v>7</v>
      </c>
      <c r="G256" s="5">
        <v>13.49</v>
      </c>
      <c r="H256" s="5">
        <f t="shared" si="73"/>
        <v>1416.45</v>
      </c>
      <c r="I256" s="61"/>
      <c r="J256" s="62">
        <f t="shared" si="74"/>
        <v>13.49</v>
      </c>
      <c r="K256" s="62">
        <f t="shared" si="75"/>
        <v>0</v>
      </c>
      <c r="L256" s="62">
        <f t="shared" si="76"/>
        <v>1416.45</v>
      </c>
      <c r="M256" s="62">
        <f t="shared" si="77"/>
        <v>0</v>
      </c>
    </row>
    <row r="257" spans="1:14">
      <c r="A257" s="119">
        <v>0</v>
      </c>
      <c r="C257" s="3">
        <v>132458</v>
      </c>
      <c r="D257" s="3" t="s">
        <v>1953</v>
      </c>
      <c r="E257" s="3" t="s">
        <v>2079</v>
      </c>
      <c r="F257" s="3" t="s">
        <v>7</v>
      </c>
      <c r="G257" s="5">
        <v>13.49</v>
      </c>
      <c r="H257" s="5">
        <f t="shared" si="73"/>
        <v>1416.45</v>
      </c>
      <c r="I257" s="61"/>
      <c r="J257" s="62">
        <f t="shared" si="74"/>
        <v>13.49</v>
      </c>
      <c r="K257" s="62">
        <f t="shared" si="75"/>
        <v>0</v>
      </c>
      <c r="L257" s="62">
        <f t="shared" si="76"/>
        <v>1416.45</v>
      </c>
      <c r="M257" s="62">
        <f t="shared" si="77"/>
        <v>0</v>
      </c>
    </row>
    <row r="258" spans="1:14">
      <c r="A258" s="119">
        <v>0</v>
      </c>
      <c r="C258" s="3">
        <v>132459</v>
      </c>
      <c r="D258" s="3" t="s">
        <v>1954</v>
      </c>
      <c r="E258" s="3" t="s">
        <v>2079</v>
      </c>
      <c r="F258" s="3" t="s">
        <v>7</v>
      </c>
      <c r="G258" s="5">
        <v>13.49</v>
      </c>
      <c r="H258" s="5">
        <f t="shared" si="73"/>
        <v>1416.45</v>
      </c>
      <c r="I258" s="61"/>
      <c r="J258" s="62">
        <f t="shared" si="74"/>
        <v>13.49</v>
      </c>
      <c r="K258" s="62">
        <f t="shared" si="75"/>
        <v>0</v>
      </c>
      <c r="L258" s="62">
        <f t="shared" si="76"/>
        <v>1416.45</v>
      </c>
      <c r="M258" s="62">
        <f t="shared" si="77"/>
        <v>0</v>
      </c>
    </row>
    <row r="259" spans="1:14">
      <c r="A259" s="119">
        <v>0</v>
      </c>
      <c r="C259" s="3">
        <v>132460</v>
      </c>
      <c r="D259" s="3" t="s">
        <v>2528</v>
      </c>
      <c r="E259" s="3" t="s">
        <v>2079</v>
      </c>
      <c r="F259" s="3" t="s">
        <v>7</v>
      </c>
      <c r="G259" s="5">
        <v>12.25</v>
      </c>
      <c r="H259" s="5">
        <f t="shared" si="73"/>
        <v>1286.25</v>
      </c>
      <c r="I259" s="61"/>
      <c r="J259" s="62">
        <f t="shared" si="74"/>
        <v>12.25</v>
      </c>
      <c r="K259" s="62">
        <f t="shared" si="75"/>
        <v>0</v>
      </c>
      <c r="L259" s="62">
        <f t="shared" si="76"/>
        <v>1286.25</v>
      </c>
      <c r="M259" s="62">
        <f t="shared" si="77"/>
        <v>0</v>
      </c>
      <c r="N259" s="83"/>
    </row>
    <row r="260" spans="1:14">
      <c r="A260" s="119">
        <v>0</v>
      </c>
      <c r="C260" s="3">
        <v>132461</v>
      </c>
      <c r="D260" s="3" t="s">
        <v>2529</v>
      </c>
      <c r="E260" s="3" t="s">
        <v>2079</v>
      </c>
      <c r="F260" s="3" t="s">
        <v>7</v>
      </c>
      <c r="G260" s="5">
        <v>12.25</v>
      </c>
      <c r="H260" s="5">
        <f t="shared" si="73"/>
        <v>1286.25</v>
      </c>
      <c r="I260" s="61"/>
      <c r="J260" s="62">
        <f t="shared" si="74"/>
        <v>12.25</v>
      </c>
      <c r="K260" s="62">
        <f t="shared" si="75"/>
        <v>0</v>
      </c>
      <c r="L260" s="62">
        <f t="shared" si="76"/>
        <v>1286.25</v>
      </c>
      <c r="M260" s="62">
        <f t="shared" si="77"/>
        <v>0</v>
      </c>
      <c r="N260" s="83"/>
    </row>
    <row r="261" spans="1:14">
      <c r="A261" s="119">
        <v>0</v>
      </c>
      <c r="C261" s="3">
        <v>132462</v>
      </c>
      <c r="D261" s="3" t="s">
        <v>2530</v>
      </c>
      <c r="E261" s="3" t="s">
        <v>2079</v>
      </c>
      <c r="F261" s="3" t="s">
        <v>7</v>
      </c>
      <c r="G261" s="5">
        <v>12.25</v>
      </c>
      <c r="H261" s="5">
        <f t="shared" si="73"/>
        <v>1286.25</v>
      </c>
      <c r="I261" s="61"/>
      <c r="J261" s="62">
        <f t="shared" si="74"/>
        <v>12.25</v>
      </c>
      <c r="K261" s="62">
        <f t="shared" si="75"/>
        <v>0</v>
      </c>
      <c r="L261" s="62">
        <f t="shared" si="76"/>
        <v>1286.25</v>
      </c>
      <c r="M261" s="62">
        <f t="shared" si="77"/>
        <v>0</v>
      </c>
      <c r="N261" s="83"/>
    </row>
    <row r="262" spans="1:14">
      <c r="A262" s="119">
        <v>0</v>
      </c>
      <c r="C262" s="3">
        <v>132463</v>
      </c>
      <c r="D262" s="3" t="s">
        <v>2531</v>
      </c>
      <c r="E262" s="3" t="s">
        <v>2079</v>
      </c>
      <c r="F262" s="3" t="s">
        <v>7</v>
      </c>
      <c r="G262" s="5">
        <v>12.87</v>
      </c>
      <c r="H262" s="5">
        <f t="shared" si="73"/>
        <v>1351.35</v>
      </c>
      <c r="I262" s="61"/>
      <c r="J262" s="62">
        <f t="shared" si="74"/>
        <v>12.87</v>
      </c>
      <c r="K262" s="62">
        <f t="shared" si="75"/>
        <v>0</v>
      </c>
      <c r="L262" s="62">
        <f t="shared" si="76"/>
        <v>1351.35</v>
      </c>
      <c r="M262" s="62">
        <f t="shared" si="77"/>
        <v>0</v>
      </c>
      <c r="N262" s="83"/>
    </row>
    <row r="263" spans="1:14">
      <c r="A263" s="119">
        <v>0</v>
      </c>
      <c r="C263" s="3">
        <v>132466</v>
      </c>
      <c r="D263" s="3" t="s">
        <v>2532</v>
      </c>
      <c r="E263" s="3" t="s">
        <v>2079</v>
      </c>
      <c r="F263" s="3" t="s">
        <v>7</v>
      </c>
      <c r="G263" s="5">
        <v>13.49</v>
      </c>
      <c r="H263" s="5">
        <f t="shared" si="73"/>
        <v>1416.45</v>
      </c>
      <c r="I263" s="61"/>
      <c r="J263" s="62">
        <f t="shared" si="74"/>
        <v>13.49</v>
      </c>
      <c r="K263" s="62">
        <f t="shared" si="75"/>
        <v>0</v>
      </c>
      <c r="L263" s="62">
        <f t="shared" si="76"/>
        <v>1416.45</v>
      </c>
      <c r="M263" s="62">
        <f t="shared" si="77"/>
        <v>0</v>
      </c>
      <c r="N263" s="83"/>
    </row>
    <row r="264" spans="1:14">
      <c r="A264" s="119">
        <v>0</v>
      </c>
      <c r="C264" s="3">
        <v>132467</v>
      </c>
      <c r="D264" s="3" t="s">
        <v>2533</v>
      </c>
      <c r="E264" s="3" t="s">
        <v>2079</v>
      </c>
      <c r="F264" s="3" t="s">
        <v>7</v>
      </c>
      <c r="G264" s="5">
        <v>13.49</v>
      </c>
      <c r="H264" s="5">
        <f t="shared" si="73"/>
        <v>1416.45</v>
      </c>
      <c r="I264" s="61"/>
      <c r="J264" s="62">
        <f t="shared" si="74"/>
        <v>13.49</v>
      </c>
      <c r="K264" s="62">
        <f t="shared" si="75"/>
        <v>0</v>
      </c>
      <c r="L264" s="62">
        <f t="shared" si="76"/>
        <v>1416.45</v>
      </c>
      <c r="M264" s="62">
        <f t="shared" si="77"/>
        <v>0</v>
      </c>
      <c r="N264" s="83"/>
    </row>
    <row r="265" spans="1:14">
      <c r="A265" s="119"/>
      <c r="C265" s="3"/>
      <c r="D265" s="3"/>
      <c r="E265" s="3"/>
      <c r="F265" s="3"/>
      <c r="G265" s="5"/>
      <c r="H265" s="5"/>
      <c r="I265" s="61"/>
      <c r="J265" s="62"/>
      <c r="K265" s="62"/>
      <c r="L265" s="62"/>
      <c r="M265" s="62"/>
      <c r="N265" s="83"/>
    </row>
    <row r="266" spans="1:14">
      <c r="A266" s="119">
        <v>0</v>
      </c>
      <c r="C266" s="3">
        <v>132932</v>
      </c>
      <c r="D266" s="3" t="s">
        <v>2571</v>
      </c>
      <c r="E266" s="3" t="s">
        <v>7</v>
      </c>
      <c r="F266" s="3" t="s">
        <v>7</v>
      </c>
      <c r="G266" s="5">
        <v>14.7</v>
      </c>
      <c r="H266" s="5">
        <f>ROUND(G266*Курс_EUR,2)</f>
        <v>1543.5</v>
      </c>
      <c r="I266" s="61"/>
      <c r="J266" s="62">
        <f>G266*(1-Скидка_ROXELPRO_Ind)</f>
        <v>14.7</v>
      </c>
      <c r="K266" s="62">
        <f>J266*I266</f>
        <v>0</v>
      </c>
      <c r="L266" s="62">
        <f>H266*(1-Скидка_ROXELPRO_Ind)</f>
        <v>1543.5</v>
      </c>
      <c r="M266" s="62">
        <f>I266*L266</f>
        <v>0</v>
      </c>
      <c r="N266" s="83"/>
    </row>
    <row r="267" spans="1:14">
      <c r="A267" s="119">
        <v>0</v>
      </c>
      <c r="C267" s="3">
        <v>132933</v>
      </c>
      <c r="D267" s="3" t="s">
        <v>3234</v>
      </c>
      <c r="E267" s="3" t="s">
        <v>7</v>
      </c>
      <c r="F267" s="3" t="s">
        <v>7</v>
      </c>
      <c r="G267" s="5">
        <v>14.7</v>
      </c>
      <c r="H267" s="5">
        <f>ROUND(G267*Курс_EUR,2)</f>
        <v>1543.5</v>
      </c>
      <c r="I267" s="61"/>
      <c r="J267" s="62">
        <f>G267*(1-Скидка_ROXELPRO_Ind)</f>
        <v>14.7</v>
      </c>
      <c r="K267" s="62">
        <f>J267*I267</f>
        <v>0</v>
      </c>
      <c r="L267" s="62">
        <f>H267*(1-Скидка_ROXELPRO_Ind)</f>
        <v>1543.5</v>
      </c>
      <c r="M267" s="62">
        <f>I267*L267</f>
        <v>0</v>
      </c>
      <c r="N267" s="83"/>
    </row>
    <row r="268" spans="1:14" ht="12.45" thickBot="1">
      <c r="A268" s="119"/>
      <c r="C268" s="3"/>
      <c r="D268" s="3"/>
      <c r="E268" s="3"/>
      <c r="F268" s="3"/>
      <c r="G268" s="5"/>
      <c r="H268" s="5"/>
      <c r="I268" s="61"/>
      <c r="J268" s="62"/>
      <c r="K268" s="62"/>
      <c r="L268" s="62"/>
      <c r="M268" s="62"/>
    </row>
    <row r="269" spans="1:14" ht="12.45" thickBot="1">
      <c r="A269" s="119"/>
      <c r="B269" s="338" t="s">
        <v>2570</v>
      </c>
      <c r="C269" s="339"/>
      <c r="D269" s="339"/>
      <c r="E269" s="339"/>
      <c r="F269" s="340"/>
      <c r="G269" s="296"/>
      <c r="H269" s="304"/>
      <c r="I269" s="61"/>
      <c r="J269" s="62"/>
      <c r="K269" s="62"/>
      <c r="L269" s="62"/>
      <c r="M269" s="62"/>
      <c r="N269" s="83"/>
    </row>
    <row r="270" spans="1:14">
      <c r="A270" s="119">
        <v>0</v>
      </c>
      <c r="C270" s="3">
        <v>133103</v>
      </c>
      <c r="D270" s="3" t="s">
        <v>4132</v>
      </c>
      <c r="E270" s="3" t="s">
        <v>2065</v>
      </c>
      <c r="F270" s="3" t="s">
        <v>7</v>
      </c>
      <c r="G270" s="5">
        <v>1.52</v>
      </c>
      <c r="H270" s="5">
        <f t="shared" ref="H270:H308" si="78">ROUND(G270*Курс_EUR,2)</f>
        <v>159.6</v>
      </c>
      <c r="I270" s="61"/>
      <c r="J270" s="62">
        <f t="shared" ref="J270:J308" si="79">G270*(1-Скидка_ROXELPRO_Ind)</f>
        <v>1.52</v>
      </c>
      <c r="K270" s="62">
        <f t="shared" ref="K270:K308" si="80">J270*I270</f>
        <v>0</v>
      </c>
      <c r="L270" s="62">
        <f t="shared" ref="L270:L308" si="81">H270*(1-Скидка_ROXELPRO_Ind)</f>
        <v>159.6</v>
      </c>
      <c r="M270" s="62">
        <f t="shared" ref="M270:M308" si="82">I270*L270</f>
        <v>0</v>
      </c>
    </row>
    <row r="271" spans="1:14">
      <c r="A271" s="119">
        <v>0</v>
      </c>
      <c r="C271" s="3">
        <v>133123</v>
      </c>
      <c r="D271" s="3" t="s">
        <v>1955</v>
      </c>
      <c r="E271" s="3" t="s">
        <v>2065</v>
      </c>
      <c r="F271" s="3" t="s">
        <v>7</v>
      </c>
      <c r="G271" s="5">
        <v>2.5099999999999998</v>
      </c>
      <c r="H271" s="5">
        <f t="shared" si="78"/>
        <v>263.55</v>
      </c>
      <c r="I271" s="61"/>
      <c r="J271" s="62">
        <f t="shared" si="79"/>
        <v>2.5099999999999998</v>
      </c>
      <c r="K271" s="62">
        <f t="shared" si="80"/>
        <v>0</v>
      </c>
      <c r="L271" s="62">
        <f t="shared" si="81"/>
        <v>263.55</v>
      </c>
      <c r="M271" s="62">
        <f t="shared" si="82"/>
        <v>0</v>
      </c>
    </row>
    <row r="272" spans="1:14">
      <c r="A272" s="119">
        <v>0</v>
      </c>
      <c r="C272" s="3">
        <v>133303</v>
      </c>
      <c r="D272" s="3" t="s">
        <v>2534</v>
      </c>
      <c r="E272" s="3" t="s">
        <v>2065</v>
      </c>
      <c r="F272" s="3" t="s">
        <v>7</v>
      </c>
      <c r="G272" s="5">
        <v>1.76</v>
      </c>
      <c r="H272" s="5">
        <f t="shared" si="78"/>
        <v>184.8</v>
      </c>
      <c r="I272" s="61"/>
      <c r="J272" s="62">
        <f t="shared" si="79"/>
        <v>1.76</v>
      </c>
      <c r="K272" s="62">
        <f t="shared" si="80"/>
        <v>0</v>
      </c>
      <c r="L272" s="62">
        <f t="shared" si="81"/>
        <v>184.8</v>
      </c>
      <c r="M272" s="62">
        <f t="shared" si="82"/>
        <v>0</v>
      </c>
      <c r="N272" s="83"/>
    </row>
    <row r="273" spans="1:14">
      <c r="A273" s="119">
        <v>0</v>
      </c>
      <c r="C273" s="3">
        <v>133305</v>
      </c>
      <c r="D273" s="3" t="s">
        <v>2535</v>
      </c>
      <c r="E273" s="3" t="s">
        <v>2065</v>
      </c>
      <c r="F273" s="3" t="s">
        <v>7</v>
      </c>
      <c r="G273" s="5">
        <v>1.76</v>
      </c>
      <c r="H273" s="5">
        <f t="shared" si="78"/>
        <v>184.8</v>
      </c>
      <c r="I273" s="61"/>
      <c r="J273" s="62">
        <f t="shared" si="79"/>
        <v>1.76</v>
      </c>
      <c r="K273" s="62">
        <f t="shared" si="80"/>
        <v>0</v>
      </c>
      <c r="L273" s="62">
        <f t="shared" si="81"/>
        <v>184.8</v>
      </c>
      <c r="M273" s="62">
        <f t="shared" si="82"/>
        <v>0</v>
      </c>
      <c r="N273" s="83"/>
    </row>
    <row r="274" spans="1:14">
      <c r="A274" s="119">
        <v>0</v>
      </c>
      <c r="C274" s="3">
        <v>133318</v>
      </c>
      <c r="D274" s="3" t="s">
        <v>4133</v>
      </c>
      <c r="E274" s="3" t="s">
        <v>2065</v>
      </c>
      <c r="F274" s="3" t="s">
        <v>7</v>
      </c>
      <c r="G274" s="5">
        <v>1.76</v>
      </c>
      <c r="H274" s="5">
        <f t="shared" si="78"/>
        <v>184.8</v>
      </c>
      <c r="I274" s="61"/>
      <c r="J274" s="62">
        <f t="shared" si="79"/>
        <v>1.76</v>
      </c>
      <c r="K274" s="62">
        <f t="shared" si="80"/>
        <v>0</v>
      </c>
      <c r="L274" s="62">
        <f t="shared" si="81"/>
        <v>184.8</v>
      </c>
      <c r="M274" s="62">
        <f t="shared" si="82"/>
        <v>0</v>
      </c>
      <c r="N274" s="83"/>
    </row>
    <row r="275" spans="1:14">
      <c r="A275" s="119">
        <v>0</v>
      </c>
      <c r="C275" s="3">
        <v>133323</v>
      </c>
      <c r="D275" s="3" t="s">
        <v>2536</v>
      </c>
      <c r="E275" s="3" t="s">
        <v>2065</v>
      </c>
      <c r="F275" s="3" t="s">
        <v>7</v>
      </c>
      <c r="G275" s="5">
        <v>1.76</v>
      </c>
      <c r="H275" s="5">
        <f t="shared" si="78"/>
        <v>184.8</v>
      </c>
      <c r="I275" s="61"/>
      <c r="J275" s="62">
        <f t="shared" si="79"/>
        <v>1.76</v>
      </c>
      <c r="K275" s="62">
        <f t="shared" si="80"/>
        <v>0</v>
      </c>
      <c r="L275" s="62">
        <f t="shared" si="81"/>
        <v>184.8</v>
      </c>
      <c r="M275" s="62">
        <f t="shared" si="82"/>
        <v>0</v>
      </c>
      <c r="N275" s="83"/>
    </row>
    <row r="276" spans="1:14">
      <c r="A276" s="119">
        <v>0</v>
      </c>
      <c r="C276" s="3">
        <v>133325</v>
      </c>
      <c r="D276" s="3" t="s">
        <v>2537</v>
      </c>
      <c r="E276" s="3" t="s">
        <v>2065</v>
      </c>
      <c r="F276" s="3" t="s">
        <v>7</v>
      </c>
      <c r="G276" s="5">
        <v>1.76</v>
      </c>
      <c r="H276" s="5">
        <f t="shared" si="78"/>
        <v>184.8</v>
      </c>
      <c r="I276" s="61"/>
      <c r="J276" s="62">
        <f t="shared" si="79"/>
        <v>1.76</v>
      </c>
      <c r="K276" s="62">
        <f t="shared" si="80"/>
        <v>0</v>
      </c>
      <c r="L276" s="62">
        <f t="shared" si="81"/>
        <v>184.8</v>
      </c>
      <c r="M276" s="62">
        <f t="shared" si="82"/>
        <v>0</v>
      </c>
      <c r="N276" s="83"/>
    </row>
    <row r="277" spans="1:14">
      <c r="A277" s="119">
        <v>0</v>
      </c>
      <c r="C277" s="3">
        <v>133343</v>
      </c>
      <c r="D277" s="3" t="s">
        <v>1956</v>
      </c>
      <c r="E277" s="3" t="s">
        <v>2065</v>
      </c>
      <c r="F277" s="3" t="s">
        <v>7</v>
      </c>
      <c r="G277" s="5">
        <v>1.88</v>
      </c>
      <c r="H277" s="5">
        <f t="shared" si="78"/>
        <v>197.4</v>
      </c>
      <c r="I277" s="61"/>
      <c r="J277" s="62">
        <f t="shared" si="79"/>
        <v>1.88</v>
      </c>
      <c r="K277" s="62">
        <f t="shared" si="80"/>
        <v>0</v>
      </c>
      <c r="L277" s="62">
        <f t="shared" si="81"/>
        <v>197.4</v>
      </c>
      <c r="M277" s="62">
        <f t="shared" si="82"/>
        <v>0</v>
      </c>
    </row>
    <row r="278" spans="1:14">
      <c r="A278" s="119">
        <v>0</v>
      </c>
      <c r="C278" s="3">
        <v>133403</v>
      </c>
      <c r="D278" s="3" t="s">
        <v>2538</v>
      </c>
      <c r="E278" s="3" t="s">
        <v>2065</v>
      </c>
      <c r="F278" s="3" t="s">
        <v>7</v>
      </c>
      <c r="G278" s="5">
        <v>1.8</v>
      </c>
      <c r="H278" s="5">
        <f t="shared" si="78"/>
        <v>189</v>
      </c>
      <c r="I278" s="61"/>
      <c r="J278" s="62">
        <f t="shared" si="79"/>
        <v>1.8</v>
      </c>
      <c r="K278" s="62">
        <f t="shared" si="80"/>
        <v>0</v>
      </c>
      <c r="L278" s="62">
        <f t="shared" si="81"/>
        <v>189</v>
      </c>
      <c r="M278" s="62">
        <f t="shared" si="82"/>
        <v>0</v>
      </c>
      <c r="N278" s="83"/>
    </row>
    <row r="279" spans="1:14">
      <c r="A279" s="119">
        <v>0</v>
      </c>
      <c r="C279" s="3">
        <v>133405</v>
      </c>
      <c r="D279" s="3" t="s">
        <v>2539</v>
      </c>
      <c r="E279" s="3" t="s">
        <v>2065</v>
      </c>
      <c r="F279" s="3" t="s">
        <v>7</v>
      </c>
      <c r="G279" s="5">
        <v>1.8</v>
      </c>
      <c r="H279" s="5">
        <f t="shared" si="78"/>
        <v>189</v>
      </c>
      <c r="I279" s="61"/>
      <c r="J279" s="62">
        <f t="shared" si="79"/>
        <v>1.8</v>
      </c>
      <c r="K279" s="62">
        <f t="shared" si="80"/>
        <v>0</v>
      </c>
      <c r="L279" s="62">
        <f t="shared" si="81"/>
        <v>189</v>
      </c>
      <c r="M279" s="62">
        <f t="shared" si="82"/>
        <v>0</v>
      </c>
      <c r="N279" s="83"/>
    </row>
    <row r="280" spans="1:14">
      <c r="A280" s="119">
        <v>0</v>
      </c>
      <c r="C280" s="3">
        <v>133406</v>
      </c>
      <c r="D280" s="3" t="s">
        <v>2540</v>
      </c>
      <c r="E280" s="3" t="s">
        <v>2065</v>
      </c>
      <c r="F280" s="3" t="s">
        <v>7</v>
      </c>
      <c r="G280" s="5">
        <v>1.8</v>
      </c>
      <c r="H280" s="5">
        <f t="shared" si="78"/>
        <v>189</v>
      </c>
      <c r="I280" s="61"/>
      <c r="J280" s="62">
        <f t="shared" si="79"/>
        <v>1.8</v>
      </c>
      <c r="K280" s="62">
        <f t="shared" si="80"/>
        <v>0</v>
      </c>
      <c r="L280" s="62">
        <f t="shared" si="81"/>
        <v>189</v>
      </c>
      <c r="M280" s="62">
        <f t="shared" si="82"/>
        <v>0</v>
      </c>
      <c r="N280" s="83"/>
    </row>
    <row r="281" spans="1:14">
      <c r="A281" s="119">
        <v>0</v>
      </c>
      <c r="C281" s="3">
        <v>133408</v>
      </c>
      <c r="D281" s="3" t="s">
        <v>2541</v>
      </c>
      <c r="E281" s="3" t="s">
        <v>2065</v>
      </c>
      <c r="F281" s="3" t="s">
        <v>7</v>
      </c>
      <c r="G281" s="5">
        <v>1.8</v>
      </c>
      <c r="H281" s="5">
        <f t="shared" si="78"/>
        <v>189</v>
      </c>
      <c r="I281" s="61"/>
      <c r="J281" s="62">
        <f t="shared" si="79"/>
        <v>1.8</v>
      </c>
      <c r="K281" s="62">
        <f t="shared" si="80"/>
        <v>0</v>
      </c>
      <c r="L281" s="62">
        <f t="shared" si="81"/>
        <v>189</v>
      </c>
      <c r="M281" s="62">
        <f t="shared" si="82"/>
        <v>0</v>
      </c>
      <c r="N281" s="83"/>
    </row>
    <row r="282" spans="1:14">
      <c r="A282" s="119">
        <v>0</v>
      </c>
      <c r="C282" s="3">
        <v>133423</v>
      </c>
      <c r="D282" s="3" t="s">
        <v>1957</v>
      </c>
      <c r="E282" s="3" t="s">
        <v>2065</v>
      </c>
      <c r="F282" s="3" t="s">
        <v>7</v>
      </c>
      <c r="G282" s="5">
        <v>2.34</v>
      </c>
      <c r="H282" s="5">
        <f t="shared" si="78"/>
        <v>245.7</v>
      </c>
      <c r="I282" s="61"/>
      <c r="J282" s="62">
        <f t="shared" si="79"/>
        <v>2.34</v>
      </c>
      <c r="K282" s="62">
        <f t="shared" si="80"/>
        <v>0</v>
      </c>
      <c r="L282" s="62">
        <f t="shared" si="81"/>
        <v>245.7</v>
      </c>
      <c r="M282" s="62">
        <f t="shared" si="82"/>
        <v>0</v>
      </c>
    </row>
    <row r="283" spans="1:14">
      <c r="A283" s="119">
        <v>0</v>
      </c>
      <c r="C283" s="3">
        <v>133425</v>
      </c>
      <c r="D283" s="3" t="s">
        <v>1958</v>
      </c>
      <c r="E283" s="3" t="s">
        <v>2065</v>
      </c>
      <c r="F283" s="3" t="s">
        <v>7</v>
      </c>
      <c r="G283" s="5">
        <v>2.34</v>
      </c>
      <c r="H283" s="5">
        <f t="shared" si="78"/>
        <v>245.7</v>
      </c>
      <c r="I283" s="61"/>
      <c r="J283" s="62">
        <f t="shared" si="79"/>
        <v>2.34</v>
      </c>
      <c r="K283" s="62">
        <f t="shared" si="80"/>
        <v>0</v>
      </c>
      <c r="L283" s="62">
        <f t="shared" si="81"/>
        <v>245.7</v>
      </c>
      <c r="M283" s="62">
        <f t="shared" si="82"/>
        <v>0</v>
      </c>
    </row>
    <row r="284" spans="1:14">
      <c r="A284" s="119">
        <v>0</v>
      </c>
      <c r="C284" s="3">
        <v>133426</v>
      </c>
      <c r="D284" s="3" t="s">
        <v>1959</v>
      </c>
      <c r="E284" s="3" t="s">
        <v>2065</v>
      </c>
      <c r="F284" s="3" t="s">
        <v>7</v>
      </c>
      <c r="G284" s="5">
        <v>2.34</v>
      </c>
      <c r="H284" s="5">
        <f t="shared" si="78"/>
        <v>245.7</v>
      </c>
      <c r="I284" s="61"/>
      <c r="J284" s="62">
        <f t="shared" si="79"/>
        <v>2.34</v>
      </c>
      <c r="K284" s="62">
        <f t="shared" si="80"/>
        <v>0</v>
      </c>
      <c r="L284" s="62">
        <f t="shared" si="81"/>
        <v>245.7</v>
      </c>
      <c r="M284" s="62">
        <f t="shared" si="82"/>
        <v>0</v>
      </c>
    </row>
    <row r="285" spans="1:14">
      <c r="A285" s="119">
        <v>0</v>
      </c>
      <c r="C285" s="3">
        <v>133427</v>
      </c>
      <c r="D285" s="3" t="s">
        <v>1960</v>
      </c>
      <c r="E285" s="3" t="s">
        <v>2065</v>
      </c>
      <c r="F285" s="3" t="s">
        <v>7</v>
      </c>
      <c r="G285" s="5">
        <v>1.8</v>
      </c>
      <c r="H285" s="5">
        <f t="shared" si="78"/>
        <v>189</v>
      </c>
      <c r="I285" s="61"/>
      <c r="J285" s="62">
        <f t="shared" si="79"/>
        <v>1.8</v>
      </c>
      <c r="K285" s="62">
        <f t="shared" si="80"/>
        <v>0</v>
      </c>
      <c r="L285" s="62">
        <f t="shared" si="81"/>
        <v>189</v>
      </c>
      <c r="M285" s="62">
        <f t="shared" si="82"/>
        <v>0</v>
      </c>
    </row>
    <row r="286" spans="1:14">
      <c r="A286" s="119">
        <v>0</v>
      </c>
      <c r="C286" s="3">
        <v>133428</v>
      </c>
      <c r="D286" s="3" t="s">
        <v>1961</v>
      </c>
      <c r="E286" s="3" t="s">
        <v>2065</v>
      </c>
      <c r="F286" s="3" t="s">
        <v>7</v>
      </c>
      <c r="G286" s="5">
        <v>2.34</v>
      </c>
      <c r="H286" s="5">
        <f t="shared" si="78"/>
        <v>245.7</v>
      </c>
      <c r="I286" s="61"/>
      <c r="J286" s="62">
        <f t="shared" si="79"/>
        <v>2.34</v>
      </c>
      <c r="K286" s="62">
        <f t="shared" si="80"/>
        <v>0</v>
      </c>
      <c r="L286" s="62">
        <f t="shared" si="81"/>
        <v>245.7</v>
      </c>
      <c r="M286" s="62">
        <f t="shared" si="82"/>
        <v>0</v>
      </c>
    </row>
    <row r="287" spans="1:14">
      <c r="A287" s="119">
        <v>0</v>
      </c>
      <c r="C287" s="3">
        <v>133503</v>
      </c>
      <c r="D287" s="3" t="s">
        <v>2542</v>
      </c>
      <c r="E287" s="3" t="s">
        <v>2065</v>
      </c>
      <c r="F287" s="3" t="s">
        <v>7</v>
      </c>
      <c r="G287" s="5">
        <v>2.2400000000000002</v>
      </c>
      <c r="H287" s="5">
        <f t="shared" si="78"/>
        <v>235.2</v>
      </c>
      <c r="I287" s="61"/>
      <c r="J287" s="62">
        <f t="shared" si="79"/>
        <v>2.2400000000000002</v>
      </c>
      <c r="K287" s="62">
        <f t="shared" si="80"/>
        <v>0</v>
      </c>
      <c r="L287" s="62">
        <f t="shared" si="81"/>
        <v>235.2</v>
      </c>
      <c r="M287" s="62">
        <f t="shared" si="82"/>
        <v>0</v>
      </c>
      <c r="N287" s="83"/>
    </row>
    <row r="288" spans="1:14">
      <c r="A288" s="119">
        <v>0</v>
      </c>
      <c r="C288" s="3">
        <v>133505</v>
      </c>
      <c r="D288" s="3" t="s">
        <v>2543</v>
      </c>
      <c r="E288" s="3" t="s">
        <v>2065</v>
      </c>
      <c r="F288" s="3" t="s">
        <v>7</v>
      </c>
      <c r="G288" s="5">
        <v>2.2400000000000002</v>
      </c>
      <c r="H288" s="5">
        <f t="shared" si="78"/>
        <v>235.2</v>
      </c>
      <c r="I288" s="61"/>
      <c r="J288" s="62">
        <f t="shared" si="79"/>
        <v>2.2400000000000002</v>
      </c>
      <c r="K288" s="62">
        <f t="shared" si="80"/>
        <v>0</v>
      </c>
      <c r="L288" s="62">
        <f t="shared" si="81"/>
        <v>235.2</v>
      </c>
      <c r="M288" s="62">
        <f t="shared" si="82"/>
        <v>0</v>
      </c>
      <c r="N288" s="83"/>
    </row>
    <row r="289" spans="1:14">
      <c r="A289" s="119">
        <v>0</v>
      </c>
      <c r="C289" s="3">
        <v>133506</v>
      </c>
      <c r="D289" s="3" t="s">
        <v>2544</v>
      </c>
      <c r="E289" s="3" t="s">
        <v>2065</v>
      </c>
      <c r="F289" s="3" t="s">
        <v>7</v>
      </c>
      <c r="G289" s="5">
        <v>2.2400000000000002</v>
      </c>
      <c r="H289" s="5">
        <f t="shared" si="78"/>
        <v>235.2</v>
      </c>
      <c r="I289" s="61"/>
      <c r="J289" s="62">
        <f t="shared" si="79"/>
        <v>2.2400000000000002</v>
      </c>
      <c r="K289" s="62">
        <f t="shared" si="80"/>
        <v>0</v>
      </c>
      <c r="L289" s="62">
        <f t="shared" si="81"/>
        <v>235.2</v>
      </c>
      <c r="M289" s="62">
        <f t="shared" si="82"/>
        <v>0</v>
      </c>
      <c r="N289" s="83"/>
    </row>
    <row r="290" spans="1:14">
      <c r="A290" s="119">
        <v>0</v>
      </c>
      <c r="C290" s="3">
        <v>133508</v>
      </c>
      <c r="D290" s="3" t="s">
        <v>2545</v>
      </c>
      <c r="E290" s="3" t="s">
        <v>2065</v>
      </c>
      <c r="F290" s="3" t="s">
        <v>7</v>
      </c>
      <c r="G290" s="5">
        <v>2.2400000000000002</v>
      </c>
      <c r="H290" s="5">
        <f t="shared" si="78"/>
        <v>235.2</v>
      </c>
      <c r="I290" s="61"/>
      <c r="J290" s="62">
        <f t="shared" si="79"/>
        <v>2.2400000000000002</v>
      </c>
      <c r="K290" s="62">
        <f t="shared" si="80"/>
        <v>0</v>
      </c>
      <c r="L290" s="62">
        <f t="shared" si="81"/>
        <v>235.2</v>
      </c>
      <c r="M290" s="62">
        <f t="shared" si="82"/>
        <v>0</v>
      </c>
      <c r="N290" s="83"/>
    </row>
    <row r="291" spans="1:14">
      <c r="A291" s="119">
        <v>0</v>
      </c>
      <c r="C291" s="3">
        <v>133523</v>
      </c>
      <c r="D291" s="3" t="s">
        <v>2546</v>
      </c>
      <c r="E291" s="3" t="s">
        <v>2065</v>
      </c>
      <c r="F291" s="3" t="s">
        <v>7</v>
      </c>
      <c r="G291" s="5">
        <v>2.77</v>
      </c>
      <c r="H291" s="5">
        <f t="shared" si="78"/>
        <v>290.85000000000002</v>
      </c>
      <c r="I291" s="61"/>
      <c r="J291" s="62">
        <f t="shared" si="79"/>
        <v>2.77</v>
      </c>
      <c r="K291" s="62">
        <f t="shared" si="80"/>
        <v>0</v>
      </c>
      <c r="L291" s="62">
        <f t="shared" si="81"/>
        <v>290.85000000000002</v>
      </c>
      <c r="M291" s="62">
        <f t="shared" si="82"/>
        <v>0</v>
      </c>
      <c r="N291" s="83"/>
    </row>
    <row r="292" spans="1:14">
      <c r="A292" s="119">
        <v>0</v>
      </c>
      <c r="C292" s="3">
        <v>133525</v>
      </c>
      <c r="D292" s="3" t="s">
        <v>2547</v>
      </c>
      <c r="E292" s="3" t="s">
        <v>2065</v>
      </c>
      <c r="F292" s="3" t="s">
        <v>7</v>
      </c>
      <c r="G292" s="5">
        <v>2.77</v>
      </c>
      <c r="H292" s="5">
        <f t="shared" si="78"/>
        <v>290.85000000000002</v>
      </c>
      <c r="I292" s="61"/>
      <c r="J292" s="62">
        <f t="shared" si="79"/>
        <v>2.77</v>
      </c>
      <c r="K292" s="62">
        <f t="shared" si="80"/>
        <v>0</v>
      </c>
      <c r="L292" s="62">
        <f t="shared" si="81"/>
        <v>290.85000000000002</v>
      </c>
      <c r="M292" s="62">
        <f t="shared" si="82"/>
        <v>0</v>
      </c>
      <c r="N292" s="83"/>
    </row>
    <row r="293" spans="1:14">
      <c r="A293" s="119">
        <v>0</v>
      </c>
      <c r="C293" s="3">
        <v>133526</v>
      </c>
      <c r="D293" s="3" t="s">
        <v>2548</v>
      </c>
      <c r="E293" s="3" t="s">
        <v>2065</v>
      </c>
      <c r="F293" s="3" t="s">
        <v>7</v>
      </c>
      <c r="G293" s="5">
        <v>2.77</v>
      </c>
      <c r="H293" s="5">
        <f t="shared" si="78"/>
        <v>290.85000000000002</v>
      </c>
      <c r="I293" s="61"/>
      <c r="J293" s="62">
        <f t="shared" si="79"/>
        <v>2.77</v>
      </c>
      <c r="K293" s="62">
        <f t="shared" si="80"/>
        <v>0</v>
      </c>
      <c r="L293" s="62">
        <f t="shared" si="81"/>
        <v>290.85000000000002</v>
      </c>
      <c r="M293" s="62">
        <f t="shared" si="82"/>
        <v>0</v>
      </c>
      <c r="N293" s="83"/>
    </row>
    <row r="294" spans="1:14">
      <c r="A294" s="119">
        <v>0</v>
      </c>
      <c r="C294" s="3">
        <v>133528</v>
      </c>
      <c r="D294" s="3" t="s">
        <v>2549</v>
      </c>
      <c r="E294" s="3" t="s">
        <v>2065</v>
      </c>
      <c r="F294" s="3" t="s">
        <v>7</v>
      </c>
      <c r="G294" s="5">
        <v>2.77</v>
      </c>
      <c r="H294" s="5">
        <f t="shared" si="78"/>
        <v>290.85000000000002</v>
      </c>
      <c r="I294" s="61"/>
      <c r="J294" s="62">
        <f t="shared" si="79"/>
        <v>2.77</v>
      </c>
      <c r="K294" s="62">
        <f t="shared" si="80"/>
        <v>0</v>
      </c>
      <c r="L294" s="62">
        <f t="shared" si="81"/>
        <v>290.85000000000002</v>
      </c>
      <c r="M294" s="62">
        <f t="shared" si="82"/>
        <v>0</v>
      </c>
      <c r="N294" s="83"/>
    </row>
    <row r="295" spans="1:14">
      <c r="A295" s="119">
        <v>0</v>
      </c>
      <c r="C295" s="3">
        <v>133643</v>
      </c>
      <c r="D295" s="3" t="s">
        <v>1962</v>
      </c>
      <c r="E295" s="3" t="s">
        <v>2065</v>
      </c>
      <c r="F295" s="3" t="s">
        <v>7</v>
      </c>
      <c r="G295" s="5">
        <v>3.24</v>
      </c>
      <c r="H295" s="5">
        <f t="shared" si="78"/>
        <v>340.2</v>
      </c>
      <c r="I295" s="61"/>
      <c r="J295" s="62">
        <f t="shared" si="79"/>
        <v>3.24</v>
      </c>
      <c r="K295" s="62">
        <f t="shared" si="80"/>
        <v>0</v>
      </c>
      <c r="L295" s="62">
        <f t="shared" si="81"/>
        <v>340.2</v>
      </c>
      <c r="M295" s="62">
        <f t="shared" si="82"/>
        <v>0</v>
      </c>
    </row>
    <row r="296" spans="1:14">
      <c r="A296" s="119">
        <v>0</v>
      </c>
      <c r="C296" s="3">
        <v>133645</v>
      </c>
      <c r="D296" s="3" t="s">
        <v>1963</v>
      </c>
      <c r="E296" s="3" t="s">
        <v>2065</v>
      </c>
      <c r="F296" s="3" t="s">
        <v>7</v>
      </c>
      <c r="G296" s="5">
        <v>3.24</v>
      </c>
      <c r="H296" s="5">
        <f t="shared" si="78"/>
        <v>340.2</v>
      </c>
      <c r="I296" s="61"/>
      <c r="J296" s="62">
        <f t="shared" si="79"/>
        <v>3.24</v>
      </c>
      <c r="K296" s="62">
        <f t="shared" si="80"/>
        <v>0</v>
      </c>
      <c r="L296" s="62">
        <f t="shared" si="81"/>
        <v>340.2</v>
      </c>
      <c r="M296" s="62">
        <f t="shared" si="82"/>
        <v>0</v>
      </c>
    </row>
    <row r="297" spans="1:14">
      <c r="A297" s="119">
        <v>0</v>
      </c>
      <c r="C297" s="3">
        <v>133646</v>
      </c>
      <c r="D297" s="3" t="s">
        <v>1964</v>
      </c>
      <c r="E297" s="3" t="s">
        <v>2065</v>
      </c>
      <c r="F297" s="3" t="s">
        <v>7</v>
      </c>
      <c r="G297" s="5">
        <v>3.24</v>
      </c>
      <c r="H297" s="5">
        <f t="shared" si="78"/>
        <v>340.2</v>
      </c>
      <c r="I297" s="61"/>
      <c r="J297" s="62">
        <f t="shared" si="79"/>
        <v>3.24</v>
      </c>
      <c r="K297" s="62">
        <f t="shared" si="80"/>
        <v>0</v>
      </c>
      <c r="L297" s="62">
        <f t="shared" si="81"/>
        <v>340.2</v>
      </c>
      <c r="M297" s="62">
        <f t="shared" si="82"/>
        <v>0</v>
      </c>
    </row>
    <row r="298" spans="1:14">
      <c r="A298" s="119">
        <v>0</v>
      </c>
      <c r="C298" s="3">
        <v>133647</v>
      </c>
      <c r="D298" s="3" t="s">
        <v>1965</v>
      </c>
      <c r="E298" s="3" t="s">
        <v>2065</v>
      </c>
      <c r="F298" s="3" t="s">
        <v>7</v>
      </c>
      <c r="G298" s="5">
        <v>3.24</v>
      </c>
      <c r="H298" s="5">
        <f t="shared" si="78"/>
        <v>340.2</v>
      </c>
      <c r="I298" s="61"/>
      <c r="J298" s="62">
        <f t="shared" si="79"/>
        <v>3.24</v>
      </c>
      <c r="K298" s="62">
        <f t="shared" si="80"/>
        <v>0</v>
      </c>
      <c r="L298" s="62">
        <f t="shared" si="81"/>
        <v>340.2</v>
      </c>
      <c r="M298" s="62">
        <f t="shared" si="82"/>
        <v>0</v>
      </c>
    </row>
    <row r="299" spans="1:14">
      <c r="A299" s="119">
        <v>0</v>
      </c>
      <c r="C299" s="3">
        <v>133648</v>
      </c>
      <c r="D299" s="3" t="s">
        <v>1966</v>
      </c>
      <c r="E299" s="3" t="s">
        <v>2065</v>
      </c>
      <c r="F299" s="3" t="s">
        <v>7</v>
      </c>
      <c r="G299" s="5">
        <v>3.24</v>
      </c>
      <c r="H299" s="5">
        <f t="shared" si="78"/>
        <v>340.2</v>
      </c>
      <c r="I299" s="61"/>
      <c r="J299" s="62">
        <f t="shared" si="79"/>
        <v>3.24</v>
      </c>
      <c r="K299" s="62">
        <f t="shared" si="80"/>
        <v>0</v>
      </c>
      <c r="L299" s="62">
        <f t="shared" si="81"/>
        <v>340.2</v>
      </c>
      <c r="M299" s="62">
        <f t="shared" si="82"/>
        <v>0</v>
      </c>
    </row>
    <row r="300" spans="1:14">
      <c r="A300" s="119">
        <v>0</v>
      </c>
      <c r="C300" s="3">
        <v>133813</v>
      </c>
      <c r="D300" s="3" t="s">
        <v>2550</v>
      </c>
      <c r="E300" s="3" t="s">
        <v>2066</v>
      </c>
      <c r="F300" s="3" t="s">
        <v>7</v>
      </c>
      <c r="G300" s="5">
        <v>3.12</v>
      </c>
      <c r="H300" s="5">
        <f t="shared" si="78"/>
        <v>327.60000000000002</v>
      </c>
      <c r="I300" s="61"/>
      <c r="J300" s="62">
        <f t="shared" si="79"/>
        <v>3.12</v>
      </c>
      <c r="K300" s="62">
        <f t="shared" si="80"/>
        <v>0</v>
      </c>
      <c r="L300" s="62">
        <f t="shared" si="81"/>
        <v>327.60000000000002</v>
      </c>
      <c r="M300" s="62">
        <f t="shared" si="82"/>
        <v>0</v>
      </c>
      <c r="N300" s="83"/>
    </row>
    <row r="301" spans="1:14">
      <c r="A301" s="119">
        <v>0</v>
      </c>
      <c r="C301" s="3">
        <v>133815</v>
      </c>
      <c r="D301" s="3" t="s">
        <v>2551</v>
      </c>
      <c r="E301" s="3" t="s">
        <v>2066</v>
      </c>
      <c r="F301" s="3" t="s">
        <v>7</v>
      </c>
      <c r="G301" s="5">
        <v>3.12</v>
      </c>
      <c r="H301" s="5">
        <f t="shared" si="78"/>
        <v>327.60000000000002</v>
      </c>
      <c r="I301" s="61"/>
      <c r="J301" s="62">
        <f t="shared" si="79"/>
        <v>3.12</v>
      </c>
      <c r="K301" s="62">
        <f t="shared" si="80"/>
        <v>0</v>
      </c>
      <c r="L301" s="62">
        <f t="shared" si="81"/>
        <v>327.60000000000002</v>
      </c>
      <c r="M301" s="62">
        <f t="shared" si="82"/>
        <v>0</v>
      </c>
      <c r="N301" s="83"/>
    </row>
    <row r="302" spans="1:14">
      <c r="A302" s="119">
        <v>0</v>
      </c>
      <c r="C302" s="3">
        <v>133816</v>
      </c>
      <c r="D302" s="3" t="s">
        <v>2552</v>
      </c>
      <c r="E302" s="3" t="s">
        <v>2066</v>
      </c>
      <c r="F302" s="3" t="s">
        <v>7</v>
      </c>
      <c r="G302" s="5">
        <v>3.12</v>
      </c>
      <c r="H302" s="5">
        <f t="shared" si="78"/>
        <v>327.60000000000002</v>
      </c>
      <c r="I302" s="61"/>
      <c r="J302" s="62">
        <f t="shared" si="79"/>
        <v>3.12</v>
      </c>
      <c r="K302" s="62">
        <f t="shared" si="80"/>
        <v>0</v>
      </c>
      <c r="L302" s="62">
        <f t="shared" si="81"/>
        <v>327.60000000000002</v>
      </c>
      <c r="M302" s="62">
        <f t="shared" si="82"/>
        <v>0</v>
      </c>
      <c r="N302" s="83"/>
    </row>
    <row r="303" spans="1:14">
      <c r="A303" s="119">
        <v>0</v>
      </c>
      <c r="C303" s="3">
        <v>133818</v>
      </c>
      <c r="D303" s="3" t="s">
        <v>2553</v>
      </c>
      <c r="E303" s="3" t="s">
        <v>2066</v>
      </c>
      <c r="F303" s="3" t="s">
        <v>7</v>
      </c>
      <c r="G303" s="5">
        <v>3.12</v>
      </c>
      <c r="H303" s="5">
        <f t="shared" si="78"/>
        <v>327.60000000000002</v>
      </c>
      <c r="I303" s="61"/>
      <c r="J303" s="62">
        <f t="shared" si="79"/>
        <v>3.12</v>
      </c>
      <c r="K303" s="62">
        <f t="shared" si="80"/>
        <v>0</v>
      </c>
      <c r="L303" s="62">
        <f t="shared" si="81"/>
        <v>327.60000000000002</v>
      </c>
      <c r="M303" s="62">
        <f t="shared" si="82"/>
        <v>0</v>
      </c>
      <c r="N303" s="83"/>
    </row>
    <row r="304" spans="1:14">
      <c r="A304" s="119">
        <v>0</v>
      </c>
      <c r="C304" s="3">
        <v>133843</v>
      </c>
      <c r="D304" s="3" t="s">
        <v>1967</v>
      </c>
      <c r="E304" s="3" t="s">
        <v>2066</v>
      </c>
      <c r="F304" s="3" t="s">
        <v>7</v>
      </c>
      <c r="G304" s="5">
        <v>4.7300000000000004</v>
      </c>
      <c r="H304" s="5">
        <f t="shared" si="78"/>
        <v>496.65</v>
      </c>
      <c r="I304" s="61"/>
      <c r="J304" s="62">
        <f t="shared" si="79"/>
        <v>4.7300000000000004</v>
      </c>
      <c r="K304" s="62">
        <f t="shared" si="80"/>
        <v>0</v>
      </c>
      <c r="L304" s="62">
        <f t="shared" si="81"/>
        <v>496.65</v>
      </c>
      <c r="M304" s="62">
        <f t="shared" si="82"/>
        <v>0</v>
      </c>
    </row>
    <row r="305" spans="1:13">
      <c r="A305" s="119">
        <v>0</v>
      </c>
      <c r="C305" s="3">
        <v>133845</v>
      </c>
      <c r="D305" s="3" t="s">
        <v>1968</v>
      </c>
      <c r="E305" s="3" t="s">
        <v>2066</v>
      </c>
      <c r="F305" s="3" t="s">
        <v>7</v>
      </c>
      <c r="G305" s="5">
        <v>4.7300000000000004</v>
      </c>
      <c r="H305" s="5">
        <f t="shared" si="78"/>
        <v>496.65</v>
      </c>
      <c r="I305" s="61"/>
      <c r="J305" s="62">
        <f t="shared" si="79"/>
        <v>4.7300000000000004</v>
      </c>
      <c r="K305" s="62">
        <f t="shared" si="80"/>
        <v>0</v>
      </c>
      <c r="L305" s="62">
        <f t="shared" si="81"/>
        <v>496.65</v>
      </c>
      <c r="M305" s="62">
        <f t="shared" si="82"/>
        <v>0</v>
      </c>
    </row>
    <row r="306" spans="1:13">
      <c r="A306" s="119">
        <v>0</v>
      </c>
      <c r="C306" s="3">
        <v>133846</v>
      </c>
      <c r="D306" s="3" t="s">
        <v>1969</v>
      </c>
      <c r="E306" s="3" t="s">
        <v>2066</v>
      </c>
      <c r="F306" s="3" t="s">
        <v>7</v>
      </c>
      <c r="G306" s="5">
        <v>4.7300000000000004</v>
      </c>
      <c r="H306" s="5">
        <f t="shared" si="78"/>
        <v>496.65</v>
      </c>
      <c r="I306" s="61"/>
      <c r="J306" s="62">
        <f t="shared" si="79"/>
        <v>4.7300000000000004</v>
      </c>
      <c r="K306" s="62">
        <f t="shared" si="80"/>
        <v>0</v>
      </c>
      <c r="L306" s="62">
        <f t="shared" si="81"/>
        <v>496.65</v>
      </c>
      <c r="M306" s="62">
        <f t="shared" si="82"/>
        <v>0</v>
      </c>
    </row>
    <row r="307" spans="1:13">
      <c r="A307" s="119">
        <v>0</v>
      </c>
      <c r="C307" s="3">
        <v>133847</v>
      </c>
      <c r="D307" s="3" t="s">
        <v>1970</v>
      </c>
      <c r="E307" s="3" t="s">
        <v>2066</v>
      </c>
      <c r="F307" s="3" t="s">
        <v>7</v>
      </c>
      <c r="G307" s="5">
        <v>4.7300000000000004</v>
      </c>
      <c r="H307" s="5">
        <f t="shared" si="78"/>
        <v>496.65</v>
      </c>
      <c r="I307" s="61"/>
      <c r="J307" s="62">
        <f t="shared" si="79"/>
        <v>4.7300000000000004</v>
      </c>
      <c r="K307" s="62">
        <f t="shared" si="80"/>
        <v>0</v>
      </c>
      <c r="L307" s="62">
        <f t="shared" si="81"/>
        <v>496.65</v>
      </c>
      <c r="M307" s="62">
        <f t="shared" si="82"/>
        <v>0</v>
      </c>
    </row>
    <row r="308" spans="1:13">
      <c r="A308" s="119">
        <v>0</v>
      </c>
      <c r="C308" s="3">
        <v>133848</v>
      </c>
      <c r="D308" s="3" t="s">
        <v>1971</v>
      </c>
      <c r="E308" s="3" t="s">
        <v>2066</v>
      </c>
      <c r="F308" s="3" t="s">
        <v>7</v>
      </c>
      <c r="G308" s="5">
        <v>4.7300000000000004</v>
      </c>
      <c r="H308" s="5">
        <f t="shared" si="78"/>
        <v>496.65</v>
      </c>
      <c r="I308" s="61"/>
      <c r="J308" s="62">
        <f t="shared" si="79"/>
        <v>4.7300000000000004</v>
      </c>
      <c r="K308" s="62">
        <f t="shared" si="80"/>
        <v>0</v>
      </c>
      <c r="L308" s="62">
        <f t="shared" si="81"/>
        <v>496.65</v>
      </c>
      <c r="M308" s="62">
        <f t="shared" si="82"/>
        <v>0</v>
      </c>
    </row>
    <row r="309" spans="1:13">
      <c r="A309" s="119"/>
      <c r="C309" s="3"/>
      <c r="D309" s="3"/>
      <c r="E309" s="3"/>
      <c r="F309" s="3"/>
      <c r="G309" s="5"/>
      <c r="H309" s="5"/>
      <c r="I309" s="61"/>
      <c r="J309" s="62"/>
      <c r="K309" s="62"/>
      <c r="L309" s="62"/>
      <c r="M309" s="62"/>
    </row>
    <row r="310" spans="1:13">
      <c r="A310" s="119">
        <v>0</v>
      </c>
      <c r="C310" s="3">
        <v>135426</v>
      </c>
      <c r="D310" s="3" t="s">
        <v>1972</v>
      </c>
      <c r="E310" s="3" t="s">
        <v>2065</v>
      </c>
      <c r="F310" s="3" t="s">
        <v>7</v>
      </c>
      <c r="G310" s="5">
        <v>4.4800000000000004</v>
      </c>
      <c r="H310" s="5">
        <f t="shared" ref="H310:H315" si="83">ROUND(G310*Курс_EUR,2)</f>
        <v>470.4</v>
      </c>
      <c r="I310" s="61"/>
      <c r="J310" s="62">
        <f t="shared" ref="J310:J315" si="84">G310*(1-Скидка_ROXELPRO_Ind)</f>
        <v>4.4800000000000004</v>
      </c>
      <c r="K310" s="62">
        <f t="shared" ref="K310:K315" si="85">J310*I310</f>
        <v>0</v>
      </c>
      <c r="L310" s="62">
        <f t="shared" ref="L310:L315" si="86">H310*(1-Скидка_ROXELPRO_Ind)</f>
        <v>470.4</v>
      </c>
      <c r="M310" s="62">
        <f t="shared" ref="M310:M315" si="87">I310*L310</f>
        <v>0</v>
      </c>
    </row>
    <row r="311" spans="1:13">
      <c r="A311" s="119">
        <v>0</v>
      </c>
      <c r="C311" s="3">
        <v>135429</v>
      </c>
      <c r="D311" s="3" t="s">
        <v>1973</v>
      </c>
      <c r="E311" s="3" t="s">
        <v>2065</v>
      </c>
      <c r="F311" s="3" t="s">
        <v>7</v>
      </c>
      <c r="G311" s="5">
        <v>4.72</v>
      </c>
      <c r="H311" s="5">
        <f t="shared" si="83"/>
        <v>495.6</v>
      </c>
      <c r="I311" s="61"/>
      <c r="J311" s="62">
        <f t="shared" si="84"/>
        <v>4.72</v>
      </c>
      <c r="K311" s="62">
        <f t="shared" si="85"/>
        <v>0</v>
      </c>
      <c r="L311" s="62">
        <f t="shared" si="86"/>
        <v>495.6</v>
      </c>
      <c r="M311" s="62">
        <f t="shared" si="87"/>
        <v>0</v>
      </c>
    </row>
    <row r="312" spans="1:13">
      <c r="A312" s="119">
        <v>0</v>
      </c>
      <c r="B312" s="83"/>
      <c r="C312" s="3">
        <v>135646</v>
      </c>
      <c r="D312" s="3" t="s">
        <v>4258</v>
      </c>
      <c r="E312" s="3" t="s">
        <v>2065</v>
      </c>
      <c r="F312" s="3" t="s">
        <v>7</v>
      </c>
      <c r="G312" s="5">
        <v>7.68</v>
      </c>
      <c r="H312" s="5">
        <f t="shared" si="83"/>
        <v>806.4</v>
      </c>
      <c r="I312" s="61"/>
      <c r="J312" s="62">
        <f t="shared" si="84"/>
        <v>7.68</v>
      </c>
      <c r="K312" s="62">
        <f t="shared" si="85"/>
        <v>0</v>
      </c>
      <c r="L312" s="62">
        <f t="shared" si="86"/>
        <v>806.4</v>
      </c>
      <c r="M312" s="62">
        <f t="shared" si="87"/>
        <v>0</v>
      </c>
    </row>
    <row r="313" spans="1:13">
      <c r="A313" s="119">
        <v>0</v>
      </c>
      <c r="B313" s="83"/>
      <c r="C313" s="3">
        <v>135649</v>
      </c>
      <c r="D313" s="3" t="s">
        <v>4259</v>
      </c>
      <c r="E313" s="3" t="s">
        <v>2065</v>
      </c>
      <c r="F313" s="3" t="s">
        <v>7</v>
      </c>
      <c r="G313" s="5">
        <v>8.4499999999999993</v>
      </c>
      <c r="H313" s="5">
        <f t="shared" si="83"/>
        <v>887.25</v>
      </c>
      <c r="I313" s="61"/>
      <c r="J313" s="62">
        <f t="shared" si="84"/>
        <v>8.4499999999999993</v>
      </c>
      <c r="K313" s="62">
        <f t="shared" si="85"/>
        <v>0</v>
      </c>
      <c r="L313" s="62">
        <f t="shared" si="86"/>
        <v>887.25</v>
      </c>
      <c r="M313" s="62">
        <f t="shared" si="87"/>
        <v>0</v>
      </c>
    </row>
    <row r="314" spans="1:13">
      <c r="A314" s="119">
        <v>0</v>
      </c>
      <c r="C314" s="3">
        <v>135856</v>
      </c>
      <c r="D314" s="3" t="s">
        <v>1974</v>
      </c>
      <c r="E314" s="3" t="s">
        <v>2066</v>
      </c>
      <c r="F314" s="3" t="s">
        <v>7</v>
      </c>
      <c r="G314" s="5">
        <v>8.7200000000000006</v>
      </c>
      <c r="H314" s="5">
        <f t="shared" si="83"/>
        <v>915.6</v>
      </c>
      <c r="I314" s="61"/>
      <c r="J314" s="62">
        <f t="shared" si="84"/>
        <v>8.7200000000000006</v>
      </c>
      <c r="K314" s="62">
        <f t="shared" si="85"/>
        <v>0</v>
      </c>
      <c r="L314" s="62">
        <f t="shared" si="86"/>
        <v>915.6</v>
      </c>
      <c r="M314" s="62">
        <f t="shared" si="87"/>
        <v>0</v>
      </c>
    </row>
    <row r="315" spans="1:13">
      <c r="A315" s="119">
        <v>0</v>
      </c>
      <c r="C315" s="3">
        <v>135859</v>
      </c>
      <c r="D315" s="3" t="s">
        <v>1975</v>
      </c>
      <c r="E315" s="3" t="s">
        <v>2066</v>
      </c>
      <c r="F315" s="3" t="s">
        <v>7</v>
      </c>
      <c r="G315" s="5">
        <v>9.92</v>
      </c>
      <c r="H315" s="5">
        <f t="shared" si="83"/>
        <v>1041.5999999999999</v>
      </c>
      <c r="I315" s="61"/>
      <c r="J315" s="62">
        <f t="shared" si="84"/>
        <v>9.92</v>
      </c>
      <c r="K315" s="62">
        <f t="shared" si="85"/>
        <v>0</v>
      </c>
      <c r="L315" s="62">
        <f t="shared" si="86"/>
        <v>1041.5999999999999</v>
      </c>
      <c r="M315" s="62">
        <f t="shared" si="87"/>
        <v>0</v>
      </c>
    </row>
    <row r="316" spans="1:13">
      <c r="A316" s="119"/>
      <c r="C316" s="3"/>
      <c r="D316" s="3"/>
      <c r="E316" s="3"/>
      <c r="F316" s="3"/>
      <c r="G316" s="5"/>
      <c r="H316" s="5"/>
      <c r="I316" s="61"/>
      <c r="J316" s="62"/>
      <c r="K316" s="62"/>
      <c r="L316" s="62"/>
      <c r="M316" s="62"/>
    </row>
    <row r="317" spans="1:13">
      <c r="A317" s="119">
        <v>0</v>
      </c>
      <c r="C317" s="3">
        <v>137423</v>
      </c>
      <c r="D317" s="3" t="s">
        <v>1976</v>
      </c>
      <c r="E317" s="3" t="s">
        <v>2065</v>
      </c>
      <c r="F317" s="3" t="s">
        <v>7</v>
      </c>
      <c r="G317" s="5">
        <v>3.72</v>
      </c>
      <c r="H317" s="5">
        <f t="shared" ref="H317:H324" si="88">ROUND(G317*Курс_EUR,2)</f>
        <v>390.6</v>
      </c>
      <c r="I317" s="61"/>
      <c r="J317" s="62">
        <f t="shared" ref="J317:J324" si="89">G317*(1-Скидка_ROXELPRO_Ind)</f>
        <v>3.72</v>
      </c>
      <c r="K317" s="62">
        <f t="shared" ref="K317:K324" si="90">J317*I317</f>
        <v>0</v>
      </c>
      <c r="L317" s="62">
        <f t="shared" ref="L317:L324" si="91">H317*(1-Скидка_ROXELPRO_Ind)</f>
        <v>390.6</v>
      </c>
      <c r="M317" s="62">
        <f t="shared" ref="M317:M324" si="92">I317*L317</f>
        <v>0</v>
      </c>
    </row>
    <row r="318" spans="1:13">
      <c r="A318" s="119">
        <v>0</v>
      </c>
      <c r="C318" s="3">
        <v>137424</v>
      </c>
      <c r="D318" s="3" t="s">
        <v>1977</v>
      </c>
      <c r="E318" s="3" t="s">
        <v>2065</v>
      </c>
      <c r="F318" s="3" t="s">
        <v>7</v>
      </c>
      <c r="G318" s="5">
        <v>3.92</v>
      </c>
      <c r="H318" s="5">
        <f t="shared" si="88"/>
        <v>411.6</v>
      </c>
      <c r="I318" s="61"/>
      <c r="J318" s="62">
        <f t="shared" si="89"/>
        <v>3.92</v>
      </c>
      <c r="K318" s="62">
        <f t="shared" si="90"/>
        <v>0</v>
      </c>
      <c r="L318" s="62">
        <f t="shared" si="91"/>
        <v>411.6</v>
      </c>
      <c r="M318" s="62">
        <f t="shared" si="92"/>
        <v>0</v>
      </c>
    </row>
    <row r="319" spans="1:13">
      <c r="A319" s="119">
        <v>0</v>
      </c>
      <c r="B319" s="83"/>
      <c r="C319" s="3">
        <v>137642</v>
      </c>
      <c r="D319" s="3" t="s">
        <v>4260</v>
      </c>
      <c r="E319" s="3" t="s">
        <v>2065</v>
      </c>
      <c r="F319" s="3" t="s">
        <v>7</v>
      </c>
      <c r="G319" s="5">
        <v>5.54</v>
      </c>
      <c r="H319" s="5">
        <f t="shared" si="88"/>
        <v>581.70000000000005</v>
      </c>
      <c r="I319" s="61"/>
      <c r="J319" s="62">
        <f t="shared" si="89"/>
        <v>5.54</v>
      </c>
      <c r="K319" s="62">
        <f t="shared" si="90"/>
        <v>0</v>
      </c>
      <c r="L319" s="62">
        <f t="shared" si="91"/>
        <v>581.70000000000005</v>
      </c>
      <c r="M319" s="62">
        <f t="shared" si="92"/>
        <v>0</v>
      </c>
    </row>
    <row r="320" spans="1:13">
      <c r="A320" s="119">
        <v>0</v>
      </c>
      <c r="B320" s="83"/>
      <c r="C320" s="3">
        <v>137643</v>
      </c>
      <c r="D320" s="3" t="s">
        <v>4261</v>
      </c>
      <c r="E320" s="3" t="s">
        <v>2065</v>
      </c>
      <c r="F320" s="3" t="s">
        <v>7</v>
      </c>
      <c r="G320" s="5">
        <v>6.16</v>
      </c>
      <c r="H320" s="5">
        <f t="shared" si="88"/>
        <v>646.79999999999995</v>
      </c>
      <c r="I320" s="61"/>
      <c r="J320" s="62">
        <f t="shared" si="89"/>
        <v>6.16</v>
      </c>
      <c r="K320" s="62">
        <f t="shared" si="90"/>
        <v>0</v>
      </c>
      <c r="L320" s="62">
        <f t="shared" si="91"/>
        <v>646.79999999999995</v>
      </c>
      <c r="M320" s="62">
        <f t="shared" si="92"/>
        <v>0</v>
      </c>
    </row>
    <row r="321" spans="1:14">
      <c r="A321" s="119">
        <v>0</v>
      </c>
      <c r="B321" s="83"/>
      <c r="C321" s="3">
        <v>137644</v>
      </c>
      <c r="D321" s="3" t="s">
        <v>4262</v>
      </c>
      <c r="E321" s="3" t="s">
        <v>2065</v>
      </c>
      <c r="F321" s="3" t="s">
        <v>7</v>
      </c>
      <c r="G321" s="5">
        <v>6.78</v>
      </c>
      <c r="H321" s="5">
        <f t="shared" si="88"/>
        <v>711.9</v>
      </c>
      <c r="I321" s="61"/>
      <c r="J321" s="62">
        <f t="shared" si="89"/>
        <v>6.78</v>
      </c>
      <c r="K321" s="62">
        <f t="shared" si="90"/>
        <v>0</v>
      </c>
      <c r="L321" s="62">
        <f t="shared" si="91"/>
        <v>711.9</v>
      </c>
      <c r="M321" s="62">
        <f t="shared" si="92"/>
        <v>0</v>
      </c>
    </row>
    <row r="322" spans="1:14">
      <c r="A322" s="119">
        <v>0</v>
      </c>
      <c r="C322" s="3">
        <v>137852</v>
      </c>
      <c r="D322" s="3" t="s">
        <v>3317</v>
      </c>
      <c r="E322" s="3" t="s">
        <v>2066</v>
      </c>
      <c r="F322" s="3" t="s">
        <v>7</v>
      </c>
      <c r="G322" s="5">
        <v>6.6</v>
      </c>
      <c r="H322" s="5">
        <f t="shared" si="88"/>
        <v>693</v>
      </c>
      <c r="I322" s="61"/>
      <c r="J322" s="62">
        <f t="shared" si="89"/>
        <v>6.6</v>
      </c>
      <c r="K322" s="62">
        <f t="shared" si="90"/>
        <v>0</v>
      </c>
      <c r="L322" s="62">
        <f t="shared" si="91"/>
        <v>693</v>
      </c>
      <c r="M322" s="62">
        <f t="shared" si="92"/>
        <v>0</v>
      </c>
    </row>
    <row r="323" spans="1:14">
      <c r="A323" s="119">
        <v>0</v>
      </c>
      <c r="C323" s="3">
        <v>137853</v>
      </c>
      <c r="D323" s="3" t="s">
        <v>1978</v>
      </c>
      <c r="E323" s="3" t="s">
        <v>2066</v>
      </c>
      <c r="F323" s="3" t="s">
        <v>7</v>
      </c>
      <c r="G323" s="5">
        <v>7.28</v>
      </c>
      <c r="H323" s="5">
        <f t="shared" si="88"/>
        <v>764.4</v>
      </c>
      <c r="I323" s="61"/>
      <c r="J323" s="62">
        <f t="shared" si="89"/>
        <v>7.28</v>
      </c>
      <c r="K323" s="62">
        <f t="shared" si="90"/>
        <v>0</v>
      </c>
      <c r="L323" s="62">
        <f t="shared" si="91"/>
        <v>764.4</v>
      </c>
      <c r="M323" s="62">
        <f t="shared" si="92"/>
        <v>0</v>
      </c>
    </row>
    <row r="324" spans="1:14">
      <c r="A324" s="119">
        <v>0</v>
      </c>
      <c r="C324" s="3">
        <v>137854</v>
      </c>
      <c r="D324" s="3" t="s">
        <v>1979</v>
      </c>
      <c r="E324" s="3" t="s">
        <v>2066</v>
      </c>
      <c r="F324" s="3" t="s">
        <v>7</v>
      </c>
      <c r="G324" s="5">
        <v>8.2799999999999994</v>
      </c>
      <c r="H324" s="5">
        <f t="shared" si="88"/>
        <v>869.4</v>
      </c>
      <c r="I324" s="61"/>
      <c r="J324" s="62">
        <f t="shared" si="89"/>
        <v>8.2799999999999994</v>
      </c>
      <c r="K324" s="62">
        <f t="shared" si="90"/>
        <v>0</v>
      </c>
      <c r="L324" s="62">
        <f t="shared" si="91"/>
        <v>869.4</v>
      </c>
      <c r="M324" s="62">
        <f t="shared" si="92"/>
        <v>0</v>
      </c>
    </row>
    <row r="325" spans="1:14">
      <c r="A325" s="119"/>
      <c r="C325" s="3"/>
      <c r="D325" s="3"/>
      <c r="E325" s="3"/>
      <c r="F325" s="3"/>
      <c r="G325" s="5"/>
      <c r="H325" s="5"/>
      <c r="I325" s="61"/>
      <c r="J325" s="62"/>
      <c r="K325" s="62"/>
      <c r="L325" s="62"/>
      <c r="M325" s="62"/>
    </row>
    <row r="326" spans="1:14">
      <c r="A326" s="119">
        <v>0</v>
      </c>
      <c r="C326" s="3">
        <v>138223</v>
      </c>
      <c r="D326" s="3" t="s">
        <v>2685</v>
      </c>
      <c r="E326" s="3" t="s">
        <v>1985</v>
      </c>
      <c r="F326" s="3" t="s">
        <v>7</v>
      </c>
      <c r="G326" s="5">
        <v>8.7100000000000009</v>
      </c>
      <c r="H326" s="5">
        <f t="shared" ref="H326:H333" si="93">ROUND(G326*Курс_EUR,2)</f>
        <v>914.55</v>
      </c>
      <c r="I326" s="61"/>
      <c r="J326" s="62">
        <f t="shared" ref="J326:J333" si="94">G326*(1-Скидка_ROXELPRO_Ind)</f>
        <v>8.7100000000000009</v>
      </c>
      <c r="K326" s="62">
        <f t="shared" ref="K326:K333" si="95">J326*I326</f>
        <v>0</v>
      </c>
      <c r="L326" s="62">
        <f t="shared" ref="L326:L333" si="96">H326*(1-Скидка_ROXELPRO_Ind)</f>
        <v>914.55</v>
      </c>
      <c r="M326" s="62">
        <f t="shared" ref="M326:M333" si="97">I326*L326</f>
        <v>0</v>
      </c>
    </row>
    <row r="327" spans="1:14">
      <c r="A327" s="119">
        <v>0</v>
      </c>
      <c r="C327" s="3">
        <v>138225</v>
      </c>
      <c r="D327" s="3" t="s">
        <v>2686</v>
      </c>
      <c r="E327" s="3" t="s">
        <v>1985</v>
      </c>
      <c r="F327" s="3" t="s">
        <v>7</v>
      </c>
      <c r="G327" s="5">
        <v>8.7100000000000009</v>
      </c>
      <c r="H327" s="5">
        <f t="shared" si="93"/>
        <v>914.55</v>
      </c>
      <c r="I327" s="61"/>
      <c r="J327" s="62">
        <f t="shared" si="94"/>
        <v>8.7100000000000009</v>
      </c>
      <c r="K327" s="62">
        <f t="shared" si="95"/>
        <v>0</v>
      </c>
      <c r="L327" s="62">
        <f t="shared" si="96"/>
        <v>914.55</v>
      </c>
      <c r="M327" s="62">
        <f t="shared" si="97"/>
        <v>0</v>
      </c>
    </row>
    <row r="328" spans="1:14">
      <c r="A328" s="119">
        <v>0</v>
      </c>
      <c r="C328" s="3">
        <v>138226</v>
      </c>
      <c r="D328" s="3" t="s">
        <v>2687</v>
      </c>
      <c r="E328" s="3" t="s">
        <v>1985</v>
      </c>
      <c r="F328" s="3" t="s">
        <v>7</v>
      </c>
      <c r="G328" s="5">
        <v>8.7100000000000009</v>
      </c>
      <c r="H328" s="5">
        <f t="shared" si="93"/>
        <v>914.55</v>
      </c>
      <c r="I328" s="61"/>
      <c r="J328" s="62">
        <f t="shared" si="94"/>
        <v>8.7100000000000009</v>
      </c>
      <c r="K328" s="62">
        <f t="shared" si="95"/>
        <v>0</v>
      </c>
      <c r="L328" s="62">
        <f t="shared" si="96"/>
        <v>914.55</v>
      </c>
      <c r="M328" s="62">
        <f t="shared" si="97"/>
        <v>0</v>
      </c>
    </row>
    <row r="329" spans="1:14">
      <c r="A329" s="119">
        <v>0</v>
      </c>
      <c r="C329" s="3">
        <v>138228</v>
      </c>
      <c r="D329" s="3" t="s">
        <v>2688</v>
      </c>
      <c r="E329" s="3" t="s">
        <v>1985</v>
      </c>
      <c r="F329" s="3" t="s">
        <v>7</v>
      </c>
      <c r="G329" s="5">
        <v>8.7100000000000009</v>
      </c>
      <c r="H329" s="5">
        <f t="shared" si="93"/>
        <v>914.55</v>
      </c>
      <c r="I329" s="61"/>
      <c r="J329" s="62">
        <f t="shared" si="94"/>
        <v>8.7100000000000009</v>
      </c>
      <c r="K329" s="62">
        <f t="shared" si="95"/>
        <v>0</v>
      </c>
      <c r="L329" s="62">
        <f t="shared" si="96"/>
        <v>914.55</v>
      </c>
      <c r="M329" s="62">
        <f t="shared" si="97"/>
        <v>0</v>
      </c>
    </row>
    <row r="330" spans="1:14">
      <c r="A330" s="119">
        <v>0</v>
      </c>
      <c r="C330" s="3">
        <v>138323</v>
      </c>
      <c r="D330" s="3" t="s">
        <v>2554</v>
      </c>
      <c r="E330" s="3" t="s">
        <v>1985</v>
      </c>
      <c r="F330" s="3" t="s">
        <v>7</v>
      </c>
      <c r="G330" s="5">
        <v>8.58</v>
      </c>
      <c r="H330" s="5">
        <f t="shared" si="93"/>
        <v>900.9</v>
      </c>
      <c r="I330" s="61"/>
      <c r="J330" s="62">
        <f t="shared" si="94"/>
        <v>8.58</v>
      </c>
      <c r="K330" s="62">
        <f t="shared" si="95"/>
        <v>0</v>
      </c>
      <c r="L330" s="62">
        <f t="shared" si="96"/>
        <v>900.9</v>
      </c>
      <c r="M330" s="62">
        <f t="shared" si="97"/>
        <v>0</v>
      </c>
      <c r="N330" s="83"/>
    </row>
    <row r="331" spans="1:14">
      <c r="A331" s="119">
        <v>0</v>
      </c>
      <c r="C331" s="3">
        <v>138325</v>
      </c>
      <c r="D331" s="3" t="s">
        <v>2555</v>
      </c>
      <c r="E331" s="3" t="s">
        <v>1985</v>
      </c>
      <c r="F331" s="3" t="s">
        <v>7</v>
      </c>
      <c r="G331" s="5">
        <v>8.58</v>
      </c>
      <c r="H331" s="5">
        <f t="shared" si="93"/>
        <v>900.9</v>
      </c>
      <c r="I331" s="61"/>
      <c r="J331" s="62">
        <f t="shared" si="94"/>
        <v>8.58</v>
      </c>
      <c r="K331" s="62">
        <f t="shared" si="95"/>
        <v>0</v>
      </c>
      <c r="L331" s="62">
        <f t="shared" si="96"/>
        <v>900.9</v>
      </c>
      <c r="M331" s="62">
        <f t="shared" si="97"/>
        <v>0</v>
      </c>
      <c r="N331" s="83"/>
    </row>
    <row r="332" spans="1:14">
      <c r="A332" s="119">
        <v>0</v>
      </c>
      <c r="C332" s="3">
        <v>138326</v>
      </c>
      <c r="D332" s="3" t="s">
        <v>2556</v>
      </c>
      <c r="E332" s="3" t="s">
        <v>1985</v>
      </c>
      <c r="F332" s="3" t="s">
        <v>7</v>
      </c>
      <c r="G332" s="5">
        <v>8.58</v>
      </c>
      <c r="H332" s="5">
        <f t="shared" si="93"/>
        <v>900.9</v>
      </c>
      <c r="I332" s="61"/>
      <c r="J332" s="62">
        <f t="shared" si="94"/>
        <v>8.58</v>
      </c>
      <c r="K332" s="62">
        <f t="shared" si="95"/>
        <v>0</v>
      </c>
      <c r="L332" s="62">
        <f t="shared" si="96"/>
        <v>900.9</v>
      </c>
      <c r="M332" s="62">
        <f t="shared" si="97"/>
        <v>0</v>
      </c>
      <c r="N332" s="83"/>
    </row>
    <row r="333" spans="1:14">
      <c r="A333" s="119">
        <v>0</v>
      </c>
      <c r="C333" s="3">
        <v>138328</v>
      </c>
      <c r="D333" s="3" t="s">
        <v>2557</v>
      </c>
      <c r="E333" s="3" t="s">
        <v>1985</v>
      </c>
      <c r="F333" s="3" t="s">
        <v>7</v>
      </c>
      <c r="G333" s="5">
        <v>8.58</v>
      </c>
      <c r="H333" s="5">
        <f t="shared" si="93"/>
        <v>900.9</v>
      </c>
      <c r="I333" s="61"/>
      <c r="J333" s="62">
        <f t="shared" si="94"/>
        <v>8.58</v>
      </c>
      <c r="K333" s="62">
        <f t="shared" si="95"/>
        <v>0</v>
      </c>
      <c r="L333" s="62">
        <f t="shared" si="96"/>
        <v>900.9</v>
      </c>
      <c r="M333" s="62">
        <f t="shared" si="97"/>
        <v>0</v>
      </c>
      <c r="N333" s="83"/>
    </row>
    <row r="334" spans="1:14" ht="12.45" thickBot="1">
      <c r="A334" s="119"/>
      <c r="C334" s="3"/>
      <c r="D334" s="3"/>
      <c r="E334" s="3"/>
      <c r="F334" s="3"/>
      <c r="G334" s="5"/>
      <c r="H334" s="5"/>
      <c r="I334" s="61"/>
      <c r="J334" s="62"/>
      <c r="K334" s="62"/>
      <c r="L334" s="62"/>
      <c r="M334" s="62"/>
    </row>
    <row r="335" spans="1:14" ht="12.45" thickBot="1">
      <c r="A335" s="119"/>
      <c r="B335" s="338" t="s">
        <v>1980</v>
      </c>
      <c r="C335" s="339"/>
      <c r="D335" s="339"/>
      <c r="E335" s="339"/>
      <c r="F335" s="340"/>
      <c r="G335" s="296"/>
      <c r="H335" s="304"/>
      <c r="I335" s="61"/>
      <c r="J335" s="62"/>
      <c r="K335" s="62"/>
      <c r="L335" s="62"/>
      <c r="M335" s="62"/>
    </row>
    <row r="336" spans="1:14">
      <c r="A336" s="119">
        <v>0</v>
      </c>
      <c r="C336" s="3">
        <v>141143</v>
      </c>
      <c r="D336" s="3" t="s">
        <v>2895</v>
      </c>
      <c r="E336" s="3" t="s">
        <v>2066</v>
      </c>
      <c r="F336" s="3" t="s">
        <v>7</v>
      </c>
      <c r="G336" s="5">
        <v>4.55</v>
      </c>
      <c r="H336" s="5">
        <f t="shared" ref="H336:H352" si="98">ROUND(G336*Курс_EUR,2)</f>
        <v>477.75</v>
      </c>
      <c r="I336" s="61"/>
      <c r="J336" s="62">
        <f t="shared" ref="J336:J352" si="99">G336*(1-Скидка_ROXELPRO_Ind)</f>
        <v>4.55</v>
      </c>
      <c r="K336" s="62">
        <f t="shared" ref="K336:K352" si="100">J336*I336</f>
        <v>0</v>
      </c>
      <c r="L336" s="62">
        <f t="shared" ref="L336:L352" si="101">H336*(1-Скидка_ROXELPRO_Ind)</f>
        <v>477.75</v>
      </c>
      <c r="M336" s="62">
        <f t="shared" ref="M336:M352" si="102">I336*L336</f>
        <v>0</v>
      </c>
    </row>
    <row r="337" spans="1:13">
      <c r="A337" s="119">
        <v>0</v>
      </c>
      <c r="C337" s="3">
        <v>141203</v>
      </c>
      <c r="D337" s="3" t="s">
        <v>2821</v>
      </c>
      <c r="E337" s="3" t="s">
        <v>1984</v>
      </c>
      <c r="F337" s="3" t="s">
        <v>7</v>
      </c>
      <c r="G337" s="5">
        <v>5.32</v>
      </c>
      <c r="H337" s="5">
        <f t="shared" si="98"/>
        <v>558.6</v>
      </c>
      <c r="I337" s="61"/>
      <c r="J337" s="62">
        <f t="shared" si="99"/>
        <v>5.32</v>
      </c>
      <c r="K337" s="62">
        <f t="shared" si="100"/>
        <v>0</v>
      </c>
      <c r="L337" s="62">
        <f t="shared" si="101"/>
        <v>558.6</v>
      </c>
      <c r="M337" s="62">
        <f t="shared" si="102"/>
        <v>0</v>
      </c>
    </row>
    <row r="338" spans="1:13">
      <c r="A338" s="119">
        <v>0</v>
      </c>
      <c r="C338" s="3">
        <v>141214</v>
      </c>
      <c r="D338" s="3" t="s">
        <v>2822</v>
      </c>
      <c r="E338" s="3" t="s">
        <v>1984</v>
      </c>
      <c r="F338" s="3" t="s">
        <v>7</v>
      </c>
      <c r="G338" s="5">
        <v>4.5199999999999996</v>
      </c>
      <c r="H338" s="5">
        <f t="shared" si="98"/>
        <v>474.6</v>
      </c>
      <c r="I338" s="61"/>
      <c r="J338" s="62">
        <f t="shared" si="99"/>
        <v>4.5199999999999996</v>
      </c>
      <c r="K338" s="62">
        <f t="shared" si="100"/>
        <v>0</v>
      </c>
      <c r="L338" s="62">
        <f t="shared" si="101"/>
        <v>474.6</v>
      </c>
      <c r="M338" s="62">
        <f t="shared" si="102"/>
        <v>0</v>
      </c>
    </row>
    <row r="339" spans="1:13">
      <c r="A339" s="119">
        <v>0</v>
      </c>
      <c r="C339" s="3">
        <v>141224</v>
      </c>
      <c r="D339" s="3" t="s">
        <v>2823</v>
      </c>
      <c r="E339" s="3" t="s">
        <v>1984</v>
      </c>
      <c r="F339" s="3" t="s">
        <v>7</v>
      </c>
      <c r="G339" s="5">
        <v>5.71</v>
      </c>
      <c r="H339" s="5">
        <f t="shared" si="98"/>
        <v>599.54999999999995</v>
      </c>
      <c r="I339" s="61"/>
      <c r="J339" s="62">
        <f t="shared" si="99"/>
        <v>5.71</v>
      </c>
      <c r="K339" s="62">
        <f t="shared" si="100"/>
        <v>0</v>
      </c>
      <c r="L339" s="62">
        <f t="shared" si="101"/>
        <v>599.54999999999995</v>
      </c>
      <c r="M339" s="62">
        <f t="shared" si="102"/>
        <v>0</v>
      </c>
    </row>
    <row r="340" spans="1:13">
      <c r="A340" s="119">
        <v>0</v>
      </c>
      <c r="C340" s="3">
        <v>141243</v>
      </c>
      <c r="D340" s="3" t="s">
        <v>2824</v>
      </c>
      <c r="E340" s="3" t="s">
        <v>1984</v>
      </c>
      <c r="F340" s="3" t="s">
        <v>7</v>
      </c>
      <c r="G340" s="5">
        <v>6.55</v>
      </c>
      <c r="H340" s="5">
        <f t="shared" si="98"/>
        <v>687.75</v>
      </c>
      <c r="I340" s="61"/>
      <c r="J340" s="62">
        <f t="shared" si="99"/>
        <v>6.55</v>
      </c>
      <c r="K340" s="62">
        <f t="shared" si="100"/>
        <v>0</v>
      </c>
      <c r="L340" s="62">
        <f t="shared" si="101"/>
        <v>687.75</v>
      </c>
      <c r="M340" s="62">
        <f t="shared" si="102"/>
        <v>0</v>
      </c>
    </row>
    <row r="341" spans="1:13">
      <c r="A341" s="119">
        <v>0</v>
      </c>
      <c r="C341" s="3">
        <v>141272</v>
      </c>
      <c r="D341" s="3" t="s">
        <v>2825</v>
      </c>
      <c r="E341" s="3" t="s">
        <v>1984</v>
      </c>
      <c r="F341" s="3" t="s">
        <v>7</v>
      </c>
      <c r="G341" s="5">
        <v>12.04</v>
      </c>
      <c r="H341" s="5">
        <f t="shared" si="98"/>
        <v>1264.2</v>
      </c>
      <c r="I341" s="61"/>
      <c r="J341" s="62">
        <f t="shared" si="99"/>
        <v>12.04</v>
      </c>
      <c r="K341" s="62">
        <f t="shared" si="100"/>
        <v>0</v>
      </c>
      <c r="L341" s="62">
        <f t="shared" si="101"/>
        <v>1264.2</v>
      </c>
      <c r="M341" s="62">
        <f t="shared" si="102"/>
        <v>0</v>
      </c>
    </row>
    <row r="342" spans="1:13">
      <c r="A342" s="119">
        <v>0</v>
      </c>
      <c r="C342" s="3">
        <v>143214</v>
      </c>
      <c r="D342" s="3" t="s">
        <v>2896</v>
      </c>
      <c r="E342" s="3" t="s">
        <v>1981</v>
      </c>
      <c r="F342" s="3" t="s">
        <v>7</v>
      </c>
      <c r="G342" s="5">
        <v>14.27</v>
      </c>
      <c r="H342" s="5">
        <f t="shared" si="98"/>
        <v>1498.35</v>
      </c>
      <c r="I342" s="61"/>
      <c r="J342" s="62">
        <f t="shared" si="99"/>
        <v>14.27</v>
      </c>
      <c r="K342" s="62">
        <f t="shared" si="100"/>
        <v>0</v>
      </c>
      <c r="L342" s="62">
        <f t="shared" si="101"/>
        <v>1498.35</v>
      </c>
      <c r="M342" s="62">
        <f t="shared" si="102"/>
        <v>0</v>
      </c>
    </row>
    <row r="343" spans="1:13">
      <c r="A343" s="119">
        <v>0</v>
      </c>
      <c r="C343" s="3">
        <v>143224</v>
      </c>
      <c r="D343" s="3" t="s">
        <v>2897</v>
      </c>
      <c r="E343" s="3" t="s">
        <v>1981</v>
      </c>
      <c r="F343" s="3" t="s">
        <v>7</v>
      </c>
      <c r="G343" s="5">
        <v>15.52</v>
      </c>
      <c r="H343" s="5">
        <f t="shared" si="98"/>
        <v>1629.6</v>
      </c>
      <c r="I343" s="61"/>
      <c r="J343" s="62">
        <f t="shared" si="99"/>
        <v>15.52</v>
      </c>
      <c r="K343" s="62">
        <f t="shared" si="100"/>
        <v>0</v>
      </c>
      <c r="L343" s="62">
        <f t="shared" si="101"/>
        <v>1629.6</v>
      </c>
      <c r="M343" s="62">
        <f t="shared" si="102"/>
        <v>0</v>
      </c>
    </row>
    <row r="344" spans="1:13">
      <c r="A344" s="119">
        <v>0</v>
      </c>
      <c r="C344" s="3">
        <v>142143</v>
      </c>
      <c r="D344" s="3" t="s">
        <v>2826</v>
      </c>
      <c r="E344" s="3" t="s">
        <v>2827</v>
      </c>
      <c r="F344" s="3" t="s">
        <v>7</v>
      </c>
      <c r="G344" s="5">
        <v>14.49</v>
      </c>
      <c r="H344" s="5">
        <f t="shared" si="98"/>
        <v>1521.45</v>
      </c>
      <c r="I344" s="61"/>
      <c r="J344" s="62">
        <f t="shared" si="99"/>
        <v>14.49</v>
      </c>
      <c r="K344" s="62">
        <f t="shared" si="100"/>
        <v>0</v>
      </c>
      <c r="L344" s="62">
        <f t="shared" si="101"/>
        <v>1521.45</v>
      </c>
      <c r="M344" s="62">
        <f t="shared" si="102"/>
        <v>0</v>
      </c>
    </row>
    <row r="345" spans="1:13">
      <c r="A345" s="119">
        <v>0</v>
      </c>
      <c r="C345" s="3">
        <v>142203</v>
      </c>
      <c r="D345" s="3" t="s">
        <v>2828</v>
      </c>
      <c r="E345" s="3" t="s">
        <v>1981</v>
      </c>
      <c r="F345" s="3" t="s">
        <v>7</v>
      </c>
      <c r="G345" s="5">
        <v>17.739999999999998</v>
      </c>
      <c r="H345" s="5">
        <f t="shared" si="98"/>
        <v>1862.7</v>
      </c>
      <c r="I345" s="61"/>
      <c r="J345" s="62">
        <f t="shared" si="99"/>
        <v>17.739999999999998</v>
      </c>
      <c r="K345" s="62">
        <f t="shared" si="100"/>
        <v>0</v>
      </c>
      <c r="L345" s="62">
        <f t="shared" si="101"/>
        <v>1862.7</v>
      </c>
      <c r="M345" s="62">
        <f t="shared" si="102"/>
        <v>0</v>
      </c>
    </row>
    <row r="346" spans="1:13">
      <c r="A346" s="119">
        <v>0</v>
      </c>
      <c r="C346" s="3">
        <v>142214</v>
      </c>
      <c r="D346" s="3" t="s">
        <v>2829</v>
      </c>
      <c r="E346" s="3" t="s">
        <v>1981</v>
      </c>
      <c r="F346" s="3" t="s">
        <v>7</v>
      </c>
      <c r="G346" s="5">
        <v>15.69</v>
      </c>
      <c r="H346" s="5">
        <f t="shared" si="98"/>
        <v>1647.45</v>
      </c>
      <c r="I346" s="61"/>
      <c r="J346" s="62">
        <f t="shared" si="99"/>
        <v>15.69</v>
      </c>
      <c r="K346" s="62">
        <f t="shared" si="100"/>
        <v>0</v>
      </c>
      <c r="L346" s="62">
        <f t="shared" si="101"/>
        <v>1647.45</v>
      </c>
      <c r="M346" s="62">
        <f t="shared" si="102"/>
        <v>0</v>
      </c>
    </row>
    <row r="347" spans="1:13">
      <c r="A347" s="119">
        <v>0</v>
      </c>
      <c r="C347" s="3">
        <v>142224</v>
      </c>
      <c r="D347" s="3" t="s">
        <v>2830</v>
      </c>
      <c r="E347" s="3" t="s">
        <v>1981</v>
      </c>
      <c r="F347" s="3" t="s">
        <v>7</v>
      </c>
      <c r="G347" s="5">
        <v>17.55</v>
      </c>
      <c r="H347" s="5">
        <f t="shared" si="98"/>
        <v>1842.75</v>
      </c>
      <c r="I347" s="61"/>
      <c r="J347" s="62">
        <f t="shared" si="99"/>
        <v>17.55</v>
      </c>
      <c r="K347" s="62">
        <f t="shared" si="100"/>
        <v>0</v>
      </c>
      <c r="L347" s="62">
        <f t="shared" si="101"/>
        <v>1842.75</v>
      </c>
      <c r="M347" s="62">
        <f t="shared" si="102"/>
        <v>0</v>
      </c>
    </row>
    <row r="348" spans="1:13">
      <c r="A348" s="119">
        <v>0</v>
      </c>
      <c r="C348" s="3">
        <v>142243</v>
      </c>
      <c r="D348" s="3" t="s">
        <v>2831</v>
      </c>
      <c r="E348" s="3" t="s">
        <v>1981</v>
      </c>
      <c r="F348" s="3" t="s">
        <v>7</v>
      </c>
      <c r="G348" s="5">
        <v>24.49</v>
      </c>
      <c r="H348" s="5">
        <f t="shared" si="98"/>
        <v>2571.4499999999998</v>
      </c>
      <c r="I348" s="61"/>
      <c r="J348" s="62">
        <f t="shared" si="99"/>
        <v>24.49</v>
      </c>
      <c r="K348" s="62">
        <f t="shared" si="100"/>
        <v>0</v>
      </c>
      <c r="L348" s="62">
        <f t="shared" si="101"/>
        <v>2571.4499999999998</v>
      </c>
      <c r="M348" s="62">
        <f t="shared" si="102"/>
        <v>0</v>
      </c>
    </row>
    <row r="349" spans="1:13">
      <c r="A349" s="119">
        <v>0</v>
      </c>
      <c r="C349" s="3">
        <v>142272</v>
      </c>
      <c r="D349" s="3" t="s">
        <v>2832</v>
      </c>
      <c r="E349" s="3" t="s">
        <v>1981</v>
      </c>
      <c r="F349" s="3" t="s">
        <v>7</v>
      </c>
      <c r="G349" s="5">
        <v>43.65</v>
      </c>
      <c r="H349" s="5">
        <f t="shared" si="98"/>
        <v>4583.25</v>
      </c>
      <c r="I349" s="61"/>
      <c r="J349" s="62">
        <f t="shared" si="99"/>
        <v>43.65</v>
      </c>
      <c r="K349" s="62">
        <f t="shared" si="100"/>
        <v>0</v>
      </c>
      <c r="L349" s="62">
        <f t="shared" si="101"/>
        <v>4583.25</v>
      </c>
      <c r="M349" s="62">
        <f t="shared" si="102"/>
        <v>0</v>
      </c>
    </row>
    <row r="350" spans="1:13">
      <c r="A350" s="119">
        <v>0</v>
      </c>
      <c r="C350" s="3">
        <v>142403</v>
      </c>
      <c r="D350" s="3" t="s">
        <v>2833</v>
      </c>
      <c r="E350" s="3" t="s">
        <v>1982</v>
      </c>
      <c r="F350" s="3" t="s">
        <v>7</v>
      </c>
      <c r="G350" s="5">
        <v>28.82</v>
      </c>
      <c r="H350" s="5">
        <f t="shared" si="98"/>
        <v>3026.1</v>
      </c>
      <c r="I350" s="61"/>
      <c r="J350" s="62">
        <f t="shared" si="99"/>
        <v>28.82</v>
      </c>
      <c r="K350" s="62">
        <f t="shared" si="100"/>
        <v>0</v>
      </c>
      <c r="L350" s="62">
        <f t="shared" si="101"/>
        <v>3026.1</v>
      </c>
      <c r="M350" s="62">
        <f t="shared" si="102"/>
        <v>0</v>
      </c>
    </row>
    <row r="351" spans="1:13">
      <c r="A351" s="119">
        <v>0</v>
      </c>
      <c r="C351" s="3">
        <v>142414</v>
      </c>
      <c r="D351" s="3" t="s">
        <v>2834</v>
      </c>
      <c r="E351" s="3" t="s">
        <v>1982</v>
      </c>
      <c r="F351" s="3" t="s">
        <v>7</v>
      </c>
      <c r="G351" s="5">
        <v>32.450000000000003</v>
      </c>
      <c r="H351" s="5">
        <f t="shared" si="98"/>
        <v>3407.25</v>
      </c>
      <c r="I351" s="61"/>
      <c r="J351" s="62">
        <f t="shared" si="99"/>
        <v>32.450000000000003</v>
      </c>
      <c r="K351" s="62">
        <f t="shared" si="100"/>
        <v>0</v>
      </c>
      <c r="L351" s="62">
        <f t="shared" si="101"/>
        <v>3407.25</v>
      </c>
      <c r="M351" s="62">
        <f t="shared" si="102"/>
        <v>0</v>
      </c>
    </row>
    <row r="352" spans="1:13">
      <c r="A352" s="119">
        <v>0</v>
      </c>
      <c r="C352" s="3">
        <v>142614</v>
      </c>
      <c r="D352" s="3" t="s">
        <v>2835</v>
      </c>
      <c r="E352" s="3" t="s">
        <v>2573</v>
      </c>
      <c r="F352" s="3" t="s">
        <v>7</v>
      </c>
      <c r="G352" s="5">
        <v>38.799999999999997</v>
      </c>
      <c r="H352" s="5">
        <f t="shared" si="98"/>
        <v>4074</v>
      </c>
      <c r="I352" s="61"/>
      <c r="J352" s="62">
        <f t="shared" si="99"/>
        <v>38.799999999999997</v>
      </c>
      <c r="K352" s="62">
        <f t="shared" si="100"/>
        <v>0</v>
      </c>
      <c r="L352" s="62">
        <f t="shared" si="101"/>
        <v>4074</v>
      </c>
      <c r="M352" s="62">
        <f t="shared" si="102"/>
        <v>0</v>
      </c>
    </row>
    <row r="353" spans="1:13">
      <c r="A353" s="119"/>
      <c r="C353" s="3"/>
      <c r="D353" s="3"/>
      <c r="E353" s="3"/>
      <c r="F353" s="3"/>
      <c r="G353" s="5"/>
      <c r="H353" s="5"/>
      <c r="I353" s="61"/>
      <c r="J353" s="62"/>
      <c r="K353" s="62"/>
      <c r="L353" s="62"/>
      <c r="M353" s="62"/>
    </row>
    <row r="354" spans="1:13">
      <c r="A354" s="119">
        <v>0</v>
      </c>
      <c r="C354" s="3">
        <v>144224</v>
      </c>
      <c r="D354" s="3" t="s">
        <v>2836</v>
      </c>
      <c r="E354" s="3" t="s">
        <v>1981</v>
      </c>
      <c r="F354" s="3" t="s">
        <v>7</v>
      </c>
      <c r="G354" s="5">
        <v>12.7</v>
      </c>
      <c r="H354" s="5">
        <f t="shared" ref="H354:H363" si="103">ROUND(G354*Курс_EUR,2)</f>
        <v>1333.5</v>
      </c>
      <c r="I354" s="61"/>
      <c r="J354" s="62">
        <f t="shared" ref="J354:J363" si="104">G354*(1-Скидка_ROXELPRO_Ind)</f>
        <v>12.7</v>
      </c>
      <c r="K354" s="62">
        <f t="shared" ref="K354:K363" si="105">J354*I354</f>
        <v>0</v>
      </c>
      <c r="L354" s="62">
        <f t="shared" ref="L354:L363" si="106">H354*(1-Скидка_ROXELPRO_Ind)</f>
        <v>1333.5</v>
      </c>
      <c r="M354" s="62">
        <f t="shared" ref="M354:M363" si="107">I354*L354</f>
        <v>0</v>
      </c>
    </row>
    <row r="355" spans="1:13">
      <c r="A355" s="119">
        <v>0</v>
      </c>
      <c r="C355" s="3">
        <v>144243</v>
      </c>
      <c r="D355" s="3" t="s">
        <v>2837</v>
      </c>
      <c r="E355" s="3" t="s">
        <v>1981</v>
      </c>
      <c r="F355" s="3" t="s">
        <v>7</v>
      </c>
      <c r="G355" s="5">
        <v>17.739999999999998</v>
      </c>
      <c r="H355" s="5">
        <f t="shared" si="103"/>
        <v>1862.7</v>
      </c>
      <c r="I355" s="61"/>
      <c r="J355" s="62">
        <f t="shared" si="104"/>
        <v>17.739999999999998</v>
      </c>
      <c r="K355" s="62">
        <f t="shared" si="105"/>
        <v>0</v>
      </c>
      <c r="L355" s="62">
        <f t="shared" si="106"/>
        <v>1862.7</v>
      </c>
      <c r="M355" s="62">
        <f t="shared" si="107"/>
        <v>0</v>
      </c>
    </row>
    <row r="356" spans="1:13">
      <c r="A356" s="119">
        <v>0</v>
      </c>
      <c r="C356" s="3">
        <v>144272</v>
      </c>
      <c r="D356" s="3" t="s">
        <v>2838</v>
      </c>
      <c r="E356" s="3" t="s">
        <v>1981</v>
      </c>
      <c r="F356" s="3" t="s">
        <v>7</v>
      </c>
      <c r="G356" s="5">
        <v>31.61</v>
      </c>
      <c r="H356" s="5">
        <f t="shared" si="103"/>
        <v>3319.05</v>
      </c>
      <c r="I356" s="61"/>
      <c r="J356" s="62">
        <f t="shared" si="104"/>
        <v>31.61</v>
      </c>
      <c r="K356" s="62">
        <f t="shared" si="105"/>
        <v>0</v>
      </c>
      <c r="L356" s="62">
        <f t="shared" si="106"/>
        <v>3319.05</v>
      </c>
      <c r="M356" s="62">
        <f t="shared" si="107"/>
        <v>0</v>
      </c>
    </row>
    <row r="357" spans="1:13">
      <c r="A357" s="119">
        <v>0</v>
      </c>
      <c r="C357" s="3">
        <v>144403</v>
      </c>
      <c r="D357" s="3" t="s">
        <v>2839</v>
      </c>
      <c r="E357" s="3" t="s">
        <v>1983</v>
      </c>
      <c r="F357" s="3" t="s">
        <v>7</v>
      </c>
      <c r="G357" s="5">
        <v>19.27</v>
      </c>
      <c r="H357" s="5">
        <f t="shared" si="103"/>
        <v>2023.35</v>
      </c>
      <c r="I357" s="61"/>
      <c r="J357" s="62">
        <f t="shared" si="104"/>
        <v>19.27</v>
      </c>
      <c r="K357" s="62">
        <f t="shared" si="105"/>
        <v>0</v>
      </c>
      <c r="L357" s="62">
        <f t="shared" si="106"/>
        <v>2023.35</v>
      </c>
      <c r="M357" s="62">
        <f t="shared" si="107"/>
        <v>0</v>
      </c>
    </row>
    <row r="358" spans="1:13">
      <c r="A358" s="119">
        <v>0</v>
      </c>
      <c r="C358" s="3">
        <v>144414</v>
      </c>
      <c r="D358" s="3" t="s">
        <v>2840</v>
      </c>
      <c r="E358" s="3" t="s">
        <v>1983</v>
      </c>
      <c r="F358" s="3" t="s">
        <v>7</v>
      </c>
      <c r="G358" s="5">
        <v>22.15</v>
      </c>
      <c r="H358" s="5">
        <f t="shared" si="103"/>
        <v>2325.75</v>
      </c>
      <c r="I358" s="61"/>
      <c r="J358" s="62">
        <f t="shared" si="104"/>
        <v>22.15</v>
      </c>
      <c r="K358" s="62">
        <f t="shared" si="105"/>
        <v>0</v>
      </c>
      <c r="L358" s="62">
        <f t="shared" si="106"/>
        <v>2325.75</v>
      </c>
      <c r="M358" s="62">
        <f t="shared" si="107"/>
        <v>0</v>
      </c>
    </row>
    <row r="359" spans="1:13">
      <c r="A359" s="119">
        <v>0</v>
      </c>
      <c r="C359" s="3">
        <v>146224</v>
      </c>
      <c r="D359" s="3" t="s">
        <v>2898</v>
      </c>
      <c r="E359" s="3" t="s">
        <v>1981</v>
      </c>
      <c r="F359" s="3" t="s">
        <v>7</v>
      </c>
      <c r="G359" s="5">
        <v>14.51</v>
      </c>
      <c r="H359" s="5">
        <f t="shared" si="103"/>
        <v>1523.55</v>
      </c>
      <c r="I359" s="61"/>
      <c r="J359" s="62">
        <f t="shared" si="104"/>
        <v>14.51</v>
      </c>
      <c r="K359" s="62">
        <f t="shared" si="105"/>
        <v>0</v>
      </c>
      <c r="L359" s="62">
        <f t="shared" si="106"/>
        <v>1523.55</v>
      </c>
      <c r="M359" s="62">
        <f t="shared" si="107"/>
        <v>0</v>
      </c>
    </row>
    <row r="360" spans="1:13">
      <c r="A360" s="119">
        <v>0</v>
      </c>
      <c r="C360" s="3">
        <v>146243</v>
      </c>
      <c r="D360" s="3" t="s">
        <v>2899</v>
      </c>
      <c r="E360" s="3" t="s">
        <v>1981</v>
      </c>
      <c r="F360" s="3" t="s">
        <v>7</v>
      </c>
      <c r="G360" s="5">
        <v>18.53</v>
      </c>
      <c r="H360" s="5">
        <f t="shared" si="103"/>
        <v>1945.65</v>
      </c>
      <c r="I360" s="61"/>
      <c r="J360" s="62">
        <f t="shared" si="104"/>
        <v>18.53</v>
      </c>
      <c r="K360" s="62">
        <f t="shared" si="105"/>
        <v>0</v>
      </c>
      <c r="L360" s="62">
        <f t="shared" si="106"/>
        <v>1945.65</v>
      </c>
      <c r="M360" s="62">
        <f t="shared" si="107"/>
        <v>0</v>
      </c>
    </row>
    <row r="361" spans="1:13">
      <c r="A361" s="119">
        <v>0</v>
      </c>
      <c r="C361" s="3">
        <v>146272</v>
      </c>
      <c r="D361" s="3" t="s">
        <v>2900</v>
      </c>
      <c r="E361" s="3" t="s">
        <v>1981</v>
      </c>
      <c r="F361" s="3" t="s">
        <v>7</v>
      </c>
      <c r="G361" s="5">
        <v>34.06</v>
      </c>
      <c r="H361" s="5">
        <f t="shared" si="103"/>
        <v>3576.3</v>
      </c>
      <c r="I361" s="61"/>
      <c r="J361" s="62">
        <f t="shared" si="104"/>
        <v>34.06</v>
      </c>
      <c r="K361" s="62">
        <f t="shared" si="105"/>
        <v>0</v>
      </c>
      <c r="L361" s="62">
        <f t="shared" si="106"/>
        <v>3576.3</v>
      </c>
      <c r="M361" s="62">
        <f t="shared" si="107"/>
        <v>0</v>
      </c>
    </row>
    <row r="362" spans="1:13">
      <c r="A362" s="119">
        <v>0</v>
      </c>
      <c r="C362" s="3">
        <v>146403</v>
      </c>
      <c r="D362" s="3" t="s">
        <v>2901</v>
      </c>
      <c r="E362" s="3" t="s">
        <v>1983</v>
      </c>
      <c r="F362" s="3" t="s">
        <v>7</v>
      </c>
      <c r="G362" s="5">
        <v>22.02</v>
      </c>
      <c r="H362" s="5">
        <f t="shared" si="103"/>
        <v>2312.1</v>
      </c>
      <c r="I362" s="61"/>
      <c r="J362" s="62">
        <f t="shared" si="104"/>
        <v>22.02</v>
      </c>
      <c r="K362" s="62">
        <f t="shared" si="105"/>
        <v>0</v>
      </c>
      <c r="L362" s="62">
        <f t="shared" si="106"/>
        <v>2312.1</v>
      </c>
      <c r="M362" s="62">
        <f t="shared" si="107"/>
        <v>0</v>
      </c>
    </row>
    <row r="363" spans="1:13">
      <c r="A363" s="119">
        <v>0</v>
      </c>
      <c r="C363" s="3">
        <v>146414</v>
      </c>
      <c r="D363" s="3" t="s">
        <v>2902</v>
      </c>
      <c r="E363" s="3" t="s">
        <v>1983</v>
      </c>
      <c r="F363" s="3" t="s">
        <v>7</v>
      </c>
      <c r="G363" s="5">
        <v>24.55</v>
      </c>
      <c r="H363" s="5">
        <f t="shared" si="103"/>
        <v>2577.75</v>
      </c>
      <c r="I363" s="61"/>
      <c r="J363" s="62">
        <f t="shared" si="104"/>
        <v>24.55</v>
      </c>
      <c r="K363" s="62">
        <f t="shared" si="105"/>
        <v>0</v>
      </c>
      <c r="L363" s="62">
        <f t="shared" si="106"/>
        <v>2577.75</v>
      </c>
      <c r="M363" s="62">
        <f t="shared" si="107"/>
        <v>0</v>
      </c>
    </row>
    <row r="364" spans="1:13">
      <c r="A364" s="119"/>
      <c r="C364" s="3"/>
      <c r="D364" s="3"/>
      <c r="E364" s="3"/>
      <c r="F364" s="3"/>
      <c r="G364" s="5"/>
      <c r="H364" s="5"/>
      <c r="I364" s="61"/>
      <c r="J364" s="62"/>
      <c r="K364" s="62"/>
      <c r="L364" s="62"/>
      <c r="M364" s="62"/>
    </row>
    <row r="365" spans="1:13">
      <c r="A365" s="119">
        <v>0</v>
      </c>
      <c r="C365" s="3">
        <v>147203</v>
      </c>
      <c r="D365" s="3" t="s">
        <v>2841</v>
      </c>
      <c r="E365" s="3" t="s">
        <v>2755</v>
      </c>
      <c r="F365" s="3" t="s">
        <v>7</v>
      </c>
      <c r="G365" s="5">
        <v>2.99</v>
      </c>
      <c r="H365" s="5">
        <f t="shared" ref="H365:H378" si="108">ROUND(G365*Курс_EUR,2)</f>
        <v>313.95</v>
      </c>
      <c r="I365" s="61"/>
      <c r="J365" s="62">
        <f t="shared" ref="J365:J378" si="109">G365*(1-Скидка_ROXELPRO_Ind)</f>
        <v>2.99</v>
      </c>
      <c r="K365" s="62">
        <f t="shared" ref="K365:K378" si="110">J365*I365</f>
        <v>0</v>
      </c>
      <c r="L365" s="62">
        <f t="shared" ref="L365:L378" si="111">H365*(1-Скидка_ROXELPRO_Ind)</f>
        <v>313.95</v>
      </c>
      <c r="M365" s="62">
        <f t="shared" ref="M365:M378" si="112">I365*L365</f>
        <v>0</v>
      </c>
    </row>
    <row r="366" spans="1:13">
      <c r="A366" s="119">
        <v>0</v>
      </c>
      <c r="C366" s="3">
        <v>147214</v>
      </c>
      <c r="D366" s="3" t="s">
        <v>2842</v>
      </c>
      <c r="E366" s="3" t="s">
        <v>2755</v>
      </c>
      <c r="F366" s="3" t="s">
        <v>7</v>
      </c>
      <c r="G366" s="5">
        <v>2.3199999999999998</v>
      </c>
      <c r="H366" s="5">
        <f t="shared" si="108"/>
        <v>243.6</v>
      </c>
      <c r="I366" s="61"/>
      <c r="J366" s="62">
        <f t="shared" si="109"/>
        <v>2.3199999999999998</v>
      </c>
      <c r="K366" s="62">
        <f t="shared" si="110"/>
        <v>0</v>
      </c>
      <c r="L366" s="62">
        <f t="shared" si="111"/>
        <v>243.6</v>
      </c>
      <c r="M366" s="62">
        <f t="shared" si="112"/>
        <v>0</v>
      </c>
    </row>
    <row r="367" spans="1:13">
      <c r="A367" s="119">
        <v>0</v>
      </c>
      <c r="C367" s="3">
        <v>147224</v>
      </c>
      <c r="D367" s="3" t="s">
        <v>2843</v>
      </c>
      <c r="E367" s="3" t="s">
        <v>2755</v>
      </c>
      <c r="F367" s="3" t="s">
        <v>7</v>
      </c>
      <c r="G367" s="5">
        <v>2.72</v>
      </c>
      <c r="H367" s="5">
        <f t="shared" si="108"/>
        <v>285.60000000000002</v>
      </c>
      <c r="I367" s="61"/>
      <c r="J367" s="62">
        <f t="shared" si="109"/>
        <v>2.72</v>
      </c>
      <c r="K367" s="62">
        <f t="shared" si="110"/>
        <v>0</v>
      </c>
      <c r="L367" s="62">
        <f t="shared" si="111"/>
        <v>285.60000000000002</v>
      </c>
      <c r="M367" s="62">
        <f t="shared" si="112"/>
        <v>0</v>
      </c>
    </row>
    <row r="368" spans="1:13">
      <c r="A368" s="119">
        <v>0</v>
      </c>
      <c r="C368" s="3">
        <v>147243</v>
      </c>
      <c r="D368" s="3" t="s">
        <v>2844</v>
      </c>
      <c r="E368" s="3" t="s">
        <v>2755</v>
      </c>
      <c r="F368" s="3" t="s">
        <v>7</v>
      </c>
      <c r="G368" s="5">
        <v>3.94</v>
      </c>
      <c r="H368" s="5">
        <f t="shared" si="108"/>
        <v>413.7</v>
      </c>
      <c r="I368" s="61"/>
      <c r="J368" s="62">
        <f t="shared" si="109"/>
        <v>3.94</v>
      </c>
      <c r="K368" s="62">
        <f t="shared" si="110"/>
        <v>0</v>
      </c>
      <c r="L368" s="62">
        <f t="shared" si="111"/>
        <v>413.7</v>
      </c>
      <c r="M368" s="62">
        <f t="shared" si="112"/>
        <v>0</v>
      </c>
    </row>
    <row r="369" spans="1:13">
      <c r="A369" s="119">
        <v>0</v>
      </c>
      <c r="C369" s="3">
        <v>147272</v>
      </c>
      <c r="D369" s="3" t="s">
        <v>2845</v>
      </c>
      <c r="E369" s="3" t="s">
        <v>2755</v>
      </c>
      <c r="F369" s="3" t="s">
        <v>7</v>
      </c>
      <c r="G369" s="5">
        <v>6.02</v>
      </c>
      <c r="H369" s="5">
        <f t="shared" si="108"/>
        <v>632.1</v>
      </c>
      <c r="I369" s="61"/>
      <c r="J369" s="62">
        <f t="shared" si="109"/>
        <v>6.02</v>
      </c>
      <c r="K369" s="62">
        <f t="shared" si="110"/>
        <v>0</v>
      </c>
      <c r="L369" s="62">
        <f t="shared" si="111"/>
        <v>632.1</v>
      </c>
      <c r="M369" s="62">
        <f t="shared" si="112"/>
        <v>0</v>
      </c>
    </row>
    <row r="370" spans="1:13">
      <c r="A370" s="119">
        <v>0</v>
      </c>
      <c r="C370" s="3">
        <v>147403</v>
      </c>
      <c r="D370" s="3" t="s">
        <v>2846</v>
      </c>
      <c r="E370" s="3" t="s">
        <v>2827</v>
      </c>
      <c r="F370" s="3" t="s">
        <v>7</v>
      </c>
      <c r="G370" s="5">
        <v>3.2</v>
      </c>
      <c r="H370" s="5">
        <f t="shared" si="108"/>
        <v>336</v>
      </c>
      <c r="I370" s="61"/>
      <c r="J370" s="62">
        <f t="shared" si="109"/>
        <v>3.2</v>
      </c>
      <c r="K370" s="62">
        <f t="shared" si="110"/>
        <v>0</v>
      </c>
      <c r="L370" s="62">
        <f t="shared" si="111"/>
        <v>336</v>
      </c>
      <c r="M370" s="62">
        <f t="shared" si="112"/>
        <v>0</v>
      </c>
    </row>
    <row r="371" spans="1:13">
      <c r="A371" s="119">
        <v>0</v>
      </c>
      <c r="C371" s="3">
        <v>147414</v>
      </c>
      <c r="D371" s="3" t="s">
        <v>2847</v>
      </c>
      <c r="E371" s="3" t="s">
        <v>2827</v>
      </c>
      <c r="F371" s="3" t="s">
        <v>7</v>
      </c>
      <c r="G371" s="5">
        <v>4.2300000000000004</v>
      </c>
      <c r="H371" s="5">
        <f t="shared" si="108"/>
        <v>444.15</v>
      </c>
      <c r="I371" s="61"/>
      <c r="J371" s="62">
        <f t="shared" si="109"/>
        <v>4.2300000000000004</v>
      </c>
      <c r="K371" s="62">
        <f t="shared" si="110"/>
        <v>0</v>
      </c>
      <c r="L371" s="62">
        <f t="shared" si="111"/>
        <v>444.15</v>
      </c>
      <c r="M371" s="62">
        <f t="shared" si="112"/>
        <v>0</v>
      </c>
    </row>
    <row r="372" spans="1:13">
      <c r="A372" s="119">
        <v>0</v>
      </c>
      <c r="C372" s="3">
        <v>148203</v>
      </c>
      <c r="D372" s="3" t="s">
        <v>2848</v>
      </c>
      <c r="E372" s="3" t="s">
        <v>1985</v>
      </c>
      <c r="F372" s="3" t="s">
        <v>7</v>
      </c>
      <c r="G372" s="5">
        <v>5.45</v>
      </c>
      <c r="H372" s="5">
        <f t="shared" si="108"/>
        <v>572.25</v>
      </c>
      <c r="I372" s="61"/>
      <c r="J372" s="62">
        <f t="shared" si="109"/>
        <v>5.45</v>
      </c>
      <c r="K372" s="62">
        <f t="shared" si="110"/>
        <v>0</v>
      </c>
      <c r="L372" s="62">
        <f t="shared" si="111"/>
        <v>572.25</v>
      </c>
      <c r="M372" s="62">
        <f t="shared" si="112"/>
        <v>0</v>
      </c>
    </row>
    <row r="373" spans="1:13">
      <c r="A373" s="119">
        <v>0</v>
      </c>
      <c r="C373" s="3">
        <v>148214</v>
      </c>
      <c r="D373" s="3" t="s">
        <v>2849</v>
      </c>
      <c r="E373" s="3" t="s">
        <v>1985</v>
      </c>
      <c r="F373" s="3" t="s">
        <v>7</v>
      </c>
      <c r="G373" s="5">
        <v>5.1100000000000003</v>
      </c>
      <c r="H373" s="5">
        <f t="shared" si="108"/>
        <v>536.54999999999995</v>
      </c>
      <c r="I373" s="61"/>
      <c r="J373" s="62">
        <f t="shared" si="109"/>
        <v>5.1100000000000003</v>
      </c>
      <c r="K373" s="62">
        <f t="shared" si="110"/>
        <v>0</v>
      </c>
      <c r="L373" s="62">
        <f t="shared" si="111"/>
        <v>536.54999999999995</v>
      </c>
      <c r="M373" s="62">
        <f t="shared" si="112"/>
        <v>0</v>
      </c>
    </row>
    <row r="374" spans="1:13">
      <c r="A374" s="119">
        <v>0</v>
      </c>
      <c r="C374" s="3">
        <v>148224</v>
      </c>
      <c r="D374" s="3" t="s">
        <v>2850</v>
      </c>
      <c r="E374" s="3" t="s">
        <v>1985</v>
      </c>
      <c r="F374" s="3" t="s">
        <v>7</v>
      </c>
      <c r="G374" s="5">
        <v>6.27</v>
      </c>
      <c r="H374" s="5">
        <f t="shared" si="108"/>
        <v>658.35</v>
      </c>
      <c r="I374" s="61"/>
      <c r="J374" s="62">
        <f t="shared" si="109"/>
        <v>6.27</v>
      </c>
      <c r="K374" s="62">
        <f t="shared" si="110"/>
        <v>0</v>
      </c>
      <c r="L374" s="62">
        <f t="shared" si="111"/>
        <v>658.35</v>
      </c>
      <c r="M374" s="62">
        <f t="shared" si="112"/>
        <v>0</v>
      </c>
    </row>
    <row r="375" spans="1:13">
      <c r="A375" s="119">
        <v>0</v>
      </c>
      <c r="C375" s="3">
        <v>148243</v>
      </c>
      <c r="D375" s="3" t="s">
        <v>2851</v>
      </c>
      <c r="E375" s="3" t="s">
        <v>1985</v>
      </c>
      <c r="F375" s="3" t="s">
        <v>7</v>
      </c>
      <c r="G375" s="5">
        <v>7.6</v>
      </c>
      <c r="H375" s="5">
        <f t="shared" si="108"/>
        <v>798</v>
      </c>
      <c r="I375" s="61"/>
      <c r="J375" s="62">
        <f t="shared" si="109"/>
        <v>7.6</v>
      </c>
      <c r="K375" s="62">
        <f t="shared" si="110"/>
        <v>0</v>
      </c>
      <c r="L375" s="62">
        <f t="shared" si="111"/>
        <v>798</v>
      </c>
      <c r="M375" s="62">
        <f t="shared" si="112"/>
        <v>0</v>
      </c>
    </row>
    <row r="376" spans="1:13">
      <c r="A376" s="119">
        <v>0</v>
      </c>
      <c r="C376" s="3">
        <v>148272</v>
      </c>
      <c r="D376" s="3" t="s">
        <v>2852</v>
      </c>
      <c r="E376" s="3" t="s">
        <v>1985</v>
      </c>
      <c r="F376" s="3" t="s">
        <v>7</v>
      </c>
      <c r="G376" s="5">
        <v>13.55</v>
      </c>
      <c r="H376" s="5">
        <f t="shared" si="108"/>
        <v>1422.75</v>
      </c>
      <c r="I376" s="61"/>
      <c r="J376" s="62">
        <f t="shared" si="109"/>
        <v>13.55</v>
      </c>
      <c r="K376" s="62">
        <f t="shared" si="110"/>
        <v>0</v>
      </c>
      <c r="L376" s="62">
        <f t="shared" si="111"/>
        <v>1422.75</v>
      </c>
      <c r="M376" s="62">
        <f t="shared" si="112"/>
        <v>0</v>
      </c>
    </row>
    <row r="377" spans="1:13">
      <c r="A377" s="119">
        <v>0</v>
      </c>
      <c r="C377" s="3">
        <v>148403</v>
      </c>
      <c r="D377" s="3" t="s">
        <v>2853</v>
      </c>
      <c r="E377" s="3" t="s">
        <v>2854</v>
      </c>
      <c r="F377" s="3" t="s">
        <v>7</v>
      </c>
      <c r="G377" s="5">
        <v>8.85</v>
      </c>
      <c r="H377" s="5">
        <f t="shared" si="108"/>
        <v>929.25</v>
      </c>
      <c r="I377" s="61"/>
      <c r="J377" s="62">
        <f t="shared" si="109"/>
        <v>8.85</v>
      </c>
      <c r="K377" s="62">
        <f t="shared" si="110"/>
        <v>0</v>
      </c>
      <c r="L377" s="62">
        <f t="shared" si="111"/>
        <v>929.25</v>
      </c>
      <c r="M377" s="62">
        <f t="shared" si="112"/>
        <v>0</v>
      </c>
    </row>
    <row r="378" spans="1:13">
      <c r="A378" s="119">
        <v>0</v>
      </c>
      <c r="C378" s="3">
        <v>148414</v>
      </c>
      <c r="D378" s="3" t="s">
        <v>2855</v>
      </c>
      <c r="E378" s="3" t="s">
        <v>2854</v>
      </c>
      <c r="F378" s="3" t="s">
        <v>7</v>
      </c>
      <c r="G378" s="5">
        <v>10.63</v>
      </c>
      <c r="H378" s="5">
        <f t="shared" si="108"/>
        <v>1116.1500000000001</v>
      </c>
      <c r="I378" s="61"/>
      <c r="J378" s="62">
        <f t="shared" si="109"/>
        <v>10.63</v>
      </c>
      <c r="K378" s="62">
        <f t="shared" si="110"/>
        <v>0</v>
      </c>
      <c r="L378" s="62">
        <f t="shared" si="111"/>
        <v>1116.1500000000001</v>
      </c>
      <c r="M378" s="62">
        <f t="shared" si="112"/>
        <v>0</v>
      </c>
    </row>
    <row r="379" spans="1:13">
      <c r="A379" s="119"/>
      <c r="C379" s="3"/>
      <c r="D379" s="3"/>
      <c r="E379" s="3"/>
      <c r="F379" s="3"/>
      <c r="G379" s="5"/>
      <c r="H379" s="5"/>
      <c r="I379" s="61"/>
      <c r="J379" s="62"/>
      <c r="K379" s="62"/>
      <c r="L379" s="62"/>
      <c r="M379" s="62"/>
    </row>
    <row r="380" spans="1:13">
      <c r="A380" s="119">
        <v>0</v>
      </c>
      <c r="C380" s="3">
        <v>149203</v>
      </c>
      <c r="D380" s="3" t="s">
        <v>3217</v>
      </c>
      <c r="E380" s="3" t="s">
        <v>1984</v>
      </c>
      <c r="F380" s="3" t="s">
        <v>7</v>
      </c>
      <c r="G380" s="5">
        <v>13.56</v>
      </c>
      <c r="H380" s="5">
        <f>ROUND(G380*Курс_EUR,2)</f>
        <v>1423.8</v>
      </c>
      <c r="I380" s="61"/>
      <c r="J380" s="62">
        <f>G380*(1-Скидка_ROXELPRO_Ind)</f>
        <v>13.56</v>
      </c>
      <c r="K380" s="62">
        <f>J380*I380</f>
        <v>0</v>
      </c>
      <c r="L380" s="62">
        <f>H380*(1-Скидка_ROXELPRO_Ind)</f>
        <v>1423.8</v>
      </c>
      <c r="M380" s="62">
        <f>I380*L380</f>
        <v>0</v>
      </c>
    </row>
    <row r="381" spans="1:13">
      <c r="A381" s="119">
        <v>0</v>
      </c>
      <c r="C381" s="3">
        <v>149214</v>
      </c>
      <c r="D381" s="3" t="s">
        <v>3218</v>
      </c>
      <c r="E381" s="3" t="s">
        <v>1984</v>
      </c>
      <c r="F381" s="3" t="s">
        <v>7</v>
      </c>
      <c r="G381" s="5">
        <v>10.43</v>
      </c>
      <c r="H381" s="5">
        <f>ROUND(G381*Курс_EUR,2)</f>
        <v>1095.1500000000001</v>
      </c>
      <c r="I381" s="61"/>
      <c r="J381" s="62">
        <f>G381*(1-Скидка_ROXELPRO_Ind)</f>
        <v>10.43</v>
      </c>
      <c r="K381" s="62">
        <f>J381*I381</f>
        <v>0</v>
      </c>
      <c r="L381" s="62">
        <f>H381*(1-Скидка_ROXELPRO_Ind)</f>
        <v>1095.1500000000001</v>
      </c>
      <c r="M381" s="62">
        <f>I381*L381</f>
        <v>0</v>
      </c>
    </row>
    <row r="382" spans="1:13">
      <c r="A382" s="119">
        <v>0</v>
      </c>
      <c r="C382" s="3">
        <v>149224</v>
      </c>
      <c r="D382" s="3" t="s">
        <v>3219</v>
      </c>
      <c r="E382" s="3" t="s">
        <v>1984</v>
      </c>
      <c r="F382" s="3" t="s">
        <v>7</v>
      </c>
      <c r="G382" s="5">
        <v>12.41</v>
      </c>
      <c r="H382" s="5">
        <f>ROUND(G382*Курс_EUR,2)</f>
        <v>1303.05</v>
      </c>
      <c r="I382" s="61"/>
      <c r="J382" s="62">
        <f>G382*(1-Скидка_ROXELPRO_Ind)</f>
        <v>12.41</v>
      </c>
      <c r="K382" s="62">
        <f>J382*I382</f>
        <v>0</v>
      </c>
      <c r="L382" s="62">
        <f>H382*(1-Скидка_ROXELPRO_Ind)</f>
        <v>1303.05</v>
      </c>
      <c r="M382" s="62">
        <f>I382*L382</f>
        <v>0</v>
      </c>
    </row>
    <row r="383" spans="1:13">
      <c r="A383" s="119">
        <v>0</v>
      </c>
      <c r="C383" s="3">
        <v>149243</v>
      </c>
      <c r="D383" s="3" t="s">
        <v>3220</v>
      </c>
      <c r="E383" s="3" t="s">
        <v>1984</v>
      </c>
      <c r="F383" s="3" t="s">
        <v>7</v>
      </c>
      <c r="G383" s="5">
        <v>17.95</v>
      </c>
      <c r="H383" s="5">
        <f>ROUND(G383*Курс_EUR,2)</f>
        <v>1884.75</v>
      </c>
      <c r="I383" s="61"/>
      <c r="J383" s="62">
        <f>G383*(1-Скидка_ROXELPRO_Ind)</f>
        <v>17.95</v>
      </c>
      <c r="K383" s="62">
        <f>J383*I383</f>
        <v>0</v>
      </c>
      <c r="L383" s="62">
        <f>H383*(1-Скидка_ROXELPRO_Ind)</f>
        <v>1884.75</v>
      </c>
      <c r="M383" s="62">
        <f>I383*L383</f>
        <v>0</v>
      </c>
    </row>
    <row r="384" spans="1:13" ht="12.45" thickBot="1">
      <c r="A384" s="119"/>
      <c r="C384" s="3"/>
      <c r="D384" s="3"/>
      <c r="E384" s="3"/>
      <c r="F384" s="3"/>
      <c r="G384" s="5"/>
      <c r="H384" s="5"/>
      <c r="I384" s="61"/>
      <c r="J384" s="62"/>
      <c r="K384" s="62"/>
      <c r="L384" s="62"/>
      <c r="M384" s="62"/>
    </row>
    <row r="385" spans="1:13" ht="12.45" thickBot="1">
      <c r="A385" s="119"/>
      <c r="B385" s="338" t="s">
        <v>4681</v>
      </c>
      <c r="C385" s="339"/>
      <c r="D385" s="339"/>
      <c r="E385" s="339"/>
      <c r="F385" s="340"/>
      <c r="G385" s="296"/>
      <c r="H385" s="304"/>
      <c r="I385" s="61"/>
      <c r="J385" s="62"/>
      <c r="K385" s="62"/>
      <c r="L385" s="62"/>
      <c r="M385" s="62"/>
    </row>
    <row r="386" spans="1:13">
      <c r="A386" s="119">
        <v>0</v>
      </c>
      <c r="C386" s="3">
        <v>149932</v>
      </c>
      <c r="D386" s="3" t="s">
        <v>3235</v>
      </c>
      <c r="E386" s="3" t="s">
        <v>2087</v>
      </c>
      <c r="F386" s="3" t="s">
        <v>7</v>
      </c>
      <c r="G386" s="5">
        <v>8.9600000000000009</v>
      </c>
      <c r="H386" s="5">
        <f>ROUND(G386*Курс_EUR,2)</f>
        <v>940.8</v>
      </c>
      <c r="I386" s="61"/>
      <c r="J386" s="62">
        <f>G386*(1-Скидка_ROXELPRO_Ind)</f>
        <v>8.9600000000000009</v>
      </c>
      <c r="K386" s="62">
        <f>J386*I386</f>
        <v>0</v>
      </c>
      <c r="L386" s="62">
        <f>H386*(1-Скидка_ROXELPRO_Ind)</f>
        <v>940.8</v>
      </c>
      <c r="M386" s="62">
        <f>I386*L386</f>
        <v>0</v>
      </c>
    </row>
    <row r="387" spans="1:13">
      <c r="A387" s="119">
        <v>0</v>
      </c>
      <c r="C387" s="3">
        <v>149933</v>
      </c>
      <c r="D387" s="3" t="s">
        <v>3236</v>
      </c>
      <c r="E387" s="3" t="s">
        <v>2087</v>
      </c>
      <c r="F387" s="3" t="s">
        <v>7</v>
      </c>
      <c r="G387" s="5">
        <v>7.56</v>
      </c>
      <c r="H387" s="5">
        <f>ROUND(G387*Курс_EUR,2)</f>
        <v>793.8</v>
      </c>
      <c r="I387" s="61"/>
      <c r="J387" s="62">
        <f>G387*(1-Скидка_ROXELPRO_Ind)</f>
        <v>7.56</v>
      </c>
      <c r="K387" s="62">
        <f>J387*I387</f>
        <v>0</v>
      </c>
      <c r="L387" s="62">
        <f>H387*(1-Скидка_ROXELPRO_Ind)</f>
        <v>793.8</v>
      </c>
      <c r="M387" s="62">
        <f>I387*L387</f>
        <v>0</v>
      </c>
    </row>
    <row r="388" spans="1:13">
      <c r="A388" s="119">
        <v>0</v>
      </c>
      <c r="C388" s="3">
        <v>149934</v>
      </c>
      <c r="D388" s="3" t="s">
        <v>3237</v>
      </c>
      <c r="E388" s="3" t="s">
        <v>2087</v>
      </c>
      <c r="F388" s="3" t="s">
        <v>7</v>
      </c>
      <c r="G388" s="5">
        <v>11.89</v>
      </c>
      <c r="H388" s="5">
        <f>ROUND(G388*Курс_EUR,2)</f>
        <v>1248.45</v>
      </c>
      <c r="I388" s="61"/>
      <c r="J388" s="62">
        <f>G388*(1-Скидка_ROXELPRO_Ind)</f>
        <v>11.89</v>
      </c>
      <c r="K388" s="62">
        <f>J388*I388</f>
        <v>0</v>
      </c>
      <c r="L388" s="62">
        <f>H388*(1-Скидка_ROXELPRO_Ind)</f>
        <v>1248.45</v>
      </c>
      <c r="M388" s="62">
        <f>I388*L388</f>
        <v>0</v>
      </c>
    </row>
    <row r="389" spans="1:13">
      <c r="A389" s="119">
        <v>0</v>
      </c>
      <c r="C389" s="3">
        <v>149937</v>
      </c>
      <c r="D389" s="3" t="s">
        <v>3238</v>
      </c>
      <c r="E389" s="3" t="s">
        <v>2087</v>
      </c>
      <c r="F389" s="3" t="s">
        <v>7</v>
      </c>
      <c r="G389" s="5">
        <v>9.2799999999999994</v>
      </c>
      <c r="H389" s="5">
        <f>ROUND(G389*Курс_EUR,2)</f>
        <v>974.4</v>
      </c>
      <c r="I389" s="61"/>
      <c r="J389" s="62">
        <f>G389*(1-Скидка_ROXELPRO_Ind)</f>
        <v>9.2799999999999994</v>
      </c>
      <c r="K389" s="62">
        <f>J389*I389</f>
        <v>0</v>
      </c>
      <c r="L389" s="62">
        <f>H389*(1-Скидка_ROXELPRO_Ind)</f>
        <v>974.4</v>
      </c>
      <c r="M389" s="62">
        <f>I389*L389</f>
        <v>0</v>
      </c>
    </row>
    <row r="390" spans="1:13">
      <c r="A390" s="119">
        <v>0</v>
      </c>
      <c r="C390" s="3">
        <v>149938</v>
      </c>
      <c r="D390" s="3" t="s">
        <v>3239</v>
      </c>
      <c r="E390" s="3" t="s">
        <v>2087</v>
      </c>
      <c r="F390" s="3" t="s">
        <v>7</v>
      </c>
      <c r="G390" s="5">
        <v>9.2799999999999994</v>
      </c>
      <c r="H390" s="5">
        <f>ROUND(G390*Курс_EUR,2)</f>
        <v>974.4</v>
      </c>
      <c r="I390" s="61"/>
      <c r="J390" s="62">
        <f>G390*(1-Скидка_ROXELPRO_Ind)</f>
        <v>9.2799999999999994</v>
      </c>
      <c r="K390" s="62">
        <f>J390*I390</f>
        <v>0</v>
      </c>
      <c r="L390" s="62">
        <f>H390*(1-Скидка_ROXELPRO_Ind)</f>
        <v>974.4</v>
      </c>
      <c r="M390" s="62">
        <f>I390*L390</f>
        <v>0</v>
      </c>
    </row>
    <row r="391" spans="1:13" ht="12.45" thickBot="1">
      <c r="A391" s="119"/>
      <c r="C391" s="3"/>
      <c r="D391" s="3"/>
      <c r="E391" s="3"/>
      <c r="F391" s="3"/>
      <c r="G391" s="5"/>
      <c r="H391" s="5"/>
      <c r="I391" s="61"/>
      <c r="J391" s="62"/>
      <c r="K391" s="62"/>
      <c r="L391" s="62"/>
      <c r="M391" s="62"/>
    </row>
    <row r="392" spans="1:13" ht="12.45" thickBot="1">
      <c r="A392" s="119"/>
      <c r="B392" s="338" t="s">
        <v>2856</v>
      </c>
      <c r="C392" s="339"/>
      <c r="D392" s="339"/>
      <c r="E392" s="339"/>
      <c r="F392" s="340"/>
      <c r="G392" s="296"/>
      <c r="H392" s="304"/>
      <c r="I392" s="61"/>
      <c r="J392" s="62"/>
      <c r="K392" s="62"/>
      <c r="L392" s="62"/>
      <c r="M392" s="62"/>
    </row>
    <row r="393" spans="1:13">
      <c r="A393" s="119">
        <v>0</v>
      </c>
      <c r="C393" s="3">
        <v>160224</v>
      </c>
      <c r="D393" s="3" t="s">
        <v>2857</v>
      </c>
      <c r="E393" s="3" t="s">
        <v>2755</v>
      </c>
      <c r="F393" s="3" t="s">
        <v>7</v>
      </c>
      <c r="G393" s="5">
        <v>2.72</v>
      </c>
      <c r="H393" s="5">
        <f t="shared" ref="H393:H413" si="113">ROUND(G393*Курс_EUR,2)</f>
        <v>285.60000000000002</v>
      </c>
      <c r="I393" s="61"/>
      <c r="J393" s="62">
        <f t="shared" ref="J393:J413" si="114">G393*(1-Скидка_ROXELPRO_Ind)</f>
        <v>2.72</v>
      </c>
      <c r="K393" s="62">
        <f t="shared" ref="K393:K413" si="115">J393*I393</f>
        <v>0</v>
      </c>
      <c r="L393" s="62">
        <f t="shared" ref="L393:L413" si="116">H393*(1-Скидка_ROXELPRO_Ind)</f>
        <v>285.60000000000002</v>
      </c>
      <c r="M393" s="62">
        <f t="shared" ref="M393:M413" si="117">I393*L393</f>
        <v>0</v>
      </c>
    </row>
    <row r="394" spans="1:13">
      <c r="A394" s="119">
        <v>0</v>
      </c>
      <c r="C394" s="3">
        <v>160226</v>
      </c>
      <c r="D394" s="3" t="s">
        <v>3178</v>
      </c>
      <c r="E394" s="3" t="s">
        <v>2755</v>
      </c>
      <c r="F394" s="3" t="s">
        <v>7</v>
      </c>
      <c r="G394" s="5">
        <v>2.5</v>
      </c>
      <c r="H394" s="5">
        <f t="shared" si="113"/>
        <v>262.5</v>
      </c>
      <c r="I394" s="61"/>
      <c r="J394" s="62">
        <f t="shared" si="114"/>
        <v>2.5</v>
      </c>
      <c r="K394" s="62">
        <f t="shared" si="115"/>
        <v>0</v>
      </c>
      <c r="L394" s="62">
        <f t="shared" si="116"/>
        <v>262.5</v>
      </c>
      <c r="M394" s="62">
        <f t="shared" si="117"/>
        <v>0</v>
      </c>
    </row>
    <row r="395" spans="1:13">
      <c r="A395" s="119">
        <v>0</v>
      </c>
      <c r="C395" s="3">
        <v>160314</v>
      </c>
      <c r="D395" s="3" t="s">
        <v>2858</v>
      </c>
      <c r="E395" s="3" t="s">
        <v>2827</v>
      </c>
      <c r="F395" s="3" t="s">
        <v>7</v>
      </c>
      <c r="G395" s="5">
        <v>4.28</v>
      </c>
      <c r="H395" s="5">
        <f t="shared" si="113"/>
        <v>449.4</v>
      </c>
      <c r="I395" s="61"/>
      <c r="J395" s="62">
        <f t="shared" si="114"/>
        <v>4.28</v>
      </c>
      <c r="K395" s="62">
        <f t="shared" si="115"/>
        <v>0</v>
      </c>
      <c r="L395" s="62">
        <f t="shared" si="116"/>
        <v>449.4</v>
      </c>
      <c r="M395" s="62">
        <f t="shared" si="117"/>
        <v>0</v>
      </c>
    </row>
    <row r="396" spans="1:13">
      <c r="A396" s="119">
        <v>0</v>
      </c>
      <c r="C396" s="3">
        <v>160324</v>
      </c>
      <c r="D396" s="3" t="s">
        <v>3179</v>
      </c>
      <c r="E396" s="3" t="s">
        <v>2827</v>
      </c>
      <c r="F396" s="3" t="s">
        <v>7</v>
      </c>
      <c r="G396" s="5">
        <v>4.92</v>
      </c>
      <c r="H396" s="5">
        <f t="shared" si="113"/>
        <v>516.6</v>
      </c>
      <c r="I396" s="61"/>
      <c r="J396" s="62">
        <f t="shared" si="114"/>
        <v>4.92</v>
      </c>
      <c r="K396" s="62">
        <f t="shared" si="115"/>
        <v>0</v>
      </c>
      <c r="L396" s="62">
        <f t="shared" si="116"/>
        <v>516.6</v>
      </c>
      <c r="M396" s="62">
        <f t="shared" si="117"/>
        <v>0</v>
      </c>
    </row>
    <row r="397" spans="1:13">
      <c r="A397" s="119">
        <v>0</v>
      </c>
      <c r="C397" s="3">
        <v>161324</v>
      </c>
      <c r="D397" s="3" t="s">
        <v>3180</v>
      </c>
      <c r="E397" s="3" t="s">
        <v>2827</v>
      </c>
      <c r="F397" s="3" t="s">
        <v>7</v>
      </c>
      <c r="G397" s="5">
        <v>5.76</v>
      </c>
      <c r="H397" s="5">
        <f t="shared" si="113"/>
        <v>604.79999999999995</v>
      </c>
      <c r="I397" s="61"/>
      <c r="J397" s="62">
        <f t="shared" si="114"/>
        <v>5.76</v>
      </c>
      <c r="K397" s="62">
        <f t="shared" si="115"/>
        <v>0</v>
      </c>
      <c r="L397" s="62">
        <f t="shared" si="116"/>
        <v>604.79999999999995</v>
      </c>
      <c r="M397" s="62">
        <f t="shared" si="117"/>
        <v>0</v>
      </c>
    </row>
    <row r="398" spans="1:13">
      <c r="A398" s="119">
        <v>0</v>
      </c>
      <c r="C398" s="3">
        <v>162214</v>
      </c>
      <c r="D398" s="3" t="s">
        <v>3181</v>
      </c>
      <c r="E398" s="3" t="s">
        <v>1984</v>
      </c>
      <c r="F398" s="3" t="s">
        <v>7</v>
      </c>
      <c r="G398" s="5">
        <v>6.04</v>
      </c>
      <c r="H398" s="5">
        <f t="shared" si="113"/>
        <v>634.20000000000005</v>
      </c>
      <c r="I398" s="61"/>
      <c r="J398" s="62">
        <f t="shared" si="114"/>
        <v>6.04</v>
      </c>
      <c r="K398" s="62">
        <f t="shared" si="115"/>
        <v>0</v>
      </c>
      <c r="L398" s="62">
        <f t="shared" si="116"/>
        <v>634.20000000000005</v>
      </c>
      <c r="M398" s="62">
        <f t="shared" si="117"/>
        <v>0</v>
      </c>
    </row>
    <row r="399" spans="1:13">
      <c r="A399" s="119">
        <v>0</v>
      </c>
      <c r="C399" s="3">
        <v>162224</v>
      </c>
      <c r="D399" s="3" t="s">
        <v>2859</v>
      </c>
      <c r="E399" s="3" t="s">
        <v>1984</v>
      </c>
      <c r="F399" s="3" t="s">
        <v>7</v>
      </c>
      <c r="G399" s="5">
        <v>6.44</v>
      </c>
      <c r="H399" s="5">
        <f t="shared" si="113"/>
        <v>676.2</v>
      </c>
      <c r="I399" s="61"/>
      <c r="J399" s="62">
        <f t="shared" si="114"/>
        <v>6.44</v>
      </c>
      <c r="K399" s="62">
        <f t="shared" si="115"/>
        <v>0</v>
      </c>
      <c r="L399" s="62">
        <f t="shared" si="116"/>
        <v>676.2</v>
      </c>
      <c r="M399" s="62">
        <f t="shared" si="117"/>
        <v>0</v>
      </c>
    </row>
    <row r="400" spans="1:13">
      <c r="A400" s="119">
        <v>0</v>
      </c>
      <c r="C400" s="3">
        <v>162226</v>
      </c>
      <c r="D400" s="3" t="s">
        <v>3182</v>
      </c>
      <c r="E400" s="3" t="s">
        <v>1984</v>
      </c>
      <c r="F400" s="3" t="s">
        <v>7</v>
      </c>
      <c r="G400" s="5">
        <v>5.44</v>
      </c>
      <c r="H400" s="5">
        <f t="shared" si="113"/>
        <v>571.20000000000005</v>
      </c>
      <c r="I400" s="61"/>
      <c r="J400" s="62">
        <f t="shared" si="114"/>
        <v>5.44</v>
      </c>
      <c r="K400" s="62">
        <f t="shared" si="115"/>
        <v>0</v>
      </c>
      <c r="L400" s="62">
        <f t="shared" si="116"/>
        <v>571.20000000000005</v>
      </c>
      <c r="M400" s="62">
        <f t="shared" si="117"/>
        <v>0</v>
      </c>
    </row>
    <row r="401" spans="1:13">
      <c r="A401" s="119">
        <v>0</v>
      </c>
      <c r="C401" s="3">
        <v>162243</v>
      </c>
      <c r="D401" s="3" t="s">
        <v>3183</v>
      </c>
      <c r="E401" s="3" t="s">
        <v>1984</v>
      </c>
      <c r="F401" s="3" t="s">
        <v>7</v>
      </c>
      <c r="G401" s="5">
        <v>6.54</v>
      </c>
      <c r="H401" s="5">
        <f t="shared" si="113"/>
        <v>686.7</v>
      </c>
      <c r="I401" s="61"/>
      <c r="J401" s="62">
        <f t="shared" si="114"/>
        <v>6.54</v>
      </c>
      <c r="K401" s="62">
        <f t="shared" si="115"/>
        <v>0</v>
      </c>
      <c r="L401" s="62">
        <f t="shared" si="116"/>
        <v>686.7</v>
      </c>
      <c r="M401" s="62">
        <f t="shared" si="117"/>
        <v>0</v>
      </c>
    </row>
    <row r="402" spans="1:13">
      <c r="A402" s="119">
        <v>0</v>
      </c>
      <c r="C402" s="3">
        <v>162273</v>
      </c>
      <c r="D402" s="3" t="s">
        <v>3184</v>
      </c>
      <c r="E402" s="3" t="s">
        <v>1984</v>
      </c>
      <c r="F402" s="3" t="s">
        <v>7</v>
      </c>
      <c r="G402" s="5">
        <v>8.15</v>
      </c>
      <c r="H402" s="5">
        <f t="shared" si="113"/>
        <v>855.75</v>
      </c>
      <c r="I402" s="61"/>
      <c r="J402" s="62">
        <f t="shared" si="114"/>
        <v>8.15</v>
      </c>
      <c r="K402" s="62">
        <f t="shared" si="115"/>
        <v>0</v>
      </c>
      <c r="L402" s="62">
        <f t="shared" si="116"/>
        <v>855.75</v>
      </c>
      <c r="M402" s="62">
        <f t="shared" si="117"/>
        <v>0</v>
      </c>
    </row>
    <row r="403" spans="1:13">
      <c r="A403" s="119">
        <v>0</v>
      </c>
      <c r="C403" s="3">
        <v>162714</v>
      </c>
      <c r="D403" s="3" t="s">
        <v>4244</v>
      </c>
      <c r="E403" s="3" t="s">
        <v>1984</v>
      </c>
      <c r="F403" s="3" t="s">
        <v>7</v>
      </c>
      <c r="G403" s="5">
        <v>14.8</v>
      </c>
      <c r="H403" s="5">
        <f t="shared" si="113"/>
        <v>1554</v>
      </c>
      <c r="I403" s="61"/>
      <c r="J403" s="62">
        <f t="shared" si="114"/>
        <v>14.8</v>
      </c>
      <c r="K403" s="62">
        <f t="shared" si="115"/>
        <v>0</v>
      </c>
      <c r="L403" s="62">
        <f t="shared" si="116"/>
        <v>1554</v>
      </c>
      <c r="M403" s="62">
        <f t="shared" si="117"/>
        <v>0</v>
      </c>
    </row>
    <row r="404" spans="1:13">
      <c r="A404" s="119">
        <v>0</v>
      </c>
      <c r="C404" s="3">
        <v>162724</v>
      </c>
      <c r="D404" s="3" t="s">
        <v>4245</v>
      </c>
      <c r="E404" s="3" t="s">
        <v>1984</v>
      </c>
      <c r="F404" s="3" t="s">
        <v>7</v>
      </c>
      <c r="G404" s="5">
        <v>14.92</v>
      </c>
      <c r="H404" s="5">
        <f t="shared" si="113"/>
        <v>1566.6</v>
      </c>
      <c r="I404" s="61"/>
      <c r="J404" s="62">
        <f t="shared" si="114"/>
        <v>14.92</v>
      </c>
      <c r="K404" s="62">
        <f t="shared" si="115"/>
        <v>0</v>
      </c>
      <c r="L404" s="62">
        <f t="shared" si="116"/>
        <v>1566.6</v>
      </c>
      <c r="M404" s="62">
        <f t="shared" si="117"/>
        <v>0</v>
      </c>
    </row>
    <row r="405" spans="1:13">
      <c r="A405" s="119">
        <v>0</v>
      </c>
      <c r="C405" s="3">
        <v>163214</v>
      </c>
      <c r="D405" s="3" t="s">
        <v>3185</v>
      </c>
      <c r="E405" s="3" t="s">
        <v>1981</v>
      </c>
      <c r="F405" s="3" t="s">
        <v>7</v>
      </c>
      <c r="G405" s="5">
        <v>18.32</v>
      </c>
      <c r="H405" s="5">
        <f t="shared" si="113"/>
        <v>1923.6</v>
      </c>
      <c r="I405" s="61"/>
      <c r="J405" s="62">
        <f t="shared" si="114"/>
        <v>18.32</v>
      </c>
      <c r="K405" s="62">
        <f t="shared" si="115"/>
        <v>0</v>
      </c>
      <c r="L405" s="62">
        <f t="shared" si="116"/>
        <v>1923.6</v>
      </c>
      <c r="M405" s="62">
        <f t="shared" si="117"/>
        <v>0</v>
      </c>
    </row>
    <row r="406" spans="1:13">
      <c r="A406" s="119">
        <v>0</v>
      </c>
      <c r="C406" s="3">
        <v>163224</v>
      </c>
      <c r="D406" s="3" t="s">
        <v>2860</v>
      </c>
      <c r="E406" s="3" t="s">
        <v>1981</v>
      </c>
      <c r="F406" s="3" t="s">
        <v>7</v>
      </c>
      <c r="G406" s="5">
        <v>19.23</v>
      </c>
      <c r="H406" s="5">
        <f t="shared" si="113"/>
        <v>2019.15</v>
      </c>
      <c r="I406" s="61"/>
      <c r="J406" s="62">
        <f t="shared" si="114"/>
        <v>19.23</v>
      </c>
      <c r="K406" s="62">
        <f t="shared" si="115"/>
        <v>0</v>
      </c>
      <c r="L406" s="62">
        <f t="shared" si="116"/>
        <v>2019.15</v>
      </c>
      <c r="M406" s="62">
        <f t="shared" si="117"/>
        <v>0</v>
      </c>
    </row>
    <row r="407" spans="1:13">
      <c r="A407" s="119">
        <v>0</v>
      </c>
      <c r="C407" s="3">
        <v>163226</v>
      </c>
      <c r="D407" s="3" t="s">
        <v>3186</v>
      </c>
      <c r="E407" s="3" t="s">
        <v>1981</v>
      </c>
      <c r="F407" s="3" t="s">
        <v>7</v>
      </c>
      <c r="G407" s="5">
        <v>17.260000000000002</v>
      </c>
      <c r="H407" s="5">
        <f t="shared" si="113"/>
        <v>1812.3</v>
      </c>
      <c r="I407" s="61"/>
      <c r="J407" s="62">
        <f t="shared" si="114"/>
        <v>17.260000000000002</v>
      </c>
      <c r="K407" s="62">
        <f t="shared" si="115"/>
        <v>0</v>
      </c>
      <c r="L407" s="62">
        <f t="shared" si="116"/>
        <v>1812.3</v>
      </c>
      <c r="M407" s="62">
        <f t="shared" si="117"/>
        <v>0</v>
      </c>
    </row>
    <row r="408" spans="1:13">
      <c r="A408" s="119">
        <v>0</v>
      </c>
      <c r="C408" s="3">
        <v>163243</v>
      </c>
      <c r="D408" s="3" t="s">
        <v>3187</v>
      </c>
      <c r="E408" s="3" t="s">
        <v>1981</v>
      </c>
      <c r="F408" s="3" t="s">
        <v>7</v>
      </c>
      <c r="G408" s="5">
        <v>21.35</v>
      </c>
      <c r="H408" s="5">
        <f t="shared" si="113"/>
        <v>2241.75</v>
      </c>
      <c r="I408" s="61"/>
      <c r="J408" s="62">
        <f t="shared" si="114"/>
        <v>21.35</v>
      </c>
      <c r="K408" s="62">
        <f t="shared" si="115"/>
        <v>0</v>
      </c>
      <c r="L408" s="62">
        <f t="shared" si="116"/>
        <v>2241.75</v>
      </c>
      <c r="M408" s="62">
        <f t="shared" si="117"/>
        <v>0</v>
      </c>
    </row>
    <row r="409" spans="1:13">
      <c r="A409" s="119">
        <v>0</v>
      </c>
      <c r="C409" s="3">
        <v>163273</v>
      </c>
      <c r="D409" s="3" t="s">
        <v>3188</v>
      </c>
      <c r="E409" s="3" t="s">
        <v>1981</v>
      </c>
      <c r="F409" s="3" t="s">
        <v>7</v>
      </c>
      <c r="G409" s="5">
        <v>26.62</v>
      </c>
      <c r="H409" s="5">
        <f t="shared" si="113"/>
        <v>2795.1</v>
      </c>
      <c r="I409" s="61"/>
      <c r="J409" s="62">
        <f t="shared" si="114"/>
        <v>26.62</v>
      </c>
      <c r="K409" s="62">
        <f t="shared" si="115"/>
        <v>0</v>
      </c>
      <c r="L409" s="62">
        <f t="shared" si="116"/>
        <v>2795.1</v>
      </c>
      <c r="M409" s="62">
        <f t="shared" si="117"/>
        <v>0</v>
      </c>
    </row>
    <row r="410" spans="1:13">
      <c r="A410" s="119">
        <v>0</v>
      </c>
      <c r="C410" s="3">
        <v>163314</v>
      </c>
      <c r="D410" s="3" t="s">
        <v>2861</v>
      </c>
      <c r="E410" s="3" t="s">
        <v>1982</v>
      </c>
      <c r="F410" s="3" t="s">
        <v>7</v>
      </c>
      <c r="G410" s="5">
        <v>27.82</v>
      </c>
      <c r="H410" s="5">
        <f t="shared" si="113"/>
        <v>2921.1</v>
      </c>
      <c r="I410" s="61"/>
      <c r="J410" s="62">
        <f t="shared" si="114"/>
        <v>27.82</v>
      </c>
      <c r="K410" s="62">
        <f t="shared" si="115"/>
        <v>0</v>
      </c>
      <c r="L410" s="62">
        <f t="shared" si="116"/>
        <v>2921.1</v>
      </c>
      <c r="M410" s="62">
        <f t="shared" si="117"/>
        <v>0</v>
      </c>
    </row>
    <row r="411" spans="1:13">
      <c r="A411" s="119">
        <v>0</v>
      </c>
      <c r="C411" s="3">
        <v>163324</v>
      </c>
      <c r="D411" s="3" t="s">
        <v>3189</v>
      </c>
      <c r="E411" s="3" t="s">
        <v>1982</v>
      </c>
      <c r="F411" s="3" t="s">
        <v>7</v>
      </c>
      <c r="G411" s="5">
        <v>32.1</v>
      </c>
      <c r="H411" s="5">
        <f t="shared" si="113"/>
        <v>3370.5</v>
      </c>
      <c r="I411" s="61"/>
      <c r="J411" s="62">
        <f t="shared" si="114"/>
        <v>32.1</v>
      </c>
      <c r="K411" s="62">
        <f t="shared" si="115"/>
        <v>0</v>
      </c>
      <c r="L411" s="62">
        <f t="shared" si="116"/>
        <v>3370.5</v>
      </c>
      <c r="M411" s="62">
        <f t="shared" si="117"/>
        <v>0</v>
      </c>
    </row>
    <row r="412" spans="1:13">
      <c r="A412" s="119">
        <v>0</v>
      </c>
      <c r="C412" s="3">
        <v>163603</v>
      </c>
      <c r="D412" s="3" t="s">
        <v>3190</v>
      </c>
      <c r="E412" s="3" t="s">
        <v>2573</v>
      </c>
      <c r="F412" s="3" t="s">
        <v>7</v>
      </c>
      <c r="G412" s="5">
        <v>60.47</v>
      </c>
      <c r="H412" s="5">
        <f t="shared" si="113"/>
        <v>6349.35</v>
      </c>
      <c r="I412" s="61"/>
      <c r="J412" s="62">
        <f t="shared" si="114"/>
        <v>60.47</v>
      </c>
      <c r="K412" s="62">
        <f t="shared" si="115"/>
        <v>0</v>
      </c>
      <c r="L412" s="62">
        <f t="shared" si="116"/>
        <v>6349.35</v>
      </c>
      <c r="M412" s="62">
        <f t="shared" si="117"/>
        <v>0</v>
      </c>
    </row>
    <row r="413" spans="1:13">
      <c r="A413" s="119">
        <v>0</v>
      </c>
      <c r="C413" s="3">
        <v>163614</v>
      </c>
      <c r="D413" s="3" t="s">
        <v>3191</v>
      </c>
      <c r="E413" s="3" t="s">
        <v>2573</v>
      </c>
      <c r="F413" s="3" t="s">
        <v>7</v>
      </c>
      <c r="G413" s="5">
        <v>65.55</v>
      </c>
      <c r="H413" s="5">
        <f t="shared" si="113"/>
        <v>6882.75</v>
      </c>
      <c r="I413" s="61"/>
      <c r="J413" s="62">
        <f t="shared" si="114"/>
        <v>65.55</v>
      </c>
      <c r="K413" s="62">
        <f t="shared" si="115"/>
        <v>0</v>
      </c>
      <c r="L413" s="62">
        <f t="shared" si="116"/>
        <v>6882.75</v>
      </c>
      <c r="M413" s="62">
        <f t="shared" si="117"/>
        <v>0</v>
      </c>
    </row>
    <row r="414" spans="1:13">
      <c r="A414" s="119"/>
      <c r="C414" s="3"/>
      <c r="D414" s="3"/>
      <c r="E414" s="3"/>
      <c r="F414" s="3"/>
      <c r="G414" s="5"/>
      <c r="H414" s="5"/>
      <c r="I414" s="61"/>
      <c r="J414" s="62"/>
      <c r="K414" s="62"/>
      <c r="L414" s="62"/>
      <c r="M414" s="62"/>
    </row>
    <row r="415" spans="1:13">
      <c r="A415" s="119">
        <v>0</v>
      </c>
      <c r="C415" s="3">
        <v>165314</v>
      </c>
      <c r="D415" s="3" t="s">
        <v>2862</v>
      </c>
      <c r="E415" s="3" t="s">
        <v>1983</v>
      </c>
      <c r="F415" s="3" t="s">
        <v>7</v>
      </c>
      <c r="G415" s="5">
        <v>18.62</v>
      </c>
      <c r="H415" s="5">
        <f>ROUND(G415*Курс_EUR,2)</f>
        <v>1955.1</v>
      </c>
      <c r="I415" s="61"/>
      <c r="J415" s="62">
        <f>G415*(1-Скидка_ROXELPRO_Ind)</f>
        <v>18.62</v>
      </c>
      <c r="K415" s="62">
        <f>J415*I415</f>
        <v>0</v>
      </c>
      <c r="L415" s="62">
        <f>H415*(1-Скидка_ROXELPRO_Ind)</f>
        <v>1955.1</v>
      </c>
      <c r="M415" s="62">
        <f>I415*L415</f>
        <v>0</v>
      </c>
    </row>
    <row r="416" spans="1:13">
      <c r="A416" s="119">
        <v>0</v>
      </c>
      <c r="C416" s="3">
        <v>165324</v>
      </c>
      <c r="D416" s="3" t="s">
        <v>3192</v>
      </c>
      <c r="E416" s="3" t="s">
        <v>1983</v>
      </c>
      <c r="F416" s="3" t="s">
        <v>7</v>
      </c>
      <c r="G416" s="5">
        <v>19.260000000000002</v>
      </c>
      <c r="H416" s="5">
        <f>ROUND(G416*Курс_EUR,2)</f>
        <v>2022.3</v>
      </c>
      <c r="I416" s="61"/>
      <c r="J416" s="62">
        <f>G416*(1-Скидка_ROXELPRO_Ind)</f>
        <v>19.260000000000002</v>
      </c>
      <c r="K416" s="62">
        <f>J416*I416</f>
        <v>0</v>
      </c>
      <c r="L416" s="62">
        <f>H416*(1-Скидка_ROXELPRO_Ind)</f>
        <v>2022.3</v>
      </c>
      <c r="M416" s="62">
        <f>I416*L416</f>
        <v>0</v>
      </c>
    </row>
    <row r="417" spans="1:13">
      <c r="A417" s="119">
        <v>0</v>
      </c>
      <c r="C417" s="3">
        <v>166314</v>
      </c>
      <c r="D417" s="3" t="s">
        <v>2863</v>
      </c>
      <c r="E417" s="3" t="s">
        <v>1983</v>
      </c>
      <c r="F417" s="3" t="s">
        <v>7</v>
      </c>
      <c r="G417" s="5">
        <v>22.47</v>
      </c>
      <c r="H417" s="5">
        <f>ROUND(G417*Курс_EUR,2)</f>
        <v>2359.35</v>
      </c>
      <c r="I417" s="61"/>
      <c r="J417" s="62">
        <f>G417*(1-Скидка_ROXELPRO_Ind)</f>
        <v>22.47</v>
      </c>
      <c r="K417" s="62">
        <f>J417*I417</f>
        <v>0</v>
      </c>
      <c r="L417" s="62">
        <f>H417*(1-Скидка_ROXELPRO_Ind)</f>
        <v>2359.35</v>
      </c>
      <c r="M417" s="62">
        <f>I417*L417</f>
        <v>0</v>
      </c>
    </row>
    <row r="418" spans="1:13">
      <c r="A418" s="119">
        <v>0</v>
      </c>
      <c r="C418" s="3">
        <v>166324</v>
      </c>
      <c r="D418" s="3" t="s">
        <v>3193</v>
      </c>
      <c r="E418" s="3" t="s">
        <v>1983</v>
      </c>
      <c r="F418" s="3" t="s">
        <v>7</v>
      </c>
      <c r="G418" s="5">
        <v>24.08</v>
      </c>
      <c r="H418" s="5">
        <f>ROUND(G418*Курс_EUR,2)</f>
        <v>2528.4</v>
      </c>
      <c r="I418" s="61"/>
      <c r="J418" s="62">
        <f>G418*(1-Скидка_ROXELPRO_Ind)</f>
        <v>24.08</v>
      </c>
      <c r="K418" s="62">
        <f>J418*I418</f>
        <v>0</v>
      </c>
      <c r="L418" s="62">
        <f>H418*(1-Скидка_ROXELPRO_Ind)</f>
        <v>2528.4</v>
      </c>
      <c r="M418" s="62">
        <f>I418*L418</f>
        <v>0</v>
      </c>
    </row>
    <row r="419" spans="1:13">
      <c r="A419" s="119"/>
      <c r="C419" s="3"/>
      <c r="D419" s="3"/>
      <c r="E419" s="3"/>
      <c r="F419" s="3"/>
      <c r="G419" s="5"/>
      <c r="H419" s="5"/>
      <c r="I419" s="61"/>
      <c r="J419" s="62"/>
      <c r="K419" s="62"/>
      <c r="L419" s="62"/>
      <c r="M419" s="62"/>
    </row>
    <row r="420" spans="1:13">
      <c r="A420" s="119">
        <v>0</v>
      </c>
      <c r="C420" s="3">
        <v>167224</v>
      </c>
      <c r="D420" s="3" t="s">
        <v>2864</v>
      </c>
      <c r="E420" s="3" t="s">
        <v>2755</v>
      </c>
      <c r="F420" s="3" t="s">
        <v>7</v>
      </c>
      <c r="G420" s="5">
        <v>3.65</v>
      </c>
      <c r="H420" s="5">
        <f t="shared" ref="H420:H430" si="118">ROUND(G420*Курс_EUR,2)</f>
        <v>383.25</v>
      </c>
      <c r="I420" s="61"/>
      <c r="J420" s="62">
        <f t="shared" ref="J420:J430" si="119">G420*(1-Скидка_ROXELPRO_Ind)</f>
        <v>3.65</v>
      </c>
      <c r="K420" s="62">
        <f t="shared" ref="K420:K430" si="120">J420*I420</f>
        <v>0</v>
      </c>
      <c r="L420" s="62">
        <f t="shared" ref="L420:L430" si="121">H420*(1-Скидка_ROXELPRO_Ind)</f>
        <v>383.25</v>
      </c>
      <c r="M420" s="62">
        <f t="shared" ref="M420:M430" si="122">I420*L420</f>
        <v>0</v>
      </c>
    </row>
    <row r="421" spans="1:13">
      <c r="A421" s="119">
        <v>0</v>
      </c>
      <c r="C421" s="3">
        <v>167226</v>
      </c>
      <c r="D421" s="3" t="s">
        <v>3194</v>
      </c>
      <c r="E421" s="3" t="s">
        <v>2755</v>
      </c>
      <c r="F421" s="3" t="s">
        <v>7</v>
      </c>
      <c r="G421" s="5">
        <v>2.98</v>
      </c>
      <c r="H421" s="5">
        <f t="shared" si="118"/>
        <v>312.89999999999998</v>
      </c>
      <c r="I421" s="61"/>
      <c r="J421" s="62">
        <f t="shared" si="119"/>
        <v>2.98</v>
      </c>
      <c r="K421" s="62">
        <f t="shared" si="120"/>
        <v>0</v>
      </c>
      <c r="L421" s="62">
        <f t="shared" si="121"/>
        <v>312.89999999999998</v>
      </c>
      <c r="M421" s="62">
        <f t="shared" si="122"/>
        <v>0</v>
      </c>
    </row>
    <row r="422" spans="1:13">
      <c r="A422" s="119">
        <v>0</v>
      </c>
      <c r="C422" s="3">
        <v>167314</v>
      </c>
      <c r="D422" s="3" t="s">
        <v>2865</v>
      </c>
      <c r="E422" s="3" t="s">
        <v>2827</v>
      </c>
      <c r="F422" s="3" t="s">
        <v>7</v>
      </c>
      <c r="G422" s="5">
        <v>5.14</v>
      </c>
      <c r="H422" s="5">
        <f t="shared" si="118"/>
        <v>539.70000000000005</v>
      </c>
      <c r="I422" s="61"/>
      <c r="J422" s="62">
        <f t="shared" si="119"/>
        <v>5.14</v>
      </c>
      <c r="K422" s="62">
        <f t="shared" si="120"/>
        <v>0</v>
      </c>
      <c r="L422" s="62">
        <f t="shared" si="121"/>
        <v>539.70000000000005</v>
      </c>
      <c r="M422" s="62">
        <f t="shared" si="122"/>
        <v>0</v>
      </c>
    </row>
    <row r="423" spans="1:13">
      <c r="A423" s="119">
        <v>0</v>
      </c>
      <c r="C423" s="3">
        <v>167324</v>
      </c>
      <c r="D423" s="3" t="s">
        <v>3195</v>
      </c>
      <c r="E423" s="3" t="s">
        <v>2827</v>
      </c>
      <c r="F423" s="3" t="s">
        <v>7</v>
      </c>
      <c r="G423" s="5">
        <v>5.46</v>
      </c>
      <c r="H423" s="5">
        <f t="shared" si="118"/>
        <v>573.29999999999995</v>
      </c>
      <c r="I423" s="61"/>
      <c r="J423" s="62">
        <f t="shared" si="119"/>
        <v>5.46</v>
      </c>
      <c r="K423" s="62">
        <f t="shared" si="120"/>
        <v>0</v>
      </c>
      <c r="L423" s="62">
        <f t="shared" si="121"/>
        <v>573.29999999999995</v>
      </c>
      <c r="M423" s="62">
        <f t="shared" si="122"/>
        <v>0</v>
      </c>
    </row>
    <row r="424" spans="1:13">
      <c r="A424" s="119">
        <v>0</v>
      </c>
      <c r="C424" s="3">
        <v>168324</v>
      </c>
      <c r="D424" s="3" t="s">
        <v>3196</v>
      </c>
      <c r="E424" s="3" t="s">
        <v>2827</v>
      </c>
      <c r="F424" s="3" t="s">
        <v>7</v>
      </c>
      <c r="G424" s="5">
        <v>6.29</v>
      </c>
      <c r="H424" s="5">
        <f t="shared" si="118"/>
        <v>660.45</v>
      </c>
      <c r="I424" s="61"/>
      <c r="J424" s="62">
        <f t="shared" si="119"/>
        <v>6.29</v>
      </c>
      <c r="K424" s="62">
        <f t="shared" si="120"/>
        <v>0</v>
      </c>
      <c r="L424" s="62">
        <f t="shared" si="121"/>
        <v>660.45</v>
      </c>
      <c r="M424" s="62">
        <f t="shared" si="122"/>
        <v>0</v>
      </c>
    </row>
    <row r="425" spans="1:13">
      <c r="A425" s="119">
        <v>0</v>
      </c>
      <c r="C425" s="3">
        <v>169203</v>
      </c>
      <c r="D425" s="3" t="s">
        <v>3197</v>
      </c>
      <c r="E425" s="3" t="s">
        <v>1985</v>
      </c>
      <c r="F425" s="3" t="s">
        <v>7</v>
      </c>
      <c r="G425" s="5">
        <v>8.18</v>
      </c>
      <c r="H425" s="5">
        <f t="shared" si="118"/>
        <v>858.9</v>
      </c>
      <c r="I425" s="61"/>
      <c r="J425" s="62">
        <f t="shared" si="119"/>
        <v>8.18</v>
      </c>
      <c r="K425" s="62">
        <f t="shared" si="120"/>
        <v>0</v>
      </c>
      <c r="L425" s="62">
        <f t="shared" si="121"/>
        <v>858.9</v>
      </c>
      <c r="M425" s="62">
        <f t="shared" si="122"/>
        <v>0</v>
      </c>
    </row>
    <row r="426" spans="1:13">
      <c r="A426" s="119">
        <v>0</v>
      </c>
      <c r="C426" s="3">
        <v>169214</v>
      </c>
      <c r="D426" s="3" t="s">
        <v>3198</v>
      </c>
      <c r="E426" s="3" t="s">
        <v>1985</v>
      </c>
      <c r="F426" s="3" t="s">
        <v>7</v>
      </c>
      <c r="G426" s="5">
        <v>6.44</v>
      </c>
      <c r="H426" s="5">
        <f t="shared" si="118"/>
        <v>676.2</v>
      </c>
      <c r="I426" s="61"/>
      <c r="J426" s="62">
        <f t="shared" si="119"/>
        <v>6.44</v>
      </c>
      <c r="K426" s="62">
        <f t="shared" si="120"/>
        <v>0</v>
      </c>
      <c r="L426" s="62">
        <f t="shared" si="121"/>
        <v>676.2</v>
      </c>
      <c r="M426" s="62">
        <f t="shared" si="122"/>
        <v>0</v>
      </c>
    </row>
    <row r="427" spans="1:13">
      <c r="A427" s="119">
        <v>0</v>
      </c>
      <c r="C427" s="3">
        <v>169224</v>
      </c>
      <c r="D427" s="3" t="s">
        <v>2866</v>
      </c>
      <c r="E427" s="3" t="s">
        <v>1985</v>
      </c>
      <c r="F427" s="3" t="s">
        <v>7</v>
      </c>
      <c r="G427" s="5">
        <v>6.63</v>
      </c>
      <c r="H427" s="5">
        <f t="shared" si="118"/>
        <v>696.15</v>
      </c>
      <c r="I427" s="61"/>
      <c r="J427" s="62">
        <f t="shared" si="119"/>
        <v>6.63</v>
      </c>
      <c r="K427" s="62">
        <f t="shared" si="120"/>
        <v>0</v>
      </c>
      <c r="L427" s="62">
        <f t="shared" si="121"/>
        <v>696.15</v>
      </c>
      <c r="M427" s="62">
        <f t="shared" si="122"/>
        <v>0</v>
      </c>
    </row>
    <row r="428" spans="1:13">
      <c r="A428" s="119">
        <v>0</v>
      </c>
      <c r="C428" s="3">
        <v>169226</v>
      </c>
      <c r="D428" s="3" t="s">
        <v>3199</v>
      </c>
      <c r="E428" s="3" t="s">
        <v>1985</v>
      </c>
      <c r="F428" s="3" t="s">
        <v>7</v>
      </c>
      <c r="G428" s="5">
        <v>5.61</v>
      </c>
      <c r="H428" s="5">
        <f t="shared" si="118"/>
        <v>589.04999999999995</v>
      </c>
      <c r="I428" s="61"/>
      <c r="J428" s="62">
        <f t="shared" si="119"/>
        <v>5.61</v>
      </c>
      <c r="K428" s="62">
        <f t="shared" si="120"/>
        <v>0</v>
      </c>
      <c r="L428" s="62">
        <f t="shared" si="121"/>
        <v>589.04999999999995</v>
      </c>
      <c r="M428" s="62">
        <f t="shared" si="122"/>
        <v>0</v>
      </c>
    </row>
    <row r="429" spans="1:13">
      <c r="A429" s="119">
        <v>0</v>
      </c>
      <c r="C429" s="3">
        <v>169243</v>
      </c>
      <c r="D429" s="3" t="s">
        <v>3200</v>
      </c>
      <c r="E429" s="3" t="s">
        <v>1985</v>
      </c>
      <c r="F429" s="3" t="s">
        <v>7</v>
      </c>
      <c r="G429" s="5">
        <v>7.19</v>
      </c>
      <c r="H429" s="5">
        <f t="shared" si="118"/>
        <v>754.95</v>
      </c>
      <c r="I429" s="61"/>
      <c r="J429" s="62">
        <f t="shared" si="119"/>
        <v>7.19</v>
      </c>
      <c r="K429" s="62">
        <f t="shared" si="120"/>
        <v>0</v>
      </c>
      <c r="L429" s="62">
        <f t="shared" si="121"/>
        <v>754.95</v>
      </c>
      <c r="M429" s="62">
        <f t="shared" si="122"/>
        <v>0</v>
      </c>
    </row>
    <row r="430" spans="1:13">
      <c r="A430" s="119">
        <v>0</v>
      </c>
      <c r="C430" s="3">
        <v>169273</v>
      </c>
      <c r="D430" s="3" t="s">
        <v>3201</v>
      </c>
      <c r="E430" s="3" t="s">
        <v>1985</v>
      </c>
      <c r="F430" s="3" t="s">
        <v>7</v>
      </c>
      <c r="G430" s="5">
        <v>7.88</v>
      </c>
      <c r="H430" s="5">
        <f t="shared" si="118"/>
        <v>827.4</v>
      </c>
      <c r="I430" s="61"/>
      <c r="J430" s="62">
        <f t="shared" si="119"/>
        <v>7.88</v>
      </c>
      <c r="K430" s="62">
        <f t="shared" si="120"/>
        <v>0</v>
      </c>
      <c r="L430" s="62">
        <f t="shared" si="121"/>
        <v>827.4</v>
      </c>
      <c r="M430" s="62">
        <f t="shared" si="122"/>
        <v>0</v>
      </c>
    </row>
    <row r="431" spans="1:13">
      <c r="A431" s="119"/>
      <c r="C431" s="3"/>
      <c r="D431" s="3"/>
      <c r="E431" s="3"/>
      <c r="F431" s="3"/>
      <c r="G431" s="5"/>
      <c r="H431" s="5"/>
      <c r="I431" s="61"/>
      <c r="J431" s="62"/>
      <c r="K431" s="62"/>
      <c r="L431" s="62"/>
      <c r="M431" s="62"/>
    </row>
    <row r="432" spans="1:13">
      <c r="A432" s="119">
        <v>0</v>
      </c>
      <c r="C432" s="3">
        <v>169803</v>
      </c>
      <c r="D432" s="3" t="s">
        <v>4183</v>
      </c>
      <c r="E432" s="3" t="s">
        <v>1984</v>
      </c>
      <c r="F432" s="3" t="s">
        <v>7</v>
      </c>
      <c r="G432" s="5">
        <v>18.41</v>
      </c>
      <c r="H432" s="5">
        <f>ROUND(G432*Курс_EUR,2)</f>
        <v>1933.05</v>
      </c>
      <c r="I432" s="61"/>
      <c r="J432" s="62">
        <f>G432*(1-Скидка_ROXELPRO_Ind)</f>
        <v>18.41</v>
      </c>
      <c r="K432" s="62">
        <f>J432*I432</f>
        <v>0</v>
      </c>
      <c r="L432" s="62">
        <f>H432*(1-Скидка_ROXELPRO_Ind)</f>
        <v>1933.05</v>
      </c>
      <c r="M432" s="62">
        <f>I432*L432</f>
        <v>0</v>
      </c>
    </row>
    <row r="433" spans="1:13">
      <c r="A433" s="119">
        <v>0</v>
      </c>
      <c r="C433" s="3">
        <v>169814</v>
      </c>
      <c r="D433" s="3" t="s">
        <v>4184</v>
      </c>
      <c r="E433" s="3" t="s">
        <v>1984</v>
      </c>
      <c r="F433" s="3" t="s">
        <v>7</v>
      </c>
      <c r="G433" s="5">
        <v>15.86</v>
      </c>
      <c r="H433" s="5">
        <f>ROUND(G433*Курс_EUR,2)</f>
        <v>1665.3</v>
      </c>
      <c r="I433" s="61"/>
      <c r="J433" s="62">
        <f>G433*(1-Скидка_ROXELPRO_Ind)</f>
        <v>15.86</v>
      </c>
      <c r="K433" s="62">
        <f>J433*I433</f>
        <v>0</v>
      </c>
      <c r="L433" s="62">
        <f>H433*(1-Скидка_ROXELPRO_Ind)</f>
        <v>1665.3</v>
      </c>
      <c r="M433" s="62">
        <f>I433*L433</f>
        <v>0</v>
      </c>
    </row>
    <row r="434" spans="1:13">
      <c r="A434" s="119">
        <v>0</v>
      </c>
      <c r="C434" s="3">
        <v>169824</v>
      </c>
      <c r="D434" s="3" t="s">
        <v>4185</v>
      </c>
      <c r="E434" s="3" t="s">
        <v>1984</v>
      </c>
      <c r="F434" s="3" t="s">
        <v>7</v>
      </c>
      <c r="G434" s="5">
        <v>15.91</v>
      </c>
      <c r="H434" s="5">
        <f>ROUND(G434*Курс_EUR,2)</f>
        <v>1670.55</v>
      </c>
      <c r="I434" s="61"/>
      <c r="J434" s="62">
        <f>G434*(1-Скидка_ROXELPRO_Ind)</f>
        <v>15.91</v>
      </c>
      <c r="K434" s="62">
        <f>J434*I434</f>
        <v>0</v>
      </c>
      <c r="L434" s="62">
        <f>H434*(1-Скидка_ROXELPRO_Ind)</f>
        <v>1670.55</v>
      </c>
      <c r="M434" s="62">
        <f>I434*L434</f>
        <v>0</v>
      </c>
    </row>
    <row r="435" spans="1:13">
      <c r="A435" s="119">
        <v>0</v>
      </c>
      <c r="C435" s="3">
        <v>169826</v>
      </c>
      <c r="D435" s="3" t="s">
        <v>4186</v>
      </c>
      <c r="E435" s="3" t="s">
        <v>1984</v>
      </c>
      <c r="F435" s="3" t="s">
        <v>7</v>
      </c>
      <c r="G435" s="5">
        <v>13.39</v>
      </c>
      <c r="H435" s="5">
        <f>ROUND(G435*Курс_EUR,2)</f>
        <v>1405.95</v>
      </c>
      <c r="I435" s="61"/>
      <c r="J435" s="62">
        <f>G435*(1-Скидка_ROXELPRO_Ind)</f>
        <v>13.39</v>
      </c>
      <c r="K435" s="62">
        <f>J435*I435</f>
        <v>0</v>
      </c>
      <c r="L435" s="62">
        <f>H435*(1-Скидка_ROXELPRO_Ind)</f>
        <v>1405.95</v>
      </c>
      <c r="M435" s="62">
        <f>I435*L435</f>
        <v>0</v>
      </c>
    </row>
    <row r="436" spans="1:13" ht="12.45" thickBot="1">
      <c r="A436" s="119"/>
      <c r="C436" s="3"/>
      <c r="D436" s="3"/>
      <c r="E436" s="3"/>
      <c r="F436" s="3"/>
      <c r="G436" s="5"/>
      <c r="H436" s="5"/>
      <c r="I436" s="61"/>
      <c r="J436" s="62"/>
      <c r="K436" s="62"/>
      <c r="L436" s="62"/>
      <c r="M436" s="62"/>
    </row>
    <row r="437" spans="1:13" ht="12.45" thickBot="1">
      <c r="A437" s="119"/>
      <c r="B437" s="338" t="s">
        <v>2867</v>
      </c>
      <c r="C437" s="339"/>
      <c r="D437" s="339"/>
      <c r="E437" s="339">
        <v>0</v>
      </c>
      <c r="F437" s="340">
        <v>0</v>
      </c>
      <c r="G437" s="296"/>
      <c r="H437" s="304"/>
      <c r="I437" s="61"/>
      <c r="J437" s="62"/>
      <c r="K437" s="62"/>
      <c r="L437" s="62"/>
      <c r="M437" s="62"/>
    </row>
    <row r="438" spans="1:13">
      <c r="A438" s="119">
        <v>0</v>
      </c>
      <c r="C438" s="3">
        <v>160233</v>
      </c>
      <c r="D438" s="3" t="s">
        <v>2868</v>
      </c>
      <c r="E438" s="3" t="s">
        <v>2755</v>
      </c>
      <c r="F438" s="3" t="s">
        <v>7</v>
      </c>
      <c r="G438" s="5">
        <v>3.87</v>
      </c>
      <c r="H438" s="5">
        <f t="shared" ref="H438:H445" si="123">ROUND(G438*Курс_EUR,2)</f>
        <v>406.35</v>
      </c>
      <c r="I438" s="61"/>
      <c r="J438" s="62">
        <f t="shared" ref="J438:J445" si="124">G438*(1-Скидка_ROXELPRO_Ind)</f>
        <v>3.87</v>
      </c>
      <c r="K438" s="62">
        <f t="shared" ref="K438:K445" si="125">J438*I438</f>
        <v>0</v>
      </c>
      <c r="L438" s="62">
        <f t="shared" ref="L438:L445" si="126">H438*(1-Скидка_ROXELPRO_Ind)</f>
        <v>406.35</v>
      </c>
      <c r="M438" s="62">
        <f t="shared" ref="M438:M445" si="127">I438*L438</f>
        <v>0</v>
      </c>
    </row>
    <row r="439" spans="1:13">
      <c r="A439" s="119">
        <v>0</v>
      </c>
      <c r="C439" s="3">
        <v>160263</v>
      </c>
      <c r="D439" s="3" t="s">
        <v>2869</v>
      </c>
      <c r="E439" s="3" t="s">
        <v>2755</v>
      </c>
      <c r="F439" s="3" t="s">
        <v>7</v>
      </c>
      <c r="G439" s="5">
        <v>5.22</v>
      </c>
      <c r="H439" s="5">
        <f t="shared" si="123"/>
        <v>548.1</v>
      </c>
      <c r="I439" s="61"/>
      <c r="J439" s="62">
        <f t="shared" si="124"/>
        <v>5.22</v>
      </c>
      <c r="K439" s="62">
        <f t="shared" si="125"/>
        <v>0</v>
      </c>
      <c r="L439" s="62">
        <f t="shared" si="126"/>
        <v>548.1</v>
      </c>
      <c r="M439" s="62">
        <f t="shared" si="127"/>
        <v>0</v>
      </c>
    </row>
    <row r="440" spans="1:13">
      <c r="A440" s="119">
        <v>0</v>
      </c>
      <c r="C440" s="3">
        <v>160333</v>
      </c>
      <c r="D440" s="3" t="s">
        <v>2870</v>
      </c>
      <c r="E440" s="3" t="s">
        <v>2827</v>
      </c>
      <c r="F440" s="3" t="s">
        <v>7</v>
      </c>
      <c r="G440" s="5">
        <v>5.62</v>
      </c>
      <c r="H440" s="5">
        <f t="shared" si="123"/>
        <v>590.1</v>
      </c>
      <c r="I440" s="61"/>
      <c r="J440" s="62">
        <f t="shared" si="124"/>
        <v>5.62</v>
      </c>
      <c r="K440" s="62">
        <f t="shared" si="125"/>
        <v>0</v>
      </c>
      <c r="L440" s="62">
        <f t="shared" si="126"/>
        <v>590.1</v>
      </c>
      <c r="M440" s="62">
        <f t="shared" si="127"/>
        <v>0</v>
      </c>
    </row>
    <row r="441" spans="1:13">
      <c r="A441" s="119">
        <v>0</v>
      </c>
      <c r="C441" s="3">
        <v>162233</v>
      </c>
      <c r="D441" s="3" t="s">
        <v>2871</v>
      </c>
      <c r="E441" s="3" t="s">
        <v>1984</v>
      </c>
      <c r="F441" s="3" t="s">
        <v>7</v>
      </c>
      <c r="G441" s="5">
        <v>8.1999999999999993</v>
      </c>
      <c r="H441" s="5">
        <f t="shared" si="123"/>
        <v>861</v>
      </c>
      <c r="I441" s="61"/>
      <c r="J441" s="62">
        <f t="shared" si="124"/>
        <v>8.1999999999999993</v>
      </c>
      <c r="K441" s="62">
        <f t="shared" si="125"/>
        <v>0</v>
      </c>
      <c r="L441" s="62">
        <f t="shared" si="126"/>
        <v>861</v>
      </c>
      <c r="M441" s="62">
        <f t="shared" si="127"/>
        <v>0</v>
      </c>
    </row>
    <row r="442" spans="1:13">
      <c r="A442" s="119">
        <v>0</v>
      </c>
      <c r="C442" s="3">
        <v>162263</v>
      </c>
      <c r="D442" s="3" t="s">
        <v>2872</v>
      </c>
      <c r="E442" s="3" t="s">
        <v>1984</v>
      </c>
      <c r="F442" s="3" t="s">
        <v>7</v>
      </c>
      <c r="G442" s="5">
        <v>9.11</v>
      </c>
      <c r="H442" s="5">
        <f t="shared" si="123"/>
        <v>956.55</v>
      </c>
      <c r="I442" s="61"/>
      <c r="J442" s="62">
        <f t="shared" si="124"/>
        <v>9.11</v>
      </c>
      <c r="K442" s="62">
        <f t="shared" si="125"/>
        <v>0</v>
      </c>
      <c r="L442" s="62">
        <f t="shared" si="126"/>
        <v>956.55</v>
      </c>
      <c r="M442" s="62">
        <f t="shared" si="127"/>
        <v>0</v>
      </c>
    </row>
    <row r="443" spans="1:13">
      <c r="A443" s="119">
        <v>0</v>
      </c>
      <c r="C443" s="3">
        <v>163233</v>
      </c>
      <c r="D443" s="3" t="s">
        <v>2873</v>
      </c>
      <c r="E443" s="3" t="s">
        <v>1981</v>
      </c>
      <c r="F443" s="3" t="s">
        <v>7</v>
      </c>
      <c r="G443" s="5">
        <v>28.44</v>
      </c>
      <c r="H443" s="5">
        <f t="shared" si="123"/>
        <v>2986.2</v>
      </c>
      <c r="I443" s="61"/>
      <c r="J443" s="62">
        <f t="shared" si="124"/>
        <v>28.44</v>
      </c>
      <c r="K443" s="62">
        <f t="shared" si="125"/>
        <v>0</v>
      </c>
      <c r="L443" s="62">
        <f t="shared" si="126"/>
        <v>2986.2</v>
      </c>
      <c r="M443" s="62">
        <f t="shared" si="127"/>
        <v>0</v>
      </c>
    </row>
    <row r="444" spans="1:13">
      <c r="A444" s="119">
        <v>0</v>
      </c>
      <c r="C444" s="3">
        <v>163263</v>
      </c>
      <c r="D444" s="3" t="s">
        <v>2874</v>
      </c>
      <c r="E444" s="3" t="s">
        <v>1981</v>
      </c>
      <c r="F444" s="3" t="s">
        <v>7</v>
      </c>
      <c r="G444" s="5">
        <v>36.46</v>
      </c>
      <c r="H444" s="5">
        <f t="shared" si="123"/>
        <v>3828.3</v>
      </c>
      <c r="I444" s="61"/>
      <c r="J444" s="62">
        <f t="shared" si="124"/>
        <v>36.46</v>
      </c>
      <c r="K444" s="62">
        <f t="shared" si="125"/>
        <v>0</v>
      </c>
      <c r="L444" s="62">
        <f t="shared" si="126"/>
        <v>3828.3</v>
      </c>
      <c r="M444" s="62">
        <f t="shared" si="127"/>
        <v>0</v>
      </c>
    </row>
    <row r="445" spans="1:13">
      <c r="A445" s="119">
        <v>0</v>
      </c>
      <c r="C445" s="3">
        <v>163333</v>
      </c>
      <c r="D445" s="3" t="s">
        <v>2875</v>
      </c>
      <c r="E445" s="3" t="s">
        <v>1982</v>
      </c>
      <c r="F445" s="3" t="s">
        <v>7</v>
      </c>
      <c r="G445" s="5">
        <v>39.24</v>
      </c>
      <c r="H445" s="5">
        <f t="shared" si="123"/>
        <v>4120.2</v>
      </c>
      <c r="I445" s="61"/>
      <c r="J445" s="62">
        <f t="shared" si="124"/>
        <v>39.24</v>
      </c>
      <c r="K445" s="62">
        <f t="shared" si="125"/>
        <v>0</v>
      </c>
      <c r="L445" s="62">
        <f t="shared" si="126"/>
        <v>4120.2</v>
      </c>
      <c r="M445" s="62">
        <f t="shared" si="127"/>
        <v>0</v>
      </c>
    </row>
    <row r="446" spans="1:13">
      <c r="A446" s="119"/>
      <c r="C446" s="3"/>
      <c r="D446" s="3"/>
      <c r="E446" s="3"/>
      <c r="F446" s="3"/>
      <c r="G446" s="5"/>
      <c r="H446" s="5"/>
      <c r="I446" s="61"/>
      <c r="J446" s="62"/>
      <c r="K446" s="62"/>
      <c r="L446" s="62"/>
      <c r="M446" s="62"/>
    </row>
    <row r="447" spans="1:13">
      <c r="A447" s="119">
        <v>0</v>
      </c>
      <c r="C447" s="3">
        <v>165333</v>
      </c>
      <c r="D447" s="3" t="s">
        <v>2876</v>
      </c>
      <c r="E447" s="3" t="s">
        <v>1983</v>
      </c>
      <c r="F447" s="3" t="s">
        <v>7</v>
      </c>
      <c r="G447" s="5">
        <v>23.34</v>
      </c>
      <c r="H447" s="5">
        <f>ROUND(G447*Курс_EUR,2)</f>
        <v>2450.6999999999998</v>
      </c>
      <c r="I447" s="61"/>
      <c r="J447" s="62">
        <f>G447*(1-Скидка_ROXELPRO_Ind)</f>
        <v>23.34</v>
      </c>
      <c r="K447" s="62">
        <f>J447*I447</f>
        <v>0</v>
      </c>
      <c r="L447" s="62">
        <f>H447*(1-Скидка_ROXELPRO_Ind)</f>
        <v>2450.6999999999998</v>
      </c>
      <c r="M447" s="62">
        <f>I447*L447</f>
        <v>0</v>
      </c>
    </row>
    <row r="448" spans="1:13">
      <c r="A448" s="119">
        <v>0</v>
      </c>
      <c r="C448" s="3">
        <v>166333</v>
      </c>
      <c r="D448" s="3" t="s">
        <v>2877</v>
      </c>
      <c r="E448" s="3" t="s">
        <v>1983</v>
      </c>
      <c r="F448" s="3" t="s">
        <v>7</v>
      </c>
      <c r="G448" s="5">
        <v>28.17</v>
      </c>
      <c r="H448" s="5">
        <f>ROUND(G448*Курс_EUR,2)</f>
        <v>2957.85</v>
      </c>
      <c r="I448" s="61"/>
      <c r="J448" s="62">
        <f>G448*(1-Скидка_ROXELPRO_Ind)</f>
        <v>28.17</v>
      </c>
      <c r="K448" s="62">
        <f>J448*I448</f>
        <v>0</v>
      </c>
      <c r="L448" s="62">
        <f>H448*(1-Скидка_ROXELPRO_Ind)</f>
        <v>2957.85</v>
      </c>
      <c r="M448" s="62">
        <f>I448*L448</f>
        <v>0</v>
      </c>
    </row>
    <row r="449" spans="1:13">
      <c r="A449" s="119"/>
      <c r="C449" s="3"/>
      <c r="D449" s="3"/>
      <c r="E449" s="3"/>
      <c r="F449" s="3"/>
      <c r="G449" s="5"/>
      <c r="H449" s="5"/>
      <c r="I449" s="61"/>
      <c r="J449" s="62"/>
      <c r="K449" s="62"/>
      <c r="L449" s="62"/>
      <c r="M449" s="62"/>
    </row>
    <row r="450" spans="1:13">
      <c r="A450" s="119">
        <v>0</v>
      </c>
      <c r="C450" s="3">
        <v>167233</v>
      </c>
      <c r="D450" s="3" t="s">
        <v>2878</v>
      </c>
      <c r="E450" s="3" t="s">
        <v>2755</v>
      </c>
      <c r="F450" s="3" t="s">
        <v>7</v>
      </c>
      <c r="G450" s="5">
        <v>5.19</v>
      </c>
      <c r="H450" s="5">
        <f>ROUND(G450*Курс_EUR,2)</f>
        <v>544.95000000000005</v>
      </c>
      <c r="I450" s="61"/>
      <c r="J450" s="62">
        <f>G450*(1-Скидка_ROXELPRO_Ind)</f>
        <v>5.19</v>
      </c>
      <c r="K450" s="62">
        <f>J450*I450</f>
        <v>0</v>
      </c>
      <c r="L450" s="62">
        <f>H450*(1-Скидка_ROXELPRO_Ind)</f>
        <v>544.95000000000005</v>
      </c>
      <c r="M450" s="62">
        <f>I450*L450</f>
        <v>0</v>
      </c>
    </row>
    <row r="451" spans="1:13">
      <c r="A451" s="119">
        <v>0</v>
      </c>
      <c r="C451" s="3">
        <v>167263</v>
      </c>
      <c r="D451" s="3" t="s">
        <v>2879</v>
      </c>
      <c r="E451" s="3" t="s">
        <v>2755</v>
      </c>
      <c r="F451" s="3" t="s">
        <v>7</v>
      </c>
      <c r="G451" s="5">
        <v>6.65</v>
      </c>
      <c r="H451" s="5">
        <f>ROUND(G451*Курс_EUR,2)</f>
        <v>698.25</v>
      </c>
      <c r="I451" s="61"/>
      <c r="J451" s="62">
        <f>G451*(1-Скидка_ROXELPRO_Ind)</f>
        <v>6.65</v>
      </c>
      <c r="K451" s="62">
        <f>J451*I451</f>
        <v>0</v>
      </c>
      <c r="L451" s="62">
        <f>H451*(1-Скидка_ROXELPRO_Ind)</f>
        <v>698.25</v>
      </c>
      <c r="M451" s="62">
        <f>I451*L451</f>
        <v>0</v>
      </c>
    </row>
    <row r="452" spans="1:13">
      <c r="A452" s="119">
        <v>0</v>
      </c>
      <c r="C452" s="3">
        <v>167333</v>
      </c>
      <c r="D452" s="3" t="s">
        <v>2880</v>
      </c>
      <c r="E452" s="3" t="s">
        <v>2827</v>
      </c>
      <c r="F452" s="3" t="s">
        <v>7</v>
      </c>
      <c r="G452" s="5">
        <v>7.16</v>
      </c>
      <c r="H452" s="5">
        <f>ROUND(G452*Курс_EUR,2)</f>
        <v>751.8</v>
      </c>
      <c r="I452" s="61"/>
      <c r="J452" s="62">
        <f>G452*(1-Скидка_ROXELPRO_Ind)</f>
        <v>7.16</v>
      </c>
      <c r="K452" s="62">
        <f>J452*I452</f>
        <v>0</v>
      </c>
      <c r="L452" s="62">
        <f>H452*(1-Скидка_ROXELPRO_Ind)</f>
        <v>751.8</v>
      </c>
      <c r="M452" s="62">
        <f>I452*L452</f>
        <v>0</v>
      </c>
    </row>
    <row r="453" spans="1:13">
      <c r="A453" s="119">
        <v>0</v>
      </c>
      <c r="C453" s="3">
        <v>169233</v>
      </c>
      <c r="D453" s="3" t="s">
        <v>2881</v>
      </c>
      <c r="E453" s="3" t="s">
        <v>1985</v>
      </c>
      <c r="F453" s="3" t="s">
        <v>7</v>
      </c>
      <c r="G453" s="5">
        <v>7.66</v>
      </c>
      <c r="H453" s="5">
        <f>ROUND(G453*Курс_EUR,2)</f>
        <v>804.3</v>
      </c>
      <c r="I453" s="61"/>
      <c r="J453" s="62">
        <f>G453*(1-Скидка_ROXELPRO_Ind)</f>
        <v>7.66</v>
      </c>
      <c r="K453" s="62">
        <f>J453*I453</f>
        <v>0</v>
      </c>
      <c r="L453" s="62">
        <f>H453*(1-Скидка_ROXELPRO_Ind)</f>
        <v>804.3</v>
      </c>
      <c r="M453" s="62">
        <f>I453*L453</f>
        <v>0</v>
      </c>
    </row>
    <row r="454" spans="1:13">
      <c r="A454" s="119">
        <v>0</v>
      </c>
      <c r="C454" s="3">
        <v>169263</v>
      </c>
      <c r="D454" s="3" t="s">
        <v>2882</v>
      </c>
      <c r="E454" s="3" t="s">
        <v>1985</v>
      </c>
      <c r="F454" s="3" t="s">
        <v>7</v>
      </c>
      <c r="G454" s="5">
        <v>9.81</v>
      </c>
      <c r="H454" s="5">
        <f>ROUND(G454*Курс_EUR,2)</f>
        <v>1030.05</v>
      </c>
      <c r="I454" s="61"/>
      <c r="J454" s="62">
        <f>G454*(1-Скидка_ROXELPRO_Ind)</f>
        <v>9.81</v>
      </c>
      <c r="K454" s="62">
        <f>J454*I454</f>
        <v>0</v>
      </c>
      <c r="L454" s="62">
        <f>H454*(1-Скидка_ROXELPRO_Ind)</f>
        <v>1030.05</v>
      </c>
      <c r="M454" s="62">
        <f>I454*L454</f>
        <v>0</v>
      </c>
    </row>
    <row r="455" spans="1:13">
      <c r="A455" s="119"/>
      <c r="C455" s="3"/>
      <c r="D455" s="3"/>
      <c r="E455" s="3"/>
      <c r="F455" s="3"/>
      <c r="G455" s="5"/>
      <c r="H455" s="5"/>
      <c r="I455" s="61"/>
      <c r="J455" s="62"/>
      <c r="K455" s="62"/>
      <c r="L455" s="62"/>
      <c r="M455" s="62"/>
    </row>
    <row r="456" spans="1:13">
      <c r="A456" s="119">
        <v>0</v>
      </c>
      <c r="C456" s="3">
        <v>169833</v>
      </c>
      <c r="D456" s="3" t="s">
        <v>4187</v>
      </c>
      <c r="E456" s="3" t="s">
        <v>1984</v>
      </c>
      <c r="F456" s="3" t="s">
        <v>7</v>
      </c>
      <c r="G456" s="5">
        <v>21.88</v>
      </c>
      <c r="H456" s="5">
        <f>ROUND(G456*Курс_EUR,2)</f>
        <v>2297.4</v>
      </c>
      <c r="I456" s="61"/>
      <c r="J456" s="62">
        <f>G456*(1-Скидка_ROXELPRO_Ind)</f>
        <v>21.88</v>
      </c>
      <c r="K456" s="62">
        <f>J456*I456</f>
        <v>0</v>
      </c>
      <c r="L456" s="62">
        <f>H456*(1-Скидка_ROXELPRO_Ind)</f>
        <v>2297.4</v>
      </c>
      <c r="M456" s="62">
        <f>I456*L456</f>
        <v>0</v>
      </c>
    </row>
    <row r="457" spans="1:13">
      <c r="A457" s="119">
        <v>0</v>
      </c>
      <c r="C457" s="3">
        <v>169863</v>
      </c>
      <c r="D457" s="3" t="s">
        <v>4188</v>
      </c>
      <c r="E457" s="3" t="s">
        <v>1984</v>
      </c>
      <c r="F457" s="3" t="s">
        <v>7</v>
      </c>
      <c r="G457" s="5">
        <v>28.04</v>
      </c>
      <c r="H457" s="5">
        <f>ROUND(G457*Курс_EUR,2)</f>
        <v>2944.2</v>
      </c>
      <c r="I457" s="61"/>
      <c r="J457" s="62">
        <f>G457*(1-Скидка_ROXELPRO_Ind)</f>
        <v>28.04</v>
      </c>
      <c r="K457" s="62">
        <f>J457*I457</f>
        <v>0</v>
      </c>
      <c r="L457" s="62">
        <f>H457*(1-Скидка_ROXELPRO_Ind)</f>
        <v>2944.2</v>
      </c>
      <c r="M457" s="62">
        <f>I457*L457</f>
        <v>0</v>
      </c>
    </row>
    <row r="458" spans="1:13" ht="12.45" thickBot="1">
      <c r="A458" s="119"/>
      <c r="C458" s="3"/>
      <c r="D458" s="3"/>
      <c r="E458" s="3"/>
      <c r="F458" s="3"/>
      <c r="G458" s="5"/>
      <c r="H458" s="5"/>
      <c r="I458" s="61"/>
      <c r="J458" s="62"/>
      <c r="K458" s="62"/>
      <c r="L458" s="62"/>
      <c r="M458" s="62"/>
    </row>
    <row r="459" spans="1:13" ht="12.45" thickBot="1">
      <c r="A459" s="119"/>
      <c r="B459" s="338" t="s">
        <v>4306</v>
      </c>
      <c r="C459" s="339"/>
      <c r="D459" s="339"/>
      <c r="E459" s="339"/>
      <c r="F459" s="340"/>
      <c r="G459" s="296"/>
      <c r="H459" s="304"/>
      <c r="I459" s="61"/>
      <c r="J459" s="62"/>
      <c r="K459" s="62"/>
      <c r="L459" s="62"/>
      <c r="M459" s="62"/>
    </row>
    <row r="460" spans="1:13">
      <c r="A460" s="119">
        <v>0</v>
      </c>
      <c r="B460" s="321"/>
      <c r="C460" s="170">
        <v>182203</v>
      </c>
      <c r="D460" s="170" t="s">
        <v>4307</v>
      </c>
      <c r="E460" s="170" t="s">
        <v>1984</v>
      </c>
      <c r="F460" s="170" t="s">
        <v>7</v>
      </c>
      <c r="G460" s="7">
        <v>3.8</v>
      </c>
      <c r="H460" s="5">
        <f t="shared" ref="H460:H476" si="128">ROUND(G460*Курс_EUR,2)</f>
        <v>399</v>
      </c>
      <c r="I460" s="61"/>
      <c r="J460" s="62">
        <f t="shared" ref="J460:J476" si="129">G460*(1-Скидка_ROXELPRO_Ind)</f>
        <v>3.8</v>
      </c>
      <c r="K460" s="62">
        <f t="shared" ref="K460:K476" si="130">J460*I460</f>
        <v>0</v>
      </c>
      <c r="L460" s="62">
        <f t="shared" ref="L460:L476" si="131">H460*(1-Скидка_ROXELPRO_Ind)</f>
        <v>399</v>
      </c>
      <c r="M460" s="62">
        <f t="shared" ref="M460:M476" si="132">I460*L460</f>
        <v>0</v>
      </c>
    </row>
    <row r="461" spans="1:13">
      <c r="A461" s="119">
        <v>0</v>
      </c>
      <c r="B461" s="321"/>
      <c r="C461" s="170">
        <v>182214</v>
      </c>
      <c r="D461" s="170" t="s">
        <v>4296</v>
      </c>
      <c r="E461" s="170" t="s">
        <v>1984</v>
      </c>
      <c r="F461" s="170" t="s">
        <v>7</v>
      </c>
      <c r="G461" s="7">
        <v>3.63</v>
      </c>
      <c r="H461" s="5">
        <f t="shared" si="128"/>
        <v>381.15</v>
      </c>
      <c r="I461" s="61"/>
      <c r="J461" s="62">
        <f t="shared" si="129"/>
        <v>3.63</v>
      </c>
      <c r="K461" s="62">
        <f t="shared" si="130"/>
        <v>0</v>
      </c>
      <c r="L461" s="62">
        <f t="shared" si="131"/>
        <v>381.15</v>
      </c>
      <c r="M461" s="62">
        <f t="shared" si="132"/>
        <v>0</v>
      </c>
    </row>
    <row r="462" spans="1:13">
      <c r="A462" s="119">
        <v>0</v>
      </c>
      <c r="B462" s="321"/>
      <c r="C462" s="170">
        <v>183203</v>
      </c>
      <c r="D462" s="170" t="s">
        <v>4308</v>
      </c>
      <c r="E462" s="170" t="s">
        <v>1981</v>
      </c>
      <c r="F462" s="170" t="s">
        <v>7</v>
      </c>
      <c r="G462" s="7">
        <v>12.09</v>
      </c>
      <c r="H462" s="5">
        <f t="shared" si="128"/>
        <v>1269.45</v>
      </c>
      <c r="I462" s="61"/>
      <c r="J462" s="62">
        <f t="shared" si="129"/>
        <v>12.09</v>
      </c>
      <c r="K462" s="62">
        <f t="shared" si="130"/>
        <v>0</v>
      </c>
      <c r="L462" s="62">
        <f t="shared" si="131"/>
        <v>1269.45</v>
      </c>
      <c r="M462" s="62">
        <f t="shared" si="132"/>
        <v>0</v>
      </c>
    </row>
    <row r="463" spans="1:13">
      <c r="A463" s="119">
        <v>0</v>
      </c>
      <c r="B463" s="321"/>
      <c r="C463" s="170">
        <v>183214</v>
      </c>
      <c r="D463" s="170" t="s">
        <v>4297</v>
      </c>
      <c r="E463" s="170" t="s">
        <v>1981</v>
      </c>
      <c r="F463" s="170" t="s">
        <v>7</v>
      </c>
      <c r="G463" s="7">
        <v>10.78</v>
      </c>
      <c r="H463" s="5">
        <f t="shared" si="128"/>
        <v>1131.9000000000001</v>
      </c>
      <c r="I463" s="61"/>
      <c r="J463" s="62">
        <f t="shared" si="129"/>
        <v>10.78</v>
      </c>
      <c r="K463" s="62">
        <f t="shared" si="130"/>
        <v>0</v>
      </c>
      <c r="L463" s="62">
        <f t="shared" si="131"/>
        <v>1131.9000000000001</v>
      </c>
      <c r="M463" s="62">
        <f t="shared" si="132"/>
        <v>0</v>
      </c>
    </row>
    <row r="464" spans="1:13">
      <c r="A464" s="119">
        <v>0</v>
      </c>
      <c r="B464" s="6"/>
      <c r="C464" s="170">
        <v>183222</v>
      </c>
      <c r="D464" s="170" t="s">
        <v>4454</v>
      </c>
      <c r="E464" s="170" t="s">
        <v>1981</v>
      </c>
      <c r="F464" s="170" t="s">
        <v>7</v>
      </c>
      <c r="G464" s="7">
        <v>15.6</v>
      </c>
      <c r="H464" s="5">
        <f t="shared" si="128"/>
        <v>1638</v>
      </c>
      <c r="I464" s="61"/>
      <c r="J464" s="62">
        <f t="shared" si="129"/>
        <v>15.6</v>
      </c>
      <c r="K464" s="62">
        <f t="shared" si="130"/>
        <v>0</v>
      </c>
      <c r="L464" s="62">
        <f t="shared" si="131"/>
        <v>1638</v>
      </c>
      <c r="M464" s="62">
        <f t="shared" si="132"/>
        <v>0</v>
      </c>
    </row>
    <row r="465" spans="1:13">
      <c r="A465" s="119">
        <v>0</v>
      </c>
      <c r="B465" s="321"/>
      <c r="C465" s="170">
        <v>183224</v>
      </c>
      <c r="D465" s="170" t="s">
        <v>4298</v>
      </c>
      <c r="E465" s="170" t="s">
        <v>1981</v>
      </c>
      <c r="F465" s="170" t="s">
        <v>7</v>
      </c>
      <c r="G465" s="7">
        <v>12.75</v>
      </c>
      <c r="H465" s="5">
        <f t="shared" si="128"/>
        <v>1338.75</v>
      </c>
      <c r="I465" s="61"/>
      <c r="J465" s="62">
        <f t="shared" si="129"/>
        <v>12.75</v>
      </c>
      <c r="K465" s="62">
        <f t="shared" si="130"/>
        <v>0</v>
      </c>
      <c r="L465" s="62">
        <f t="shared" si="131"/>
        <v>1338.75</v>
      </c>
      <c r="M465" s="62">
        <f t="shared" si="132"/>
        <v>0</v>
      </c>
    </row>
    <row r="466" spans="1:13">
      <c r="A466" s="119">
        <v>0</v>
      </c>
      <c r="B466" s="321"/>
      <c r="C466" s="170">
        <v>183233</v>
      </c>
      <c r="D466" s="170" t="s">
        <v>4299</v>
      </c>
      <c r="E466" s="170" t="s">
        <v>1981</v>
      </c>
      <c r="F466" s="170" t="s">
        <v>7</v>
      </c>
      <c r="G466" s="7">
        <v>17.7</v>
      </c>
      <c r="H466" s="5">
        <f t="shared" si="128"/>
        <v>1858.5</v>
      </c>
      <c r="I466" s="61"/>
      <c r="J466" s="62">
        <f t="shared" si="129"/>
        <v>17.7</v>
      </c>
      <c r="K466" s="62">
        <f t="shared" si="130"/>
        <v>0</v>
      </c>
      <c r="L466" s="62">
        <f t="shared" si="131"/>
        <v>1858.5</v>
      </c>
      <c r="M466" s="62">
        <f t="shared" si="132"/>
        <v>0</v>
      </c>
    </row>
    <row r="467" spans="1:13">
      <c r="A467" s="119">
        <v>0</v>
      </c>
      <c r="B467" s="321"/>
      <c r="C467" s="170">
        <v>183243</v>
      </c>
      <c r="D467" s="170" t="s">
        <v>4300</v>
      </c>
      <c r="E467" s="170" t="s">
        <v>1981</v>
      </c>
      <c r="F467" s="170" t="s">
        <v>7</v>
      </c>
      <c r="G467" s="7">
        <v>13.8</v>
      </c>
      <c r="H467" s="5">
        <f t="shared" si="128"/>
        <v>1449</v>
      </c>
      <c r="I467" s="61"/>
      <c r="J467" s="62">
        <f t="shared" si="129"/>
        <v>13.8</v>
      </c>
      <c r="K467" s="62">
        <f t="shared" si="130"/>
        <v>0</v>
      </c>
      <c r="L467" s="62">
        <f t="shared" si="131"/>
        <v>1449</v>
      </c>
      <c r="M467" s="62">
        <f t="shared" si="132"/>
        <v>0</v>
      </c>
    </row>
    <row r="468" spans="1:13">
      <c r="A468" s="119">
        <v>0</v>
      </c>
      <c r="B468" s="321"/>
      <c r="C468" s="170">
        <v>183263</v>
      </c>
      <c r="D468" s="170" t="s">
        <v>4301</v>
      </c>
      <c r="E468" s="170" t="s">
        <v>1981</v>
      </c>
      <c r="F468" s="170" t="s">
        <v>7</v>
      </c>
      <c r="G468" s="7">
        <v>18.600000000000001</v>
      </c>
      <c r="H468" s="5">
        <f t="shared" si="128"/>
        <v>1953</v>
      </c>
      <c r="I468" s="61"/>
      <c r="J468" s="62">
        <f t="shared" si="129"/>
        <v>18.600000000000001</v>
      </c>
      <c r="K468" s="62">
        <f t="shared" si="130"/>
        <v>0</v>
      </c>
      <c r="L468" s="62">
        <f t="shared" si="131"/>
        <v>1953</v>
      </c>
      <c r="M468" s="62">
        <f t="shared" si="132"/>
        <v>0</v>
      </c>
    </row>
    <row r="469" spans="1:13">
      <c r="A469" s="119">
        <v>0</v>
      </c>
      <c r="B469" s="321"/>
      <c r="C469" s="170">
        <v>183272</v>
      </c>
      <c r="D469" s="170" t="s">
        <v>4302</v>
      </c>
      <c r="E469" s="170" t="s">
        <v>1981</v>
      </c>
      <c r="F469" s="170" t="s">
        <v>7</v>
      </c>
      <c r="G469" s="7">
        <v>16.440000000000001</v>
      </c>
      <c r="H469" s="5">
        <f t="shared" si="128"/>
        <v>1726.2</v>
      </c>
      <c r="I469" s="61"/>
      <c r="J469" s="62">
        <f t="shared" si="129"/>
        <v>16.440000000000001</v>
      </c>
      <c r="K469" s="62">
        <f t="shared" si="130"/>
        <v>0</v>
      </c>
      <c r="L469" s="62">
        <f t="shared" si="131"/>
        <v>1726.2</v>
      </c>
      <c r="M469" s="62">
        <f t="shared" si="132"/>
        <v>0</v>
      </c>
    </row>
    <row r="470" spans="1:13">
      <c r="A470" s="119">
        <v>0</v>
      </c>
      <c r="B470" s="321"/>
      <c r="C470" s="170">
        <v>183273</v>
      </c>
      <c r="D470" s="170" t="s">
        <v>4303</v>
      </c>
      <c r="E470" s="170" t="s">
        <v>1981</v>
      </c>
      <c r="F470" s="170" t="s">
        <v>7</v>
      </c>
      <c r="G470" s="7">
        <v>15</v>
      </c>
      <c r="H470" s="5">
        <f t="shared" si="128"/>
        <v>1575</v>
      </c>
      <c r="I470" s="61"/>
      <c r="J470" s="62">
        <f t="shared" si="129"/>
        <v>15</v>
      </c>
      <c r="K470" s="62">
        <f t="shared" si="130"/>
        <v>0</v>
      </c>
      <c r="L470" s="62">
        <f t="shared" si="131"/>
        <v>1575</v>
      </c>
      <c r="M470" s="62">
        <f t="shared" si="132"/>
        <v>0</v>
      </c>
    </row>
    <row r="471" spans="1:13">
      <c r="A471" s="119">
        <v>0</v>
      </c>
      <c r="B471" s="321"/>
      <c r="C471" s="170">
        <v>183414</v>
      </c>
      <c r="D471" s="170" t="s">
        <v>4309</v>
      </c>
      <c r="E471" s="170" t="s">
        <v>1982</v>
      </c>
      <c r="F471" s="170" t="s">
        <v>7</v>
      </c>
      <c r="G471" s="7">
        <v>14.56</v>
      </c>
      <c r="H471" s="5">
        <f t="shared" si="128"/>
        <v>1528.8</v>
      </c>
      <c r="I471" s="61"/>
      <c r="J471" s="62">
        <f t="shared" si="129"/>
        <v>14.56</v>
      </c>
      <c r="K471" s="62">
        <f t="shared" si="130"/>
        <v>0</v>
      </c>
      <c r="L471" s="62">
        <f t="shared" si="131"/>
        <v>1528.8</v>
      </c>
      <c r="M471" s="62">
        <f t="shared" si="132"/>
        <v>0</v>
      </c>
    </row>
    <row r="472" spans="1:13">
      <c r="A472" s="119">
        <v>0</v>
      </c>
      <c r="B472" s="6"/>
      <c r="C472" s="170">
        <v>183434</v>
      </c>
      <c r="D472" s="170" t="s">
        <v>4384</v>
      </c>
      <c r="E472" s="170" t="s">
        <v>1982</v>
      </c>
      <c r="F472" s="170" t="s">
        <v>7</v>
      </c>
      <c r="G472" s="7">
        <v>22.24</v>
      </c>
      <c r="H472" s="5">
        <f t="shared" si="128"/>
        <v>2335.1999999999998</v>
      </c>
      <c r="I472" s="61"/>
      <c r="J472" s="62">
        <f t="shared" si="129"/>
        <v>22.24</v>
      </c>
      <c r="K472" s="62">
        <f t="shared" si="130"/>
        <v>0</v>
      </c>
      <c r="L472" s="62">
        <f t="shared" si="131"/>
        <v>2335.1999999999998</v>
      </c>
      <c r="M472" s="62">
        <f t="shared" si="132"/>
        <v>0</v>
      </c>
    </row>
    <row r="473" spans="1:13">
      <c r="A473" s="119">
        <v>0</v>
      </c>
      <c r="B473" s="6"/>
      <c r="C473" s="170">
        <v>183443</v>
      </c>
      <c r="D473" s="170" t="s">
        <v>4450</v>
      </c>
      <c r="E473" s="170" t="s">
        <v>1982</v>
      </c>
      <c r="F473" s="170" t="s">
        <v>7</v>
      </c>
      <c r="G473" s="7">
        <v>17.440000000000001</v>
      </c>
      <c r="H473" s="5">
        <f t="shared" si="128"/>
        <v>1831.2</v>
      </c>
      <c r="I473" s="61"/>
      <c r="J473" s="62">
        <f t="shared" si="129"/>
        <v>17.440000000000001</v>
      </c>
      <c r="K473" s="62">
        <f t="shared" si="130"/>
        <v>0</v>
      </c>
      <c r="L473" s="62">
        <f t="shared" si="131"/>
        <v>1831.2</v>
      </c>
      <c r="M473" s="62">
        <f t="shared" si="132"/>
        <v>0</v>
      </c>
    </row>
    <row r="474" spans="1:13">
      <c r="A474" s="119">
        <v>0</v>
      </c>
      <c r="B474" s="6"/>
      <c r="C474" s="170">
        <v>183603</v>
      </c>
      <c r="D474" s="170" t="s">
        <v>4451</v>
      </c>
      <c r="E474" s="170" t="s">
        <v>2573</v>
      </c>
      <c r="F474" s="170" t="s">
        <v>7</v>
      </c>
      <c r="G474" s="7">
        <v>29.76</v>
      </c>
      <c r="H474" s="5">
        <f t="shared" si="128"/>
        <v>3124.8</v>
      </c>
      <c r="I474" s="61"/>
      <c r="J474" s="62">
        <f t="shared" si="129"/>
        <v>29.76</v>
      </c>
      <c r="K474" s="62">
        <f t="shared" si="130"/>
        <v>0</v>
      </c>
      <c r="L474" s="62">
        <f t="shared" si="131"/>
        <v>3124.8</v>
      </c>
      <c r="M474" s="62">
        <f t="shared" si="132"/>
        <v>0</v>
      </c>
    </row>
    <row r="475" spans="1:13">
      <c r="A475" s="119">
        <v>0</v>
      </c>
      <c r="B475" s="6"/>
      <c r="C475" s="170">
        <v>183614</v>
      </c>
      <c r="D475" s="170" t="s">
        <v>4452</v>
      </c>
      <c r="E475" s="170" t="s">
        <v>2573</v>
      </c>
      <c r="F475" s="170" t="s">
        <v>7</v>
      </c>
      <c r="G475" s="7">
        <v>26.24</v>
      </c>
      <c r="H475" s="5">
        <f t="shared" si="128"/>
        <v>2755.2</v>
      </c>
      <c r="I475" s="61"/>
      <c r="J475" s="62">
        <f t="shared" si="129"/>
        <v>26.24</v>
      </c>
      <c r="K475" s="62">
        <f t="shared" si="130"/>
        <v>0</v>
      </c>
      <c r="L475" s="62">
        <f t="shared" si="131"/>
        <v>2755.2</v>
      </c>
      <c r="M475" s="62">
        <f t="shared" si="132"/>
        <v>0</v>
      </c>
    </row>
    <row r="476" spans="1:13">
      <c r="A476" s="119">
        <v>0</v>
      </c>
      <c r="B476" s="6"/>
      <c r="C476" s="170">
        <v>183634</v>
      </c>
      <c r="D476" s="170" t="s">
        <v>4385</v>
      </c>
      <c r="E476" s="170" t="s">
        <v>2573</v>
      </c>
      <c r="F476" s="170" t="s">
        <v>7</v>
      </c>
      <c r="G476" s="7">
        <v>36.96</v>
      </c>
      <c r="H476" s="5">
        <f t="shared" si="128"/>
        <v>3880.8</v>
      </c>
      <c r="I476" s="61"/>
      <c r="J476" s="62">
        <f t="shared" si="129"/>
        <v>36.96</v>
      </c>
      <c r="K476" s="62">
        <f t="shared" si="130"/>
        <v>0</v>
      </c>
      <c r="L476" s="62">
        <f t="shared" si="131"/>
        <v>3880.8</v>
      </c>
      <c r="M476" s="62">
        <f t="shared" si="132"/>
        <v>0</v>
      </c>
    </row>
    <row r="477" spans="1:13">
      <c r="A477" s="119"/>
      <c r="B477" s="6"/>
      <c r="C477" s="170"/>
      <c r="D477" s="170"/>
      <c r="E477" s="170"/>
      <c r="F477" s="170"/>
      <c r="G477" s="7"/>
      <c r="H477" s="7"/>
      <c r="I477" s="61"/>
      <c r="J477" s="62"/>
      <c r="K477" s="62"/>
      <c r="L477" s="62"/>
      <c r="M477" s="62"/>
    </row>
    <row r="478" spans="1:13">
      <c r="A478" s="119">
        <v>0</v>
      </c>
      <c r="B478" s="6"/>
      <c r="C478" s="170">
        <v>185414</v>
      </c>
      <c r="D478" s="170" t="s">
        <v>4310</v>
      </c>
      <c r="E478" s="170" t="s">
        <v>1981</v>
      </c>
      <c r="F478" s="170" t="s">
        <v>7</v>
      </c>
      <c r="G478" s="7">
        <v>13.7</v>
      </c>
      <c r="H478" s="5">
        <f t="shared" ref="H478:H485" si="133">ROUND(G478*Курс_EUR,2)</f>
        <v>1438.5</v>
      </c>
      <c r="I478" s="61"/>
      <c r="J478" s="62">
        <f t="shared" ref="J478:J485" si="134">G478*(1-Скидка_ROXELPRO_Ind)</f>
        <v>13.7</v>
      </c>
      <c r="K478" s="62">
        <f t="shared" ref="K478:K485" si="135">J478*I478</f>
        <v>0</v>
      </c>
      <c r="L478" s="62">
        <f t="shared" ref="L478:L485" si="136">H478*(1-Скидка_ROXELPRO_Ind)</f>
        <v>1438.5</v>
      </c>
      <c r="M478" s="62">
        <f t="shared" ref="M478:M485" si="137">I478*L478</f>
        <v>0</v>
      </c>
    </row>
    <row r="479" spans="1:13">
      <c r="A479" s="119">
        <v>0</v>
      </c>
      <c r="B479" s="6"/>
      <c r="C479" s="170">
        <v>185433</v>
      </c>
      <c r="D479" s="170" t="s">
        <v>4311</v>
      </c>
      <c r="E479" s="170" t="s">
        <v>1981</v>
      </c>
      <c r="F479" s="170" t="s">
        <v>7</v>
      </c>
      <c r="G479" s="7">
        <v>15.51</v>
      </c>
      <c r="H479" s="5">
        <f t="shared" si="133"/>
        <v>1628.55</v>
      </c>
      <c r="I479" s="61"/>
      <c r="J479" s="62">
        <f t="shared" si="134"/>
        <v>15.51</v>
      </c>
      <c r="K479" s="62">
        <f t="shared" si="135"/>
        <v>0</v>
      </c>
      <c r="L479" s="62">
        <f t="shared" si="136"/>
        <v>1628.55</v>
      </c>
      <c r="M479" s="62">
        <f t="shared" si="137"/>
        <v>0</v>
      </c>
    </row>
    <row r="480" spans="1:13">
      <c r="A480" s="119">
        <v>0</v>
      </c>
      <c r="B480" s="6"/>
      <c r="C480" s="170">
        <v>185443</v>
      </c>
      <c r="D480" s="170" t="s">
        <v>4453</v>
      </c>
      <c r="E480" s="170" t="s">
        <v>1981</v>
      </c>
      <c r="F480" s="170" t="s">
        <v>7</v>
      </c>
      <c r="G480" s="7">
        <v>14.52</v>
      </c>
      <c r="H480" s="5">
        <f t="shared" si="133"/>
        <v>1524.6</v>
      </c>
      <c r="I480" s="61"/>
      <c r="J480" s="62">
        <f t="shared" si="134"/>
        <v>14.52</v>
      </c>
      <c r="K480" s="62">
        <f t="shared" si="135"/>
        <v>0</v>
      </c>
      <c r="L480" s="62">
        <f t="shared" si="136"/>
        <v>1524.6</v>
      </c>
      <c r="M480" s="62">
        <f t="shared" si="137"/>
        <v>0</v>
      </c>
    </row>
    <row r="481" spans="1:14">
      <c r="A481" s="119">
        <v>0</v>
      </c>
      <c r="B481" s="6"/>
      <c r="C481" s="170">
        <v>186403</v>
      </c>
      <c r="D481" s="170" t="s">
        <v>4312</v>
      </c>
      <c r="E481" s="170" t="s">
        <v>1983</v>
      </c>
      <c r="F481" s="170" t="s">
        <v>7</v>
      </c>
      <c r="G481" s="7">
        <v>14.04</v>
      </c>
      <c r="H481" s="5">
        <f t="shared" si="133"/>
        <v>1474.2</v>
      </c>
      <c r="I481" s="61"/>
      <c r="J481" s="62">
        <f t="shared" si="134"/>
        <v>14.04</v>
      </c>
      <c r="K481" s="62">
        <f t="shared" si="135"/>
        <v>0</v>
      </c>
      <c r="L481" s="62">
        <f t="shared" si="136"/>
        <v>1474.2</v>
      </c>
      <c r="M481" s="62">
        <f t="shared" si="137"/>
        <v>0</v>
      </c>
    </row>
    <row r="482" spans="1:14">
      <c r="A482" s="119">
        <v>0</v>
      </c>
      <c r="B482" s="6"/>
      <c r="C482" s="170">
        <v>186414</v>
      </c>
      <c r="D482" s="170" t="s">
        <v>4304</v>
      </c>
      <c r="E482" s="170" t="s">
        <v>1983</v>
      </c>
      <c r="F482" s="170" t="s">
        <v>7</v>
      </c>
      <c r="G482" s="7">
        <v>15.95</v>
      </c>
      <c r="H482" s="5">
        <f t="shared" si="133"/>
        <v>1674.75</v>
      </c>
      <c r="I482" s="61"/>
      <c r="J482" s="62">
        <f t="shared" si="134"/>
        <v>15.95</v>
      </c>
      <c r="K482" s="62">
        <f t="shared" si="135"/>
        <v>0</v>
      </c>
      <c r="L482" s="62">
        <f t="shared" si="136"/>
        <v>1674.75</v>
      </c>
      <c r="M482" s="62">
        <f t="shared" si="137"/>
        <v>0</v>
      </c>
    </row>
    <row r="483" spans="1:14">
      <c r="A483" s="119">
        <v>0</v>
      </c>
      <c r="B483" s="6"/>
      <c r="C483" s="170">
        <v>186424</v>
      </c>
      <c r="D483" s="170" t="s">
        <v>4386</v>
      </c>
      <c r="E483" s="170" t="s">
        <v>1983</v>
      </c>
      <c r="F483" s="170" t="s">
        <v>7</v>
      </c>
      <c r="G483" s="7">
        <v>16.82</v>
      </c>
      <c r="H483" s="5">
        <f t="shared" si="133"/>
        <v>1766.1</v>
      </c>
      <c r="I483" s="61"/>
      <c r="J483" s="62">
        <f t="shared" si="134"/>
        <v>16.82</v>
      </c>
      <c r="K483" s="62">
        <f t="shared" si="135"/>
        <v>0</v>
      </c>
      <c r="L483" s="62">
        <f t="shared" si="136"/>
        <v>1766.1</v>
      </c>
      <c r="M483" s="62">
        <f t="shared" si="137"/>
        <v>0</v>
      </c>
    </row>
    <row r="484" spans="1:14">
      <c r="A484" s="119">
        <v>0</v>
      </c>
      <c r="B484" s="6"/>
      <c r="C484" s="170">
        <v>186433</v>
      </c>
      <c r="D484" s="170" t="s">
        <v>4313</v>
      </c>
      <c r="E484" s="170" t="s">
        <v>1983</v>
      </c>
      <c r="F484" s="170" t="s">
        <v>7</v>
      </c>
      <c r="G484" s="7">
        <v>18.36</v>
      </c>
      <c r="H484" s="5">
        <f t="shared" si="133"/>
        <v>1927.8</v>
      </c>
      <c r="I484" s="61"/>
      <c r="J484" s="62">
        <f t="shared" si="134"/>
        <v>18.36</v>
      </c>
      <c r="K484" s="62">
        <f t="shared" si="135"/>
        <v>0</v>
      </c>
      <c r="L484" s="62">
        <f t="shared" si="136"/>
        <v>1927.8</v>
      </c>
      <c r="M484" s="62">
        <f t="shared" si="137"/>
        <v>0</v>
      </c>
    </row>
    <row r="485" spans="1:14">
      <c r="A485" s="119">
        <v>0</v>
      </c>
      <c r="B485" s="6"/>
      <c r="C485" s="170">
        <v>186443</v>
      </c>
      <c r="D485" s="170" t="s">
        <v>4305</v>
      </c>
      <c r="E485" s="170" t="s">
        <v>1983</v>
      </c>
      <c r="F485" s="170" t="s">
        <v>7</v>
      </c>
      <c r="G485" s="7">
        <v>17.11</v>
      </c>
      <c r="H485" s="5">
        <f t="shared" si="133"/>
        <v>1796.55</v>
      </c>
      <c r="I485" s="61"/>
      <c r="J485" s="62">
        <f t="shared" si="134"/>
        <v>17.11</v>
      </c>
      <c r="K485" s="62">
        <f t="shared" si="135"/>
        <v>0</v>
      </c>
      <c r="L485" s="62">
        <f t="shared" si="136"/>
        <v>1796.55</v>
      </c>
      <c r="M485" s="62">
        <f t="shared" si="137"/>
        <v>0</v>
      </c>
    </row>
    <row r="486" spans="1:14">
      <c r="A486" s="119"/>
      <c r="B486" s="6"/>
      <c r="C486" s="170"/>
      <c r="D486" s="170"/>
      <c r="E486" s="170"/>
      <c r="F486" s="170"/>
      <c r="G486" s="7"/>
      <c r="H486" s="7"/>
      <c r="I486" s="61"/>
      <c r="J486" s="62"/>
      <c r="K486" s="62"/>
      <c r="L486" s="62"/>
      <c r="M486" s="62"/>
    </row>
    <row r="487" spans="1:14">
      <c r="A487" s="119">
        <v>0</v>
      </c>
      <c r="B487" s="6"/>
      <c r="C487" s="170">
        <v>189233</v>
      </c>
      <c r="D487" s="170" t="s">
        <v>4387</v>
      </c>
      <c r="E487" s="170" t="s">
        <v>1985</v>
      </c>
      <c r="F487" s="170" t="s">
        <v>7</v>
      </c>
      <c r="G487" s="7">
        <v>3.76</v>
      </c>
      <c r="H487" s="5">
        <f>ROUND(G487*Курс_EUR,2)</f>
        <v>394.8</v>
      </c>
      <c r="I487" s="61"/>
      <c r="J487" s="62">
        <f>G487*(1-Скидка_ROXELPRO_Ind)</f>
        <v>3.76</v>
      </c>
      <c r="K487" s="62">
        <f>J487*I487</f>
        <v>0</v>
      </c>
      <c r="L487" s="62">
        <f>H487*(1-Скидка_ROXELPRO_Ind)</f>
        <v>394.8</v>
      </c>
      <c r="M487" s="62">
        <f>I487*L487</f>
        <v>0</v>
      </c>
    </row>
    <row r="488" spans="1:14">
      <c r="A488" s="119">
        <v>0</v>
      </c>
      <c r="B488" s="6"/>
      <c r="C488" s="170">
        <v>189263</v>
      </c>
      <c r="D488" s="170" t="s">
        <v>4388</v>
      </c>
      <c r="E488" s="170" t="s">
        <v>1985</v>
      </c>
      <c r="F488" s="170" t="s">
        <v>7</v>
      </c>
      <c r="G488" s="7">
        <v>4.13</v>
      </c>
      <c r="H488" s="5">
        <f>ROUND(G488*Курс_EUR,2)</f>
        <v>433.65</v>
      </c>
      <c r="I488" s="61"/>
      <c r="J488" s="62">
        <f>G488*(1-Скидка_ROXELPRO_Ind)</f>
        <v>4.13</v>
      </c>
      <c r="K488" s="62">
        <f>J488*I488</f>
        <v>0</v>
      </c>
      <c r="L488" s="62">
        <f>H488*(1-Скидка_ROXELPRO_Ind)</f>
        <v>433.65</v>
      </c>
      <c r="M488" s="62">
        <f>I488*L488</f>
        <v>0</v>
      </c>
    </row>
    <row r="489" spans="1:14" ht="12.45" thickBot="1">
      <c r="A489" s="119"/>
      <c r="C489" s="3"/>
      <c r="D489" s="3"/>
      <c r="E489" s="3"/>
      <c r="F489" s="3"/>
      <c r="G489" s="5"/>
      <c r="H489" s="5"/>
      <c r="I489" s="61"/>
      <c r="J489" s="62"/>
      <c r="K489" s="62"/>
      <c r="L489" s="62"/>
      <c r="M489" s="62"/>
    </row>
    <row r="490" spans="1:14" ht="12.45" thickBot="1">
      <c r="A490" s="119"/>
      <c r="B490" s="338" t="s">
        <v>4554</v>
      </c>
      <c r="C490" s="339"/>
      <c r="D490" s="339"/>
      <c r="E490" s="339"/>
      <c r="F490" s="340"/>
      <c r="G490" s="296"/>
      <c r="H490" s="304"/>
      <c r="I490" s="61"/>
      <c r="J490" s="62"/>
      <c r="K490" s="62"/>
      <c r="L490" s="62"/>
      <c r="M490" s="62"/>
    </row>
    <row r="491" spans="1:14">
      <c r="A491" s="119">
        <v>0</v>
      </c>
      <c r="B491" s="321"/>
      <c r="C491" s="170">
        <v>171157</v>
      </c>
      <c r="D491" s="170" t="s">
        <v>4555</v>
      </c>
      <c r="E491" s="170" t="s">
        <v>4530</v>
      </c>
      <c r="F491" s="170" t="s">
        <v>7</v>
      </c>
      <c r="G491" s="7">
        <v>46.03</v>
      </c>
      <c r="H491" s="5">
        <f t="shared" ref="H491:H497" si="138">ROUND(G491*Курс_EUR,2)</f>
        <v>4833.1499999999996</v>
      </c>
      <c r="I491" s="61"/>
      <c r="J491" s="62">
        <f t="shared" ref="J491:J497" si="139">G491*(1-Скидка_ROXELPRO_Ind)</f>
        <v>46.03</v>
      </c>
      <c r="K491" s="62">
        <f t="shared" ref="K491:K497" si="140">J491*I491</f>
        <v>0</v>
      </c>
      <c r="L491" s="62">
        <f t="shared" ref="L491:L497" si="141">H491*(1-Скидка_ROXELPRO_Ind)</f>
        <v>4833.1499999999996</v>
      </c>
      <c r="M491" s="62">
        <f t="shared" ref="M491:M497" si="142">I491*L491</f>
        <v>0</v>
      </c>
      <c r="N491" s="83"/>
    </row>
    <row r="492" spans="1:14">
      <c r="A492" s="119">
        <v>0</v>
      </c>
      <c r="B492" s="321"/>
      <c r="C492" s="170">
        <v>171164</v>
      </c>
      <c r="D492" s="170" t="s">
        <v>4556</v>
      </c>
      <c r="E492" s="170" t="s">
        <v>4530</v>
      </c>
      <c r="F492" s="170" t="s">
        <v>7</v>
      </c>
      <c r="G492" s="7">
        <v>44.4</v>
      </c>
      <c r="H492" s="5">
        <f t="shared" si="138"/>
        <v>4662</v>
      </c>
      <c r="I492" s="61"/>
      <c r="J492" s="62">
        <f t="shared" si="139"/>
        <v>44.4</v>
      </c>
      <c r="K492" s="62">
        <f t="shared" si="140"/>
        <v>0</v>
      </c>
      <c r="L492" s="62">
        <f t="shared" si="141"/>
        <v>4662</v>
      </c>
      <c r="M492" s="62">
        <f t="shared" si="142"/>
        <v>0</v>
      </c>
      <c r="N492" s="83"/>
    </row>
    <row r="493" spans="1:14">
      <c r="A493" s="119">
        <v>0</v>
      </c>
      <c r="B493" s="321"/>
      <c r="C493" s="170">
        <v>171167</v>
      </c>
      <c r="D493" s="170" t="s">
        <v>4557</v>
      </c>
      <c r="E493" s="170" t="s">
        <v>4530</v>
      </c>
      <c r="F493" s="170" t="s">
        <v>7</v>
      </c>
      <c r="G493" s="7">
        <v>55</v>
      </c>
      <c r="H493" s="5">
        <f t="shared" si="138"/>
        <v>5775</v>
      </c>
      <c r="I493" s="61"/>
      <c r="J493" s="62">
        <f t="shared" si="139"/>
        <v>55</v>
      </c>
      <c r="K493" s="62">
        <f t="shared" si="140"/>
        <v>0</v>
      </c>
      <c r="L493" s="62">
        <f t="shared" si="141"/>
        <v>5775</v>
      </c>
      <c r="M493" s="62">
        <f t="shared" si="142"/>
        <v>0</v>
      </c>
      <c r="N493" s="83"/>
    </row>
    <row r="494" spans="1:14">
      <c r="A494" s="119">
        <v>0</v>
      </c>
      <c r="B494" s="321"/>
      <c r="C494" s="170">
        <v>171177</v>
      </c>
      <c r="D494" s="170" t="s">
        <v>4558</v>
      </c>
      <c r="E494" s="170" t="s">
        <v>4530</v>
      </c>
      <c r="F494" s="170" t="s">
        <v>7</v>
      </c>
      <c r="G494" s="7">
        <v>58</v>
      </c>
      <c r="H494" s="5">
        <f t="shared" si="138"/>
        <v>6090</v>
      </c>
      <c r="I494" s="61"/>
      <c r="J494" s="62">
        <f t="shared" si="139"/>
        <v>58</v>
      </c>
      <c r="K494" s="62">
        <f t="shared" si="140"/>
        <v>0</v>
      </c>
      <c r="L494" s="62">
        <f t="shared" si="141"/>
        <v>6090</v>
      </c>
      <c r="M494" s="62">
        <f t="shared" si="142"/>
        <v>0</v>
      </c>
      <c r="N494" s="83"/>
    </row>
    <row r="495" spans="1:14">
      <c r="A495" s="119">
        <v>0</v>
      </c>
      <c r="B495" s="321"/>
      <c r="C495" s="170">
        <v>171554</v>
      </c>
      <c r="D495" s="170" t="s">
        <v>4559</v>
      </c>
      <c r="E495" s="170" t="s">
        <v>2064</v>
      </c>
      <c r="F495" s="170" t="s">
        <v>7</v>
      </c>
      <c r="G495" s="7">
        <v>98</v>
      </c>
      <c r="H495" s="5">
        <f t="shared" si="138"/>
        <v>10290</v>
      </c>
      <c r="I495" s="61"/>
      <c r="J495" s="62">
        <f t="shared" si="139"/>
        <v>98</v>
      </c>
      <c r="K495" s="62">
        <f t="shared" si="140"/>
        <v>0</v>
      </c>
      <c r="L495" s="62">
        <f t="shared" si="141"/>
        <v>10290</v>
      </c>
      <c r="M495" s="62">
        <f t="shared" si="142"/>
        <v>0</v>
      </c>
      <c r="N495" s="83"/>
    </row>
    <row r="496" spans="1:14">
      <c r="A496" s="119">
        <v>0</v>
      </c>
      <c r="B496" s="321"/>
      <c r="C496" s="170">
        <v>171557</v>
      </c>
      <c r="D496" s="170" t="s">
        <v>4560</v>
      </c>
      <c r="E496" s="170" t="s">
        <v>2064</v>
      </c>
      <c r="F496" s="170" t="s">
        <v>7</v>
      </c>
      <c r="G496" s="7">
        <v>122</v>
      </c>
      <c r="H496" s="5">
        <f t="shared" si="138"/>
        <v>12810</v>
      </c>
      <c r="I496" s="61"/>
      <c r="J496" s="62">
        <f t="shared" si="139"/>
        <v>122</v>
      </c>
      <c r="K496" s="62">
        <f t="shared" si="140"/>
        <v>0</v>
      </c>
      <c r="L496" s="62">
        <f t="shared" si="141"/>
        <v>12810</v>
      </c>
      <c r="M496" s="62">
        <f t="shared" si="142"/>
        <v>0</v>
      </c>
      <c r="N496" s="83"/>
    </row>
    <row r="497" spans="1:14">
      <c r="A497" s="119">
        <v>0</v>
      </c>
      <c r="B497" s="321"/>
      <c r="C497" s="170">
        <v>171564</v>
      </c>
      <c r="D497" s="170" t="s">
        <v>4561</v>
      </c>
      <c r="E497" s="170" t="s">
        <v>2064</v>
      </c>
      <c r="F497" s="170" t="s">
        <v>7</v>
      </c>
      <c r="G497" s="7">
        <v>102</v>
      </c>
      <c r="H497" s="5">
        <f t="shared" si="138"/>
        <v>10710</v>
      </c>
      <c r="I497" s="61"/>
      <c r="J497" s="62">
        <f t="shared" si="139"/>
        <v>102</v>
      </c>
      <c r="K497" s="62">
        <f t="shared" si="140"/>
        <v>0</v>
      </c>
      <c r="L497" s="62">
        <f t="shared" si="141"/>
        <v>10710</v>
      </c>
      <c r="M497" s="62">
        <f t="shared" si="142"/>
        <v>0</v>
      </c>
      <c r="N497" s="83"/>
    </row>
    <row r="498" spans="1:14">
      <c r="A498" s="119"/>
      <c r="B498" s="321"/>
      <c r="C498" s="170"/>
      <c r="D498" s="170"/>
      <c r="E498" s="170"/>
      <c r="F498" s="170"/>
      <c r="G498" s="7"/>
      <c r="H498" s="7"/>
      <c r="I498" s="61"/>
      <c r="J498" s="62"/>
      <c r="K498" s="62"/>
      <c r="L498" s="62"/>
      <c r="M498" s="62"/>
      <c r="N498" s="83"/>
    </row>
    <row r="499" spans="1:14">
      <c r="A499" s="119">
        <v>0</v>
      </c>
      <c r="B499" s="321"/>
      <c r="C499" s="170">
        <v>172133</v>
      </c>
      <c r="D499" s="170" t="s">
        <v>4562</v>
      </c>
      <c r="E499" s="170" t="s">
        <v>4530</v>
      </c>
      <c r="F499" s="170" t="s">
        <v>7</v>
      </c>
      <c r="G499" s="7">
        <v>42</v>
      </c>
      <c r="H499" s="5">
        <f>ROUND(G499*Курс_EUR,2)</f>
        <v>4410</v>
      </c>
      <c r="I499" s="61"/>
      <c r="J499" s="62">
        <f>G499*(1-Скидка_ROXELPRO_Ind)</f>
        <v>42</v>
      </c>
      <c r="K499" s="62">
        <f>J499*I499</f>
        <v>0</v>
      </c>
      <c r="L499" s="62">
        <f>H499*(1-Скидка_ROXELPRO_Ind)</f>
        <v>4410</v>
      </c>
      <c r="M499" s="62">
        <f>I499*L499</f>
        <v>0</v>
      </c>
      <c r="N499" s="83"/>
    </row>
    <row r="500" spans="1:14">
      <c r="A500" s="119">
        <v>0</v>
      </c>
      <c r="B500" s="321"/>
      <c r="C500" s="170">
        <v>172147</v>
      </c>
      <c r="D500" s="170" t="s">
        <v>4563</v>
      </c>
      <c r="E500" s="170" t="s">
        <v>4530</v>
      </c>
      <c r="F500" s="170" t="s">
        <v>7</v>
      </c>
      <c r="G500" s="7">
        <v>46.03</v>
      </c>
      <c r="H500" s="5">
        <f>ROUND(G500*Курс_EUR,2)</f>
        <v>4833.1499999999996</v>
      </c>
      <c r="I500" s="61"/>
      <c r="J500" s="62">
        <f>G500*(1-Скидка_ROXELPRO_Ind)</f>
        <v>46.03</v>
      </c>
      <c r="K500" s="62">
        <f>J500*I500</f>
        <v>0</v>
      </c>
      <c r="L500" s="62">
        <f>H500*(1-Скидка_ROXELPRO_Ind)</f>
        <v>4833.1499999999996</v>
      </c>
      <c r="M500" s="62">
        <f>I500*L500</f>
        <v>0</v>
      </c>
      <c r="N500" s="83"/>
    </row>
    <row r="501" spans="1:14">
      <c r="A501" s="119">
        <v>0</v>
      </c>
      <c r="B501" s="321"/>
      <c r="C501" s="170">
        <v>172163</v>
      </c>
      <c r="D501" s="170" t="s">
        <v>4564</v>
      </c>
      <c r="E501" s="170" t="s">
        <v>4530</v>
      </c>
      <c r="F501" s="170" t="s">
        <v>7</v>
      </c>
      <c r="G501" s="7">
        <v>44.4</v>
      </c>
      <c r="H501" s="5">
        <f>ROUND(G501*Курс_EUR,2)</f>
        <v>4662</v>
      </c>
      <c r="I501" s="61"/>
      <c r="J501" s="62">
        <f>G501*(1-Скидка_ROXELPRO_Ind)</f>
        <v>44.4</v>
      </c>
      <c r="K501" s="62">
        <f>J501*I501</f>
        <v>0</v>
      </c>
      <c r="L501" s="62">
        <f>H501*(1-Скидка_ROXELPRO_Ind)</f>
        <v>4662</v>
      </c>
      <c r="M501" s="62">
        <f>I501*L501</f>
        <v>0</v>
      </c>
      <c r="N501" s="83"/>
    </row>
    <row r="502" spans="1:14">
      <c r="A502" s="119">
        <v>0</v>
      </c>
      <c r="B502" s="321"/>
      <c r="C502" s="170">
        <v>172164</v>
      </c>
      <c r="D502" s="170" t="s">
        <v>4565</v>
      </c>
      <c r="E502" s="170" t="s">
        <v>4530</v>
      </c>
      <c r="F502" s="170" t="s">
        <v>7</v>
      </c>
      <c r="G502" s="7">
        <v>44.4</v>
      </c>
      <c r="H502" s="5">
        <f>ROUND(G502*Курс_EUR,2)</f>
        <v>4662</v>
      </c>
      <c r="I502" s="61"/>
      <c r="J502" s="62">
        <f>G502*(1-Скидка_ROXELPRO_Ind)</f>
        <v>44.4</v>
      </c>
      <c r="K502" s="62">
        <f>J502*I502</f>
        <v>0</v>
      </c>
      <c r="L502" s="62">
        <f>H502*(1-Скидка_ROXELPRO_Ind)</f>
        <v>4662</v>
      </c>
      <c r="M502" s="62">
        <f>I502*L502</f>
        <v>0</v>
      </c>
      <c r="N502" s="83"/>
    </row>
    <row r="503" spans="1:14">
      <c r="A503" s="119">
        <v>0</v>
      </c>
      <c r="B503" s="321"/>
      <c r="C503" s="170">
        <v>172547</v>
      </c>
      <c r="D503" s="170" t="s">
        <v>4566</v>
      </c>
      <c r="E503" s="170" t="s">
        <v>2064</v>
      </c>
      <c r="F503" s="170" t="s">
        <v>7</v>
      </c>
      <c r="G503" s="7">
        <v>122</v>
      </c>
      <c r="H503" s="5">
        <f>ROUND(G503*Курс_EUR,2)</f>
        <v>12810</v>
      </c>
      <c r="I503" s="61"/>
      <c r="J503" s="62">
        <f>G503*(1-Скидка_ROXELPRO_Ind)</f>
        <v>122</v>
      </c>
      <c r="K503" s="62">
        <f>J503*I503</f>
        <v>0</v>
      </c>
      <c r="L503" s="62">
        <f>H503*(1-Скидка_ROXELPRO_Ind)</f>
        <v>12810</v>
      </c>
      <c r="M503" s="62">
        <f>I503*L503</f>
        <v>0</v>
      </c>
      <c r="N503" s="83"/>
    </row>
    <row r="504" spans="1:14">
      <c r="A504" s="119"/>
      <c r="B504" s="321"/>
      <c r="C504" s="170"/>
      <c r="D504" s="170"/>
      <c r="E504" s="170"/>
      <c r="F504" s="170"/>
      <c r="G504" s="7"/>
      <c r="H504" s="7"/>
      <c r="I504" s="61"/>
      <c r="J504" s="62"/>
      <c r="K504" s="62"/>
      <c r="L504" s="62"/>
      <c r="M504" s="62"/>
      <c r="N504" s="83"/>
    </row>
    <row r="505" spans="1:14">
      <c r="A505" s="119">
        <v>0</v>
      </c>
      <c r="B505" s="321"/>
      <c r="C505" s="170">
        <v>179102</v>
      </c>
      <c r="D505" s="170" t="s">
        <v>4682</v>
      </c>
      <c r="E505" s="170" t="s">
        <v>4530</v>
      </c>
      <c r="F505" s="170" t="s">
        <v>7</v>
      </c>
      <c r="G505" s="7">
        <v>104</v>
      </c>
      <c r="H505" s="5">
        <f>ROUND(G505*Курс_EUR,2)</f>
        <v>10920</v>
      </c>
      <c r="I505" s="61"/>
      <c r="J505" s="62">
        <f>G505*(1-Скидка_ROXELPRO_Ind)</f>
        <v>104</v>
      </c>
      <c r="K505" s="62">
        <f>J505*I505</f>
        <v>0</v>
      </c>
      <c r="L505" s="62">
        <f>H505*(1-Скидка_ROXELPRO_Ind)</f>
        <v>10920</v>
      </c>
      <c r="M505" s="62">
        <f>I505*L505</f>
        <v>0</v>
      </c>
      <c r="N505" s="83"/>
    </row>
    <row r="506" spans="1:14">
      <c r="A506" s="119">
        <v>0</v>
      </c>
      <c r="B506" s="321"/>
      <c r="C506" s="170">
        <v>179103</v>
      </c>
      <c r="D506" s="170" t="s">
        <v>4683</v>
      </c>
      <c r="E506" s="170" t="s">
        <v>4530</v>
      </c>
      <c r="F506" s="170" t="s">
        <v>7</v>
      </c>
      <c r="G506" s="7">
        <v>92</v>
      </c>
      <c r="H506" s="5">
        <f>ROUND(G506*Курс_EUR,2)</f>
        <v>9660</v>
      </c>
      <c r="I506" s="61"/>
      <c r="J506" s="62">
        <f>G506*(1-Скидка_ROXELPRO_Ind)</f>
        <v>92</v>
      </c>
      <c r="K506" s="62">
        <f>J506*I506</f>
        <v>0</v>
      </c>
      <c r="L506" s="62">
        <f>H506*(1-Скидка_ROXELPRO_Ind)</f>
        <v>9660</v>
      </c>
      <c r="M506" s="62">
        <f>I506*L506</f>
        <v>0</v>
      </c>
      <c r="N506" s="83"/>
    </row>
    <row r="507" spans="1:14" ht="12.45" thickBot="1">
      <c r="A507" s="119"/>
      <c r="C507" s="3"/>
      <c r="D507" s="3"/>
      <c r="E507" s="3"/>
      <c r="F507" s="3"/>
      <c r="G507" s="5"/>
      <c r="H507" s="5"/>
      <c r="I507" s="61"/>
      <c r="J507" s="62"/>
      <c r="K507" s="62"/>
      <c r="L507" s="62"/>
      <c r="M507" s="62"/>
    </row>
    <row r="508" spans="1:14" ht="12.45" thickBot="1">
      <c r="A508" s="119"/>
      <c r="B508" s="338" t="s">
        <v>3221</v>
      </c>
      <c r="C508" s="339"/>
      <c r="D508" s="339"/>
      <c r="E508" s="339"/>
      <c r="F508" s="340"/>
      <c r="G508" s="296"/>
      <c r="H508" s="304"/>
      <c r="I508" s="61"/>
      <c r="J508" s="62"/>
      <c r="K508" s="62"/>
      <c r="L508" s="62"/>
      <c r="M508" s="62"/>
    </row>
    <row r="509" spans="1:14">
      <c r="A509" s="119">
        <v>0</v>
      </c>
      <c r="C509" s="3">
        <v>156106</v>
      </c>
      <c r="D509" s="3" t="s">
        <v>4877</v>
      </c>
      <c r="E509" s="3" t="s">
        <v>2065</v>
      </c>
      <c r="F509" s="3" t="s">
        <v>7</v>
      </c>
      <c r="G509" s="5">
        <v>4.37</v>
      </c>
      <c r="H509" s="5">
        <f t="shared" ref="H509:H519" si="143">ROUND(G509*Курс_EUR,2)</f>
        <v>458.85</v>
      </c>
      <c r="I509" s="61"/>
      <c r="J509" s="62">
        <f t="shared" ref="J509:J519" si="144">G509*(1-Скидка_ROXELPRO_Ind)</f>
        <v>4.37</v>
      </c>
      <c r="K509" s="62">
        <f t="shared" ref="K509:K519" si="145">J509*I509</f>
        <v>0</v>
      </c>
      <c r="L509" s="62">
        <f t="shared" ref="L509:L519" si="146">H509*(1-Скидка_ROXELPRO_Ind)</f>
        <v>458.85</v>
      </c>
      <c r="M509" s="62">
        <f t="shared" ref="M509:M519" si="147">I509*L509</f>
        <v>0</v>
      </c>
    </row>
    <row r="510" spans="1:14">
      <c r="A510" s="119">
        <v>0</v>
      </c>
      <c r="C510" s="3">
        <v>156108</v>
      </c>
      <c r="D510" s="3" t="s">
        <v>4878</v>
      </c>
      <c r="E510" s="3" t="s">
        <v>2065</v>
      </c>
      <c r="F510" s="3" t="s">
        <v>7</v>
      </c>
      <c r="G510" s="5">
        <v>4.37</v>
      </c>
      <c r="H510" s="5">
        <f t="shared" si="143"/>
        <v>458.85</v>
      </c>
      <c r="I510" s="61"/>
      <c r="J510" s="62">
        <f t="shared" si="144"/>
        <v>4.37</v>
      </c>
      <c r="K510" s="62">
        <f t="shared" si="145"/>
        <v>0</v>
      </c>
      <c r="L510" s="62">
        <f t="shared" si="146"/>
        <v>458.85</v>
      </c>
      <c r="M510" s="62">
        <f t="shared" si="147"/>
        <v>0</v>
      </c>
    </row>
    <row r="511" spans="1:14">
      <c r="A511" s="119">
        <v>0</v>
      </c>
      <c r="C511" s="3">
        <v>156110</v>
      </c>
      <c r="D511" s="3" t="s">
        <v>4879</v>
      </c>
      <c r="E511" s="3" t="s">
        <v>2065</v>
      </c>
      <c r="F511" s="3" t="s">
        <v>7</v>
      </c>
      <c r="G511" s="5">
        <v>4.37</v>
      </c>
      <c r="H511" s="5">
        <f t="shared" si="143"/>
        <v>458.85</v>
      </c>
      <c r="I511" s="61"/>
      <c r="J511" s="62">
        <f t="shared" si="144"/>
        <v>4.37</v>
      </c>
      <c r="K511" s="62">
        <f t="shared" si="145"/>
        <v>0</v>
      </c>
      <c r="L511" s="62">
        <f t="shared" si="146"/>
        <v>458.85</v>
      </c>
      <c r="M511" s="62">
        <f t="shared" si="147"/>
        <v>0</v>
      </c>
    </row>
    <row r="512" spans="1:14">
      <c r="A512" s="119">
        <v>0</v>
      </c>
      <c r="C512" s="3">
        <v>156115</v>
      </c>
      <c r="D512" s="3" t="s">
        <v>4880</v>
      </c>
      <c r="E512" s="3" t="s">
        <v>2065</v>
      </c>
      <c r="F512" s="3" t="s">
        <v>7</v>
      </c>
      <c r="G512" s="5">
        <v>4.37</v>
      </c>
      <c r="H512" s="5">
        <f t="shared" si="143"/>
        <v>458.85</v>
      </c>
      <c r="I512" s="61"/>
      <c r="J512" s="62">
        <f t="shared" si="144"/>
        <v>4.37</v>
      </c>
      <c r="K512" s="62">
        <f t="shared" si="145"/>
        <v>0</v>
      </c>
      <c r="L512" s="62">
        <f t="shared" si="146"/>
        <v>458.85</v>
      </c>
      <c r="M512" s="62">
        <f t="shared" si="147"/>
        <v>0</v>
      </c>
    </row>
    <row r="513" spans="1:15">
      <c r="A513" s="119">
        <v>0</v>
      </c>
      <c r="C513" s="3">
        <v>156308</v>
      </c>
      <c r="D513" s="3" t="s">
        <v>3222</v>
      </c>
      <c r="E513" s="3" t="s">
        <v>2065</v>
      </c>
      <c r="F513" s="3" t="s">
        <v>7</v>
      </c>
      <c r="G513" s="5">
        <v>3.32</v>
      </c>
      <c r="H513" s="5">
        <f t="shared" si="143"/>
        <v>348.6</v>
      </c>
      <c r="I513" s="61"/>
      <c r="J513" s="62">
        <f t="shared" si="144"/>
        <v>3.32</v>
      </c>
      <c r="K513" s="62">
        <f t="shared" si="145"/>
        <v>0</v>
      </c>
      <c r="L513" s="62">
        <f t="shared" si="146"/>
        <v>348.6</v>
      </c>
      <c r="M513" s="62">
        <f t="shared" si="147"/>
        <v>0</v>
      </c>
    </row>
    <row r="514" spans="1:15">
      <c r="A514" s="119">
        <v>0</v>
      </c>
      <c r="C514" s="3">
        <v>156310</v>
      </c>
      <c r="D514" s="3" t="s">
        <v>3223</v>
      </c>
      <c r="E514" s="3" t="s">
        <v>2065</v>
      </c>
      <c r="F514" s="3" t="s">
        <v>7</v>
      </c>
      <c r="G514" s="5">
        <v>3.32</v>
      </c>
      <c r="H514" s="5">
        <f t="shared" si="143"/>
        <v>348.6</v>
      </c>
      <c r="I514" s="61"/>
      <c r="J514" s="62">
        <f t="shared" si="144"/>
        <v>3.32</v>
      </c>
      <c r="K514" s="62">
        <f t="shared" si="145"/>
        <v>0</v>
      </c>
      <c r="L514" s="62">
        <f t="shared" si="146"/>
        <v>348.6</v>
      </c>
      <c r="M514" s="62">
        <f t="shared" si="147"/>
        <v>0</v>
      </c>
    </row>
    <row r="515" spans="1:15">
      <c r="A515" s="119">
        <v>0</v>
      </c>
      <c r="C515" s="3">
        <v>156313</v>
      </c>
      <c r="D515" s="3" t="s">
        <v>3224</v>
      </c>
      <c r="E515" s="3" t="s">
        <v>2065</v>
      </c>
      <c r="F515" s="3" t="s">
        <v>7</v>
      </c>
      <c r="G515" s="5">
        <v>3.32</v>
      </c>
      <c r="H515" s="5">
        <f t="shared" si="143"/>
        <v>348.6</v>
      </c>
      <c r="I515" s="61"/>
      <c r="J515" s="62">
        <f t="shared" si="144"/>
        <v>3.32</v>
      </c>
      <c r="K515" s="62">
        <f t="shared" si="145"/>
        <v>0</v>
      </c>
      <c r="L515" s="62">
        <f t="shared" si="146"/>
        <v>348.6</v>
      </c>
      <c r="M515" s="62">
        <f t="shared" si="147"/>
        <v>0</v>
      </c>
    </row>
    <row r="516" spans="1:15">
      <c r="A516" s="119">
        <v>0</v>
      </c>
      <c r="C516" s="3">
        <v>156315</v>
      </c>
      <c r="D516" s="3" t="s">
        <v>3225</v>
      </c>
      <c r="E516" s="3" t="s">
        <v>2065</v>
      </c>
      <c r="F516" s="3" t="s">
        <v>7</v>
      </c>
      <c r="G516" s="5">
        <v>3.32</v>
      </c>
      <c r="H516" s="5">
        <f t="shared" si="143"/>
        <v>348.6</v>
      </c>
      <c r="I516" s="61"/>
      <c r="J516" s="62">
        <f t="shared" si="144"/>
        <v>3.32</v>
      </c>
      <c r="K516" s="62">
        <f t="shared" si="145"/>
        <v>0</v>
      </c>
      <c r="L516" s="62">
        <f t="shared" si="146"/>
        <v>348.6</v>
      </c>
      <c r="M516" s="62">
        <f t="shared" si="147"/>
        <v>0</v>
      </c>
    </row>
    <row r="517" spans="1:15">
      <c r="A517" s="119">
        <v>0</v>
      </c>
      <c r="C517" s="3">
        <v>156318</v>
      </c>
      <c r="D517" s="3" t="s">
        <v>3226</v>
      </c>
      <c r="E517" s="3" t="s">
        <v>2065</v>
      </c>
      <c r="F517" s="3" t="s">
        <v>7</v>
      </c>
      <c r="G517" s="5">
        <v>3.32</v>
      </c>
      <c r="H517" s="5">
        <f t="shared" si="143"/>
        <v>348.6</v>
      </c>
      <c r="I517" s="61"/>
      <c r="J517" s="62">
        <f t="shared" si="144"/>
        <v>3.32</v>
      </c>
      <c r="K517" s="62">
        <f t="shared" si="145"/>
        <v>0</v>
      </c>
      <c r="L517" s="62">
        <f t="shared" si="146"/>
        <v>348.6</v>
      </c>
      <c r="M517" s="62">
        <f t="shared" si="147"/>
        <v>0</v>
      </c>
    </row>
    <row r="518" spans="1:15">
      <c r="A518" s="119">
        <v>0</v>
      </c>
      <c r="C518" s="3">
        <v>156320</v>
      </c>
      <c r="D518" s="3" t="s">
        <v>3227</v>
      </c>
      <c r="E518" s="3" t="s">
        <v>2065</v>
      </c>
      <c r="F518" s="3" t="s">
        <v>7</v>
      </c>
      <c r="G518" s="5">
        <v>3.32</v>
      </c>
      <c r="H518" s="5">
        <f t="shared" si="143"/>
        <v>348.6</v>
      </c>
      <c r="I518" s="61"/>
      <c r="J518" s="62">
        <f t="shared" si="144"/>
        <v>3.32</v>
      </c>
      <c r="K518" s="62">
        <f t="shared" si="145"/>
        <v>0</v>
      </c>
      <c r="L518" s="62">
        <f t="shared" si="146"/>
        <v>348.6</v>
      </c>
      <c r="M518" s="62">
        <f t="shared" si="147"/>
        <v>0</v>
      </c>
    </row>
    <row r="519" spans="1:15">
      <c r="A519" s="119">
        <v>0</v>
      </c>
      <c r="C519" s="3">
        <v>156324</v>
      </c>
      <c r="D519" s="3" t="s">
        <v>3228</v>
      </c>
      <c r="E519" s="3" t="s">
        <v>2065</v>
      </c>
      <c r="F519" s="3" t="s">
        <v>7</v>
      </c>
      <c r="G519" s="5">
        <v>3.32</v>
      </c>
      <c r="H519" s="5">
        <f t="shared" si="143"/>
        <v>348.6</v>
      </c>
      <c r="I519" s="61"/>
      <c r="J519" s="62">
        <f t="shared" si="144"/>
        <v>3.32</v>
      </c>
      <c r="K519" s="62">
        <f t="shared" si="145"/>
        <v>0</v>
      </c>
      <c r="L519" s="62">
        <f t="shared" si="146"/>
        <v>348.6</v>
      </c>
      <c r="M519" s="62">
        <f t="shared" si="147"/>
        <v>0</v>
      </c>
    </row>
    <row r="520" spans="1:15" ht="12.45" thickBot="1">
      <c r="A520" s="119"/>
      <c r="C520" s="3"/>
      <c r="D520" s="3"/>
      <c r="E520" s="3"/>
      <c r="F520" s="3"/>
      <c r="G520" s="5"/>
      <c r="H520" s="5"/>
      <c r="I520" s="61"/>
      <c r="J520" s="62"/>
      <c r="K520" s="62"/>
      <c r="L520" s="62"/>
      <c r="M520" s="62"/>
    </row>
    <row r="521" spans="1:15" ht="12.45" thickBot="1">
      <c r="A521" s="119"/>
      <c r="B521" s="338" t="s">
        <v>1585</v>
      </c>
      <c r="C521" s="339"/>
      <c r="D521" s="339"/>
      <c r="E521" s="339"/>
      <c r="F521" s="340"/>
      <c r="G521" s="296"/>
      <c r="H521" s="304"/>
      <c r="I521" s="61"/>
      <c r="J521" s="62"/>
      <c r="K521" s="62"/>
      <c r="L521" s="62"/>
      <c r="M521" s="62"/>
    </row>
    <row r="522" spans="1:15">
      <c r="A522" s="119">
        <v>0</v>
      </c>
      <c r="C522" s="3">
        <v>195534</v>
      </c>
      <c r="D522" s="3" t="s">
        <v>3057</v>
      </c>
      <c r="E522" s="3" t="s">
        <v>7</v>
      </c>
      <c r="F522" s="3" t="s">
        <v>7</v>
      </c>
      <c r="G522" s="5">
        <v>12</v>
      </c>
      <c r="H522" s="5">
        <f>ROUND(G522*Курс_EUR,2)</f>
        <v>1260</v>
      </c>
      <c r="I522" s="61"/>
      <c r="J522" s="62">
        <f>G522*(1-Скидка_ROXELPRO_Ind)</f>
        <v>12</v>
      </c>
      <c r="K522" s="62">
        <f>J522*I522</f>
        <v>0</v>
      </c>
      <c r="L522" s="62">
        <f>H522*(1-Скидка_ROXELPRO_Ind)</f>
        <v>1260</v>
      </c>
      <c r="M522" s="62">
        <f>I522*L522</f>
        <v>0</v>
      </c>
    </row>
    <row r="523" spans="1:15" ht="12.45" thickBot="1">
      <c r="A523" s="202"/>
      <c r="C523" s="322"/>
      <c r="D523" s="322"/>
      <c r="E523" s="322"/>
      <c r="F523" s="322"/>
      <c r="G523" s="113"/>
      <c r="H523" s="113"/>
      <c r="I523" s="61"/>
      <c r="J523" s="62"/>
      <c r="K523" s="62"/>
      <c r="L523" s="62"/>
      <c r="M523" s="62"/>
      <c r="O523" s="83"/>
    </row>
    <row r="524" spans="1:15" ht="16.3" thickBot="1">
      <c r="A524" s="202"/>
      <c r="B524" s="344" t="s">
        <v>10</v>
      </c>
      <c r="C524" s="345"/>
      <c r="D524" s="345"/>
      <c r="E524" s="345"/>
      <c r="F524" s="345"/>
      <c r="G524" s="302"/>
      <c r="H524" s="317"/>
      <c r="I524" s="61"/>
      <c r="J524" s="62"/>
      <c r="K524" s="62"/>
      <c r="L524" s="62"/>
      <c r="M524" s="62"/>
    </row>
    <row r="525" spans="1:15" ht="12.45" thickBot="1">
      <c r="A525" s="202"/>
      <c r="B525" s="338" t="s">
        <v>4684</v>
      </c>
      <c r="C525" s="339"/>
      <c r="D525" s="339"/>
      <c r="E525" s="339"/>
      <c r="F525" s="340"/>
      <c r="G525" s="304"/>
      <c r="H525" s="304"/>
      <c r="I525" s="61"/>
      <c r="J525" s="62"/>
      <c r="K525" s="62"/>
      <c r="L525" s="62"/>
      <c r="M525" s="62"/>
    </row>
    <row r="526" spans="1:15">
      <c r="A526" s="119">
        <v>0</v>
      </c>
      <c r="C526" s="3">
        <v>215374</v>
      </c>
      <c r="D526" s="3" t="s">
        <v>1986</v>
      </c>
      <c r="E526" s="3" t="s">
        <v>1984</v>
      </c>
      <c r="F526" s="3" t="s">
        <v>7</v>
      </c>
      <c r="G526" s="5">
        <v>8.76</v>
      </c>
      <c r="H526" s="5">
        <f>ROUND(G526*Курс_EUR,2)</f>
        <v>919.8</v>
      </c>
      <c r="I526" s="61"/>
      <c r="J526" s="62">
        <f>G526*(1-Скидка_ROXELPRO_Ind)</f>
        <v>8.76</v>
      </c>
      <c r="K526" s="62">
        <f>J526*I526</f>
        <v>0</v>
      </c>
      <c r="L526" s="62">
        <f>H526*(1-Скидка_ROXELPRO_Ind)</f>
        <v>919.8</v>
      </c>
      <c r="M526" s="62">
        <f>I526*L526</f>
        <v>0</v>
      </c>
    </row>
    <row r="527" spans="1:15">
      <c r="A527" s="119">
        <v>0</v>
      </c>
      <c r="C527" s="3">
        <v>215681</v>
      </c>
      <c r="D527" s="3" t="s">
        <v>1987</v>
      </c>
      <c r="E527" s="3" t="s">
        <v>1984</v>
      </c>
      <c r="F527" s="3" t="s">
        <v>7</v>
      </c>
      <c r="G527" s="5">
        <v>11.78</v>
      </c>
      <c r="H527" s="5">
        <f>ROUND(G527*Курс_EUR,2)</f>
        <v>1236.9000000000001</v>
      </c>
      <c r="I527" s="61"/>
      <c r="J527" s="62">
        <f>G527*(1-Скидка_ROXELPRO_Ind)</f>
        <v>11.78</v>
      </c>
      <c r="K527" s="62">
        <f>J527*I527</f>
        <v>0</v>
      </c>
      <c r="L527" s="62">
        <f>H527*(1-Скидка_ROXELPRO_Ind)</f>
        <v>1236.9000000000001</v>
      </c>
      <c r="M527" s="62">
        <f>I527*L527</f>
        <v>0</v>
      </c>
    </row>
    <row r="528" spans="1:15">
      <c r="A528" s="119">
        <v>0</v>
      </c>
      <c r="C528" s="3">
        <v>215682</v>
      </c>
      <c r="D528" s="3" t="s">
        <v>1988</v>
      </c>
      <c r="E528" s="3" t="s">
        <v>1984</v>
      </c>
      <c r="F528" s="3" t="s">
        <v>7</v>
      </c>
      <c r="G528" s="5">
        <v>10.199999999999999</v>
      </c>
      <c r="H528" s="5">
        <f>ROUND(G528*Курс_EUR,2)</f>
        <v>1071</v>
      </c>
      <c r="I528" s="61"/>
      <c r="J528" s="62">
        <f>G528*(1-Скидка_ROXELPRO_Ind)</f>
        <v>10.199999999999999</v>
      </c>
      <c r="K528" s="62">
        <f>J528*I528</f>
        <v>0</v>
      </c>
      <c r="L528" s="62">
        <f>H528*(1-Скидка_ROXELPRO_Ind)</f>
        <v>1071</v>
      </c>
      <c r="M528" s="62">
        <f>I528*L528</f>
        <v>0</v>
      </c>
    </row>
    <row r="529" spans="1:13">
      <c r="A529" s="119">
        <v>0</v>
      </c>
      <c r="B529" s="86"/>
      <c r="C529" s="3">
        <v>215692</v>
      </c>
      <c r="D529" s="3" t="s">
        <v>1989</v>
      </c>
      <c r="E529" s="3" t="s">
        <v>1984</v>
      </c>
      <c r="F529" s="3" t="s">
        <v>7</v>
      </c>
      <c r="G529" s="5">
        <v>10.029999999999999</v>
      </c>
      <c r="H529" s="5">
        <f>ROUND(G529*Курс_EUR,2)</f>
        <v>1053.1500000000001</v>
      </c>
      <c r="I529" s="61"/>
      <c r="J529" s="62">
        <f>G529*(1-Скидка_ROXELPRO_Ind)</f>
        <v>10.029999999999999</v>
      </c>
      <c r="K529" s="62">
        <f>J529*I529</f>
        <v>0</v>
      </c>
      <c r="L529" s="62">
        <f>H529*(1-Скидка_ROXELPRO_Ind)</f>
        <v>1053.1500000000001</v>
      </c>
      <c r="M529" s="62">
        <f>I529*L529</f>
        <v>0</v>
      </c>
    </row>
    <row r="530" spans="1:13" ht="12.45" thickBot="1">
      <c r="A530" s="119"/>
      <c r="C530" s="3"/>
      <c r="D530" s="3"/>
      <c r="E530" s="3"/>
      <c r="F530" s="3"/>
      <c r="G530" s="5"/>
      <c r="H530" s="5"/>
      <c r="I530" s="61"/>
      <c r="J530" s="62"/>
      <c r="K530" s="62"/>
      <c r="L530" s="62"/>
      <c r="M530" s="62"/>
    </row>
    <row r="531" spans="1:13" ht="12.45" thickBot="1">
      <c r="A531" s="119"/>
      <c r="B531" s="338" t="s">
        <v>4673</v>
      </c>
      <c r="C531" s="339"/>
      <c r="D531" s="339"/>
      <c r="E531" s="339"/>
      <c r="F531" s="340"/>
      <c r="G531" s="296"/>
      <c r="H531" s="304"/>
      <c r="I531" s="61"/>
      <c r="J531" s="62"/>
      <c r="K531" s="62"/>
      <c r="L531" s="62"/>
      <c r="M531" s="62"/>
    </row>
    <row r="532" spans="1:13">
      <c r="A532" s="119">
        <v>0</v>
      </c>
      <c r="B532" s="91"/>
      <c r="C532" s="3">
        <v>229124</v>
      </c>
      <c r="D532" s="3" t="s">
        <v>2798</v>
      </c>
      <c r="E532" s="3" t="s">
        <v>2080</v>
      </c>
      <c r="F532" s="3" t="s">
        <v>7</v>
      </c>
      <c r="G532" s="5">
        <v>4.26</v>
      </c>
      <c r="H532" s="5">
        <f>ROUND(G532*Курс_EUR,2)</f>
        <v>447.3</v>
      </c>
      <c r="I532" s="61"/>
      <c r="J532" s="62">
        <f>G532*(1-Скидка_ROXELPRO_Ind)</f>
        <v>4.26</v>
      </c>
      <c r="K532" s="62">
        <f>J532*I532</f>
        <v>0</v>
      </c>
      <c r="L532" s="62">
        <f>H532*(1-Скидка_ROXELPRO_Ind)</f>
        <v>447.3</v>
      </c>
      <c r="M532" s="62">
        <f>I532*L532</f>
        <v>0</v>
      </c>
    </row>
    <row r="533" spans="1:13">
      <c r="A533" s="119">
        <v>0</v>
      </c>
      <c r="B533" s="91"/>
      <c r="C533" s="3">
        <v>229524</v>
      </c>
      <c r="D533" s="3" t="s">
        <v>2799</v>
      </c>
      <c r="E533" s="3" t="s">
        <v>2080</v>
      </c>
      <c r="F533" s="3" t="s">
        <v>7</v>
      </c>
      <c r="G533" s="5">
        <v>9.34</v>
      </c>
      <c r="H533" s="5">
        <f>ROUND(G533*Курс_EUR,2)</f>
        <v>980.7</v>
      </c>
      <c r="I533" s="61"/>
      <c r="J533" s="62">
        <f>G533*(1-Скидка_ROXELPRO_Ind)</f>
        <v>9.34</v>
      </c>
      <c r="K533" s="62">
        <f>J533*I533</f>
        <v>0</v>
      </c>
      <c r="L533" s="62">
        <f>H533*(1-Скидка_ROXELPRO_Ind)</f>
        <v>980.7</v>
      </c>
      <c r="M533" s="62">
        <f>I533*L533</f>
        <v>0</v>
      </c>
    </row>
    <row r="534" spans="1:13" ht="12.45" thickBot="1">
      <c r="A534" s="119"/>
      <c r="C534" s="3"/>
      <c r="D534" s="3"/>
      <c r="E534" s="3"/>
      <c r="F534" s="3"/>
      <c r="G534" s="5"/>
      <c r="H534" s="5"/>
      <c r="I534" s="61"/>
      <c r="J534" s="62"/>
      <c r="K534" s="62"/>
      <c r="L534" s="62"/>
      <c r="M534" s="62"/>
    </row>
    <row r="535" spans="1:13" ht="12.45" thickBot="1">
      <c r="A535" s="119"/>
      <c r="B535" s="338" t="s">
        <v>4685</v>
      </c>
      <c r="C535" s="339"/>
      <c r="D535" s="339"/>
      <c r="E535" s="339"/>
      <c r="F535" s="340"/>
      <c r="G535" s="296"/>
      <c r="H535" s="304"/>
      <c r="I535" s="61"/>
      <c r="J535" s="62"/>
      <c r="K535" s="62"/>
      <c r="L535" s="62"/>
      <c r="M535" s="62"/>
    </row>
    <row r="536" spans="1:13">
      <c r="A536" s="119">
        <v>0</v>
      </c>
      <c r="B536" s="323"/>
      <c r="C536" s="3">
        <v>252531</v>
      </c>
      <c r="D536" s="3" t="s">
        <v>4263</v>
      </c>
      <c r="E536" s="93" t="s">
        <v>4264</v>
      </c>
      <c r="F536" s="93" t="s">
        <v>7</v>
      </c>
      <c r="G536" s="5">
        <v>2.83</v>
      </c>
      <c r="H536" s="5">
        <f t="shared" ref="H536:H542" si="148">ROUND(G536*Курс_EUR,2)</f>
        <v>297.14999999999998</v>
      </c>
      <c r="I536" s="61"/>
      <c r="J536" s="62">
        <f t="shared" ref="J536:J542" si="149">G536*(1-Скидка_ROXELPRO_Ind)</f>
        <v>2.83</v>
      </c>
      <c r="K536" s="62">
        <f t="shared" ref="K536:K542" si="150">J536*I536</f>
        <v>0</v>
      </c>
      <c r="L536" s="62">
        <f t="shared" ref="L536:L542" si="151">H536*(1-Скидка_ROXELPRO_Ind)</f>
        <v>297.14999999999998</v>
      </c>
      <c r="M536" s="62">
        <f t="shared" ref="M536:M542" si="152">I536*L536</f>
        <v>0</v>
      </c>
    </row>
    <row r="537" spans="1:13">
      <c r="A537" s="119">
        <v>0</v>
      </c>
      <c r="B537" s="323"/>
      <c r="C537" s="3">
        <v>252515</v>
      </c>
      <c r="D537" s="3" t="s">
        <v>4265</v>
      </c>
      <c r="E537" s="93" t="s">
        <v>7</v>
      </c>
      <c r="F537" s="93" t="s">
        <v>7</v>
      </c>
      <c r="G537" s="5">
        <v>2.63</v>
      </c>
      <c r="H537" s="5">
        <f t="shared" si="148"/>
        <v>276.14999999999998</v>
      </c>
      <c r="I537" s="61"/>
      <c r="J537" s="62">
        <f t="shared" si="149"/>
        <v>2.63</v>
      </c>
      <c r="K537" s="62">
        <f t="shared" si="150"/>
        <v>0</v>
      </c>
      <c r="L537" s="62">
        <f t="shared" si="151"/>
        <v>276.14999999999998</v>
      </c>
      <c r="M537" s="62">
        <f t="shared" si="152"/>
        <v>0</v>
      </c>
    </row>
    <row r="538" spans="1:13">
      <c r="A538" s="119">
        <v>0</v>
      </c>
      <c r="B538" s="323"/>
      <c r="C538" s="3">
        <v>252545</v>
      </c>
      <c r="D538" s="3" t="s">
        <v>4266</v>
      </c>
      <c r="E538" s="93" t="s">
        <v>7</v>
      </c>
      <c r="F538" s="93" t="s">
        <v>7</v>
      </c>
      <c r="G538" s="5">
        <v>8.75</v>
      </c>
      <c r="H538" s="5">
        <f t="shared" si="148"/>
        <v>918.75</v>
      </c>
      <c r="I538" s="61"/>
      <c r="J538" s="62">
        <f t="shared" si="149"/>
        <v>8.75</v>
      </c>
      <c r="K538" s="62">
        <f t="shared" si="150"/>
        <v>0</v>
      </c>
      <c r="L538" s="62">
        <f t="shared" si="151"/>
        <v>918.75</v>
      </c>
      <c r="M538" s="62">
        <f t="shared" si="152"/>
        <v>0</v>
      </c>
    </row>
    <row r="539" spans="1:13">
      <c r="A539" s="119">
        <v>0</v>
      </c>
      <c r="B539" s="125"/>
      <c r="C539" s="3">
        <v>252585</v>
      </c>
      <c r="D539" s="3" t="s">
        <v>2040</v>
      </c>
      <c r="E539" s="93" t="s">
        <v>2081</v>
      </c>
      <c r="F539" s="93" t="s">
        <v>7</v>
      </c>
      <c r="G539" s="5">
        <v>23.05</v>
      </c>
      <c r="H539" s="5">
        <f t="shared" si="148"/>
        <v>2420.25</v>
      </c>
      <c r="I539" s="61"/>
      <c r="J539" s="62">
        <f t="shared" si="149"/>
        <v>23.05</v>
      </c>
      <c r="K539" s="62">
        <f t="shared" si="150"/>
        <v>0</v>
      </c>
      <c r="L539" s="62">
        <f t="shared" si="151"/>
        <v>2420.25</v>
      </c>
      <c r="M539" s="62">
        <f t="shared" si="152"/>
        <v>0</v>
      </c>
    </row>
    <row r="540" spans="1:13">
      <c r="A540" s="119">
        <v>0</v>
      </c>
      <c r="B540" s="91"/>
      <c r="C540" s="3">
        <v>255410</v>
      </c>
      <c r="D540" s="3" t="s">
        <v>2041</v>
      </c>
      <c r="E540" s="93" t="s">
        <v>2082</v>
      </c>
      <c r="F540" s="93" t="s">
        <v>7</v>
      </c>
      <c r="G540" s="5">
        <v>2.67</v>
      </c>
      <c r="H540" s="5">
        <f t="shared" si="148"/>
        <v>280.35000000000002</v>
      </c>
      <c r="I540" s="61"/>
      <c r="J540" s="62">
        <f t="shared" si="149"/>
        <v>2.67</v>
      </c>
      <c r="K540" s="62">
        <f t="shared" si="150"/>
        <v>0</v>
      </c>
      <c r="L540" s="62">
        <f t="shared" si="151"/>
        <v>280.35000000000002</v>
      </c>
      <c r="M540" s="62">
        <f t="shared" si="152"/>
        <v>0</v>
      </c>
    </row>
    <row r="541" spans="1:13">
      <c r="A541" s="119">
        <v>0</v>
      </c>
      <c r="B541" s="324"/>
      <c r="C541" s="3">
        <v>255450</v>
      </c>
      <c r="D541" s="3" t="s">
        <v>4267</v>
      </c>
      <c r="E541" s="93" t="s">
        <v>4264</v>
      </c>
      <c r="F541" s="93" t="s">
        <v>7</v>
      </c>
      <c r="G541" s="5">
        <v>2.5499999999999998</v>
      </c>
      <c r="H541" s="5">
        <f t="shared" si="148"/>
        <v>267.75</v>
      </c>
      <c r="I541" s="61"/>
      <c r="J541" s="62">
        <f t="shared" si="149"/>
        <v>2.5499999999999998</v>
      </c>
      <c r="K541" s="62">
        <f t="shared" si="150"/>
        <v>0</v>
      </c>
      <c r="L541" s="62">
        <f t="shared" si="151"/>
        <v>267.75</v>
      </c>
      <c r="M541" s="62">
        <f t="shared" si="152"/>
        <v>0</v>
      </c>
    </row>
    <row r="542" spans="1:13">
      <c r="A542" s="119">
        <v>0</v>
      </c>
      <c r="B542" s="86"/>
      <c r="C542" s="3">
        <v>259440</v>
      </c>
      <c r="D542" s="3" t="s">
        <v>2042</v>
      </c>
      <c r="E542" s="93" t="s">
        <v>2083</v>
      </c>
      <c r="F542" s="93" t="s">
        <v>7</v>
      </c>
      <c r="G542" s="5">
        <v>5.28</v>
      </c>
      <c r="H542" s="5">
        <f t="shared" si="148"/>
        <v>554.4</v>
      </c>
      <c r="I542" s="61"/>
      <c r="J542" s="62">
        <f t="shared" si="149"/>
        <v>5.28</v>
      </c>
      <c r="K542" s="62">
        <f t="shared" si="150"/>
        <v>0</v>
      </c>
      <c r="L542" s="62">
        <f t="shared" si="151"/>
        <v>554.4</v>
      </c>
      <c r="M542" s="62">
        <f t="shared" si="152"/>
        <v>0</v>
      </c>
    </row>
    <row r="543" spans="1:13">
      <c r="C543" s="35"/>
      <c r="D543" s="35"/>
      <c r="E543" s="35"/>
      <c r="F543" s="35"/>
      <c r="G543" s="82"/>
      <c r="H543" s="82"/>
    </row>
    <row r="544" spans="1:13">
      <c r="C544" s="12" t="s">
        <v>4874</v>
      </c>
    </row>
    <row r="545" spans="3:3">
      <c r="C545" s="12" t="s">
        <v>45</v>
      </c>
    </row>
  </sheetData>
  <autoFilter ref="A7:M542" xr:uid="{00000000-0001-0000-0300-000000000000}"/>
  <mergeCells count="30">
    <mergeCell ref="B531:F531"/>
    <mergeCell ref="B535:F535"/>
    <mergeCell ref="B197:F197"/>
    <mergeCell ref="B201:F201"/>
    <mergeCell ref="B218:F218"/>
    <mergeCell ref="B231:F231"/>
    <mergeCell ref="B269:F269"/>
    <mergeCell ref="B385:F385"/>
    <mergeCell ref="B392:F392"/>
    <mergeCell ref="B437:F437"/>
    <mergeCell ref="B459:F459"/>
    <mergeCell ref="B490:F490"/>
    <mergeCell ref="B508:F508"/>
    <mergeCell ref="B521:F521"/>
    <mergeCell ref="B524:F524"/>
    <mergeCell ref="B525:F525"/>
    <mergeCell ref="B335:F335"/>
    <mergeCell ref="B2:G2"/>
    <mergeCell ref="B3:G3"/>
    <mergeCell ref="B9:F9"/>
    <mergeCell ref="B8:F8"/>
    <mergeCell ref="B36:F36"/>
    <mergeCell ref="B54:F54"/>
    <mergeCell ref="B79:F79"/>
    <mergeCell ref="B227:F227"/>
    <mergeCell ref="B87:F87"/>
    <mergeCell ref="B134:F134"/>
    <mergeCell ref="B146:F146"/>
    <mergeCell ref="B153:F153"/>
    <mergeCell ref="B181:F181"/>
  </mergeCells>
  <hyperlinks>
    <hyperlink ref="E6" location="Содержание!A1" display="Содержание" xr:uid="{F01B3F3B-4D06-494F-AEB5-6B629D5021BA}"/>
  </hyperlinks>
  <pageMargins left="0.11811023622047245" right="0.11811023622047245" top="0.55118110236220474" bottom="0.55118110236220474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5F00-6E9E-46FF-BCE2-F2B5DF37AABB}">
  <dimension ref="A2:R115"/>
  <sheetViews>
    <sheetView workbookViewId="0">
      <pane xSplit="7" ySplit="6" topLeftCell="H7" activePane="bottomRight" state="frozen"/>
      <selection activeCell="B1" sqref="B1"/>
      <selection pane="topRight" activeCell="H1" sqref="H1"/>
      <selection pane="bottomLeft" activeCell="B7" sqref="B7"/>
      <selection pane="bottomRight" activeCell="B1" sqref="B1"/>
    </sheetView>
  </sheetViews>
  <sheetFormatPr defaultColWidth="9.15234375" defaultRowHeight="12" outlineLevelCol="1"/>
  <cols>
    <col min="1" max="1" width="8.15234375" style="1" hidden="1" customWidth="1" outlineLevel="1"/>
    <col min="2" max="2" width="12.3046875" style="1" customWidth="1" collapsed="1"/>
    <col min="3" max="3" width="21.53515625" style="1" customWidth="1"/>
    <col min="4" max="7" width="8.84375" style="1" customWidth="1"/>
    <col min="8" max="9" width="8.15234375" style="1" customWidth="1"/>
    <col min="10" max="11" width="8" style="1" customWidth="1"/>
    <col min="12" max="15" width="8.53515625" style="1" customWidth="1" outlineLevel="1"/>
    <col min="16" max="16" width="9.53515625" style="1" customWidth="1" outlineLevel="1"/>
    <col min="17" max="17" width="2.15234375" style="1" customWidth="1" outlineLevel="1"/>
    <col min="18" max="18" width="9.15234375" style="1" outlineLevel="1"/>
    <col min="19" max="16384" width="9.15234375" style="1"/>
  </cols>
  <sheetData>
    <row r="2" spans="1:18" ht="15.9">
      <c r="B2" s="329" t="s">
        <v>0</v>
      </c>
      <c r="C2" s="329"/>
      <c r="D2" s="329"/>
      <c r="E2" s="329"/>
      <c r="F2" s="329"/>
      <c r="G2" s="329"/>
      <c r="H2" s="329"/>
      <c r="I2" s="248"/>
      <c r="J2" s="248"/>
      <c r="K2" s="248"/>
      <c r="L2" s="248"/>
    </row>
    <row r="3" spans="1:18" ht="15.9">
      <c r="B3" s="329" t="s">
        <v>3243</v>
      </c>
      <c r="C3" s="329"/>
      <c r="D3" s="329"/>
      <c r="E3" s="329"/>
      <c r="F3" s="329"/>
      <c r="G3" s="329"/>
      <c r="H3" s="329"/>
      <c r="I3" s="248"/>
      <c r="J3" s="248"/>
      <c r="K3" s="248"/>
      <c r="L3" s="248"/>
    </row>
    <row r="4" spans="1:18">
      <c r="B4" s="1" t="s">
        <v>3164</v>
      </c>
      <c r="H4" s="2"/>
      <c r="I4" s="2"/>
      <c r="J4" s="2"/>
      <c r="K4" s="2"/>
      <c r="L4" s="2"/>
      <c r="M4" s="44" t="s">
        <v>1595</v>
      </c>
      <c r="N4" s="45">
        <v>0</v>
      </c>
      <c r="O4" s="279"/>
      <c r="P4" s="279"/>
    </row>
    <row r="5" spans="1:18" ht="15" thickBot="1">
      <c r="B5" s="1" t="s">
        <v>1</v>
      </c>
      <c r="H5" s="40" t="s">
        <v>1716</v>
      </c>
      <c r="I5" s="40"/>
      <c r="M5" s="44" t="s">
        <v>1596</v>
      </c>
      <c r="N5" s="33">
        <f>SUM(N10:N113)</f>
        <v>0</v>
      </c>
      <c r="O5" s="44" t="s">
        <v>4582</v>
      </c>
      <c r="P5" s="33">
        <f>SUM(P10:P113)</f>
        <v>0</v>
      </c>
    </row>
    <row r="6" spans="1:18" ht="24.45" thickBot="1">
      <c r="A6" s="194" t="s">
        <v>2743</v>
      </c>
      <c r="B6" s="15" t="s">
        <v>2</v>
      </c>
      <c r="C6" s="28" t="s">
        <v>3244</v>
      </c>
      <c r="D6" s="28" t="s">
        <v>3245</v>
      </c>
      <c r="E6" s="28" t="s">
        <v>3246</v>
      </c>
      <c r="F6" s="28" t="s">
        <v>3247</v>
      </c>
      <c r="G6" s="28" t="s">
        <v>3248</v>
      </c>
      <c r="H6" s="28" t="s">
        <v>4327</v>
      </c>
      <c r="I6" s="28" t="s">
        <v>4826</v>
      </c>
      <c r="J6" s="28" t="s">
        <v>4328</v>
      </c>
      <c r="K6" s="16" t="s">
        <v>4505</v>
      </c>
      <c r="L6" s="278" t="s">
        <v>1598</v>
      </c>
      <c r="M6" s="56" t="s">
        <v>1597</v>
      </c>
      <c r="N6" s="56" t="s">
        <v>4580</v>
      </c>
      <c r="O6" s="56" t="s">
        <v>1597</v>
      </c>
      <c r="P6" s="57" t="s">
        <v>4581</v>
      </c>
    </row>
    <row r="7" spans="1:18">
      <c r="A7" s="176"/>
      <c r="B7" s="283" t="s">
        <v>4329</v>
      </c>
      <c r="C7" s="87"/>
      <c r="D7" s="3"/>
      <c r="E7" s="3"/>
      <c r="F7" s="3"/>
      <c r="G7" s="3"/>
      <c r="H7" s="5"/>
      <c r="I7" s="5"/>
      <c r="J7" s="5"/>
      <c r="K7" s="184"/>
      <c r="L7" s="68"/>
      <c r="M7" s="284"/>
      <c r="N7" s="68"/>
      <c r="O7" s="76"/>
      <c r="P7" s="76"/>
    </row>
    <row r="8" spans="1:18">
      <c r="A8" s="176">
        <v>0</v>
      </c>
      <c r="B8" s="185" t="s">
        <v>4686</v>
      </c>
      <c r="C8" s="87"/>
      <c r="D8" s="3">
        <v>4</v>
      </c>
      <c r="E8" s="3">
        <v>13</v>
      </c>
      <c r="F8" s="3">
        <v>3</v>
      </c>
      <c r="G8" s="3">
        <v>43</v>
      </c>
      <c r="H8" s="5">
        <v>4</v>
      </c>
      <c r="I8" s="5"/>
      <c r="J8" s="5"/>
      <c r="K8" s="184">
        <f>ROUND(H8*Курс_EUR,2)</f>
        <v>420</v>
      </c>
      <c r="L8" s="61"/>
      <c r="M8" s="175">
        <f>H8*(1-Скидка_ROXELPRO_burrs)</f>
        <v>4</v>
      </c>
      <c r="N8" s="62">
        <f>M8*L8</f>
        <v>0</v>
      </c>
      <c r="O8" s="62">
        <f>K8*(1-Скидка_ROXELPRO_burrs)</f>
        <v>420</v>
      </c>
      <c r="P8" s="62">
        <f>L8*O8</f>
        <v>0</v>
      </c>
    </row>
    <row r="9" spans="1:18">
      <c r="A9" s="176">
        <v>0</v>
      </c>
      <c r="B9" s="185" t="s">
        <v>4827</v>
      </c>
      <c r="C9" s="87"/>
      <c r="D9" s="3">
        <v>6</v>
      </c>
      <c r="E9" s="3">
        <v>13</v>
      </c>
      <c r="F9" s="3">
        <v>3</v>
      </c>
      <c r="G9" s="3">
        <v>51</v>
      </c>
      <c r="H9" s="5"/>
      <c r="I9" s="5">
        <v>5.2</v>
      </c>
      <c r="J9" s="5"/>
      <c r="K9" s="184">
        <f>ROUND(I9*Курс_EUR,2)</f>
        <v>546</v>
      </c>
      <c r="L9" s="61"/>
      <c r="M9" s="175">
        <f>I9*(1-Скидка_ROXELPRO_burrs)</f>
        <v>5.2</v>
      </c>
      <c r="N9" s="62">
        <f>M9*L9</f>
        <v>0</v>
      </c>
      <c r="O9" s="62">
        <f>K9*(1-Скидка_ROXELPRO_burrs)</f>
        <v>546</v>
      </c>
      <c r="P9" s="62">
        <f>L9*O9</f>
        <v>0</v>
      </c>
      <c r="R9" s="83"/>
    </row>
    <row r="10" spans="1:18">
      <c r="A10" s="176">
        <v>0</v>
      </c>
      <c r="B10" s="177" t="s">
        <v>4687</v>
      </c>
      <c r="C10" s="87"/>
      <c r="D10" s="170">
        <v>8</v>
      </c>
      <c r="E10" s="170">
        <v>20</v>
      </c>
      <c r="F10" s="170">
        <v>6</v>
      </c>
      <c r="G10" s="170">
        <v>64</v>
      </c>
      <c r="H10" s="7">
        <v>8.5500000000000007</v>
      </c>
      <c r="I10" s="7"/>
      <c r="J10" s="7"/>
      <c r="K10" s="184">
        <f>ROUND(H10*Курс_EUR,2)</f>
        <v>897.75</v>
      </c>
      <c r="L10" s="61"/>
      <c r="M10" s="175">
        <f>H10*(1-Скидка_ROXELPRO_burrs)</f>
        <v>8.5500000000000007</v>
      </c>
      <c r="N10" s="62">
        <f>M10*L10</f>
        <v>0</v>
      </c>
      <c r="O10" s="62">
        <f>K10*(1-Скидка_ROXELPRO_burrs)</f>
        <v>897.75</v>
      </c>
      <c r="P10" s="62">
        <f>L10*O10</f>
        <v>0</v>
      </c>
    </row>
    <row r="11" spans="1:18">
      <c r="A11" s="176">
        <v>0</v>
      </c>
      <c r="B11" s="177" t="s">
        <v>4332</v>
      </c>
      <c r="C11" s="87"/>
      <c r="D11" s="170">
        <v>10</v>
      </c>
      <c r="E11" s="170">
        <v>20</v>
      </c>
      <c r="F11" s="170">
        <v>6</v>
      </c>
      <c r="G11" s="170">
        <v>65</v>
      </c>
      <c r="H11" s="7">
        <v>10.81</v>
      </c>
      <c r="I11" s="7"/>
      <c r="J11" s="7"/>
      <c r="K11" s="184">
        <f>ROUND(H11*Курс_EUR,2)</f>
        <v>1135.05</v>
      </c>
      <c r="L11" s="61"/>
      <c r="M11" s="175">
        <f>H11*(1-Скидка_ROXELPRO_burrs)</f>
        <v>10.81</v>
      </c>
      <c r="N11" s="62">
        <f>M11*L11</f>
        <v>0</v>
      </c>
      <c r="O11" s="62">
        <f>K11*(1-Скидка_ROXELPRO_burrs)</f>
        <v>1135.05</v>
      </c>
      <c r="P11" s="62">
        <f t="shared" ref="P11:P77" si="0">L11*O11</f>
        <v>0</v>
      </c>
    </row>
    <row r="12" spans="1:18">
      <c r="A12" s="176">
        <v>0</v>
      </c>
      <c r="B12" s="177" t="s">
        <v>4333</v>
      </c>
      <c r="C12" s="87"/>
      <c r="D12" s="170">
        <v>16</v>
      </c>
      <c r="E12" s="170">
        <v>25</v>
      </c>
      <c r="F12" s="170">
        <v>6</v>
      </c>
      <c r="G12" s="170">
        <v>70</v>
      </c>
      <c r="H12" s="7">
        <v>26.4</v>
      </c>
      <c r="I12" s="7"/>
      <c r="J12" s="7"/>
      <c r="K12" s="184">
        <f>ROUND(H12*Курс_EUR,2)</f>
        <v>2772</v>
      </c>
      <c r="L12" s="61"/>
      <c r="M12" s="175">
        <f>H12*(1-Скидка_ROXELPRO_burrs)</f>
        <v>26.4</v>
      </c>
      <c r="N12" s="62">
        <f>M12*L12</f>
        <v>0</v>
      </c>
      <c r="O12" s="62">
        <f>K12*(1-Скидка_ROXELPRO_burrs)</f>
        <v>2772</v>
      </c>
      <c r="P12" s="62">
        <f t="shared" si="0"/>
        <v>0</v>
      </c>
    </row>
    <row r="13" spans="1:18">
      <c r="A13" s="176"/>
      <c r="B13" s="177"/>
      <c r="C13" s="87"/>
      <c r="D13" s="170"/>
      <c r="E13" s="170"/>
      <c r="F13" s="170"/>
      <c r="G13" s="170"/>
      <c r="H13" s="7"/>
      <c r="I13" s="7"/>
      <c r="J13" s="7"/>
      <c r="K13" s="178"/>
      <c r="L13" s="112"/>
      <c r="M13" s="249"/>
      <c r="N13" s="112"/>
      <c r="O13" s="62"/>
      <c r="P13" s="62"/>
    </row>
    <row r="14" spans="1:18">
      <c r="A14" s="176"/>
      <c r="B14" s="177"/>
      <c r="C14" s="87"/>
      <c r="D14" s="6"/>
      <c r="E14" s="6"/>
      <c r="F14" s="6"/>
      <c r="G14" s="6"/>
      <c r="H14" s="7"/>
      <c r="I14" s="7"/>
      <c r="J14" s="7"/>
      <c r="K14" s="178"/>
      <c r="L14" s="112"/>
      <c r="M14" s="249"/>
      <c r="N14" s="112"/>
      <c r="O14" s="62"/>
      <c r="P14" s="62"/>
    </row>
    <row r="15" spans="1:18" ht="12.45" thickBot="1">
      <c r="A15" s="176"/>
      <c r="B15" s="177"/>
      <c r="C15" s="87"/>
      <c r="D15" s="6"/>
      <c r="E15" s="6"/>
      <c r="F15" s="6"/>
      <c r="G15" s="6"/>
      <c r="H15" s="7"/>
      <c r="I15" s="7"/>
      <c r="J15" s="7"/>
      <c r="K15" s="178"/>
      <c r="L15" s="112"/>
      <c r="M15" s="249"/>
      <c r="N15" s="112"/>
      <c r="O15" s="62"/>
      <c r="P15" s="62"/>
    </row>
    <row r="16" spans="1:18">
      <c r="A16" s="176"/>
      <c r="B16" s="171" t="s">
        <v>3249</v>
      </c>
      <c r="C16" s="172"/>
      <c r="D16" s="173"/>
      <c r="E16" s="173"/>
      <c r="F16" s="173"/>
      <c r="G16" s="173"/>
      <c r="H16" s="250"/>
      <c r="I16" s="250"/>
      <c r="J16" s="250"/>
      <c r="K16" s="174"/>
      <c r="L16" s="61"/>
      <c r="M16" s="175"/>
      <c r="N16" s="62"/>
      <c r="O16" s="62"/>
      <c r="P16" s="62"/>
    </row>
    <row r="17" spans="1:18">
      <c r="A17" s="176">
        <v>0</v>
      </c>
      <c r="B17" s="177" t="s">
        <v>4828</v>
      </c>
      <c r="C17" s="87"/>
      <c r="D17" s="170">
        <v>3</v>
      </c>
      <c r="E17" s="170">
        <v>7</v>
      </c>
      <c r="F17" s="170">
        <v>3</v>
      </c>
      <c r="G17" s="170">
        <v>38</v>
      </c>
      <c r="H17" s="7"/>
      <c r="I17" s="7">
        <v>4</v>
      </c>
      <c r="J17" s="7"/>
      <c r="K17" s="184">
        <f>ROUND(I17*Курс_EUR,2)</f>
        <v>420</v>
      </c>
      <c r="L17" s="61"/>
      <c r="M17" s="175">
        <f>I17*(1-Скидка_ROXELPRO_burrs)</f>
        <v>4</v>
      </c>
      <c r="N17" s="62">
        <f t="shared" ref="N17:N22" si="1">M17*L17</f>
        <v>0</v>
      </c>
      <c r="O17" s="62">
        <f t="shared" ref="O17:O22" si="2">K17*(1-Скидка_ROXELPRO_burrs)</f>
        <v>420</v>
      </c>
      <c r="P17" s="62">
        <f>L17*O17</f>
        <v>0</v>
      </c>
      <c r="R17" s="83"/>
    </row>
    <row r="18" spans="1:18">
      <c r="A18" s="176">
        <v>0</v>
      </c>
      <c r="B18" s="177" t="s">
        <v>3259</v>
      </c>
      <c r="C18" s="87"/>
      <c r="D18" s="170">
        <v>6</v>
      </c>
      <c r="E18" s="170">
        <v>16</v>
      </c>
      <c r="F18" s="170">
        <v>6</v>
      </c>
      <c r="G18" s="170">
        <v>50</v>
      </c>
      <c r="H18" s="7">
        <v>11.55</v>
      </c>
      <c r="I18" s="7"/>
      <c r="J18" s="7"/>
      <c r="K18" s="184">
        <f>ROUND(H18*Курс_EUR,2)</f>
        <v>1212.75</v>
      </c>
      <c r="L18" s="61"/>
      <c r="M18" s="175">
        <f>H18*(1-Скидка_ROXELPRO_burrs)</f>
        <v>11.55</v>
      </c>
      <c r="N18" s="62">
        <f t="shared" si="1"/>
        <v>0</v>
      </c>
      <c r="O18" s="62">
        <f t="shared" si="2"/>
        <v>1212.75</v>
      </c>
      <c r="P18" s="62">
        <f t="shared" si="0"/>
        <v>0</v>
      </c>
    </row>
    <row r="19" spans="1:18">
      <c r="A19" s="176">
        <v>0</v>
      </c>
      <c r="B19" s="177" t="s">
        <v>4829</v>
      </c>
      <c r="C19" s="87"/>
      <c r="D19" s="170">
        <v>8</v>
      </c>
      <c r="E19" s="170">
        <v>20</v>
      </c>
      <c r="F19" s="170">
        <v>6</v>
      </c>
      <c r="G19" s="170">
        <v>65</v>
      </c>
      <c r="H19" s="7">
        <v>8.68</v>
      </c>
      <c r="I19" s="7"/>
      <c r="J19" s="7"/>
      <c r="K19" s="184">
        <f>ROUND(H19*Курс_EUR,2)</f>
        <v>911.4</v>
      </c>
      <c r="L19" s="61"/>
      <c r="M19" s="175">
        <f>H19*(1-Скидка_ROXELPRO_burrs)</f>
        <v>8.68</v>
      </c>
      <c r="N19" s="62">
        <f t="shared" si="1"/>
        <v>0</v>
      </c>
      <c r="O19" s="62">
        <f t="shared" si="2"/>
        <v>911.4</v>
      </c>
      <c r="P19" s="62">
        <f t="shared" ref="P19" si="3">L19*O19</f>
        <v>0</v>
      </c>
      <c r="R19" s="83"/>
    </row>
    <row r="20" spans="1:18">
      <c r="A20" s="176">
        <v>0</v>
      </c>
      <c r="B20" s="177" t="s">
        <v>3260</v>
      </c>
      <c r="C20" s="87"/>
      <c r="D20" s="170">
        <v>10</v>
      </c>
      <c r="E20" s="170">
        <v>20</v>
      </c>
      <c r="F20" s="170">
        <v>6</v>
      </c>
      <c r="G20" s="170">
        <v>65</v>
      </c>
      <c r="H20" s="7">
        <v>11.02</v>
      </c>
      <c r="I20" s="7"/>
      <c r="J20" s="7"/>
      <c r="K20" s="184">
        <f>ROUND(H20*Курс_EUR,2)</f>
        <v>1157.0999999999999</v>
      </c>
      <c r="L20" s="61"/>
      <c r="M20" s="175">
        <f>H20*(1-Скидка_ROXELPRO_burrs)</f>
        <v>11.02</v>
      </c>
      <c r="N20" s="62">
        <f t="shared" si="1"/>
        <v>0</v>
      </c>
      <c r="O20" s="62">
        <f t="shared" si="2"/>
        <v>1157.0999999999999</v>
      </c>
      <c r="P20" s="62">
        <f t="shared" si="0"/>
        <v>0</v>
      </c>
    </row>
    <row r="21" spans="1:18">
      <c r="A21" s="176">
        <v>0</v>
      </c>
      <c r="B21" s="177" t="s">
        <v>3261</v>
      </c>
      <c r="C21" s="87"/>
      <c r="D21" s="170">
        <v>12</v>
      </c>
      <c r="E21" s="170">
        <v>25</v>
      </c>
      <c r="F21" s="170">
        <v>6</v>
      </c>
      <c r="G21" s="170">
        <v>70</v>
      </c>
      <c r="H21" s="7">
        <v>17.23</v>
      </c>
      <c r="I21" s="7"/>
      <c r="J21" s="7"/>
      <c r="K21" s="184">
        <f>ROUND(H21*Курс_EUR,2)</f>
        <v>1809.15</v>
      </c>
      <c r="L21" s="61"/>
      <c r="M21" s="175">
        <f>H21*(1-Скидка_ROXELPRO_burrs)</f>
        <v>17.23</v>
      </c>
      <c r="N21" s="62">
        <f t="shared" si="1"/>
        <v>0</v>
      </c>
      <c r="O21" s="62">
        <f t="shared" si="2"/>
        <v>1809.15</v>
      </c>
      <c r="P21" s="62">
        <f t="shared" si="0"/>
        <v>0</v>
      </c>
    </row>
    <row r="22" spans="1:18">
      <c r="A22" s="176">
        <v>0</v>
      </c>
      <c r="B22" s="177" t="s">
        <v>4334</v>
      </c>
      <c r="C22" s="87"/>
      <c r="D22" s="170">
        <v>16</v>
      </c>
      <c r="E22" s="170">
        <v>25</v>
      </c>
      <c r="F22" s="170">
        <v>6</v>
      </c>
      <c r="G22" s="170">
        <v>70</v>
      </c>
      <c r="H22" s="7">
        <v>27.49</v>
      </c>
      <c r="I22" s="7"/>
      <c r="J22" s="7"/>
      <c r="K22" s="184">
        <f>ROUND(H22*Курс_EUR,2)</f>
        <v>2886.45</v>
      </c>
      <c r="L22" s="61"/>
      <c r="M22" s="175">
        <f>H22*(1-Скидка_ROXELPRO_burrs)</f>
        <v>27.49</v>
      </c>
      <c r="N22" s="62">
        <f t="shared" si="1"/>
        <v>0</v>
      </c>
      <c r="O22" s="62">
        <f t="shared" si="2"/>
        <v>2886.45</v>
      </c>
      <c r="P22" s="62">
        <f t="shared" si="0"/>
        <v>0</v>
      </c>
    </row>
    <row r="23" spans="1:18" ht="12.45" thickBot="1">
      <c r="A23" s="176"/>
      <c r="B23" s="179"/>
      <c r="C23" s="180"/>
      <c r="D23" s="181"/>
      <c r="E23" s="181"/>
      <c r="F23" s="181"/>
      <c r="G23" s="181"/>
      <c r="H23" s="251"/>
      <c r="I23" s="251"/>
      <c r="J23" s="251"/>
      <c r="K23" s="182"/>
      <c r="L23" s="61"/>
      <c r="M23" s="175"/>
      <c r="N23" s="62"/>
      <c r="O23" s="62"/>
      <c r="P23" s="62"/>
    </row>
    <row r="24" spans="1:18">
      <c r="A24" s="176"/>
      <c r="B24" s="171" t="s">
        <v>3250</v>
      </c>
      <c r="C24" s="172"/>
      <c r="D24" s="183"/>
      <c r="E24" s="183"/>
      <c r="F24" s="183"/>
      <c r="G24" s="183"/>
      <c r="H24" s="250"/>
      <c r="I24" s="250"/>
      <c r="J24" s="250"/>
      <c r="K24" s="174"/>
      <c r="L24" s="61"/>
      <c r="M24" s="175"/>
      <c r="N24" s="62"/>
      <c r="O24" s="62"/>
      <c r="P24" s="62"/>
    </row>
    <row r="25" spans="1:18">
      <c r="A25" s="176">
        <v>0</v>
      </c>
      <c r="B25" s="185" t="s">
        <v>4688</v>
      </c>
      <c r="C25" s="87"/>
      <c r="D25" s="120">
        <v>2</v>
      </c>
      <c r="E25" s="3">
        <v>10</v>
      </c>
      <c r="F25" s="3">
        <v>3</v>
      </c>
      <c r="G25" s="3">
        <v>40</v>
      </c>
      <c r="H25" s="5">
        <v>4</v>
      </c>
      <c r="I25" s="5"/>
      <c r="J25" s="5"/>
      <c r="K25" s="184">
        <f t="shared" ref="K25:K26" si="4">ROUND(H25*Курс_EUR,2)</f>
        <v>420</v>
      </c>
      <c r="L25" s="61"/>
      <c r="M25" s="175">
        <f t="shared" ref="M25:M26" si="5">H25*(1-Скидка_ROXELPRO_burrs)</f>
        <v>4</v>
      </c>
      <c r="N25" s="62">
        <f t="shared" ref="N25:N26" si="6">M25*L25</f>
        <v>0</v>
      </c>
      <c r="O25" s="62">
        <f t="shared" ref="O25:O26" si="7">K25*(1-Скидка_ROXELPRO_burrs)</f>
        <v>420</v>
      </c>
      <c r="P25" s="62">
        <f t="shared" ref="P25:P26" si="8">L25*O25</f>
        <v>0</v>
      </c>
    </row>
    <row r="26" spans="1:18">
      <c r="A26" s="176">
        <v>0</v>
      </c>
      <c r="B26" s="185" t="s">
        <v>4689</v>
      </c>
      <c r="C26" s="87"/>
      <c r="D26" s="120">
        <v>3</v>
      </c>
      <c r="E26" s="3">
        <v>14</v>
      </c>
      <c r="F26" s="3">
        <v>3</v>
      </c>
      <c r="G26" s="3">
        <v>43</v>
      </c>
      <c r="H26" s="5">
        <v>5</v>
      </c>
      <c r="I26" s="5"/>
      <c r="J26" s="5"/>
      <c r="K26" s="184">
        <f t="shared" si="4"/>
        <v>525</v>
      </c>
      <c r="L26" s="61"/>
      <c r="M26" s="175">
        <f t="shared" si="5"/>
        <v>5</v>
      </c>
      <c r="N26" s="62">
        <f t="shared" si="6"/>
        <v>0</v>
      </c>
      <c r="O26" s="62">
        <f t="shared" si="7"/>
        <v>525</v>
      </c>
      <c r="P26" s="62">
        <f t="shared" si="8"/>
        <v>0</v>
      </c>
    </row>
    <row r="27" spans="1:18">
      <c r="A27" s="176">
        <v>0</v>
      </c>
      <c r="B27" s="177" t="s">
        <v>3262</v>
      </c>
      <c r="C27" s="87"/>
      <c r="D27" s="120">
        <v>6</v>
      </c>
      <c r="E27" s="3">
        <v>16</v>
      </c>
      <c r="F27" s="3">
        <v>6</v>
      </c>
      <c r="G27" s="3">
        <v>50</v>
      </c>
      <c r="H27" s="5">
        <v>11.9</v>
      </c>
      <c r="I27" s="5"/>
      <c r="J27" s="7"/>
      <c r="K27" s="184">
        <f t="shared" ref="K27:K33" si="9">ROUND(H27*Курс_EUR,2)</f>
        <v>1249.5</v>
      </c>
      <c r="L27" s="61"/>
      <c r="M27" s="175">
        <f t="shared" ref="M27:M33" si="10">H27*(1-Скидка_ROXELPRO_burrs)</f>
        <v>11.9</v>
      </c>
      <c r="N27" s="62">
        <f t="shared" ref="N27:N33" si="11">M27*L27</f>
        <v>0</v>
      </c>
      <c r="O27" s="62">
        <f t="shared" ref="O27:O33" si="12">K27*(1-Скидка_ROXELPRO_burrs)</f>
        <v>1249.5</v>
      </c>
      <c r="P27" s="62">
        <f t="shared" si="0"/>
        <v>0</v>
      </c>
    </row>
    <row r="28" spans="1:18">
      <c r="A28" s="176">
        <v>0</v>
      </c>
      <c r="B28" s="177" t="s">
        <v>4695</v>
      </c>
      <c r="C28" s="87"/>
      <c r="D28" s="120">
        <v>8</v>
      </c>
      <c r="E28" s="3">
        <v>20</v>
      </c>
      <c r="F28" s="3">
        <v>6</v>
      </c>
      <c r="G28" s="3">
        <v>64</v>
      </c>
      <c r="H28" s="5">
        <v>8.1300000000000008</v>
      </c>
      <c r="I28" s="5"/>
      <c r="J28" s="7"/>
      <c r="K28" s="184">
        <f t="shared" si="9"/>
        <v>853.65</v>
      </c>
      <c r="L28" s="61"/>
      <c r="M28" s="175">
        <f t="shared" si="10"/>
        <v>8.1300000000000008</v>
      </c>
      <c r="N28" s="62">
        <f t="shared" si="11"/>
        <v>0</v>
      </c>
      <c r="O28" s="62">
        <f t="shared" si="12"/>
        <v>853.65</v>
      </c>
      <c r="P28" s="62">
        <f t="shared" si="0"/>
        <v>0</v>
      </c>
    </row>
    <row r="29" spans="1:18">
      <c r="A29" s="176">
        <v>0</v>
      </c>
      <c r="B29" s="177" t="s">
        <v>4335</v>
      </c>
      <c r="C29" s="87"/>
      <c r="D29" s="120">
        <v>10</v>
      </c>
      <c r="E29" s="3">
        <v>20</v>
      </c>
      <c r="F29" s="3">
        <v>6</v>
      </c>
      <c r="G29" s="3">
        <v>65</v>
      </c>
      <c r="H29" s="5">
        <v>10.26</v>
      </c>
      <c r="I29" s="5"/>
      <c r="J29" s="7"/>
      <c r="K29" s="184">
        <f t="shared" si="9"/>
        <v>1077.3</v>
      </c>
      <c r="L29" s="61"/>
      <c r="M29" s="175">
        <f t="shared" si="10"/>
        <v>10.26</v>
      </c>
      <c r="N29" s="62">
        <f t="shared" si="11"/>
        <v>0</v>
      </c>
      <c r="O29" s="62">
        <f t="shared" si="12"/>
        <v>1077.3</v>
      </c>
      <c r="P29" s="62">
        <f t="shared" si="0"/>
        <v>0</v>
      </c>
    </row>
    <row r="30" spans="1:18">
      <c r="A30" s="176">
        <v>0</v>
      </c>
      <c r="B30" s="177" t="s">
        <v>4336</v>
      </c>
      <c r="C30" s="87"/>
      <c r="D30" s="120">
        <v>12</v>
      </c>
      <c r="E30" s="3">
        <v>25</v>
      </c>
      <c r="F30" s="3">
        <v>6</v>
      </c>
      <c r="G30" s="3">
        <v>70</v>
      </c>
      <c r="H30" s="5">
        <v>16.940000000000001</v>
      </c>
      <c r="I30" s="5"/>
      <c r="J30" s="7"/>
      <c r="K30" s="184">
        <f t="shared" si="9"/>
        <v>1778.7</v>
      </c>
      <c r="L30" s="61"/>
      <c r="M30" s="175">
        <f t="shared" si="10"/>
        <v>16.940000000000001</v>
      </c>
      <c r="N30" s="62">
        <f t="shared" si="11"/>
        <v>0</v>
      </c>
      <c r="O30" s="62">
        <f t="shared" si="12"/>
        <v>1778.7</v>
      </c>
      <c r="P30" s="62">
        <f t="shared" si="0"/>
        <v>0</v>
      </c>
    </row>
    <row r="31" spans="1:18">
      <c r="A31" s="176">
        <v>0</v>
      </c>
      <c r="B31" s="185" t="s">
        <v>3263</v>
      </c>
      <c r="C31" s="87"/>
      <c r="D31" s="3">
        <v>12.7</v>
      </c>
      <c r="E31" s="3">
        <v>25</v>
      </c>
      <c r="F31" s="3">
        <v>6</v>
      </c>
      <c r="G31" s="3">
        <v>70</v>
      </c>
      <c r="H31" s="5">
        <v>16.940000000000001</v>
      </c>
      <c r="I31" s="5"/>
      <c r="J31" s="7"/>
      <c r="K31" s="184">
        <f t="shared" si="9"/>
        <v>1778.7</v>
      </c>
      <c r="L31" s="61"/>
      <c r="M31" s="175">
        <f t="shared" si="10"/>
        <v>16.940000000000001</v>
      </c>
      <c r="N31" s="62">
        <f t="shared" si="11"/>
        <v>0</v>
      </c>
      <c r="O31" s="62">
        <f t="shared" si="12"/>
        <v>1778.7</v>
      </c>
      <c r="P31" s="62">
        <f t="shared" si="0"/>
        <v>0</v>
      </c>
    </row>
    <row r="32" spans="1:18">
      <c r="A32" s="176">
        <v>0</v>
      </c>
      <c r="B32" s="185" t="s">
        <v>4337</v>
      </c>
      <c r="C32" s="87"/>
      <c r="D32" s="3">
        <v>16</v>
      </c>
      <c r="E32" s="3">
        <v>25</v>
      </c>
      <c r="F32" s="3">
        <v>6</v>
      </c>
      <c r="G32" s="3">
        <v>70</v>
      </c>
      <c r="H32" s="5">
        <v>25.9</v>
      </c>
      <c r="I32" s="5"/>
      <c r="J32" s="7"/>
      <c r="K32" s="184">
        <f t="shared" si="9"/>
        <v>2719.5</v>
      </c>
      <c r="L32" s="61"/>
      <c r="M32" s="175">
        <f t="shared" si="10"/>
        <v>25.9</v>
      </c>
      <c r="N32" s="62">
        <f t="shared" si="11"/>
        <v>0</v>
      </c>
      <c r="O32" s="62">
        <f t="shared" si="12"/>
        <v>2719.5</v>
      </c>
      <c r="P32" s="62">
        <f t="shared" si="0"/>
        <v>0</v>
      </c>
    </row>
    <row r="33" spans="1:18" ht="12.45" thickBot="1">
      <c r="A33" s="176">
        <v>0</v>
      </c>
      <c r="B33" s="186" t="s">
        <v>4338</v>
      </c>
      <c r="C33" s="180"/>
      <c r="D33" s="187">
        <v>10</v>
      </c>
      <c r="E33" s="187">
        <v>20</v>
      </c>
      <c r="F33" s="187">
        <v>6</v>
      </c>
      <c r="G33" s="187">
        <v>65</v>
      </c>
      <c r="H33" s="252">
        <v>10.89</v>
      </c>
      <c r="I33" s="252"/>
      <c r="J33" s="251"/>
      <c r="K33" s="188">
        <f t="shared" si="9"/>
        <v>1143.45</v>
      </c>
      <c r="L33" s="61"/>
      <c r="M33" s="175">
        <f t="shared" si="10"/>
        <v>10.89</v>
      </c>
      <c r="N33" s="62">
        <f t="shared" si="11"/>
        <v>0</v>
      </c>
      <c r="O33" s="62">
        <f t="shared" si="12"/>
        <v>1143.45</v>
      </c>
      <c r="P33" s="62">
        <f t="shared" si="0"/>
        <v>0</v>
      </c>
    </row>
    <row r="34" spans="1:18">
      <c r="A34" s="176"/>
      <c r="B34" s="171" t="s">
        <v>3251</v>
      </c>
      <c r="C34" s="172"/>
      <c r="D34" s="173"/>
      <c r="E34" s="173"/>
      <c r="F34" s="173"/>
      <c r="G34" s="173"/>
      <c r="H34" s="250"/>
      <c r="I34" s="250"/>
      <c r="J34" s="250"/>
      <c r="K34" s="174"/>
      <c r="L34" s="61"/>
      <c r="M34" s="175"/>
      <c r="N34" s="62"/>
      <c r="O34" s="62"/>
      <c r="P34" s="62"/>
    </row>
    <row r="35" spans="1:18">
      <c r="A35" s="176">
        <v>0</v>
      </c>
      <c r="B35" s="185" t="s">
        <v>4690</v>
      </c>
      <c r="C35" s="87"/>
      <c r="D35" s="3">
        <v>3</v>
      </c>
      <c r="E35" s="3">
        <v>2</v>
      </c>
      <c r="F35" s="3">
        <v>3</v>
      </c>
      <c r="G35" s="3">
        <v>33</v>
      </c>
      <c r="H35" s="5">
        <v>4</v>
      </c>
      <c r="I35" s="5"/>
      <c r="J35" s="5"/>
      <c r="K35" s="184">
        <f>ROUND(H35*Курс_EUR,2)</f>
        <v>420</v>
      </c>
      <c r="L35" s="61"/>
      <c r="M35" s="175">
        <f>H35*(1-Скидка_ROXELPRO_burrs)</f>
        <v>4</v>
      </c>
      <c r="N35" s="62">
        <f t="shared" ref="N35" si="13">M35*L35</f>
        <v>0</v>
      </c>
      <c r="O35" s="62">
        <f t="shared" ref="O35" si="14">K35*(1-Скидка_ROXELPRO_burrs)</f>
        <v>420</v>
      </c>
      <c r="P35" s="62">
        <f t="shared" ref="P35" si="15">L35*O35</f>
        <v>0</v>
      </c>
    </row>
    <row r="36" spans="1:18">
      <c r="A36" s="176">
        <v>0</v>
      </c>
      <c r="B36" s="185" t="s">
        <v>4339</v>
      </c>
      <c r="C36" s="87"/>
      <c r="D36" s="3">
        <v>8</v>
      </c>
      <c r="E36" s="3">
        <v>7.2</v>
      </c>
      <c r="F36" s="3">
        <v>6</v>
      </c>
      <c r="G36" s="3">
        <v>52</v>
      </c>
      <c r="H36" s="5">
        <v>6.1</v>
      </c>
      <c r="I36" s="5"/>
      <c r="J36" s="7"/>
      <c r="K36" s="184">
        <f>ROUND(H36*Курс_EUR,2)</f>
        <v>640.5</v>
      </c>
      <c r="L36" s="61"/>
      <c r="M36" s="175">
        <f>H36*(1-Скидка_ROXELPRO_burrs)</f>
        <v>6.1</v>
      </c>
      <c r="N36" s="62">
        <f t="shared" ref="N36:N42" si="16">M36*L36</f>
        <v>0</v>
      </c>
      <c r="O36" s="62">
        <f t="shared" ref="O36:O42" si="17">K36*(1-Скидка_ROXELPRO_burrs)</f>
        <v>640.5</v>
      </c>
      <c r="P36" s="62">
        <f t="shared" si="0"/>
        <v>0</v>
      </c>
    </row>
    <row r="37" spans="1:18">
      <c r="A37" s="176">
        <v>0</v>
      </c>
      <c r="B37" s="185" t="s">
        <v>4696</v>
      </c>
      <c r="C37" s="87"/>
      <c r="D37" s="3">
        <v>10</v>
      </c>
      <c r="E37" s="3">
        <v>9</v>
      </c>
      <c r="F37" s="3">
        <v>6</v>
      </c>
      <c r="G37" s="3">
        <v>54</v>
      </c>
      <c r="H37" s="7">
        <v>7.57</v>
      </c>
      <c r="I37" s="7"/>
      <c r="J37" s="7"/>
      <c r="K37" s="184">
        <f>ROUND(H37*Курс_EUR,2)</f>
        <v>794.85</v>
      </c>
      <c r="L37" s="61"/>
      <c r="M37" s="175">
        <f>H37*(1-Скидка_ROXELPRO_burrs)</f>
        <v>7.57</v>
      </c>
      <c r="N37" s="62">
        <f t="shared" si="16"/>
        <v>0</v>
      </c>
      <c r="O37" s="62">
        <f t="shared" si="17"/>
        <v>794.85</v>
      </c>
      <c r="P37" s="62">
        <f t="shared" si="0"/>
        <v>0</v>
      </c>
    </row>
    <row r="38" spans="1:18">
      <c r="A38" s="176">
        <v>0</v>
      </c>
      <c r="B38" s="185" t="s">
        <v>4697</v>
      </c>
      <c r="C38" s="87"/>
      <c r="D38" s="3">
        <v>12</v>
      </c>
      <c r="E38" s="3">
        <v>10</v>
      </c>
      <c r="F38" s="3">
        <v>6</v>
      </c>
      <c r="G38" s="3">
        <v>55</v>
      </c>
      <c r="H38" s="6"/>
      <c r="I38" s="6"/>
      <c r="J38" s="7">
        <v>13.42</v>
      </c>
      <c r="K38" s="184">
        <f>ROUND(J38*Курс_EUR,2)</f>
        <v>1409.1</v>
      </c>
      <c r="L38" s="61"/>
      <c r="M38" s="175">
        <f>J38*(1-Скидка_ROXELPRO_burrs)</f>
        <v>13.42</v>
      </c>
      <c r="N38" s="62">
        <f t="shared" si="16"/>
        <v>0</v>
      </c>
      <c r="O38" s="62">
        <f t="shared" si="17"/>
        <v>1409.1</v>
      </c>
      <c r="P38" s="62">
        <f t="shared" si="0"/>
        <v>0</v>
      </c>
    </row>
    <row r="39" spans="1:18">
      <c r="A39" s="176">
        <v>0</v>
      </c>
      <c r="B39" s="185" t="s">
        <v>4698</v>
      </c>
      <c r="C39" s="87"/>
      <c r="D39" s="3">
        <v>12</v>
      </c>
      <c r="E39" s="3">
        <v>10</v>
      </c>
      <c r="F39" s="3">
        <v>6</v>
      </c>
      <c r="G39" s="3">
        <v>55</v>
      </c>
      <c r="H39" s="7">
        <v>10.43</v>
      </c>
      <c r="I39" s="7"/>
      <c r="J39" s="7"/>
      <c r="K39" s="184">
        <f>ROUND(H39*Курс_EUR,2)</f>
        <v>1095.1500000000001</v>
      </c>
      <c r="L39" s="61"/>
      <c r="M39" s="175">
        <f>H39*(1-Скидка_ROXELPRO_burrs)</f>
        <v>10.43</v>
      </c>
      <c r="N39" s="62">
        <f t="shared" si="16"/>
        <v>0</v>
      </c>
      <c r="O39" s="62">
        <f t="shared" si="17"/>
        <v>1095.1500000000001</v>
      </c>
      <c r="P39" s="62">
        <f t="shared" si="0"/>
        <v>0</v>
      </c>
    </row>
    <row r="40" spans="1:18">
      <c r="A40" s="176">
        <v>0</v>
      </c>
      <c r="B40" s="185" t="s">
        <v>4691</v>
      </c>
      <c r="C40" s="87"/>
      <c r="D40" s="3">
        <v>12.7</v>
      </c>
      <c r="E40" s="3">
        <v>11</v>
      </c>
      <c r="F40" s="3">
        <v>6</v>
      </c>
      <c r="G40" s="3">
        <v>51</v>
      </c>
      <c r="H40" s="5">
        <v>11.2</v>
      </c>
      <c r="I40" s="5"/>
      <c r="J40" s="7"/>
      <c r="K40" s="184">
        <f>ROUND(H40*Курс_EUR,2)</f>
        <v>1176</v>
      </c>
      <c r="L40" s="61"/>
      <c r="M40" s="175">
        <f>H40*(1-Скидка_ROXELPRO_burrs)</f>
        <v>11.2</v>
      </c>
      <c r="N40" s="62">
        <f t="shared" ref="N40" si="18">M40*L40</f>
        <v>0</v>
      </c>
      <c r="O40" s="62">
        <f t="shared" ref="O40" si="19">K40*(1-Скидка_ROXELPRO_burrs)</f>
        <v>1176</v>
      </c>
      <c r="P40" s="62">
        <f t="shared" ref="P40" si="20">L40*O40</f>
        <v>0</v>
      </c>
    </row>
    <row r="41" spans="1:18">
      <c r="A41" s="176">
        <v>0</v>
      </c>
      <c r="B41" s="185" t="s">
        <v>4340</v>
      </c>
      <c r="C41" s="87"/>
      <c r="D41" s="3">
        <v>12.7</v>
      </c>
      <c r="E41" s="3">
        <v>11</v>
      </c>
      <c r="F41" s="3">
        <v>6</v>
      </c>
      <c r="G41" s="3">
        <v>55</v>
      </c>
      <c r="H41" s="5">
        <v>10.43</v>
      </c>
      <c r="I41" s="5"/>
      <c r="J41" s="7"/>
      <c r="K41" s="184">
        <f>ROUND(H41*Курс_EUR,2)</f>
        <v>1095.1500000000001</v>
      </c>
      <c r="L41" s="61"/>
      <c r="M41" s="175">
        <f>H41*(1-Скидка_ROXELPRO_burrs)</f>
        <v>10.43</v>
      </c>
      <c r="N41" s="62">
        <f t="shared" si="16"/>
        <v>0</v>
      </c>
      <c r="O41" s="62">
        <f t="shared" si="17"/>
        <v>1095.1500000000001</v>
      </c>
      <c r="P41" s="62">
        <f t="shared" si="0"/>
        <v>0</v>
      </c>
    </row>
    <row r="42" spans="1:18">
      <c r="A42" s="176">
        <v>0</v>
      </c>
      <c r="B42" s="185" t="s">
        <v>4341</v>
      </c>
      <c r="C42" s="87"/>
      <c r="D42" s="3">
        <v>16</v>
      </c>
      <c r="E42" s="3">
        <v>14.4</v>
      </c>
      <c r="F42" s="3">
        <v>6</v>
      </c>
      <c r="G42" s="3">
        <v>59</v>
      </c>
      <c r="H42" s="5">
        <v>17.05</v>
      </c>
      <c r="I42" s="5"/>
      <c r="J42" s="7"/>
      <c r="K42" s="184">
        <f>ROUND(H42*Курс_EUR,2)</f>
        <v>1790.25</v>
      </c>
      <c r="L42" s="61"/>
      <c r="M42" s="175">
        <f>H42*(1-Скидка_ROXELPRO_burrs)</f>
        <v>17.05</v>
      </c>
      <c r="N42" s="62">
        <f t="shared" si="16"/>
        <v>0</v>
      </c>
      <c r="O42" s="62">
        <f t="shared" si="17"/>
        <v>1790.25</v>
      </c>
      <c r="P42" s="62">
        <f t="shared" si="0"/>
        <v>0</v>
      </c>
    </row>
    <row r="43" spans="1:18">
      <c r="A43" s="176">
        <v>0</v>
      </c>
      <c r="B43" s="185" t="s">
        <v>4830</v>
      </c>
      <c r="C43" s="87"/>
      <c r="D43" s="3">
        <v>20</v>
      </c>
      <c r="E43" s="3">
        <v>18</v>
      </c>
      <c r="F43" s="3">
        <v>6</v>
      </c>
      <c r="G43" s="3">
        <v>63</v>
      </c>
      <c r="H43" s="5"/>
      <c r="I43" s="5">
        <v>26.4</v>
      </c>
      <c r="J43" s="5"/>
      <c r="K43" s="184">
        <f>ROUND(I43*Курс_EUR,2)</f>
        <v>2772</v>
      </c>
      <c r="L43" s="61"/>
      <c r="M43" s="175">
        <f>I43*(1-Скидка_ROXELPRO_burrs)</f>
        <v>26.4</v>
      </c>
      <c r="N43" s="62">
        <f>M43*L43</f>
        <v>0</v>
      </c>
      <c r="O43" s="62">
        <f>K43*(1-Скидка_ROXELPRO_burrs)</f>
        <v>2772</v>
      </c>
      <c r="P43" s="62">
        <f>L43*O43</f>
        <v>0</v>
      </c>
      <c r="R43" s="83"/>
    </row>
    <row r="44" spans="1:18">
      <c r="A44" s="176">
        <v>0</v>
      </c>
      <c r="B44" s="185" t="s">
        <v>4831</v>
      </c>
      <c r="C44" s="87"/>
      <c r="D44" s="3">
        <v>20</v>
      </c>
      <c r="E44" s="3">
        <v>18</v>
      </c>
      <c r="F44" s="3">
        <v>6</v>
      </c>
      <c r="G44" s="3">
        <v>63</v>
      </c>
      <c r="H44" s="5">
        <v>26.4</v>
      </c>
      <c r="I44" s="5"/>
      <c r="J44" s="5"/>
      <c r="K44" s="184">
        <f>ROUND(H44*Курс_EUR,2)</f>
        <v>2772</v>
      </c>
      <c r="L44" s="61"/>
      <c r="M44" s="175">
        <f>H44*(1-Скидка_ROXELPRO_burrs)</f>
        <v>26.4</v>
      </c>
      <c r="N44" s="62">
        <f t="shared" ref="N44" si="21">M44*L44</f>
        <v>0</v>
      </c>
      <c r="O44" s="62">
        <f t="shared" ref="O44" si="22">K44*(1-Скидка_ROXELPRO_burrs)</f>
        <v>2772</v>
      </c>
      <c r="P44" s="62">
        <f t="shared" ref="P44" si="23">L44*O44</f>
        <v>0</v>
      </c>
      <c r="R44" s="83"/>
    </row>
    <row r="45" spans="1:18">
      <c r="A45" s="176">
        <v>0</v>
      </c>
      <c r="B45" s="185" t="s">
        <v>4832</v>
      </c>
      <c r="C45" s="87"/>
      <c r="D45" s="3">
        <v>25</v>
      </c>
      <c r="E45" s="3">
        <v>21</v>
      </c>
      <c r="F45" s="3">
        <v>6</v>
      </c>
      <c r="G45" s="3">
        <v>66</v>
      </c>
      <c r="H45" s="5"/>
      <c r="I45" s="5">
        <v>42.84</v>
      </c>
      <c r="J45" s="5"/>
      <c r="K45" s="184">
        <f>ROUND(I45*Курс_EUR,2)</f>
        <v>4498.2</v>
      </c>
      <c r="L45" s="61"/>
      <c r="M45" s="175">
        <f>I45*(1-Скидка_ROXELPRO_burrs)</f>
        <v>42.84</v>
      </c>
      <c r="N45" s="62">
        <f>M45*L45</f>
        <v>0</v>
      </c>
      <c r="O45" s="62">
        <f>K45*(1-Скидка_ROXELPRO_burrs)</f>
        <v>4498.2</v>
      </c>
      <c r="P45" s="62">
        <f>L45*O45</f>
        <v>0</v>
      </c>
      <c r="R45" s="83"/>
    </row>
    <row r="46" spans="1:18" ht="12.45" thickBot="1">
      <c r="A46" s="176">
        <v>0</v>
      </c>
      <c r="B46" s="185" t="s">
        <v>4833</v>
      </c>
      <c r="C46" s="87"/>
      <c r="D46" s="3">
        <v>25</v>
      </c>
      <c r="E46" s="3">
        <v>21</v>
      </c>
      <c r="F46" s="3">
        <v>6</v>
      </c>
      <c r="G46" s="3">
        <v>66</v>
      </c>
      <c r="H46" s="5">
        <v>42.84</v>
      </c>
      <c r="I46" s="5"/>
      <c r="J46" s="5"/>
      <c r="K46" s="184">
        <f>ROUND(H46*Курс_EUR,2)</f>
        <v>4498.2</v>
      </c>
      <c r="L46" s="61"/>
      <c r="M46" s="175">
        <f>H46*(1-Скидка_ROXELPRO_burrs)</f>
        <v>42.84</v>
      </c>
      <c r="N46" s="62">
        <f t="shared" ref="N46" si="24">M46*L46</f>
        <v>0</v>
      </c>
      <c r="O46" s="62">
        <f t="shared" ref="O46" si="25">K46*(1-Скидка_ROXELPRO_burrs)</f>
        <v>4498.2</v>
      </c>
      <c r="P46" s="62">
        <f t="shared" ref="P46" si="26">L46*O46</f>
        <v>0</v>
      </c>
      <c r="R46" s="83"/>
    </row>
    <row r="47" spans="1:18">
      <c r="A47" s="176"/>
      <c r="B47" s="171" t="s">
        <v>3252</v>
      </c>
      <c r="C47" s="172"/>
      <c r="D47" s="173"/>
      <c r="E47" s="173"/>
      <c r="F47" s="173"/>
      <c r="G47" s="173"/>
      <c r="H47" s="250"/>
      <c r="I47" s="250"/>
      <c r="J47" s="250"/>
      <c r="K47" s="174"/>
      <c r="L47" s="61"/>
      <c r="M47" s="175"/>
      <c r="N47" s="62"/>
      <c r="O47" s="62"/>
      <c r="P47" s="62"/>
    </row>
    <row r="48" spans="1:18">
      <c r="A48" s="176">
        <v>0</v>
      </c>
      <c r="B48" s="185" t="s">
        <v>4692</v>
      </c>
      <c r="C48" s="87"/>
      <c r="D48" s="3">
        <v>6</v>
      </c>
      <c r="E48" s="3">
        <v>10</v>
      </c>
      <c r="F48" s="3">
        <v>3</v>
      </c>
      <c r="G48" s="3">
        <v>40</v>
      </c>
      <c r="H48" s="5">
        <v>4</v>
      </c>
      <c r="I48" s="5"/>
      <c r="J48" s="5"/>
      <c r="K48" s="184">
        <f>ROUND(H48*Курс_EUR,2)</f>
        <v>420</v>
      </c>
      <c r="L48" s="61"/>
      <c r="M48" s="175">
        <f>H48*(1-Скидка_ROXELPRO_burrs)</f>
        <v>4</v>
      </c>
      <c r="N48" s="62">
        <f>M48*L48</f>
        <v>0</v>
      </c>
      <c r="O48" s="62">
        <f>K48*(1-Скидка_ROXELPRO_burrs)</f>
        <v>420</v>
      </c>
      <c r="P48" s="62">
        <f t="shared" ref="P48" si="27">L48*O48</f>
        <v>0</v>
      </c>
    </row>
    <row r="49" spans="1:16">
      <c r="A49" s="176">
        <v>0</v>
      </c>
      <c r="B49" s="185" t="s">
        <v>4342</v>
      </c>
      <c r="C49" s="87"/>
      <c r="D49" s="3">
        <v>8</v>
      </c>
      <c r="E49" s="3">
        <v>13</v>
      </c>
      <c r="F49" s="3">
        <v>6</v>
      </c>
      <c r="G49" s="3">
        <v>58</v>
      </c>
      <c r="H49" s="5">
        <v>7.47</v>
      </c>
      <c r="I49" s="5"/>
      <c r="J49" s="7"/>
      <c r="K49" s="184">
        <f>ROUND(H49*Курс_EUR,2)</f>
        <v>784.35</v>
      </c>
      <c r="L49" s="61"/>
      <c r="M49" s="175">
        <f>H49*(1-Скидка_ROXELPRO_burrs)</f>
        <v>7.47</v>
      </c>
      <c r="N49" s="62">
        <f>M49*L49</f>
        <v>0</v>
      </c>
      <c r="O49" s="62">
        <f>K49*(1-Скидка_ROXELPRO_burrs)</f>
        <v>784.35</v>
      </c>
      <c r="P49" s="62">
        <f t="shared" si="0"/>
        <v>0</v>
      </c>
    </row>
    <row r="50" spans="1:16">
      <c r="A50" s="176">
        <v>0</v>
      </c>
      <c r="B50" s="185" t="s">
        <v>4343</v>
      </c>
      <c r="C50" s="87"/>
      <c r="D50" s="3">
        <v>12</v>
      </c>
      <c r="E50" s="3">
        <v>20</v>
      </c>
      <c r="F50" s="3">
        <v>6</v>
      </c>
      <c r="G50" s="3">
        <v>65</v>
      </c>
      <c r="H50" s="5">
        <v>14.36</v>
      </c>
      <c r="I50" s="5"/>
      <c r="J50" s="7"/>
      <c r="K50" s="184">
        <f>ROUND(H50*Курс_EUR,2)</f>
        <v>1507.8</v>
      </c>
      <c r="L50" s="61"/>
      <c r="M50" s="175">
        <f>H50*(1-Скидка_ROXELPRO_burrs)</f>
        <v>14.36</v>
      </c>
      <c r="N50" s="62">
        <f>M50*L50</f>
        <v>0</v>
      </c>
      <c r="O50" s="62">
        <f>K50*(1-Скидка_ROXELPRO_burrs)</f>
        <v>1507.8</v>
      </c>
      <c r="P50" s="62">
        <f t="shared" si="0"/>
        <v>0</v>
      </c>
    </row>
    <row r="51" spans="1:16">
      <c r="A51" s="176">
        <v>0</v>
      </c>
      <c r="B51" s="185" t="s">
        <v>4699</v>
      </c>
      <c r="C51" s="87"/>
      <c r="D51" s="3">
        <v>13</v>
      </c>
      <c r="E51" s="3">
        <v>22</v>
      </c>
      <c r="F51" s="3">
        <v>6</v>
      </c>
      <c r="G51" s="3">
        <v>65</v>
      </c>
      <c r="H51" s="5">
        <v>13.28</v>
      </c>
      <c r="I51" s="5"/>
      <c r="J51" s="7"/>
      <c r="K51" s="184">
        <f>ROUND(H51*Курс_EUR,2)</f>
        <v>1394.4</v>
      </c>
      <c r="L51" s="61"/>
      <c r="M51" s="175">
        <f>H51*(1-Скидка_ROXELPRO_burrs)</f>
        <v>13.28</v>
      </c>
      <c r="N51" s="62">
        <f>M51*L51</f>
        <v>0</v>
      </c>
      <c r="O51" s="62">
        <f>K51*(1-Скидка_ROXELPRO_burrs)</f>
        <v>1394.4</v>
      </c>
      <c r="P51" s="62">
        <f t="shared" si="0"/>
        <v>0</v>
      </c>
    </row>
    <row r="52" spans="1:16">
      <c r="A52" s="176"/>
      <c r="B52" s="185"/>
      <c r="C52" s="87"/>
      <c r="D52" s="3"/>
      <c r="E52" s="3"/>
      <c r="F52" s="3"/>
      <c r="G52" s="3"/>
      <c r="H52" s="5"/>
      <c r="I52" s="5"/>
      <c r="J52" s="7"/>
      <c r="K52" s="178"/>
      <c r="L52" s="61"/>
      <c r="M52" s="175"/>
      <c r="N52" s="62"/>
      <c r="O52" s="62"/>
      <c r="P52" s="62"/>
    </row>
    <row r="53" spans="1:16">
      <c r="A53" s="176"/>
      <c r="B53" s="185"/>
      <c r="C53" s="87"/>
      <c r="D53" s="3"/>
      <c r="E53" s="3"/>
      <c r="F53" s="3"/>
      <c r="G53" s="3"/>
      <c r="H53" s="5"/>
      <c r="I53" s="5"/>
      <c r="J53" s="7"/>
      <c r="K53" s="178"/>
      <c r="L53" s="61"/>
      <c r="M53" s="175"/>
      <c r="N53" s="62"/>
      <c r="O53" s="62"/>
      <c r="P53" s="62"/>
    </row>
    <row r="54" spans="1:16" ht="12.45" thickBot="1">
      <c r="A54" s="176"/>
      <c r="B54" s="185"/>
      <c r="C54" s="87"/>
      <c r="D54" s="3"/>
      <c r="E54" s="3"/>
      <c r="F54" s="3"/>
      <c r="G54" s="3"/>
      <c r="H54" s="5"/>
      <c r="I54" s="5"/>
      <c r="J54" s="7"/>
      <c r="K54" s="178"/>
      <c r="L54" s="61"/>
      <c r="M54" s="175"/>
      <c r="N54" s="62"/>
      <c r="O54" s="62"/>
      <c r="P54" s="62"/>
    </row>
    <row r="55" spans="1:16">
      <c r="A55" s="176"/>
      <c r="B55" s="171" t="s">
        <v>3253</v>
      </c>
      <c r="C55" s="172"/>
      <c r="D55" s="173"/>
      <c r="E55" s="173"/>
      <c r="F55" s="173"/>
      <c r="G55" s="173"/>
      <c r="H55" s="250"/>
      <c r="I55" s="250"/>
      <c r="J55" s="250"/>
      <c r="K55" s="174"/>
      <c r="L55" s="61"/>
      <c r="M55" s="175"/>
      <c r="N55" s="62"/>
      <c r="O55" s="62"/>
      <c r="P55" s="62"/>
    </row>
    <row r="56" spans="1:16">
      <c r="A56" s="176">
        <v>0</v>
      </c>
      <c r="B56" s="185" t="s">
        <v>4693</v>
      </c>
      <c r="C56" s="87"/>
      <c r="D56" s="3">
        <v>3</v>
      </c>
      <c r="E56" s="3">
        <v>13</v>
      </c>
      <c r="F56" s="3">
        <v>3</v>
      </c>
      <c r="G56" s="3">
        <v>43</v>
      </c>
      <c r="H56" s="5">
        <v>4</v>
      </c>
      <c r="I56" s="5"/>
      <c r="J56" s="5"/>
      <c r="K56" s="184">
        <f>ROUND(H56*Курс_EUR,2)</f>
        <v>420</v>
      </c>
      <c r="L56" s="61"/>
      <c r="M56" s="175">
        <f>H56*(1-Скидка_ROXELPRO_burrs)</f>
        <v>4</v>
      </c>
      <c r="N56" s="62">
        <f t="shared" ref="N56:N57" si="28">M56*L56</f>
        <v>0</v>
      </c>
      <c r="O56" s="62">
        <f t="shared" ref="O56:O57" si="29">K56*(1-Скидка_ROXELPRO_burrs)</f>
        <v>420</v>
      </c>
      <c r="P56" s="62">
        <f t="shared" ref="P56:P57" si="30">L56*O56</f>
        <v>0</v>
      </c>
    </row>
    <row r="57" spans="1:16">
      <c r="A57" s="176">
        <v>0</v>
      </c>
      <c r="B57" s="185" t="s">
        <v>4694</v>
      </c>
      <c r="C57" s="87"/>
      <c r="D57" s="3">
        <v>6</v>
      </c>
      <c r="E57" s="3">
        <v>13</v>
      </c>
      <c r="F57" s="3">
        <v>3</v>
      </c>
      <c r="G57" s="3">
        <v>43</v>
      </c>
      <c r="H57" s="5">
        <v>5</v>
      </c>
      <c r="I57" s="5"/>
      <c r="J57" s="5"/>
      <c r="K57" s="184">
        <f>ROUND(H57*Курс_EUR,2)</f>
        <v>525</v>
      </c>
      <c r="L57" s="61"/>
      <c r="M57" s="175">
        <f>H57*(1-Скидка_ROXELPRO_burrs)</f>
        <v>5</v>
      </c>
      <c r="N57" s="62">
        <f t="shared" si="28"/>
        <v>0</v>
      </c>
      <c r="O57" s="62">
        <f t="shared" si="29"/>
        <v>525</v>
      </c>
      <c r="P57" s="62">
        <f t="shared" si="30"/>
        <v>0</v>
      </c>
    </row>
    <row r="58" spans="1:16">
      <c r="A58" s="176">
        <v>0</v>
      </c>
      <c r="B58" s="185" t="s">
        <v>3264</v>
      </c>
      <c r="C58" s="87"/>
      <c r="D58" s="3">
        <v>8</v>
      </c>
      <c r="E58" s="3">
        <v>20</v>
      </c>
      <c r="F58" s="3">
        <v>6</v>
      </c>
      <c r="G58" s="3">
        <v>65</v>
      </c>
      <c r="H58" s="5">
        <v>7.72</v>
      </c>
      <c r="I58" s="5"/>
      <c r="J58" s="7"/>
      <c r="K58" s="184">
        <f>ROUND(H58*Курс_EUR,2)</f>
        <v>810.6</v>
      </c>
      <c r="L58" s="61"/>
      <c r="M58" s="175">
        <f>H58*(1-Скидка_ROXELPRO_burrs)</f>
        <v>7.72</v>
      </c>
      <c r="N58" s="62">
        <f t="shared" ref="N58:N64" si="31">M58*L58</f>
        <v>0</v>
      </c>
      <c r="O58" s="62">
        <f t="shared" ref="O58:O64" si="32">K58*(1-Скидка_ROXELPRO_burrs)</f>
        <v>810.6</v>
      </c>
      <c r="P58" s="62">
        <f t="shared" si="0"/>
        <v>0</v>
      </c>
    </row>
    <row r="59" spans="1:16">
      <c r="A59" s="176">
        <v>0</v>
      </c>
      <c r="B59" s="185" t="s">
        <v>3265</v>
      </c>
      <c r="C59" s="87"/>
      <c r="D59" s="3">
        <v>10</v>
      </c>
      <c r="E59" s="3">
        <v>20</v>
      </c>
      <c r="F59" s="3">
        <v>6</v>
      </c>
      <c r="G59" s="3">
        <v>65</v>
      </c>
      <c r="H59" s="5">
        <v>8.93</v>
      </c>
      <c r="I59" s="5"/>
      <c r="J59" s="7"/>
      <c r="K59" s="184">
        <f>ROUND(H59*Курс_EUR,2)</f>
        <v>937.65</v>
      </c>
      <c r="L59" s="61"/>
      <c r="M59" s="175">
        <f>H59*(1-Скидка_ROXELPRO_burrs)</f>
        <v>8.93</v>
      </c>
      <c r="N59" s="62">
        <f t="shared" si="31"/>
        <v>0</v>
      </c>
      <c r="O59" s="62">
        <f t="shared" si="32"/>
        <v>937.65</v>
      </c>
      <c r="P59" s="62">
        <f t="shared" si="0"/>
        <v>0</v>
      </c>
    </row>
    <row r="60" spans="1:16">
      <c r="A60" s="176">
        <v>0</v>
      </c>
      <c r="B60" s="185" t="s">
        <v>4344</v>
      </c>
      <c r="C60" s="87"/>
      <c r="D60" s="3">
        <v>12</v>
      </c>
      <c r="E60" s="3">
        <v>25</v>
      </c>
      <c r="F60" s="3">
        <v>6</v>
      </c>
      <c r="G60" s="3">
        <v>70</v>
      </c>
      <c r="H60" s="5"/>
      <c r="I60" s="5"/>
      <c r="J60" s="7">
        <v>18.010000000000002</v>
      </c>
      <c r="K60" s="184">
        <f>ROUND(J60*Курс_EUR,2)</f>
        <v>1891.05</v>
      </c>
      <c r="L60" s="61"/>
      <c r="M60" s="175">
        <f>J60*(1-Скидка_ROXELPRO_burrs)</f>
        <v>18.010000000000002</v>
      </c>
      <c r="N60" s="62">
        <f t="shared" si="31"/>
        <v>0</v>
      </c>
      <c r="O60" s="62">
        <f t="shared" si="32"/>
        <v>1891.05</v>
      </c>
      <c r="P60" s="62">
        <f t="shared" si="0"/>
        <v>0</v>
      </c>
    </row>
    <row r="61" spans="1:16">
      <c r="A61" s="176">
        <v>0</v>
      </c>
      <c r="B61" s="185" t="s">
        <v>4345</v>
      </c>
      <c r="C61" s="87"/>
      <c r="D61" s="3">
        <v>12</v>
      </c>
      <c r="E61" s="3">
        <v>25</v>
      </c>
      <c r="F61" s="3">
        <v>6</v>
      </c>
      <c r="G61" s="3">
        <v>70</v>
      </c>
      <c r="H61" s="5">
        <v>14.29</v>
      </c>
      <c r="I61" s="5"/>
      <c r="J61" s="7"/>
      <c r="K61" s="184">
        <f>ROUND(H61*Курс_EUR,2)</f>
        <v>1500.45</v>
      </c>
      <c r="L61" s="61"/>
      <c r="M61" s="175">
        <f>H61*(1-Скидка_ROXELPRO_burrs)</f>
        <v>14.29</v>
      </c>
      <c r="N61" s="62">
        <f t="shared" si="31"/>
        <v>0</v>
      </c>
      <c r="O61" s="62">
        <f t="shared" si="32"/>
        <v>1500.45</v>
      </c>
      <c r="P61" s="62">
        <f t="shared" si="0"/>
        <v>0</v>
      </c>
    </row>
    <row r="62" spans="1:16">
      <c r="A62" s="176">
        <v>0</v>
      </c>
      <c r="B62" s="185" t="s">
        <v>3266</v>
      </c>
      <c r="C62" s="87"/>
      <c r="D62" s="3">
        <v>12.7</v>
      </c>
      <c r="E62" s="3">
        <v>25</v>
      </c>
      <c r="F62" s="3">
        <v>6</v>
      </c>
      <c r="G62" s="3">
        <v>70</v>
      </c>
      <c r="H62" s="5">
        <v>13.5</v>
      </c>
      <c r="I62" s="5"/>
      <c r="J62" s="7"/>
      <c r="K62" s="184">
        <f>ROUND(H62*Курс_EUR,2)</f>
        <v>1417.5</v>
      </c>
      <c r="L62" s="61"/>
      <c r="M62" s="175">
        <f>H62*(1-Скидка_ROXELPRO_burrs)</f>
        <v>13.5</v>
      </c>
      <c r="N62" s="62">
        <f t="shared" si="31"/>
        <v>0</v>
      </c>
      <c r="O62" s="62">
        <f t="shared" si="32"/>
        <v>1417.5</v>
      </c>
      <c r="P62" s="62">
        <f t="shared" si="0"/>
        <v>0</v>
      </c>
    </row>
    <row r="63" spans="1:16">
      <c r="A63" s="176">
        <v>0</v>
      </c>
      <c r="B63" s="185" t="s">
        <v>3267</v>
      </c>
      <c r="C63" s="87"/>
      <c r="D63" s="3">
        <v>16</v>
      </c>
      <c r="E63" s="3">
        <v>25</v>
      </c>
      <c r="F63" s="3">
        <v>6</v>
      </c>
      <c r="G63" s="3">
        <v>70</v>
      </c>
      <c r="H63" s="5">
        <v>20.100000000000001</v>
      </c>
      <c r="I63" s="5"/>
      <c r="J63" s="7"/>
      <c r="K63" s="184">
        <f>ROUND(H63*Курс_EUR,2)</f>
        <v>2110.5</v>
      </c>
      <c r="L63" s="61"/>
      <c r="M63" s="175">
        <f>H63*(1-Скидка_ROXELPRO_burrs)</f>
        <v>20.100000000000001</v>
      </c>
      <c r="N63" s="62">
        <f t="shared" si="31"/>
        <v>0</v>
      </c>
      <c r="O63" s="62">
        <f t="shared" si="32"/>
        <v>2110.5</v>
      </c>
      <c r="P63" s="62">
        <f t="shared" si="0"/>
        <v>0</v>
      </c>
    </row>
    <row r="64" spans="1:16" ht="12.45" thickBot="1">
      <c r="A64" s="176">
        <v>0</v>
      </c>
      <c r="B64" s="185" t="s">
        <v>3268</v>
      </c>
      <c r="C64" s="87"/>
      <c r="D64" s="3">
        <v>12.7</v>
      </c>
      <c r="E64" s="3">
        <v>25</v>
      </c>
      <c r="F64" s="3">
        <v>8</v>
      </c>
      <c r="G64" s="3">
        <v>70</v>
      </c>
      <c r="H64" s="5">
        <v>13.79</v>
      </c>
      <c r="I64" s="5"/>
      <c r="J64" s="7"/>
      <c r="K64" s="184">
        <f>ROUND(H64*Курс_EUR,2)</f>
        <v>1447.95</v>
      </c>
      <c r="L64" s="61"/>
      <c r="M64" s="175">
        <f>H64*(1-Скидка_ROXELPRO_burrs)</f>
        <v>13.79</v>
      </c>
      <c r="N64" s="62">
        <f t="shared" si="31"/>
        <v>0</v>
      </c>
      <c r="O64" s="62">
        <f t="shared" si="32"/>
        <v>1447.95</v>
      </c>
      <c r="P64" s="62">
        <f t="shared" si="0"/>
        <v>0</v>
      </c>
    </row>
    <row r="65" spans="1:18">
      <c r="A65" s="176"/>
      <c r="B65" s="171" t="s">
        <v>3254</v>
      </c>
      <c r="C65" s="172"/>
      <c r="D65" s="173"/>
      <c r="E65" s="173"/>
      <c r="F65" s="173"/>
      <c r="G65" s="173"/>
      <c r="H65" s="250"/>
      <c r="I65" s="250"/>
      <c r="J65" s="250"/>
      <c r="K65" s="174"/>
      <c r="L65" s="61"/>
      <c r="M65" s="175"/>
      <c r="N65" s="62"/>
      <c r="O65" s="62"/>
      <c r="P65" s="62"/>
    </row>
    <row r="66" spans="1:18">
      <c r="A66" s="176">
        <v>0</v>
      </c>
      <c r="B66" s="185" t="s">
        <v>4834</v>
      </c>
      <c r="C66" s="87"/>
      <c r="D66" s="3">
        <v>3</v>
      </c>
      <c r="E66" s="3">
        <v>13</v>
      </c>
      <c r="F66" s="3">
        <v>3</v>
      </c>
      <c r="G66" s="3">
        <v>38</v>
      </c>
      <c r="H66" s="5"/>
      <c r="I66" s="5">
        <v>4</v>
      </c>
      <c r="J66" s="7"/>
      <c r="K66" s="184">
        <f>ROUND(I66*Курс_EUR,2)</f>
        <v>420</v>
      </c>
      <c r="L66" s="61"/>
      <c r="M66" s="175">
        <f>I66*(1-Скидка_ROXELPRO_burrs)</f>
        <v>4</v>
      </c>
      <c r="N66" s="62">
        <f>M66*L66</f>
        <v>0</v>
      </c>
      <c r="O66" s="62">
        <f>K66*(1-Скидка_ROXELPRO_burrs)</f>
        <v>420</v>
      </c>
      <c r="P66" s="62">
        <f>L66*O66</f>
        <v>0</v>
      </c>
      <c r="R66" s="83"/>
    </row>
    <row r="67" spans="1:18">
      <c r="A67" s="176">
        <v>0</v>
      </c>
      <c r="B67" s="185" t="s">
        <v>4700</v>
      </c>
      <c r="C67" s="87"/>
      <c r="D67" s="3">
        <v>8</v>
      </c>
      <c r="E67" s="3">
        <v>20</v>
      </c>
      <c r="F67" s="3">
        <v>6</v>
      </c>
      <c r="G67" s="3">
        <v>63</v>
      </c>
      <c r="H67" s="5">
        <v>7.79</v>
      </c>
      <c r="I67" s="5"/>
      <c r="J67" s="7"/>
      <c r="K67" s="184">
        <f t="shared" ref="K67:K72" si="33">ROUND(H67*Курс_EUR,2)</f>
        <v>817.95</v>
      </c>
      <c r="L67" s="61"/>
      <c r="M67" s="175">
        <f t="shared" ref="M67:M72" si="34">H67*(1-Скидка_ROXELPRO_burrs)</f>
        <v>7.79</v>
      </c>
      <c r="N67" s="62">
        <f t="shared" ref="N67:N72" si="35">M67*L67</f>
        <v>0</v>
      </c>
      <c r="O67" s="62">
        <f t="shared" ref="O67:O72" si="36">K67*(1-Скидка_ROXELPRO_burrs)</f>
        <v>817.95</v>
      </c>
      <c r="P67" s="62">
        <f t="shared" si="0"/>
        <v>0</v>
      </c>
    </row>
    <row r="68" spans="1:18">
      <c r="A68" s="176">
        <v>0</v>
      </c>
      <c r="B68" s="185" t="s">
        <v>3269</v>
      </c>
      <c r="C68" s="87"/>
      <c r="D68" s="3">
        <v>10</v>
      </c>
      <c r="E68" s="3">
        <v>20</v>
      </c>
      <c r="F68" s="3">
        <v>6</v>
      </c>
      <c r="G68" s="3">
        <v>65</v>
      </c>
      <c r="H68" s="5">
        <v>9</v>
      </c>
      <c r="I68" s="5"/>
      <c r="J68" s="7"/>
      <c r="K68" s="184">
        <f t="shared" si="33"/>
        <v>945</v>
      </c>
      <c r="L68" s="61"/>
      <c r="M68" s="175">
        <f t="shared" si="34"/>
        <v>9</v>
      </c>
      <c r="N68" s="62">
        <f t="shared" si="35"/>
        <v>0</v>
      </c>
      <c r="O68" s="62">
        <f t="shared" si="36"/>
        <v>945</v>
      </c>
      <c r="P68" s="62">
        <f t="shared" si="0"/>
        <v>0</v>
      </c>
    </row>
    <row r="69" spans="1:18">
      <c r="A69" s="176">
        <v>0</v>
      </c>
      <c r="B69" s="185" t="s">
        <v>4346</v>
      </c>
      <c r="C69" s="87"/>
      <c r="D69" s="3">
        <v>12</v>
      </c>
      <c r="E69" s="3">
        <v>25</v>
      </c>
      <c r="F69" s="3">
        <v>6</v>
      </c>
      <c r="G69" s="3">
        <v>70</v>
      </c>
      <c r="H69" s="5">
        <v>13.27</v>
      </c>
      <c r="I69" s="5"/>
      <c r="J69" s="7"/>
      <c r="K69" s="184">
        <f t="shared" si="33"/>
        <v>1393.35</v>
      </c>
      <c r="L69" s="61"/>
      <c r="M69" s="175">
        <f t="shared" si="34"/>
        <v>13.27</v>
      </c>
      <c r="N69" s="62">
        <f t="shared" si="35"/>
        <v>0</v>
      </c>
      <c r="O69" s="62">
        <f t="shared" si="36"/>
        <v>1393.35</v>
      </c>
      <c r="P69" s="62">
        <f t="shared" si="0"/>
        <v>0</v>
      </c>
    </row>
    <row r="70" spans="1:18">
      <c r="A70" s="176">
        <v>0</v>
      </c>
      <c r="B70" s="185" t="s">
        <v>4347</v>
      </c>
      <c r="C70" s="87"/>
      <c r="D70" s="3">
        <v>16</v>
      </c>
      <c r="E70" s="3">
        <v>25</v>
      </c>
      <c r="F70" s="3">
        <v>6</v>
      </c>
      <c r="G70" s="3">
        <v>70</v>
      </c>
      <c r="H70" s="5">
        <v>17.989999999999998</v>
      </c>
      <c r="I70" s="5"/>
      <c r="J70" s="7"/>
      <c r="K70" s="184">
        <f t="shared" si="33"/>
        <v>1888.95</v>
      </c>
      <c r="L70" s="61"/>
      <c r="M70" s="175">
        <f t="shared" si="34"/>
        <v>17.989999999999998</v>
      </c>
      <c r="N70" s="62">
        <f t="shared" si="35"/>
        <v>0</v>
      </c>
      <c r="O70" s="62">
        <f t="shared" si="36"/>
        <v>1888.95</v>
      </c>
      <c r="P70" s="62">
        <f t="shared" si="0"/>
        <v>0</v>
      </c>
    </row>
    <row r="71" spans="1:18">
      <c r="A71" s="176">
        <v>0</v>
      </c>
      <c r="B71" s="185" t="s">
        <v>4348</v>
      </c>
      <c r="C71" s="87"/>
      <c r="D71" s="3">
        <v>10</v>
      </c>
      <c r="E71" s="3">
        <v>20</v>
      </c>
      <c r="F71" s="3">
        <v>8</v>
      </c>
      <c r="G71" s="3">
        <v>65</v>
      </c>
      <c r="H71" s="5">
        <v>10.57</v>
      </c>
      <c r="I71" s="5"/>
      <c r="J71" s="7"/>
      <c r="K71" s="184">
        <f t="shared" si="33"/>
        <v>1109.8499999999999</v>
      </c>
      <c r="L71" s="61"/>
      <c r="M71" s="175">
        <f t="shared" si="34"/>
        <v>10.57</v>
      </c>
      <c r="N71" s="62">
        <f t="shared" si="35"/>
        <v>0</v>
      </c>
      <c r="O71" s="62">
        <f t="shared" si="36"/>
        <v>1109.8499999999999</v>
      </c>
      <c r="P71" s="62">
        <f t="shared" si="0"/>
        <v>0</v>
      </c>
    </row>
    <row r="72" spans="1:18">
      <c r="A72" s="176"/>
      <c r="B72" s="185" t="s">
        <v>4349</v>
      </c>
      <c r="C72" s="87"/>
      <c r="D72" s="3">
        <v>12</v>
      </c>
      <c r="E72" s="3">
        <v>25</v>
      </c>
      <c r="F72" s="3">
        <v>8</v>
      </c>
      <c r="G72" s="3">
        <v>70</v>
      </c>
      <c r="H72" s="5">
        <v>15.12</v>
      </c>
      <c r="I72" s="5"/>
      <c r="J72" s="7"/>
      <c r="K72" s="184">
        <f t="shared" si="33"/>
        <v>1587.6</v>
      </c>
      <c r="L72" s="61"/>
      <c r="M72" s="175">
        <f t="shared" si="34"/>
        <v>15.12</v>
      </c>
      <c r="N72" s="62">
        <f t="shared" si="35"/>
        <v>0</v>
      </c>
      <c r="O72" s="62">
        <f t="shared" si="36"/>
        <v>1587.6</v>
      </c>
      <c r="P72" s="62">
        <f t="shared" si="0"/>
        <v>0</v>
      </c>
    </row>
    <row r="73" spans="1:18" ht="12.45" thickBot="1">
      <c r="A73" s="253"/>
      <c r="B73" s="186"/>
      <c r="C73" s="180"/>
      <c r="D73" s="187"/>
      <c r="E73" s="187"/>
      <c r="F73" s="187"/>
      <c r="G73" s="187"/>
      <c r="H73" s="252"/>
      <c r="I73" s="252"/>
      <c r="J73" s="251"/>
      <c r="K73" s="182"/>
      <c r="L73" s="61"/>
      <c r="M73" s="175"/>
      <c r="N73" s="62"/>
      <c r="O73" s="62"/>
      <c r="P73" s="62"/>
    </row>
    <row r="74" spans="1:18">
      <c r="A74" s="176"/>
      <c r="B74" s="171" t="s">
        <v>3255</v>
      </c>
      <c r="C74" s="172"/>
      <c r="D74" s="173"/>
      <c r="E74" s="173"/>
      <c r="F74" s="173"/>
      <c r="G74" s="173"/>
      <c r="H74" s="250"/>
      <c r="I74" s="250"/>
      <c r="J74" s="250"/>
      <c r="K74" s="174"/>
      <c r="L74" s="61"/>
      <c r="M74" s="175"/>
      <c r="N74" s="62"/>
      <c r="O74" s="62"/>
      <c r="P74" s="62"/>
    </row>
    <row r="75" spans="1:18">
      <c r="A75" s="176">
        <v>0</v>
      </c>
      <c r="B75" s="185" t="s">
        <v>4701</v>
      </c>
      <c r="C75" s="87"/>
      <c r="D75" s="3">
        <v>8</v>
      </c>
      <c r="E75" s="3">
        <v>20</v>
      </c>
      <c r="F75" s="3">
        <v>6</v>
      </c>
      <c r="G75" s="3">
        <v>64</v>
      </c>
      <c r="H75" s="5">
        <v>7.94</v>
      </c>
      <c r="I75" s="5"/>
      <c r="J75" s="7"/>
      <c r="K75" s="184">
        <f>ROUND(H75*Курс_EUR,2)</f>
        <v>833.7</v>
      </c>
      <c r="L75" s="61"/>
      <c r="M75" s="175">
        <f>H75*(1-Скидка_ROXELPRO_burrs)</f>
        <v>7.94</v>
      </c>
      <c r="N75" s="62">
        <f>M75*L75</f>
        <v>0</v>
      </c>
      <c r="O75" s="62">
        <f>K75*(1-Скидка_ROXELPRO_burrs)</f>
        <v>833.7</v>
      </c>
      <c r="P75" s="62">
        <f t="shared" si="0"/>
        <v>0</v>
      </c>
    </row>
    <row r="76" spans="1:18">
      <c r="A76" s="176">
        <v>0</v>
      </c>
      <c r="B76" s="185" t="s">
        <v>4350</v>
      </c>
      <c r="C76" s="87"/>
      <c r="D76" s="3">
        <v>10</v>
      </c>
      <c r="E76" s="3">
        <v>25</v>
      </c>
      <c r="F76" s="3">
        <v>6</v>
      </c>
      <c r="G76" s="3">
        <v>70</v>
      </c>
      <c r="H76" s="5">
        <v>11.67</v>
      </c>
      <c r="I76" s="5"/>
      <c r="J76" s="7"/>
      <c r="K76" s="184">
        <f>ROUND(H76*Курс_EUR,2)</f>
        <v>1225.3499999999999</v>
      </c>
      <c r="L76" s="61"/>
      <c r="M76" s="175">
        <f>H76*(1-Скидка_ROXELPRO_burrs)</f>
        <v>11.67</v>
      </c>
      <c r="N76" s="62">
        <f>M76*L76</f>
        <v>0</v>
      </c>
      <c r="O76" s="62">
        <f>K76*(1-Скидка_ROXELPRO_burrs)</f>
        <v>1225.3499999999999</v>
      </c>
      <c r="P76" s="62">
        <f t="shared" si="0"/>
        <v>0</v>
      </c>
    </row>
    <row r="77" spans="1:18">
      <c r="A77" s="176">
        <v>0</v>
      </c>
      <c r="B77" s="185" t="s">
        <v>3270</v>
      </c>
      <c r="C77" s="87"/>
      <c r="D77" s="3">
        <v>12</v>
      </c>
      <c r="E77" s="3">
        <v>32</v>
      </c>
      <c r="F77" s="3">
        <v>6</v>
      </c>
      <c r="G77" s="3">
        <v>77</v>
      </c>
      <c r="H77" s="5">
        <v>16.32</v>
      </c>
      <c r="I77" s="5"/>
      <c r="J77" s="7"/>
      <c r="K77" s="184">
        <f>ROUND(H77*Курс_EUR,2)</f>
        <v>1713.6</v>
      </c>
      <c r="L77" s="61"/>
      <c r="M77" s="175">
        <f>H77*(1-Скидка_ROXELPRO_burrs)</f>
        <v>16.32</v>
      </c>
      <c r="N77" s="62">
        <f>M77*L77</f>
        <v>0</v>
      </c>
      <c r="O77" s="62">
        <f>K77*(1-Скидка_ROXELPRO_burrs)</f>
        <v>1713.6</v>
      </c>
      <c r="P77" s="62">
        <f t="shared" si="0"/>
        <v>0</v>
      </c>
    </row>
    <row r="78" spans="1:18">
      <c r="A78" s="176"/>
      <c r="B78" s="185"/>
      <c r="C78" s="87"/>
      <c r="D78" s="3"/>
      <c r="E78" s="3"/>
      <c r="F78" s="3"/>
      <c r="G78" s="3"/>
      <c r="H78" s="5"/>
      <c r="I78" s="5"/>
      <c r="J78" s="7"/>
      <c r="K78" s="178"/>
      <c r="L78" s="61"/>
      <c r="M78" s="175"/>
      <c r="N78" s="62"/>
      <c r="O78" s="62"/>
      <c r="P78" s="62"/>
    </row>
    <row r="79" spans="1:18">
      <c r="A79" s="176"/>
      <c r="B79" s="185"/>
      <c r="C79" s="87"/>
      <c r="D79" s="3"/>
      <c r="E79" s="3"/>
      <c r="F79" s="3"/>
      <c r="G79" s="3"/>
      <c r="H79" s="5"/>
      <c r="I79" s="5"/>
      <c r="J79" s="7"/>
      <c r="K79" s="178"/>
      <c r="L79" s="61"/>
      <c r="M79" s="175"/>
      <c r="N79" s="62"/>
      <c r="O79" s="62"/>
      <c r="P79" s="62"/>
    </row>
    <row r="80" spans="1:18">
      <c r="A80" s="176"/>
      <c r="B80" s="185"/>
      <c r="C80" s="87"/>
      <c r="D80" s="3"/>
      <c r="E80" s="3"/>
      <c r="F80" s="3"/>
      <c r="G80" s="3"/>
      <c r="H80" s="5"/>
      <c r="I80" s="5"/>
      <c r="J80" s="7"/>
      <c r="K80" s="178"/>
      <c r="L80" s="61"/>
      <c r="M80" s="175"/>
      <c r="N80" s="62"/>
      <c r="O80" s="62"/>
      <c r="P80" s="62"/>
    </row>
    <row r="81" spans="1:16" ht="12.45" thickBot="1">
      <c r="A81" s="176"/>
      <c r="B81" s="186"/>
      <c r="C81" s="180"/>
      <c r="D81" s="187"/>
      <c r="E81" s="187"/>
      <c r="F81" s="187"/>
      <c r="G81" s="187"/>
      <c r="H81" s="252"/>
      <c r="I81" s="252"/>
      <c r="J81" s="251"/>
      <c r="K81" s="182"/>
      <c r="L81" s="61"/>
      <c r="M81" s="175"/>
      <c r="N81" s="62"/>
      <c r="O81" s="62"/>
      <c r="P81" s="62"/>
    </row>
    <row r="82" spans="1:16">
      <c r="A82" s="176"/>
      <c r="B82" s="171" t="s">
        <v>4330</v>
      </c>
      <c r="C82" s="172"/>
      <c r="D82" s="173"/>
      <c r="E82" s="173"/>
      <c r="F82" s="173"/>
      <c r="G82" s="173"/>
      <c r="H82" s="250"/>
      <c r="I82" s="250"/>
      <c r="J82" s="250"/>
      <c r="K82" s="174"/>
      <c r="L82" s="61"/>
      <c r="M82" s="175"/>
      <c r="N82" s="62"/>
      <c r="O82" s="62"/>
      <c r="P82" s="62"/>
    </row>
    <row r="83" spans="1:16">
      <c r="A83" s="176">
        <v>0</v>
      </c>
      <c r="B83" s="185" t="s">
        <v>4351</v>
      </c>
      <c r="C83" s="87"/>
      <c r="D83" s="3">
        <v>10</v>
      </c>
      <c r="E83" s="3">
        <v>8</v>
      </c>
      <c r="F83" s="3">
        <v>6</v>
      </c>
      <c r="G83" s="3">
        <v>58</v>
      </c>
      <c r="H83" s="5">
        <v>7.6</v>
      </c>
      <c r="I83" s="5"/>
      <c r="J83" s="7"/>
      <c r="K83" s="184">
        <f>ROUND(H83*Курс_EUR,2)</f>
        <v>798</v>
      </c>
      <c r="L83" s="61"/>
      <c r="M83" s="175">
        <f>H83*(1-Скидка_ROXELPRO_burrs)</f>
        <v>7.6</v>
      </c>
      <c r="N83" s="62">
        <f>M83*L83</f>
        <v>0</v>
      </c>
      <c r="O83" s="62">
        <f>K83*(1-Скидка_ROXELPRO_burrs)</f>
        <v>798</v>
      </c>
      <c r="P83" s="62">
        <f t="shared" ref="P83:P109" si="37">L83*O83</f>
        <v>0</v>
      </c>
    </row>
    <row r="84" spans="1:16">
      <c r="A84" s="176">
        <v>0</v>
      </c>
      <c r="B84" s="185" t="s">
        <v>4352</v>
      </c>
      <c r="C84" s="87"/>
      <c r="D84" s="3">
        <v>12</v>
      </c>
      <c r="E84" s="3">
        <v>10</v>
      </c>
      <c r="F84" s="3">
        <v>6</v>
      </c>
      <c r="G84" s="3">
        <v>60</v>
      </c>
      <c r="H84" s="5">
        <v>9.8800000000000008</v>
      </c>
      <c r="I84" s="5"/>
      <c r="J84" s="7"/>
      <c r="K84" s="184">
        <f>ROUND(H84*Курс_EUR,2)</f>
        <v>1037.4000000000001</v>
      </c>
      <c r="L84" s="61"/>
      <c r="M84" s="175">
        <f>H84*(1-Скидка_ROXELPRO_burrs)</f>
        <v>9.8800000000000008</v>
      </c>
      <c r="N84" s="62">
        <f>M84*L84</f>
        <v>0</v>
      </c>
      <c r="O84" s="62">
        <f>K84*(1-Скидка_ROXELPRO_burrs)</f>
        <v>1037.4000000000001</v>
      </c>
      <c r="P84" s="62">
        <f t="shared" si="37"/>
        <v>0</v>
      </c>
    </row>
    <row r="85" spans="1:16">
      <c r="A85" s="176"/>
      <c r="B85" s="185"/>
      <c r="C85" s="87"/>
      <c r="D85" s="3"/>
      <c r="E85" s="3"/>
      <c r="F85" s="3"/>
      <c r="G85" s="3"/>
      <c r="H85" s="5"/>
      <c r="I85" s="5"/>
      <c r="J85" s="7"/>
      <c r="K85" s="178"/>
      <c r="L85" s="61"/>
      <c r="M85" s="175"/>
      <c r="N85" s="62"/>
      <c r="O85" s="62"/>
      <c r="P85" s="62"/>
    </row>
    <row r="86" spans="1:16">
      <c r="A86" s="176"/>
      <c r="B86" s="185"/>
      <c r="C86" s="87"/>
      <c r="D86" s="3"/>
      <c r="E86" s="3"/>
      <c r="F86" s="3"/>
      <c r="G86" s="3"/>
      <c r="H86" s="5"/>
      <c r="I86" s="5"/>
      <c r="J86" s="7"/>
      <c r="K86" s="178"/>
      <c r="L86" s="61"/>
      <c r="M86" s="175"/>
      <c r="N86" s="62"/>
      <c r="O86" s="62"/>
      <c r="P86" s="62"/>
    </row>
    <row r="87" spans="1:16">
      <c r="A87" s="176"/>
      <c r="B87" s="185"/>
      <c r="C87" s="87"/>
      <c r="D87" s="3"/>
      <c r="E87" s="3"/>
      <c r="F87" s="3"/>
      <c r="G87" s="3"/>
      <c r="H87" s="5"/>
      <c r="I87" s="5"/>
      <c r="J87" s="7"/>
      <c r="K87" s="178"/>
      <c r="L87" s="61"/>
      <c r="M87" s="175"/>
      <c r="N87" s="62"/>
      <c r="O87" s="62"/>
      <c r="P87" s="62"/>
    </row>
    <row r="88" spans="1:16">
      <c r="A88" s="176"/>
      <c r="B88" s="185"/>
      <c r="C88" s="87"/>
      <c r="D88" s="3"/>
      <c r="E88" s="3"/>
      <c r="F88" s="3"/>
      <c r="G88" s="3"/>
      <c r="H88" s="5"/>
      <c r="I88" s="5"/>
      <c r="J88" s="7"/>
      <c r="K88" s="178"/>
      <c r="L88" s="61"/>
      <c r="M88" s="175"/>
      <c r="N88" s="62"/>
      <c r="O88" s="62"/>
      <c r="P88" s="62"/>
    </row>
    <row r="89" spans="1:16" ht="12.45" thickBot="1">
      <c r="A89" s="176"/>
      <c r="B89" s="186"/>
      <c r="C89" s="180"/>
      <c r="D89" s="187"/>
      <c r="E89" s="187"/>
      <c r="F89" s="187"/>
      <c r="G89" s="187"/>
      <c r="H89" s="252"/>
      <c r="I89" s="252"/>
      <c r="J89" s="251"/>
      <c r="K89" s="182"/>
      <c r="L89" s="61"/>
      <c r="M89" s="175"/>
      <c r="N89" s="62"/>
      <c r="O89" s="62"/>
      <c r="P89" s="62"/>
    </row>
    <row r="90" spans="1:16">
      <c r="A90" s="176"/>
      <c r="B90" s="171" t="s">
        <v>3256</v>
      </c>
      <c r="C90" s="172"/>
      <c r="D90" s="173"/>
      <c r="E90" s="173"/>
      <c r="F90" s="173"/>
      <c r="G90" s="173"/>
      <c r="H90" s="250"/>
      <c r="I90" s="250"/>
      <c r="J90" s="250"/>
      <c r="K90" s="174"/>
      <c r="L90" s="61"/>
      <c r="M90" s="175"/>
      <c r="N90" s="62"/>
      <c r="O90" s="62"/>
      <c r="P90" s="62"/>
    </row>
    <row r="91" spans="1:16">
      <c r="A91" s="176">
        <v>0</v>
      </c>
      <c r="B91" s="185" t="s">
        <v>4353</v>
      </c>
      <c r="C91" s="87"/>
      <c r="D91" s="3">
        <v>8</v>
      </c>
      <c r="E91" s="3">
        <v>22</v>
      </c>
      <c r="F91" s="3">
        <v>6</v>
      </c>
      <c r="G91" s="3">
        <v>67</v>
      </c>
      <c r="H91" s="5">
        <v>7.56</v>
      </c>
      <c r="I91" s="5"/>
      <c r="J91" s="7"/>
      <c r="K91" s="184">
        <f>ROUND(H91*Курс_EUR,2)</f>
        <v>793.8</v>
      </c>
      <c r="L91" s="61"/>
      <c r="M91" s="175">
        <f>H91*(1-Скидка_ROXELPRO_burrs)</f>
        <v>7.56</v>
      </c>
      <c r="N91" s="62">
        <f t="shared" ref="N91:N96" si="38">M91*L91</f>
        <v>0</v>
      </c>
      <c r="O91" s="62">
        <f t="shared" ref="O91:O96" si="39">K91*(1-Скидка_ROXELPRO_burrs)</f>
        <v>793.8</v>
      </c>
      <c r="P91" s="62">
        <f t="shared" si="37"/>
        <v>0</v>
      </c>
    </row>
    <row r="92" spans="1:16">
      <c r="A92" s="176">
        <v>0</v>
      </c>
      <c r="B92" s="185" t="s">
        <v>4702</v>
      </c>
      <c r="C92" s="87"/>
      <c r="D92" s="3">
        <v>10</v>
      </c>
      <c r="E92" s="3">
        <v>25</v>
      </c>
      <c r="F92" s="3">
        <v>6</v>
      </c>
      <c r="G92" s="3">
        <v>72</v>
      </c>
      <c r="H92" s="5">
        <v>9.66</v>
      </c>
      <c r="I92" s="5"/>
      <c r="J92" s="7"/>
      <c r="K92" s="184">
        <f>ROUND(H92*Курс_EUR,2)</f>
        <v>1014.3</v>
      </c>
      <c r="L92" s="61"/>
      <c r="M92" s="175">
        <f>H92*(1-Скидка_ROXELPRO_burrs)</f>
        <v>9.66</v>
      </c>
      <c r="N92" s="62">
        <f t="shared" si="38"/>
        <v>0</v>
      </c>
      <c r="O92" s="62">
        <f t="shared" si="39"/>
        <v>1014.3</v>
      </c>
      <c r="P92" s="62">
        <f t="shared" si="37"/>
        <v>0</v>
      </c>
    </row>
    <row r="93" spans="1:16">
      <c r="A93" s="176">
        <v>0</v>
      </c>
      <c r="B93" s="185" t="s">
        <v>4354</v>
      </c>
      <c r="C93" s="87"/>
      <c r="D93" s="3">
        <v>12</v>
      </c>
      <c r="E93" s="3">
        <v>28</v>
      </c>
      <c r="F93" s="3">
        <v>6</v>
      </c>
      <c r="G93" s="3">
        <v>72</v>
      </c>
      <c r="H93" s="5"/>
      <c r="I93" s="5"/>
      <c r="J93" s="7">
        <v>19.57</v>
      </c>
      <c r="K93" s="184">
        <f>ROUND(J93*Курс_EUR,2)</f>
        <v>2054.85</v>
      </c>
      <c r="L93" s="61"/>
      <c r="M93" s="175">
        <f>J93*(1-Скидка_ROXELPRO_burrs)</f>
        <v>19.57</v>
      </c>
      <c r="N93" s="62">
        <f t="shared" si="38"/>
        <v>0</v>
      </c>
      <c r="O93" s="62">
        <f t="shared" si="39"/>
        <v>2054.85</v>
      </c>
      <c r="P93" s="62">
        <f t="shared" si="37"/>
        <v>0</v>
      </c>
    </row>
    <row r="94" spans="1:16">
      <c r="A94" s="176">
        <v>0</v>
      </c>
      <c r="B94" s="185" t="s">
        <v>3271</v>
      </c>
      <c r="C94" s="87"/>
      <c r="D94" s="3">
        <v>12</v>
      </c>
      <c r="E94" s="3">
        <v>28</v>
      </c>
      <c r="F94" s="3">
        <v>6</v>
      </c>
      <c r="G94" s="3">
        <v>72</v>
      </c>
      <c r="H94" s="5">
        <v>13.97</v>
      </c>
      <c r="I94" s="5"/>
      <c r="J94" s="7"/>
      <c r="K94" s="184">
        <f>ROUND(H94*Курс_EUR,2)</f>
        <v>1466.85</v>
      </c>
      <c r="L94" s="61"/>
      <c r="M94" s="175">
        <f>H94*(1-Скидка_ROXELPRO_burrs)</f>
        <v>13.97</v>
      </c>
      <c r="N94" s="62">
        <f t="shared" si="38"/>
        <v>0</v>
      </c>
      <c r="O94" s="62">
        <f t="shared" si="39"/>
        <v>1466.85</v>
      </c>
      <c r="P94" s="62">
        <f t="shared" si="37"/>
        <v>0</v>
      </c>
    </row>
    <row r="95" spans="1:16">
      <c r="A95" s="176">
        <v>0</v>
      </c>
      <c r="B95" s="185" t="s">
        <v>4703</v>
      </c>
      <c r="C95" s="87"/>
      <c r="D95" s="3">
        <v>13</v>
      </c>
      <c r="E95" s="3">
        <v>32</v>
      </c>
      <c r="F95" s="3">
        <v>6</v>
      </c>
      <c r="G95" s="3">
        <v>73</v>
      </c>
      <c r="H95" s="5">
        <v>15.61</v>
      </c>
      <c r="I95" s="5"/>
      <c r="J95" s="7"/>
      <c r="K95" s="184">
        <f>ROUND(H95*Курс_EUR,2)</f>
        <v>1639.05</v>
      </c>
      <c r="L95" s="61"/>
      <c r="M95" s="175">
        <f>H95*(1-Скидка_ROXELPRO_burrs)</f>
        <v>15.61</v>
      </c>
      <c r="N95" s="62">
        <f t="shared" si="38"/>
        <v>0</v>
      </c>
      <c r="O95" s="62">
        <f t="shared" si="39"/>
        <v>1639.05</v>
      </c>
      <c r="P95" s="62">
        <f t="shared" si="37"/>
        <v>0</v>
      </c>
    </row>
    <row r="96" spans="1:16">
      <c r="A96" s="176">
        <v>0</v>
      </c>
      <c r="B96" s="185" t="s">
        <v>4704</v>
      </c>
      <c r="C96" s="87"/>
      <c r="D96" s="3">
        <v>16</v>
      </c>
      <c r="E96" s="3">
        <v>33</v>
      </c>
      <c r="F96" s="3">
        <v>6</v>
      </c>
      <c r="G96" s="3">
        <v>75</v>
      </c>
      <c r="H96" s="5">
        <v>25.57</v>
      </c>
      <c r="I96" s="5"/>
      <c r="J96" s="7"/>
      <c r="K96" s="184">
        <f>ROUND(H96*Курс_EUR,2)</f>
        <v>2684.85</v>
      </c>
      <c r="L96" s="61"/>
      <c r="M96" s="175">
        <f>H96*(1-Скидка_ROXELPRO_burrs)</f>
        <v>25.57</v>
      </c>
      <c r="N96" s="62">
        <f t="shared" si="38"/>
        <v>0</v>
      </c>
      <c r="O96" s="62">
        <f t="shared" si="39"/>
        <v>2684.85</v>
      </c>
      <c r="P96" s="62">
        <f t="shared" si="37"/>
        <v>0</v>
      </c>
    </row>
    <row r="97" spans="1:18" ht="12.45" thickBot="1">
      <c r="A97" s="176"/>
      <c r="B97" s="186"/>
      <c r="C97" s="180"/>
      <c r="D97" s="187"/>
      <c r="E97" s="187"/>
      <c r="F97" s="187"/>
      <c r="G97" s="187"/>
      <c r="H97" s="252"/>
      <c r="I97" s="252"/>
      <c r="J97" s="251"/>
      <c r="K97" s="182"/>
      <c r="L97" s="61"/>
      <c r="M97" s="175"/>
      <c r="N97" s="62"/>
      <c r="O97" s="62"/>
      <c r="P97" s="62"/>
    </row>
    <row r="98" spans="1:18">
      <c r="A98" s="176"/>
      <c r="B98" s="171" t="s">
        <v>4331</v>
      </c>
      <c r="C98" s="172"/>
      <c r="D98" s="173"/>
      <c r="E98" s="173"/>
      <c r="F98" s="173"/>
      <c r="G98" s="173"/>
      <c r="H98" s="250"/>
      <c r="I98" s="250"/>
      <c r="J98" s="250"/>
      <c r="K98" s="174"/>
      <c r="L98" s="61"/>
      <c r="M98" s="175"/>
      <c r="N98" s="62"/>
      <c r="O98" s="62"/>
      <c r="P98" s="62"/>
    </row>
    <row r="99" spans="1:18">
      <c r="A99" s="176">
        <v>0</v>
      </c>
      <c r="B99" s="185" t="s">
        <v>4835</v>
      </c>
      <c r="C99" s="87"/>
      <c r="D99" s="3">
        <v>6</v>
      </c>
      <c r="E99" s="3">
        <v>13</v>
      </c>
      <c r="F99" s="3">
        <v>3</v>
      </c>
      <c r="G99" s="3">
        <v>51</v>
      </c>
      <c r="H99" s="5"/>
      <c r="I99" s="5">
        <v>4</v>
      </c>
      <c r="J99" s="7"/>
      <c r="K99" s="184">
        <f>ROUND(I99*Курс_EUR,2)</f>
        <v>420</v>
      </c>
      <c r="L99" s="61"/>
      <c r="M99" s="175">
        <f>I99*(1-Скидка_ROXELPRO_burrs)</f>
        <v>4</v>
      </c>
      <c r="N99" s="62">
        <f>M99*L99</f>
        <v>0</v>
      </c>
      <c r="O99" s="62">
        <f t="shared" ref="O99:O104" si="40">K99*(1-Скидка_ROXELPRO_burrs)</f>
        <v>420</v>
      </c>
      <c r="P99" s="62">
        <f>L99*O99</f>
        <v>0</v>
      </c>
      <c r="R99" s="83"/>
    </row>
    <row r="100" spans="1:18">
      <c r="A100" s="176">
        <v>0</v>
      </c>
      <c r="B100" s="185" t="s">
        <v>4355</v>
      </c>
      <c r="C100" s="87"/>
      <c r="D100" s="3">
        <v>6</v>
      </c>
      <c r="E100" s="3">
        <v>18</v>
      </c>
      <c r="F100" s="3">
        <v>6</v>
      </c>
      <c r="G100" s="3">
        <v>56</v>
      </c>
      <c r="H100" s="5">
        <v>11.9</v>
      </c>
      <c r="I100" s="5"/>
      <c r="J100" s="7"/>
      <c r="K100" s="184">
        <f>ROUND(H100*Курс_EUR,2)</f>
        <v>1249.5</v>
      </c>
      <c r="L100" s="61"/>
      <c r="M100" s="175">
        <f>H100*(1-Скидка_ROXELPRO_burrs)</f>
        <v>11.9</v>
      </c>
      <c r="N100" s="62">
        <f>M100*L100</f>
        <v>0</v>
      </c>
      <c r="O100" s="62">
        <f t="shared" si="40"/>
        <v>1249.5</v>
      </c>
      <c r="P100" s="62">
        <f t="shared" si="37"/>
        <v>0</v>
      </c>
    </row>
    <row r="101" spans="1:18">
      <c r="A101" s="176">
        <v>0</v>
      </c>
      <c r="B101" s="185" t="s">
        <v>4356</v>
      </c>
      <c r="C101" s="87"/>
      <c r="D101" s="3">
        <v>8</v>
      </c>
      <c r="E101" s="3">
        <v>20</v>
      </c>
      <c r="F101" s="3">
        <v>6</v>
      </c>
      <c r="G101" s="3">
        <v>65</v>
      </c>
      <c r="H101" s="5">
        <v>7.37</v>
      </c>
      <c r="I101" s="5"/>
      <c r="J101" s="7"/>
      <c r="K101" s="184">
        <f>ROUND(H101*Курс_EUR,2)</f>
        <v>773.85</v>
      </c>
      <c r="L101" s="61"/>
      <c r="M101" s="175">
        <f>H101*(1-Скидка_ROXELPRO_burrs)</f>
        <v>7.37</v>
      </c>
      <c r="N101" s="62">
        <f>M101*L101</f>
        <v>0</v>
      </c>
      <c r="O101" s="62">
        <f t="shared" si="40"/>
        <v>773.85</v>
      </c>
      <c r="P101" s="62">
        <f t="shared" si="37"/>
        <v>0</v>
      </c>
    </row>
    <row r="102" spans="1:18">
      <c r="A102" s="176">
        <v>0</v>
      </c>
      <c r="B102" s="185" t="s">
        <v>4357</v>
      </c>
      <c r="C102" s="87"/>
      <c r="D102" s="3">
        <v>10</v>
      </c>
      <c r="E102" s="3">
        <v>20</v>
      </c>
      <c r="F102" s="3">
        <v>6</v>
      </c>
      <c r="G102" s="3">
        <v>65</v>
      </c>
      <c r="H102" s="5">
        <v>8.74</v>
      </c>
      <c r="I102" s="5"/>
      <c r="J102" s="7"/>
      <c r="K102" s="184">
        <f>ROUND(H102*Курс_EUR,2)</f>
        <v>917.7</v>
      </c>
      <c r="L102" s="61"/>
      <c r="M102" s="175">
        <f>H102*(1-Скидка_ROXELPRO_burrs)</f>
        <v>8.74</v>
      </c>
      <c r="N102" s="62">
        <f>M102*L102</f>
        <v>0</v>
      </c>
      <c r="O102" s="62">
        <f t="shared" si="40"/>
        <v>917.7</v>
      </c>
      <c r="P102" s="62">
        <f t="shared" si="37"/>
        <v>0</v>
      </c>
    </row>
    <row r="103" spans="1:18">
      <c r="A103" s="176">
        <v>0</v>
      </c>
      <c r="B103" s="185" t="s">
        <v>4836</v>
      </c>
      <c r="C103" s="87"/>
      <c r="D103" s="3">
        <v>12</v>
      </c>
      <c r="E103" s="3">
        <v>25</v>
      </c>
      <c r="F103" s="3">
        <v>6</v>
      </c>
      <c r="G103" s="3">
        <v>70</v>
      </c>
      <c r="H103" s="5">
        <v>11.2</v>
      </c>
      <c r="I103" s="5"/>
      <c r="J103" s="7"/>
      <c r="K103" s="184">
        <f>ROUND(H103*Курс_EUR,2)</f>
        <v>1176</v>
      </c>
      <c r="L103" s="61"/>
      <c r="M103" s="175">
        <f>H103*(1-Скидка_ROXELPRO_burrs)</f>
        <v>11.2</v>
      </c>
      <c r="N103" s="62">
        <f t="shared" ref="N103:N104" si="41">M103*L103</f>
        <v>0</v>
      </c>
      <c r="O103" s="62">
        <f t="shared" si="40"/>
        <v>1176</v>
      </c>
      <c r="P103" s="62">
        <f t="shared" ref="P103:P104" si="42">L103*O103</f>
        <v>0</v>
      </c>
      <c r="R103" s="83"/>
    </row>
    <row r="104" spans="1:18">
      <c r="A104" s="176">
        <v>0</v>
      </c>
      <c r="B104" s="185" t="s">
        <v>4837</v>
      </c>
      <c r="C104" s="87"/>
      <c r="D104" s="3">
        <v>16</v>
      </c>
      <c r="E104" s="3">
        <v>25</v>
      </c>
      <c r="F104" s="3">
        <v>6</v>
      </c>
      <c r="G104" s="3">
        <v>70</v>
      </c>
      <c r="H104" s="5">
        <v>15.84</v>
      </c>
      <c r="I104" s="5"/>
      <c r="J104" s="7"/>
      <c r="K104" s="184">
        <f>ROUND(H104*Курс_EUR,2)</f>
        <v>1663.2</v>
      </c>
      <c r="L104" s="61"/>
      <c r="M104" s="175">
        <f>H104*(1-Скидка_ROXELPRO_burrs)</f>
        <v>15.84</v>
      </c>
      <c r="N104" s="62">
        <f t="shared" si="41"/>
        <v>0</v>
      </c>
      <c r="O104" s="62">
        <f t="shared" si="40"/>
        <v>1663.2</v>
      </c>
      <c r="P104" s="62">
        <f t="shared" si="42"/>
        <v>0</v>
      </c>
      <c r="R104" s="83"/>
    </row>
    <row r="105" spans="1:18" ht="12.45" thickBot="1">
      <c r="A105" s="176"/>
      <c r="B105" s="186"/>
      <c r="C105" s="180"/>
      <c r="D105" s="187"/>
      <c r="E105" s="187"/>
      <c r="F105" s="187"/>
      <c r="G105" s="187"/>
      <c r="H105" s="252"/>
      <c r="I105" s="252"/>
      <c r="J105" s="251"/>
      <c r="K105" s="182"/>
      <c r="L105" s="61"/>
      <c r="M105" s="175"/>
      <c r="N105" s="62"/>
      <c r="O105" s="62"/>
      <c r="P105" s="62"/>
    </row>
    <row r="106" spans="1:18">
      <c r="A106" s="176"/>
      <c r="B106" s="171" t="s">
        <v>3257</v>
      </c>
      <c r="C106" s="172"/>
      <c r="D106" s="173"/>
      <c r="E106" s="173"/>
      <c r="F106" s="173"/>
      <c r="G106" s="173"/>
      <c r="H106" s="250"/>
      <c r="I106" s="250"/>
      <c r="J106" s="250"/>
      <c r="K106" s="174"/>
      <c r="L106" s="61"/>
      <c r="M106" s="175"/>
      <c r="N106" s="62"/>
      <c r="O106" s="62"/>
      <c r="P106" s="62"/>
    </row>
    <row r="107" spans="1:18">
      <c r="A107" s="176">
        <v>0</v>
      </c>
      <c r="B107" s="185" t="s">
        <v>3272</v>
      </c>
      <c r="C107" s="87"/>
      <c r="D107" s="3">
        <v>10</v>
      </c>
      <c r="E107" s="3">
        <v>20</v>
      </c>
      <c r="F107" s="3">
        <v>6</v>
      </c>
      <c r="G107" s="3"/>
      <c r="H107" s="5">
        <v>13.97</v>
      </c>
      <c r="I107" s="5"/>
      <c r="J107" s="7"/>
      <c r="K107" s="184">
        <f>ROUND(H107*Курс_EUR,2)</f>
        <v>1466.85</v>
      </c>
      <c r="L107" s="61"/>
      <c r="M107" s="175">
        <f>H107*(1-Скидка_ROXELPRO_burrs)</f>
        <v>13.97</v>
      </c>
      <c r="N107" s="62">
        <f>M107*L107</f>
        <v>0</v>
      </c>
      <c r="O107" s="62">
        <f>K107*(1-Скидка_ROXELPRO_burrs)</f>
        <v>1466.85</v>
      </c>
      <c r="P107" s="62">
        <f t="shared" si="37"/>
        <v>0</v>
      </c>
    </row>
    <row r="108" spans="1:18">
      <c r="A108" s="176">
        <v>0</v>
      </c>
      <c r="B108" s="185" t="s">
        <v>3273</v>
      </c>
      <c r="C108" s="87"/>
      <c r="D108" s="3">
        <v>12</v>
      </c>
      <c r="E108" s="3">
        <v>25</v>
      </c>
      <c r="F108" s="3">
        <v>6</v>
      </c>
      <c r="G108" s="3"/>
      <c r="H108" s="5">
        <v>20.03</v>
      </c>
      <c r="I108" s="5"/>
      <c r="J108" s="7"/>
      <c r="K108" s="184">
        <f>ROUND(H108*Курс_EUR,2)</f>
        <v>2103.15</v>
      </c>
      <c r="L108" s="61"/>
      <c r="M108" s="175">
        <f>H108*(1-Скидка_ROXELPRO_burrs)</f>
        <v>20.03</v>
      </c>
      <c r="N108" s="62">
        <f>M108*L108</f>
        <v>0</v>
      </c>
      <c r="O108" s="62">
        <f>K108*(1-Скидка_ROXELPRO_burrs)</f>
        <v>2103.15</v>
      </c>
      <c r="P108" s="62">
        <f t="shared" si="37"/>
        <v>0</v>
      </c>
    </row>
    <row r="109" spans="1:18">
      <c r="A109" s="176">
        <v>0</v>
      </c>
      <c r="B109" s="185" t="s">
        <v>4358</v>
      </c>
      <c r="C109" s="87"/>
      <c r="D109" s="3">
        <v>10</v>
      </c>
      <c r="E109" s="3">
        <v>20</v>
      </c>
      <c r="F109" s="3">
        <v>8</v>
      </c>
      <c r="G109" s="3"/>
      <c r="H109" s="5">
        <v>14.18</v>
      </c>
      <c r="I109" s="5"/>
      <c r="J109" s="170"/>
      <c r="K109" s="184">
        <f>ROUND(H109*Курс_EUR,2)</f>
        <v>1488.9</v>
      </c>
      <c r="L109" s="61"/>
      <c r="M109" s="175">
        <f>H109*(1-Скидка_ROXELPRO_burrs)</f>
        <v>14.18</v>
      </c>
      <c r="N109" s="62">
        <f>M109*L109</f>
        <v>0</v>
      </c>
      <c r="O109" s="62">
        <f>K109*(1-Скидка_ROXELPRO_burrs)</f>
        <v>1488.9</v>
      </c>
      <c r="P109" s="62">
        <f t="shared" si="37"/>
        <v>0</v>
      </c>
    </row>
    <row r="110" spans="1:18">
      <c r="A110" s="176"/>
      <c r="B110" s="189"/>
      <c r="C110" s="87"/>
      <c r="D110" s="190"/>
      <c r="E110" s="3"/>
      <c r="F110" s="3"/>
      <c r="G110" s="3"/>
      <c r="H110" s="3"/>
      <c r="I110" s="3"/>
      <c r="J110" s="170"/>
      <c r="K110" s="272"/>
      <c r="L110" s="61"/>
      <c r="M110" s="175"/>
      <c r="N110" s="62"/>
      <c r="O110" s="62"/>
      <c r="P110" s="62"/>
    </row>
    <row r="111" spans="1:18">
      <c r="A111" s="176"/>
      <c r="B111" s="189"/>
      <c r="C111" s="87"/>
      <c r="D111" s="190"/>
      <c r="E111" s="3"/>
      <c r="F111" s="3"/>
      <c r="G111" s="3"/>
      <c r="H111" s="3"/>
      <c r="I111" s="3"/>
      <c r="J111" s="170"/>
      <c r="K111" s="272"/>
      <c r="L111" s="61"/>
      <c r="M111" s="175"/>
      <c r="N111" s="62"/>
      <c r="O111" s="62"/>
      <c r="P111" s="62"/>
    </row>
    <row r="112" spans="1:18">
      <c r="A112" s="176"/>
      <c r="B112" s="189"/>
      <c r="C112" s="87"/>
      <c r="D112" s="190"/>
      <c r="E112" s="3"/>
      <c r="F112" s="3"/>
      <c r="G112" s="3"/>
      <c r="H112" s="3"/>
      <c r="I112" s="3"/>
      <c r="J112" s="170"/>
      <c r="K112" s="272"/>
      <c r="L112" s="61"/>
      <c r="M112" s="175"/>
      <c r="N112" s="62"/>
      <c r="O112" s="62"/>
      <c r="P112" s="62"/>
    </row>
    <row r="113" spans="2:16" ht="12.45" thickBot="1">
      <c r="B113" s="191"/>
      <c r="C113" s="192"/>
      <c r="D113" s="193"/>
      <c r="E113" s="187"/>
      <c r="F113" s="187"/>
      <c r="G113" s="187"/>
      <c r="H113" s="187"/>
      <c r="I113" s="187"/>
      <c r="J113" s="273"/>
      <c r="K113" s="274"/>
      <c r="L113" s="61"/>
      <c r="M113" s="175"/>
      <c r="N113" s="62"/>
      <c r="O113" s="62"/>
      <c r="P113" s="62"/>
    </row>
    <row r="114" spans="2:16">
      <c r="B114" s="35"/>
      <c r="C114" s="35"/>
      <c r="D114" s="35"/>
      <c r="E114" s="35"/>
      <c r="F114" s="35"/>
      <c r="G114" s="35"/>
      <c r="H114" s="82"/>
      <c r="I114" s="82"/>
      <c r="J114" s="82"/>
      <c r="K114" s="82"/>
      <c r="L114" s="82"/>
    </row>
    <row r="115" spans="2:16">
      <c r="B115" s="12" t="s">
        <v>45</v>
      </c>
      <c r="C115" s="12"/>
    </row>
  </sheetData>
  <autoFilter ref="A6:P113" xr:uid="{89325F00-6E9E-46FF-BCE2-F2B5DF37AABB}"/>
  <mergeCells count="2">
    <mergeCell ref="B2:H2"/>
    <mergeCell ref="B3:H3"/>
  </mergeCells>
  <hyperlinks>
    <hyperlink ref="H5" location="Содержание!A1" display="Содержание" xr:uid="{55E66BAB-6137-442A-B521-8B7AB97C30EA}"/>
  </hyperlinks>
  <pageMargins left="0.51181102362204722" right="0.11811023622047245" top="0.35433070866141736" bottom="0.55118110236220474" header="0.31496062992125984" footer="0.31496062992125984"/>
  <pageSetup paperSize="9" scale="9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3D16-FFFF-41C3-960D-3E4CFA154BB4}">
  <dimension ref="A2:N280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5234375" defaultRowHeight="12" outlineLevelCol="1"/>
  <cols>
    <col min="1" max="1" width="6.53515625" style="1" hidden="1" customWidth="1" outlineLevel="1"/>
    <col min="2" max="2" width="6.53515625" style="1" customWidth="1" collapsed="1"/>
    <col min="3" max="3" width="81.53515625" style="1" customWidth="1"/>
    <col min="4" max="4" width="8.3828125" style="1" customWidth="1"/>
    <col min="5" max="5" width="6.15234375" style="1" customWidth="1"/>
    <col min="6" max="7" width="7.84375" style="1" customWidth="1"/>
    <col min="8" max="11" width="8.53515625" style="1" customWidth="1" outlineLevel="1"/>
    <col min="12" max="12" width="9.53515625" style="1" customWidth="1" outlineLevel="1"/>
    <col min="13" max="13" width="1.53515625" style="1" customWidth="1" outlineLevel="1"/>
    <col min="14" max="14" width="8.15234375" style="1" customWidth="1" outlineLevel="1"/>
    <col min="15" max="16384" width="9.15234375" style="1"/>
  </cols>
  <sheetData>
    <row r="2" spans="1:12" ht="15.9">
      <c r="B2" s="329" t="s">
        <v>0</v>
      </c>
      <c r="C2" s="329"/>
      <c r="D2" s="329"/>
      <c r="E2" s="329"/>
      <c r="F2" s="329"/>
      <c r="G2" s="248"/>
      <c r="H2" s="248"/>
    </row>
    <row r="3" spans="1:12" ht="15.9">
      <c r="B3" s="329" t="s">
        <v>4444</v>
      </c>
      <c r="C3" s="329"/>
      <c r="D3" s="329"/>
      <c r="E3" s="329"/>
      <c r="F3" s="329"/>
      <c r="G3" s="248"/>
      <c r="H3" s="248"/>
    </row>
    <row r="4" spans="1:12">
      <c r="F4" s="2"/>
      <c r="G4" s="2"/>
      <c r="H4" s="2"/>
      <c r="K4" s="279"/>
      <c r="L4" s="279"/>
    </row>
    <row r="5" spans="1:12">
      <c r="B5" s="1" t="s">
        <v>3164</v>
      </c>
      <c r="I5" s="44" t="s">
        <v>1595</v>
      </c>
      <c r="J5" s="45">
        <v>0</v>
      </c>
      <c r="K5" s="82"/>
      <c r="L5" s="82"/>
    </row>
    <row r="6" spans="1:12" ht="15" thickBot="1">
      <c r="B6" s="1" t="s">
        <v>1</v>
      </c>
      <c r="D6" s="40" t="s">
        <v>1716</v>
      </c>
      <c r="I6" s="44" t="s">
        <v>1596</v>
      </c>
      <c r="J6" s="33">
        <f>SUM(J8:J276)</f>
        <v>0</v>
      </c>
      <c r="K6" s="44" t="s">
        <v>4582</v>
      </c>
      <c r="L6" s="33">
        <f>SUM(L8:L276)</f>
        <v>0</v>
      </c>
    </row>
    <row r="7" spans="1:12" ht="24.45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4580</v>
      </c>
      <c r="K7" s="56" t="s">
        <v>1597</v>
      </c>
      <c r="L7" s="57" t="s">
        <v>4581</v>
      </c>
    </row>
    <row r="8" spans="1:12" ht="16.3" thickBot="1">
      <c r="A8" s="119"/>
      <c r="B8" s="344" t="s">
        <v>4090</v>
      </c>
      <c r="C8" s="345"/>
      <c r="D8" s="345"/>
      <c r="E8" s="345"/>
      <c r="F8" s="345"/>
      <c r="G8" s="298"/>
      <c r="H8" s="61"/>
      <c r="I8" s="62"/>
      <c r="J8" s="62"/>
      <c r="K8" s="62"/>
      <c r="L8" s="62"/>
    </row>
    <row r="9" spans="1:12" ht="12.45" thickBot="1">
      <c r="A9" s="119"/>
      <c r="B9" s="338" t="s">
        <v>4111</v>
      </c>
      <c r="C9" s="339"/>
      <c r="D9" s="339"/>
      <c r="E9" s="339"/>
      <c r="F9" s="340"/>
      <c r="G9" s="265"/>
      <c r="H9" s="61"/>
      <c r="I9" s="62"/>
      <c r="J9" s="62"/>
      <c r="K9" s="62"/>
      <c r="L9" s="62"/>
    </row>
    <row r="10" spans="1:12">
      <c r="A10" s="119">
        <v>0</v>
      </c>
      <c r="B10" s="120">
        <v>195626</v>
      </c>
      <c r="C10" s="120" t="s">
        <v>4112</v>
      </c>
      <c r="D10" s="4" t="s">
        <v>7</v>
      </c>
      <c r="E10" s="4" t="s">
        <v>7</v>
      </c>
      <c r="F10" s="5">
        <v>38.1</v>
      </c>
      <c r="G10" s="5">
        <f t="shared" ref="G10:G33" si="0">ROUND(F10*Курс_EUR,2)</f>
        <v>4000.5</v>
      </c>
      <c r="H10" s="61"/>
      <c r="I10" s="62">
        <f t="shared" ref="I10:I12" si="1">F10*(1-Скидка_RP_CST)</f>
        <v>38.1</v>
      </c>
      <c r="J10" s="62">
        <f t="shared" ref="J10:J12" si="2">I10*H10</f>
        <v>0</v>
      </c>
      <c r="K10" s="62">
        <f t="shared" ref="K10:K12" si="3">G10*(1-Скидка_RP_CST)</f>
        <v>4000.5</v>
      </c>
      <c r="L10" s="62">
        <f t="shared" ref="L10:L12" si="4">H10*K10</f>
        <v>0</v>
      </c>
    </row>
    <row r="11" spans="1:12">
      <c r="A11" s="119">
        <v>0</v>
      </c>
      <c r="B11" s="120">
        <v>195627</v>
      </c>
      <c r="C11" s="120" t="s">
        <v>4113</v>
      </c>
      <c r="D11" s="4" t="s">
        <v>7</v>
      </c>
      <c r="E11" s="4" t="s">
        <v>7</v>
      </c>
      <c r="F11" s="5">
        <v>33.24</v>
      </c>
      <c r="G11" s="5">
        <f t="shared" si="0"/>
        <v>3490.2</v>
      </c>
      <c r="H11" s="61"/>
      <c r="I11" s="62">
        <f t="shared" si="1"/>
        <v>33.24</v>
      </c>
      <c r="J11" s="62">
        <f t="shared" si="2"/>
        <v>0</v>
      </c>
      <c r="K11" s="62">
        <f t="shared" si="3"/>
        <v>3490.2</v>
      </c>
      <c r="L11" s="62">
        <f t="shared" si="4"/>
        <v>0</v>
      </c>
    </row>
    <row r="12" spans="1:12">
      <c r="A12" s="119">
        <v>0</v>
      </c>
      <c r="B12" s="120">
        <v>195628</v>
      </c>
      <c r="C12" s="120" t="s">
        <v>4114</v>
      </c>
      <c r="D12" s="4" t="s">
        <v>7</v>
      </c>
      <c r="E12" s="4" t="s">
        <v>7</v>
      </c>
      <c r="F12" s="5">
        <v>38.1</v>
      </c>
      <c r="G12" s="5">
        <f t="shared" si="0"/>
        <v>4000.5</v>
      </c>
      <c r="H12" s="61"/>
      <c r="I12" s="62">
        <f t="shared" si="1"/>
        <v>38.1</v>
      </c>
      <c r="J12" s="62">
        <f t="shared" si="2"/>
        <v>0</v>
      </c>
      <c r="K12" s="62">
        <f t="shared" si="3"/>
        <v>4000.5</v>
      </c>
      <c r="L12" s="62">
        <f t="shared" si="4"/>
        <v>0</v>
      </c>
    </row>
    <row r="13" spans="1:12">
      <c r="A13" s="119">
        <v>0</v>
      </c>
      <c r="B13" s="120">
        <v>195636</v>
      </c>
      <c r="C13" s="120" t="s">
        <v>4590</v>
      </c>
      <c r="D13" s="4" t="s">
        <v>7</v>
      </c>
      <c r="E13" s="4" t="s">
        <v>7</v>
      </c>
      <c r="F13" s="5">
        <v>42.46</v>
      </c>
      <c r="G13" s="5">
        <f t="shared" ref="G13:G14" si="5">ROUND(F13*Курс_EUR,2)</f>
        <v>4458.3</v>
      </c>
      <c r="H13" s="61"/>
      <c r="I13" s="62">
        <f t="shared" ref="I13:I14" si="6">F13*(1-Скидка_RP_CST)</f>
        <v>42.46</v>
      </c>
      <c r="J13" s="62">
        <f t="shared" ref="J13:J14" si="7">I13*H13</f>
        <v>0</v>
      </c>
      <c r="K13" s="62">
        <f t="shared" ref="K13:K14" si="8">G13*(1-Скидка_RP_CST)</f>
        <v>4458.3</v>
      </c>
      <c r="L13" s="62">
        <f t="shared" ref="L13:L14" si="9">H13*K13</f>
        <v>0</v>
      </c>
    </row>
    <row r="14" spans="1:12">
      <c r="A14" s="119">
        <v>0</v>
      </c>
      <c r="B14" s="120">
        <v>195637</v>
      </c>
      <c r="C14" s="120" t="s">
        <v>4591</v>
      </c>
      <c r="D14" s="4" t="s">
        <v>7</v>
      </c>
      <c r="E14" s="4" t="s">
        <v>7</v>
      </c>
      <c r="F14" s="5">
        <v>35.64</v>
      </c>
      <c r="G14" s="5">
        <f t="shared" si="5"/>
        <v>3742.2</v>
      </c>
      <c r="H14" s="61"/>
      <c r="I14" s="62">
        <f t="shared" si="6"/>
        <v>35.64</v>
      </c>
      <c r="J14" s="62">
        <f t="shared" si="7"/>
        <v>0</v>
      </c>
      <c r="K14" s="62">
        <f t="shared" si="8"/>
        <v>3742.2</v>
      </c>
      <c r="L14" s="62">
        <f t="shared" si="9"/>
        <v>0</v>
      </c>
    </row>
    <row r="15" spans="1:12">
      <c r="A15" s="119">
        <v>0</v>
      </c>
      <c r="B15" s="120">
        <v>195643</v>
      </c>
      <c r="C15" s="120" t="s">
        <v>4722</v>
      </c>
      <c r="D15" s="4" t="s">
        <v>7</v>
      </c>
      <c r="E15" s="4" t="s">
        <v>7</v>
      </c>
      <c r="F15" s="5">
        <v>23</v>
      </c>
      <c r="G15" s="5">
        <f t="shared" ref="G15" si="10">ROUND(F15*Курс_EUR,2)</f>
        <v>2415</v>
      </c>
      <c r="H15" s="61"/>
      <c r="I15" s="62">
        <f t="shared" ref="I15" si="11">F15*(1-Скидка_RP_CST)</f>
        <v>23</v>
      </c>
      <c r="J15" s="62">
        <f t="shared" ref="J15" si="12">I15*H15</f>
        <v>0</v>
      </c>
      <c r="K15" s="62">
        <f t="shared" ref="K15" si="13">G15*(1-Скидка_RP_CST)</f>
        <v>2415</v>
      </c>
      <c r="L15" s="62">
        <f t="shared" ref="L15" si="14">H15*K15</f>
        <v>0</v>
      </c>
    </row>
    <row r="16" spans="1:12">
      <c r="A16" s="119">
        <v>0</v>
      </c>
      <c r="B16" s="170">
        <v>195644</v>
      </c>
      <c r="C16" s="170" t="s">
        <v>4584</v>
      </c>
      <c r="D16" s="6" t="s">
        <v>7</v>
      </c>
      <c r="E16" s="6" t="s">
        <v>7</v>
      </c>
      <c r="F16" s="7">
        <v>23</v>
      </c>
      <c r="G16" s="5">
        <f t="shared" si="0"/>
        <v>2415</v>
      </c>
      <c r="H16" s="61"/>
      <c r="I16" s="62">
        <f t="shared" ref="I16:I43" si="15">F16*(1-Скидка_RP_CST)</f>
        <v>23</v>
      </c>
      <c r="J16" s="62">
        <f t="shared" ref="J16:J43" si="16">I16*H16</f>
        <v>0</v>
      </c>
      <c r="K16" s="62">
        <f t="shared" ref="K16:K43" si="17">G16*(1-Скидка_RP_CST)</f>
        <v>2415</v>
      </c>
      <c r="L16" s="62">
        <f t="shared" ref="L16:L43" si="18">H16*K16</f>
        <v>0</v>
      </c>
    </row>
    <row r="17" spans="1:13">
      <c r="A17" s="119">
        <v>0</v>
      </c>
      <c r="B17" s="120">
        <v>195646</v>
      </c>
      <c r="C17" s="120" t="s">
        <v>4115</v>
      </c>
      <c r="D17" s="4" t="s">
        <v>7</v>
      </c>
      <c r="E17" s="4" t="s">
        <v>7</v>
      </c>
      <c r="F17" s="5">
        <v>30.42</v>
      </c>
      <c r="G17" s="5">
        <f t="shared" si="0"/>
        <v>3194.1</v>
      </c>
      <c r="H17" s="61"/>
      <c r="I17" s="62">
        <f t="shared" si="15"/>
        <v>30.42</v>
      </c>
      <c r="J17" s="62">
        <f t="shared" si="16"/>
        <v>0</v>
      </c>
      <c r="K17" s="62">
        <f t="shared" si="17"/>
        <v>3194.1</v>
      </c>
      <c r="L17" s="62">
        <f t="shared" si="18"/>
        <v>0</v>
      </c>
    </row>
    <row r="18" spans="1:13">
      <c r="A18" s="119">
        <v>0</v>
      </c>
      <c r="B18" s="120">
        <v>195647</v>
      </c>
      <c r="C18" s="120" t="s">
        <v>4116</v>
      </c>
      <c r="D18" s="4" t="s">
        <v>7</v>
      </c>
      <c r="E18" s="4" t="s">
        <v>7</v>
      </c>
      <c r="F18" s="5">
        <v>25.23</v>
      </c>
      <c r="G18" s="5">
        <f t="shared" si="0"/>
        <v>2649.15</v>
      </c>
      <c r="H18" s="61"/>
      <c r="I18" s="62">
        <f t="shared" si="15"/>
        <v>25.23</v>
      </c>
      <c r="J18" s="62">
        <f t="shared" si="16"/>
        <v>0</v>
      </c>
      <c r="K18" s="62">
        <f t="shared" si="17"/>
        <v>2649.15</v>
      </c>
      <c r="L18" s="62">
        <f t="shared" si="18"/>
        <v>0</v>
      </c>
    </row>
    <row r="19" spans="1:13">
      <c r="A19" s="119">
        <v>0</v>
      </c>
      <c r="B19" s="120">
        <v>195648</v>
      </c>
      <c r="C19" s="120" t="s">
        <v>4117</v>
      </c>
      <c r="D19" s="4" t="s">
        <v>7</v>
      </c>
      <c r="E19" s="4" t="s">
        <v>7</v>
      </c>
      <c r="F19" s="5">
        <v>30.42</v>
      </c>
      <c r="G19" s="5">
        <f t="shared" si="0"/>
        <v>3194.1</v>
      </c>
      <c r="H19" s="61"/>
      <c r="I19" s="62">
        <f t="shared" si="15"/>
        <v>30.42</v>
      </c>
      <c r="J19" s="62">
        <f t="shared" si="16"/>
        <v>0</v>
      </c>
      <c r="K19" s="62">
        <f t="shared" si="17"/>
        <v>3194.1</v>
      </c>
      <c r="L19" s="62">
        <f t="shared" si="18"/>
        <v>0</v>
      </c>
    </row>
    <row r="20" spans="1:13">
      <c r="A20" s="119">
        <v>0</v>
      </c>
      <c r="B20" s="120">
        <v>195656</v>
      </c>
      <c r="C20" s="120" t="s">
        <v>4514</v>
      </c>
      <c r="D20" s="4" t="s">
        <v>7</v>
      </c>
      <c r="E20" s="4" t="s">
        <v>7</v>
      </c>
      <c r="F20" s="5">
        <v>35.67</v>
      </c>
      <c r="G20" s="5">
        <f t="shared" si="0"/>
        <v>3745.35</v>
      </c>
      <c r="H20" s="61"/>
      <c r="I20" s="62">
        <f t="shared" si="15"/>
        <v>35.67</v>
      </c>
      <c r="J20" s="62">
        <f t="shared" si="16"/>
        <v>0</v>
      </c>
      <c r="K20" s="62">
        <f t="shared" si="17"/>
        <v>3745.35</v>
      </c>
      <c r="L20" s="62">
        <f t="shared" si="18"/>
        <v>0</v>
      </c>
      <c r="M20" s="83"/>
    </row>
    <row r="21" spans="1:13">
      <c r="A21" s="119">
        <v>0</v>
      </c>
      <c r="B21" s="120">
        <v>195657</v>
      </c>
      <c r="C21" s="120" t="s">
        <v>4515</v>
      </c>
      <c r="D21" s="4" t="s">
        <v>7</v>
      </c>
      <c r="E21" s="4" t="s">
        <v>7</v>
      </c>
      <c r="F21" s="5">
        <v>30.57</v>
      </c>
      <c r="G21" s="5">
        <f t="shared" si="0"/>
        <v>3209.85</v>
      </c>
      <c r="H21" s="61"/>
      <c r="I21" s="62">
        <f t="shared" si="15"/>
        <v>30.57</v>
      </c>
      <c r="J21" s="62">
        <f t="shared" si="16"/>
        <v>0</v>
      </c>
      <c r="K21" s="62">
        <f t="shared" si="17"/>
        <v>3209.85</v>
      </c>
      <c r="L21" s="62">
        <f t="shared" si="18"/>
        <v>0</v>
      </c>
      <c r="M21" s="83"/>
    </row>
    <row r="22" spans="1:13">
      <c r="A22" s="119">
        <v>0</v>
      </c>
      <c r="B22" s="120">
        <v>195658</v>
      </c>
      <c r="C22" s="120" t="s">
        <v>4516</v>
      </c>
      <c r="D22" s="4" t="s">
        <v>7</v>
      </c>
      <c r="E22" s="4" t="s">
        <v>7</v>
      </c>
      <c r="F22" s="5">
        <v>35.67</v>
      </c>
      <c r="G22" s="5">
        <f t="shared" si="0"/>
        <v>3745.35</v>
      </c>
      <c r="H22" s="61"/>
      <c r="I22" s="62">
        <f t="shared" si="15"/>
        <v>35.67</v>
      </c>
      <c r="J22" s="62">
        <f t="shared" si="16"/>
        <v>0</v>
      </c>
      <c r="K22" s="62">
        <f t="shared" si="17"/>
        <v>3745.35</v>
      </c>
      <c r="L22" s="62">
        <f t="shared" si="18"/>
        <v>0</v>
      </c>
      <c r="M22" s="83"/>
    </row>
    <row r="23" spans="1:13">
      <c r="A23" s="119"/>
      <c r="B23" s="120"/>
      <c r="C23" s="120"/>
      <c r="D23" s="4"/>
      <c r="E23" s="4"/>
      <c r="F23" s="5"/>
      <c r="G23" s="5"/>
      <c r="H23" s="61"/>
      <c r="I23" s="62"/>
      <c r="J23" s="62"/>
      <c r="K23" s="62"/>
      <c r="L23" s="62"/>
    </row>
    <row r="24" spans="1:13">
      <c r="A24" s="119">
        <v>0</v>
      </c>
      <c r="B24" s="170">
        <v>195682</v>
      </c>
      <c r="C24" s="170" t="s">
        <v>4585</v>
      </c>
      <c r="D24" s="6" t="s">
        <v>1551</v>
      </c>
      <c r="E24" s="6" t="s">
        <v>7</v>
      </c>
      <c r="F24" s="7">
        <v>7.05</v>
      </c>
      <c r="G24" s="5">
        <f t="shared" si="0"/>
        <v>740.25</v>
      </c>
      <c r="H24" s="61"/>
      <c r="I24" s="62">
        <f t="shared" si="15"/>
        <v>7.05</v>
      </c>
      <c r="J24" s="62">
        <f t="shared" si="16"/>
        <v>0</v>
      </c>
      <c r="K24" s="62">
        <f t="shared" si="17"/>
        <v>740.25</v>
      </c>
      <c r="L24" s="62">
        <f t="shared" si="18"/>
        <v>0</v>
      </c>
    </row>
    <row r="25" spans="1:13">
      <c r="A25" s="119">
        <v>0</v>
      </c>
      <c r="B25" s="170">
        <v>195683</v>
      </c>
      <c r="C25" s="170" t="s">
        <v>4586</v>
      </c>
      <c r="D25" s="6" t="s">
        <v>1551</v>
      </c>
      <c r="E25" s="6" t="s">
        <v>7</v>
      </c>
      <c r="F25" s="7">
        <v>7.35</v>
      </c>
      <c r="G25" s="5">
        <f t="shared" si="0"/>
        <v>771.75</v>
      </c>
      <c r="H25" s="61"/>
      <c r="I25" s="62">
        <f t="shared" si="15"/>
        <v>7.35</v>
      </c>
      <c r="J25" s="62">
        <f t="shared" si="16"/>
        <v>0</v>
      </c>
      <c r="K25" s="62">
        <f t="shared" si="17"/>
        <v>771.75</v>
      </c>
      <c r="L25" s="62">
        <f t="shared" si="18"/>
        <v>0</v>
      </c>
    </row>
    <row r="26" spans="1:13">
      <c r="A26" s="119">
        <v>0</v>
      </c>
      <c r="B26" s="120">
        <v>195686</v>
      </c>
      <c r="C26" s="120" t="s">
        <v>4118</v>
      </c>
      <c r="D26" s="4" t="s">
        <v>1551</v>
      </c>
      <c r="E26" s="4" t="s">
        <v>7</v>
      </c>
      <c r="F26" s="5">
        <v>7.05</v>
      </c>
      <c r="G26" s="5">
        <f t="shared" si="0"/>
        <v>740.25</v>
      </c>
      <c r="H26" s="61"/>
      <c r="I26" s="62">
        <f t="shared" si="15"/>
        <v>7.05</v>
      </c>
      <c r="J26" s="62">
        <f t="shared" si="16"/>
        <v>0</v>
      </c>
      <c r="K26" s="62">
        <f t="shared" si="17"/>
        <v>740.25</v>
      </c>
      <c r="L26" s="62">
        <f t="shared" si="18"/>
        <v>0</v>
      </c>
    </row>
    <row r="27" spans="1:13">
      <c r="A27" s="119">
        <v>0</v>
      </c>
      <c r="B27" s="120">
        <v>195687</v>
      </c>
      <c r="C27" s="120" t="s">
        <v>4119</v>
      </c>
      <c r="D27" s="4" t="s">
        <v>1551</v>
      </c>
      <c r="E27" s="4" t="s">
        <v>7</v>
      </c>
      <c r="F27" s="5">
        <v>7.35</v>
      </c>
      <c r="G27" s="5">
        <f t="shared" si="0"/>
        <v>771.75</v>
      </c>
      <c r="H27" s="61"/>
      <c r="I27" s="62">
        <f t="shared" si="15"/>
        <v>7.35</v>
      </c>
      <c r="J27" s="62">
        <f t="shared" si="16"/>
        <v>0</v>
      </c>
      <c r="K27" s="62">
        <f t="shared" si="17"/>
        <v>771.75</v>
      </c>
      <c r="L27" s="62">
        <f t="shared" si="18"/>
        <v>0</v>
      </c>
    </row>
    <row r="28" spans="1:13">
      <c r="A28" s="119">
        <v>0</v>
      </c>
      <c r="B28" s="120">
        <v>195688</v>
      </c>
      <c r="C28" s="120" t="s">
        <v>4125</v>
      </c>
      <c r="D28" s="4" t="s">
        <v>1551</v>
      </c>
      <c r="E28" s="4" t="s">
        <v>7</v>
      </c>
      <c r="F28" s="5">
        <v>7.08</v>
      </c>
      <c r="G28" s="5">
        <f t="shared" si="0"/>
        <v>743.4</v>
      </c>
      <c r="H28" s="61"/>
      <c r="I28" s="62">
        <f t="shared" si="15"/>
        <v>7.08</v>
      </c>
      <c r="J28" s="62">
        <f t="shared" si="16"/>
        <v>0</v>
      </c>
      <c r="K28" s="62">
        <f t="shared" si="17"/>
        <v>743.4</v>
      </c>
      <c r="L28" s="62">
        <f t="shared" si="18"/>
        <v>0</v>
      </c>
    </row>
    <row r="29" spans="1:13">
      <c r="A29" s="119">
        <v>0</v>
      </c>
      <c r="B29" s="120">
        <v>195689</v>
      </c>
      <c r="C29" s="120" t="s">
        <v>4126</v>
      </c>
      <c r="D29" s="4" t="s">
        <v>1551</v>
      </c>
      <c r="E29" s="4" t="s">
        <v>7</v>
      </c>
      <c r="F29" s="5">
        <v>7.35</v>
      </c>
      <c r="G29" s="5">
        <f t="shared" si="0"/>
        <v>771.75</v>
      </c>
      <c r="H29" s="61"/>
      <c r="I29" s="62">
        <f t="shared" si="15"/>
        <v>7.35</v>
      </c>
      <c r="J29" s="62">
        <f t="shared" si="16"/>
        <v>0</v>
      </c>
      <c r="K29" s="62">
        <f t="shared" si="17"/>
        <v>771.75</v>
      </c>
      <c r="L29" s="62">
        <f t="shared" si="18"/>
        <v>0</v>
      </c>
    </row>
    <row r="30" spans="1:13">
      <c r="A30" s="119"/>
      <c r="B30" s="120"/>
      <c r="C30" s="120"/>
      <c r="D30" s="4"/>
      <c r="E30" s="4"/>
      <c r="F30" s="5"/>
      <c r="G30" s="5"/>
      <c r="H30" s="61"/>
      <c r="I30" s="62"/>
      <c r="J30" s="62"/>
      <c r="K30" s="62"/>
      <c r="L30" s="62"/>
    </row>
    <row r="31" spans="1:13">
      <c r="A31" s="119">
        <v>0</v>
      </c>
      <c r="B31" s="170">
        <v>195693</v>
      </c>
      <c r="C31" s="170" t="s">
        <v>4587</v>
      </c>
      <c r="D31" s="6" t="s">
        <v>1551</v>
      </c>
      <c r="E31" s="6" t="s">
        <v>7</v>
      </c>
      <c r="F31" s="7">
        <v>4.49</v>
      </c>
      <c r="G31" s="5">
        <f t="shared" si="0"/>
        <v>471.45</v>
      </c>
      <c r="H31" s="61"/>
      <c r="I31" s="62">
        <f t="shared" si="15"/>
        <v>4.49</v>
      </c>
      <c r="J31" s="62">
        <f t="shared" si="16"/>
        <v>0</v>
      </c>
      <c r="K31" s="62">
        <f t="shared" si="17"/>
        <v>471.45</v>
      </c>
      <c r="L31" s="62">
        <f t="shared" si="18"/>
        <v>0</v>
      </c>
    </row>
    <row r="32" spans="1:13">
      <c r="A32" s="119">
        <v>0</v>
      </c>
      <c r="B32" s="120">
        <v>195696</v>
      </c>
      <c r="C32" s="120" t="s">
        <v>4120</v>
      </c>
      <c r="D32" s="4" t="s">
        <v>1551</v>
      </c>
      <c r="E32" s="4" t="s">
        <v>7</v>
      </c>
      <c r="F32" s="5">
        <v>4.49</v>
      </c>
      <c r="G32" s="5">
        <f t="shared" si="0"/>
        <v>471.45</v>
      </c>
      <c r="H32" s="61"/>
      <c r="I32" s="62">
        <f t="shared" si="15"/>
        <v>4.49</v>
      </c>
      <c r="J32" s="62">
        <f t="shared" si="16"/>
        <v>0</v>
      </c>
      <c r="K32" s="62">
        <f t="shared" si="17"/>
        <v>471.45</v>
      </c>
      <c r="L32" s="62">
        <f t="shared" si="18"/>
        <v>0</v>
      </c>
    </row>
    <row r="33" spans="1:12">
      <c r="A33" s="119">
        <v>0</v>
      </c>
      <c r="B33" s="120">
        <v>195698</v>
      </c>
      <c r="C33" s="120" t="s">
        <v>4121</v>
      </c>
      <c r="D33" s="4" t="s">
        <v>1551</v>
      </c>
      <c r="E33" s="4" t="s">
        <v>7</v>
      </c>
      <c r="F33" s="5">
        <v>4.49</v>
      </c>
      <c r="G33" s="5">
        <f t="shared" si="0"/>
        <v>471.45</v>
      </c>
      <c r="H33" s="61"/>
      <c r="I33" s="62">
        <f t="shared" si="15"/>
        <v>4.49</v>
      </c>
      <c r="J33" s="62">
        <f t="shared" si="16"/>
        <v>0</v>
      </c>
      <c r="K33" s="62">
        <f t="shared" si="17"/>
        <v>471.45</v>
      </c>
      <c r="L33" s="62">
        <f t="shared" si="18"/>
        <v>0</v>
      </c>
    </row>
    <row r="34" spans="1:12" ht="12.45" thickBot="1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 ht="12.45" thickBot="1">
      <c r="A35" s="119"/>
      <c r="B35" s="338" t="s">
        <v>1585</v>
      </c>
      <c r="C35" s="339"/>
      <c r="D35" s="339"/>
      <c r="E35" s="339"/>
      <c r="F35" s="340"/>
      <c r="G35" s="265"/>
      <c r="H35" s="61"/>
      <c r="I35" s="62"/>
      <c r="J35" s="62"/>
      <c r="K35" s="62"/>
      <c r="L35" s="62"/>
    </row>
    <row r="36" spans="1:12">
      <c r="A36" s="119">
        <v>0</v>
      </c>
      <c r="B36" s="120">
        <v>196612</v>
      </c>
      <c r="C36" s="120" t="s">
        <v>4122</v>
      </c>
      <c r="D36" s="4" t="s">
        <v>7</v>
      </c>
      <c r="E36" s="4" t="s">
        <v>7</v>
      </c>
      <c r="F36" s="5">
        <v>32.46</v>
      </c>
      <c r="G36" s="5">
        <f>ROUND(F36*Курс_EUR,2)</f>
        <v>3408.3</v>
      </c>
      <c r="H36" s="61"/>
      <c r="I36" s="62">
        <f t="shared" si="15"/>
        <v>32.46</v>
      </c>
      <c r="J36" s="62">
        <f t="shared" si="16"/>
        <v>0</v>
      </c>
      <c r="K36" s="62">
        <f t="shared" si="17"/>
        <v>3408.3</v>
      </c>
      <c r="L36" s="62">
        <f t="shared" si="18"/>
        <v>0</v>
      </c>
    </row>
    <row r="37" spans="1:12">
      <c r="A37" s="119">
        <v>0</v>
      </c>
      <c r="B37" s="120">
        <v>196622</v>
      </c>
      <c r="C37" s="120" t="s">
        <v>4123</v>
      </c>
      <c r="D37" s="4" t="s">
        <v>7</v>
      </c>
      <c r="E37" s="4" t="s">
        <v>7</v>
      </c>
      <c r="F37" s="5">
        <v>33</v>
      </c>
      <c r="G37" s="5">
        <f>ROUND(F37*Курс_EUR,2)</f>
        <v>3465</v>
      </c>
      <c r="H37" s="61"/>
      <c r="I37" s="62">
        <f t="shared" si="15"/>
        <v>33</v>
      </c>
      <c r="J37" s="62">
        <f t="shared" si="16"/>
        <v>0</v>
      </c>
      <c r="K37" s="62">
        <f t="shared" si="17"/>
        <v>3465</v>
      </c>
      <c r="L37" s="62">
        <f t="shared" si="18"/>
        <v>0</v>
      </c>
    </row>
    <row r="38" spans="1:12">
      <c r="A38" s="119">
        <v>0</v>
      </c>
      <c r="B38" s="120">
        <v>196628</v>
      </c>
      <c r="C38" s="120" t="s">
        <v>4124</v>
      </c>
      <c r="D38" s="4" t="s">
        <v>7</v>
      </c>
      <c r="E38" s="4" t="s">
        <v>7</v>
      </c>
      <c r="F38" s="5">
        <v>60.55</v>
      </c>
      <c r="G38" s="5">
        <f>ROUND(F38*Курс_EUR,2)</f>
        <v>6357.75</v>
      </c>
      <c r="H38" s="61"/>
      <c r="I38" s="62">
        <f t="shared" si="15"/>
        <v>60.55</v>
      </c>
      <c r="J38" s="62">
        <f t="shared" si="16"/>
        <v>0</v>
      </c>
      <c r="K38" s="62">
        <f t="shared" si="17"/>
        <v>6357.75</v>
      </c>
      <c r="L38" s="62">
        <f t="shared" si="18"/>
        <v>0</v>
      </c>
    </row>
    <row r="39" spans="1:12">
      <c r="A39" s="119">
        <v>0</v>
      </c>
      <c r="B39" s="120">
        <v>196661</v>
      </c>
      <c r="C39" s="120" t="s">
        <v>4723</v>
      </c>
      <c r="D39" s="4" t="s">
        <v>7</v>
      </c>
      <c r="E39" s="4" t="s">
        <v>7</v>
      </c>
      <c r="F39" s="5">
        <v>39.799999999999997</v>
      </c>
      <c r="G39" s="5">
        <f>ROUND(F39*Курс_EUR,2)</f>
        <v>4179</v>
      </c>
      <c r="H39" s="61"/>
      <c r="I39" s="62">
        <f t="shared" ref="I39:I40" si="19">F39*(1-Скидка_RP_CST)</f>
        <v>39.799999999999997</v>
      </c>
      <c r="J39" s="62">
        <f t="shared" ref="J39:J40" si="20">I39*H39</f>
        <v>0</v>
      </c>
      <c r="K39" s="62">
        <f t="shared" ref="K39:K40" si="21">G39*(1-Скидка_RP_CST)</f>
        <v>4179</v>
      </c>
      <c r="L39" s="62">
        <f t="shared" ref="L39:L40" si="22">H39*K39</f>
        <v>0</v>
      </c>
    </row>
    <row r="40" spans="1:12">
      <c r="A40" s="119">
        <v>0</v>
      </c>
      <c r="B40" s="120">
        <v>196662</v>
      </c>
      <c r="C40" s="120" t="s">
        <v>4724</v>
      </c>
      <c r="D40" s="4" t="s">
        <v>7</v>
      </c>
      <c r="E40" s="4" t="s">
        <v>7</v>
      </c>
      <c r="F40" s="5">
        <v>39.799999999999997</v>
      </c>
      <c r="G40" s="5">
        <f>ROUND(F40*Курс_EUR,2)</f>
        <v>4179</v>
      </c>
      <c r="H40" s="61"/>
      <c r="I40" s="62">
        <f t="shared" si="19"/>
        <v>39.799999999999997</v>
      </c>
      <c r="J40" s="62">
        <f t="shared" si="20"/>
        <v>0</v>
      </c>
      <c r="K40" s="62">
        <f t="shared" si="21"/>
        <v>4179</v>
      </c>
      <c r="L40" s="62">
        <f t="shared" si="22"/>
        <v>0</v>
      </c>
    </row>
    <row r="41" spans="1:12">
      <c r="A41" s="119"/>
      <c r="B41" s="120"/>
      <c r="C41" s="120"/>
      <c r="D41" s="4"/>
      <c r="E41" s="4"/>
      <c r="F41" s="5"/>
      <c r="G41" s="5"/>
      <c r="H41" s="61"/>
      <c r="I41" s="62"/>
      <c r="J41" s="62"/>
      <c r="K41" s="62"/>
      <c r="L41" s="62"/>
    </row>
    <row r="42" spans="1:12">
      <c r="A42" s="119">
        <v>0</v>
      </c>
      <c r="B42" s="170">
        <v>196688</v>
      </c>
      <c r="C42" s="170" t="s">
        <v>4588</v>
      </c>
      <c r="D42" s="6" t="s">
        <v>1551</v>
      </c>
      <c r="E42" s="6" t="s">
        <v>7</v>
      </c>
      <c r="F42" s="7">
        <v>6.4</v>
      </c>
      <c r="G42" s="5">
        <f>ROUND(F42*Курс_EUR,2)</f>
        <v>672</v>
      </c>
      <c r="H42" s="61"/>
      <c r="I42" s="62">
        <f t="shared" si="15"/>
        <v>6.4</v>
      </c>
      <c r="J42" s="62">
        <f t="shared" si="16"/>
        <v>0</v>
      </c>
      <c r="K42" s="62">
        <f t="shared" si="17"/>
        <v>672</v>
      </c>
      <c r="L42" s="62">
        <f t="shared" si="18"/>
        <v>0</v>
      </c>
    </row>
    <row r="43" spans="1:12">
      <c r="A43" s="119">
        <v>0</v>
      </c>
      <c r="B43" s="170">
        <v>196689</v>
      </c>
      <c r="C43" s="170" t="s">
        <v>4589</v>
      </c>
      <c r="D43" s="6" t="s">
        <v>1551</v>
      </c>
      <c r="E43" s="6" t="s">
        <v>7</v>
      </c>
      <c r="F43" s="7">
        <v>6.4</v>
      </c>
      <c r="G43" s="5">
        <f>ROUND(F43*Курс_EUR,2)</f>
        <v>672</v>
      </c>
      <c r="H43" s="61"/>
      <c r="I43" s="62">
        <f t="shared" si="15"/>
        <v>6.4</v>
      </c>
      <c r="J43" s="62">
        <f t="shared" si="16"/>
        <v>0</v>
      </c>
      <c r="K43" s="62">
        <f t="shared" si="17"/>
        <v>672</v>
      </c>
      <c r="L43" s="62">
        <f t="shared" si="18"/>
        <v>0</v>
      </c>
    </row>
    <row r="44" spans="1:12">
      <c r="A44" s="119"/>
      <c r="B44" s="120"/>
      <c r="C44" s="3"/>
      <c r="D44" s="4"/>
      <c r="E44" s="4"/>
      <c r="F44" s="5"/>
      <c r="G44" s="5"/>
      <c r="H44" s="61"/>
      <c r="I44" s="62"/>
      <c r="J44" s="62"/>
      <c r="K44" s="62"/>
      <c r="L44" s="62"/>
    </row>
    <row r="45" spans="1:12">
      <c r="A45" s="119">
        <v>0</v>
      </c>
      <c r="B45" s="120">
        <v>196692</v>
      </c>
      <c r="C45" s="3" t="s">
        <v>4725</v>
      </c>
      <c r="D45" s="4" t="s">
        <v>7</v>
      </c>
      <c r="E45" s="4" t="s">
        <v>7</v>
      </c>
      <c r="F45" s="5">
        <v>21.67</v>
      </c>
      <c r="G45" s="5">
        <f>ROUND(F45*Курс_EUR,2)</f>
        <v>2275.35</v>
      </c>
      <c r="H45" s="61"/>
      <c r="I45" s="62">
        <f t="shared" ref="I45" si="23">F45*(1-Скидка_RP_CST)</f>
        <v>21.67</v>
      </c>
      <c r="J45" s="62">
        <f t="shared" ref="J45" si="24">I45*H45</f>
        <v>0</v>
      </c>
      <c r="K45" s="62">
        <f t="shared" ref="K45" si="25">G45*(1-Скидка_RP_CST)</f>
        <v>2275.35</v>
      </c>
      <c r="L45" s="62">
        <f t="shared" ref="L45" si="26">H45*K45</f>
        <v>0</v>
      </c>
    </row>
    <row r="46" spans="1:12">
      <c r="A46" s="119"/>
      <c r="B46" s="120"/>
      <c r="C46" s="3"/>
      <c r="D46" s="4"/>
      <c r="E46" s="4"/>
      <c r="F46" s="5"/>
      <c r="G46" s="5"/>
      <c r="H46" s="61"/>
      <c r="I46" s="62"/>
      <c r="J46" s="62"/>
      <c r="K46" s="62"/>
      <c r="L46" s="62"/>
    </row>
    <row r="47" spans="1:12">
      <c r="A47" s="119">
        <v>0</v>
      </c>
      <c r="B47" s="120">
        <v>197610</v>
      </c>
      <c r="C47" s="3" t="s">
        <v>4821</v>
      </c>
      <c r="D47" s="4" t="s">
        <v>4822</v>
      </c>
      <c r="E47" s="4" t="s">
        <v>7</v>
      </c>
      <c r="F47" s="5">
        <v>12</v>
      </c>
      <c r="G47" s="5">
        <f>ROUND(F47*Курс_EUR,2)</f>
        <v>1260</v>
      </c>
      <c r="H47" s="61"/>
      <c r="I47" s="62">
        <f t="shared" ref="I47:I49" si="27">F47*(1-Скидка_RP_CST)</f>
        <v>12</v>
      </c>
      <c r="J47" s="62">
        <f t="shared" ref="J47:J49" si="28">I47*H47</f>
        <v>0</v>
      </c>
      <c r="K47" s="62">
        <f t="shared" ref="K47:K49" si="29">G47*(1-Скидка_RP_CST)</f>
        <v>1260</v>
      </c>
      <c r="L47" s="62">
        <f t="shared" ref="L47:L49" si="30">H47*K47</f>
        <v>0</v>
      </c>
    </row>
    <row r="48" spans="1:12">
      <c r="A48" s="119">
        <v>0</v>
      </c>
      <c r="B48" s="120">
        <v>197670</v>
      </c>
      <c r="C48" s="3" t="s">
        <v>4823</v>
      </c>
      <c r="D48" s="4" t="s">
        <v>7</v>
      </c>
      <c r="E48" s="4" t="s">
        <v>7</v>
      </c>
      <c r="F48" s="5">
        <v>39</v>
      </c>
      <c r="G48" s="5">
        <f>ROUND(F48*Курс_EUR,2)</f>
        <v>4095</v>
      </c>
      <c r="H48" s="61"/>
      <c r="I48" s="62">
        <f t="shared" si="27"/>
        <v>39</v>
      </c>
      <c r="J48" s="62">
        <f t="shared" si="28"/>
        <v>0</v>
      </c>
      <c r="K48" s="62">
        <f t="shared" si="29"/>
        <v>4095</v>
      </c>
      <c r="L48" s="62">
        <f t="shared" si="30"/>
        <v>0</v>
      </c>
    </row>
    <row r="49" spans="1:14">
      <c r="A49" s="119">
        <v>0</v>
      </c>
      <c r="B49" s="120">
        <v>197672</v>
      </c>
      <c r="C49" s="3" t="s">
        <v>4824</v>
      </c>
      <c r="D49" s="4" t="s">
        <v>4822</v>
      </c>
      <c r="E49" s="4" t="s">
        <v>7</v>
      </c>
      <c r="F49" s="5">
        <v>16.98</v>
      </c>
      <c r="G49" s="5">
        <f>ROUND(F49*Курс_EUR,2)</f>
        <v>1782.9</v>
      </c>
      <c r="H49" s="61"/>
      <c r="I49" s="62">
        <f t="shared" si="27"/>
        <v>16.98</v>
      </c>
      <c r="J49" s="62">
        <f t="shared" si="28"/>
        <v>0</v>
      </c>
      <c r="K49" s="62">
        <f t="shared" si="29"/>
        <v>1782.9</v>
      </c>
      <c r="L49" s="62">
        <f t="shared" si="30"/>
        <v>0</v>
      </c>
    </row>
    <row r="50" spans="1:14" ht="12.4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4" ht="16.3" thickBot="1">
      <c r="A51" s="119"/>
      <c r="B51" s="344" t="s">
        <v>11</v>
      </c>
      <c r="C51" s="345"/>
      <c r="D51" s="345"/>
      <c r="E51" s="345"/>
      <c r="F51" s="345"/>
      <c r="G51" s="298"/>
      <c r="H51" s="61"/>
      <c r="I51" s="62"/>
      <c r="J51" s="62"/>
      <c r="K51" s="62"/>
      <c r="L51" s="62"/>
      <c r="N51" s="83"/>
    </row>
    <row r="52" spans="1:14" ht="12.45" thickBot="1">
      <c r="A52" s="119"/>
      <c r="B52" s="338" t="s">
        <v>4893</v>
      </c>
      <c r="C52" s="339"/>
      <c r="D52" s="339"/>
      <c r="E52" s="339"/>
      <c r="F52" s="340"/>
      <c r="G52" s="265"/>
      <c r="H52" s="61"/>
      <c r="I52" s="62"/>
      <c r="J52" s="62"/>
      <c r="K52" s="62"/>
      <c r="L52" s="62"/>
      <c r="N52" s="83"/>
    </row>
    <row r="53" spans="1:14">
      <c r="A53" s="119">
        <v>0</v>
      </c>
      <c r="B53" s="120">
        <v>304142</v>
      </c>
      <c r="C53" s="120" t="s">
        <v>4446</v>
      </c>
      <c r="D53" s="4" t="s">
        <v>4445</v>
      </c>
      <c r="E53" s="4" t="s">
        <v>7</v>
      </c>
      <c r="F53" s="5">
        <v>4.5</v>
      </c>
      <c r="G53" s="5">
        <f>ROUND(F53*Курс_EUR,2)</f>
        <v>472.5</v>
      </c>
      <c r="H53" s="61"/>
      <c r="I53" s="62">
        <f>F53*(1-Скидка_RP_CST)</f>
        <v>4.5</v>
      </c>
      <c r="J53" s="62">
        <f>I53*H53</f>
        <v>0</v>
      </c>
      <c r="K53" s="62">
        <f>G53*(1-Скидка_RP_CST)</f>
        <v>472.5</v>
      </c>
      <c r="L53" s="62">
        <f>H53*K53</f>
        <v>0</v>
      </c>
      <c r="N53" s="83"/>
    </row>
    <row r="54" spans="1:14">
      <c r="A54" s="119">
        <v>0</v>
      </c>
      <c r="B54" s="120">
        <v>304292</v>
      </c>
      <c r="C54" s="120" t="s">
        <v>4447</v>
      </c>
      <c r="D54" s="4" t="s">
        <v>4445</v>
      </c>
      <c r="E54" s="4" t="s">
        <v>7</v>
      </c>
      <c r="F54" s="5">
        <v>5</v>
      </c>
      <c r="G54" s="5">
        <f>ROUND(F54*Курс_EUR,2)</f>
        <v>525</v>
      </c>
      <c r="H54" s="61"/>
      <c r="I54" s="62">
        <f>F54*(1-Скидка_RP_CST)</f>
        <v>5</v>
      </c>
      <c r="J54" s="62">
        <f>I54*H54</f>
        <v>0</v>
      </c>
      <c r="K54" s="62">
        <f>G54*(1-Скидка_RP_CST)</f>
        <v>525</v>
      </c>
      <c r="L54" s="62">
        <f>H54*K54</f>
        <v>0</v>
      </c>
      <c r="N54" s="83"/>
    </row>
    <row r="55" spans="1:14">
      <c r="A55" s="119">
        <v>0</v>
      </c>
      <c r="B55" s="120">
        <v>304332</v>
      </c>
      <c r="C55" s="120" t="s">
        <v>4448</v>
      </c>
      <c r="D55" s="4" t="s">
        <v>4445</v>
      </c>
      <c r="E55" s="4" t="s">
        <v>7</v>
      </c>
      <c r="F55" s="5">
        <v>5</v>
      </c>
      <c r="G55" s="5">
        <f>ROUND(F55*Курс_EUR,2)</f>
        <v>525</v>
      </c>
      <c r="H55" s="61"/>
      <c r="I55" s="62">
        <f>F55*(1-Скидка_RP_CST)</f>
        <v>5</v>
      </c>
      <c r="J55" s="62">
        <f>I55*H55</f>
        <v>0</v>
      </c>
      <c r="K55" s="62">
        <f>G55*(1-Скидка_RP_CST)</f>
        <v>525</v>
      </c>
      <c r="L55" s="62">
        <f>H55*K55</f>
        <v>0</v>
      </c>
      <c r="N55" s="83"/>
    </row>
    <row r="56" spans="1:14">
      <c r="A56" s="119">
        <v>0</v>
      </c>
      <c r="B56" s="120">
        <v>304482</v>
      </c>
      <c r="C56" s="120" t="s">
        <v>4449</v>
      </c>
      <c r="D56" s="4" t="s">
        <v>4445</v>
      </c>
      <c r="E56" s="4" t="s">
        <v>7</v>
      </c>
      <c r="F56" s="5">
        <v>5</v>
      </c>
      <c r="G56" s="5">
        <f>ROUND(F56*Курс_EUR,2)</f>
        <v>525</v>
      </c>
      <c r="H56" s="61"/>
      <c r="I56" s="62">
        <f>F56*(1-Скидка_RP_CST)</f>
        <v>5</v>
      </c>
      <c r="J56" s="62">
        <f>I56*H56</f>
        <v>0</v>
      </c>
      <c r="K56" s="62">
        <f>G56*(1-Скидка_RP_CST)</f>
        <v>525</v>
      </c>
      <c r="L56" s="62">
        <f>H56*K56</f>
        <v>0</v>
      </c>
      <c r="N56" s="83"/>
    </row>
    <row r="57" spans="1:14">
      <c r="A57" s="119"/>
      <c r="B57" s="120"/>
      <c r="C57" s="120"/>
      <c r="D57" s="4"/>
      <c r="E57" s="4"/>
      <c r="F57" s="5"/>
      <c r="G57" s="5"/>
      <c r="H57" s="61"/>
      <c r="I57" s="62"/>
      <c r="J57" s="62"/>
      <c r="K57" s="62"/>
      <c r="L57" s="62"/>
      <c r="N57" s="83"/>
    </row>
    <row r="58" spans="1:14">
      <c r="A58" s="119">
        <v>0</v>
      </c>
      <c r="B58" s="120">
        <v>313153</v>
      </c>
      <c r="C58" s="120" t="s">
        <v>4535</v>
      </c>
      <c r="D58" s="4" t="s">
        <v>4536</v>
      </c>
      <c r="E58" s="4" t="s">
        <v>7</v>
      </c>
      <c r="F58" s="5">
        <v>4.21</v>
      </c>
      <c r="G58" s="5">
        <f>ROUND(F58*Курс_EUR,2)</f>
        <v>442.05</v>
      </c>
      <c r="H58" s="61"/>
      <c r="I58" s="62">
        <f t="shared" ref="I58:I59" si="31">F58*(1-Скидка_RP_CST)</f>
        <v>4.21</v>
      </c>
      <c r="J58" s="62">
        <f>I58*H58</f>
        <v>0</v>
      </c>
      <c r="K58" s="62">
        <f>G58*(1-Скидка_RP_CST)</f>
        <v>442.05</v>
      </c>
      <c r="L58" s="62">
        <f>H58*K58</f>
        <v>0</v>
      </c>
      <c r="N58" s="83"/>
    </row>
    <row r="59" spans="1:14">
      <c r="A59" s="119">
        <v>0</v>
      </c>
      <c r="B59" s="120">
        <v>313154</v>
      </c>
      <c r="C59" s="120" t="s">
        <v>4537</v>
      </c>
      <c r="D59" s="4" t="s">
        <v>2063</v>
      </c>
      <c r="E59" s="4" t="s">
        <v>7</v>
      </c>
      <c r="F59" s="5">
        <v>5.82</v>
      </c>
      <c r="G59" s="5">
        <f>ROUND(F59*Курс_EUR,2)</f>
        <v>611.1</v>
      </c>
      <c r="H59" s="61"/>
      <c r="I59" s="62">
        <f t="shared" si="31"/>
        <v>5.82</v>
      </c>
      <c r="J59" s="62">
        <f>I59*H59</f>
        <v>0</v>
      </c>
      <c r="K59" s="62">
        <f>G59*(1-Скидка_RP_CST)</f>
        <v>611.1</v>
      </c>
      <c r="L59" s="62">
        <f>H59*K59</f>
        <v>0</v>
      </c>
      <c r="N59" s="83"/>
    </row>
    <row r="60" spans="1:14" ht="12.45" thickBot="1">
      <c r="A60" s="119"/>
      <c r="B60" s="35"/>
      <c r="C60" s="35"/>
      <c r="F60" s="82"/>
      <c r="G60" s="82"/>
      <c r="H60" s="61"/>
      <c r="I60" s="62"/>
      <c r="J60" s="62"/>
      <c r="K60" s="62"/>
      <c r="L60" s="62"/>
      <c r="N60" s="83"/>
    </row>
    <row r="61" spans="1:14" ht="12.45" thickBot="1">
      <c r="A61" s="119"/>
      <c r="B61" s="338" t="s">
        <v>3147</v>
      </c>
      <c r="C61" s="339"/>
      <c r="D61" s="339"/>
      <c r="E61" s="339"/>
      <c r="F61" s="340"/>
      <c r="G61" s="265"/>
      <c r="H61" s="61"/>
      <c r="I61" s="62"/>
      <c r="J61" s="62"/>
      <c r="K61" s="62"/>
      <c r="L61" s="62"/>
      <c r="N61" s="83"/>
    </row>
    <row r="62" spans="1:14">
      <c r="A62" s="119">
        <v>0</v>
      </c>
      <c r="B62" s="120">
        <v>305710</v>
      </c>
      <c r="C62" s="120" t="s">
        <v>4079</v>
      </c>
      <c r="D62" s="4" t="s">
        <v>2062</v>
      </c>
      <c r="E62" s="4" t="s">
        <v>7</v>
      </c>
      <c r="F62" s="5">
        <v>1.4</v>
      </c>
      <c r="G62" s="5">
        <f t="shared" ref="G62:G81" si="32">ROUND(F62*Курс_EUR,2)</f>
        <v>147</v>
      </c>
      <c r="H62" s="61"/>
      <c r="I62" s="62">
        <f t="shared" ref="I62:I81" si="33">F62*(1-Скидка_RP_CST)</f>
        <v>1.4</v>
      </c>
      <c r="J62" s="62">
        <f t="shared" ref="J62:J81" si="34">I62*H62</f>
        <v>0</v>
      </c>
      <c r="K62" s="62">
        <f t="shared" ref="K62:K81" si="35">G62*(1-Скидка_RP_CST)</f>
        <v>147</v>
      </c>
      <c r="L62" s="62">
        <f t="shared" ref="L62:L260" si="36">H62*K62</f>
        <v>0</v>
      </c>
      <c r="N62" s="83"/>
    </row>
    <row r="63" spans="1:14">
      <c r="A63" s="119">
        <v>0</v>
      </c>
      <c r="B63" s="120">
        <v>305711</v>
      </c>
      <c r="C63" s="120" t="s">
        <v>4080</v>
      </c>
      <c r="D63" s="4" t="s">
        <v>2063</v>
      </c>
      <c r="E63" s="4" t="s">
        <v>7</v>
      </c>
      <c r="F63" s="5">
        <v>1.87</v>
      </c>
      <c r="G63" s="5">
        <f t="shared" si="32"/>
        <v>196.35</v>
      </c>
      <c r="H63" s="61"/>
      <c r="I63" s="62">
        <f t="shared" si="33"/>
        <v>1.87</v>
      </c>
      <c r="J63" s="62">
        <f t="shared" si="34"/>
        <v>0</v>
      </c>
      <c r="K63" s="62">
        <f t="shared" si="35"/>
        <v>196.35</v>
      </c>
      <c r="L63" s="62">
        <f t="shared" si="36"/>
        <v>0</v>
      </c>
      <c r="N63" s="83"/>
    </row>
    <row r="64" spans="1:14">
      <c r="A64" s="119">
        <v>0</v>
      </c>
      <c r="B64" s="120">
        <v>305713</v>
      </c>
      <c r="C64" s="120" t="s">
        <v>4081</v>
      </c>
      <c r="D64" s="4" t="s">
        <v>2064</v>
      </c>
      <c r="E64" s="4" t="s">
        <v>7</v>
      </c>
      <c r="F64" s="5">
        <v>2.81</v>
      </c>
      <c r="G64" s="5">
        <f t="shared" si="32"/>
        <v>295.05</v>
      </c>
      <c r="H64" s="61"/>
      <c r="I64" s="62">
        <f t="shared" si="33"/>
        <v>2.81</v>
      </c>
      <c r="J64" s="62">
        <f t="shared" si="34"/>
        <v>0</v>
      </c>
      <c r="K64" s="62">
        <f t="shared" si="35"/>
        <v>295.05</v>
      </c>
      <c r="L64" s="62">
        <f t="shared" si="36"/>
        <v>0</v>
      </c>
      <c r="N64" s="83"/>
    </row>
    <row r="65" spans="1:14">
      <c r="A65" s="119">
        <v>0</v>
      </c>
      <c r="B65" s="120">
        <v>305714</v>
      </c>
      <c r="C65" s="120" t="s">
        <v>4082</v>
      </c>
      <c r="D65" s="4" t="s">
        <v>2064</v>
      </c>
      <c r="E65" s="4" t="s">
        <v>7</v>
      </c>
      <c r="F65" s="5">
        <v>3.75</v>
      </c>
      <c r="G65" s="5">
        <f t="shared" si="32"/>
        <v>393.75</v>
      </c>
      <c r="H65" s="61"/>
      <c r="I65" s="62">
        <f t="shared" si="33"/>
        <v>3.75</v>
      </c>
      <c r="J65" s="62">
        <f t="shared" si="34"/>
        <v>0</v>
      </c>
      <c r="K65" s="62">
        <f t="shared" si="35"/>
        <v>393.75</v>
      </c>
      <c r="L65" s="62">
        <f t="shared" si="36"/>
        <v>0</v>
      </c>
      <c r="N65" s="83"/>
    </row>
    <row r="66" spans="1:14">
      <c r="A66" s="119">
        <v>0</v>
      </c>
      <c r="B66" s="120">
        <v>305740</v>
      </c>
      <c r="C66" s="120" t="s">
        <v>4539</v>
      </c>
      <c r="D66" s="4" t="s">
        <v>2062</v>
      </c>
      <c r="E66" s="4" t="s">
        <v>7</v>
      </c>
      <c r="F66" s="5">
        <v>1.1399999999999999</v>
      </c>
      <c r="G66" s="5">
        <f t="shared" ref="G66:G77" si="37">ROUND(F66*Курс_EUR,2)</f>
        <v>119.7</v>
      </c>
      <c r="H66" s="61"/>
      <c r="I66" s="62">
        <f t="shared" ref="I66:I77" si="38">F66*(1-Скидка_RP_CST)</f>
        <v>1.1399999999999999</v>
      </c>
      <c r="J66" s="62">
        <f t="shared" ref="J66:J77" si="39">I66*H66</f>
        <v>0</v>
      </c>
      <c r="K66" s="62">
        <f t="shared" ref="K66:K77" si="40">G66*(1-Скидка_RP_CST)</f>
        <v>119.7</v>
      </c>
      <c r="L66" s="62">
        <f t="shared" ref="L66:L77" si="41">H66*K66</f>
        <v>0</v>
      </c>
      <c r="N66" s="83"/>
    </row>
    <row r="67" spans="1:14">
      <c r="A67" s="119">
        <v>0</v>
      </c>
      <c r="B67" s="120">
        <v>305741</v>
      </c>
      <c r="C67" s="120" t="s">
        <v>4540</v>
      </c>
      <c r="D67" s="4" t="s">
        <v>2063</v>
      </c>
      <c r="E67" s="4" t="s">
        <v>7</v>
      </c>
      <c r="F67" s="5">
        <v>1.52</v>
      </c>
      <c r="G67" s="5">
        <f t="shared" si="37"/>
        <v>159.6</v>
      </c>
      <c r="H67" s="61"/>
      <c r="I67" s="62">
        <f t="shared" si="38"/>
        <v>1.52</v>
      </c>
      <c r="J67" s="62">
        <f t="shared" si="39"/>
        <v>0</v>
      </c>
      <c r="K67" s="62">
        <f t="shared" si="40"/>
        <v>159.6</v>
      </c>
      <c r="L67" s="62">
        <f t="shared" si="41"/>
        <v>0</v>
      </c>
      <c r="N67" s="83"/>
    </row>
    <row r="68" spans="1:14">
      <c r="A68" s="119">
        <v>0</v>
      </c>
      <c r="B68" s="120">
        <v>305743</v>
      </c>
      <c r="C68" s="120" t="s">
        <v>4541</v>
      </c>
      <c r="D68" s="4" t="s">
        <v>2064</v>
      </c>
      <c r="E68" s="4" t="s">
        <v>7</v>
      </c>
      <c r="F68" s="5">
        <v>2.27</v>
      </c>
      <c r="G68" s="5">
        <f t="shared" si="37"/>
        <v>238.35</v>
      </c>
      <c r="H68" s="61"/>
      <c r="I68" s="62">
        <f t="shared" si="38"/>
        <v>2.27</v>
      </c>
      <c r="J68" s="62">
        <f t="shared" si="39"/>
        <v>0</v>
      </c>
      <c r="K68" s="62">
        <f t="shared" si="40"/>
        <v>238.35</v>
      </c>
      <c r="L68" s="62">
        <f t="shared" si="41"/>
        <v>0</v>
      </c>
      <c r="N68" s="83"/>
    </row>
    <row r="69" spans="1:14">
      <c r="A69" s="119">
        <v>0</v>
      </c>
      <c r="B69" s="120">
        <v>305744</v>
      </c>
      <c r="C69" s="120" t="s">
        <v>4542</v>
      </c>
      <c r="D69" s="4" t="s">
        <v>2064</v>
      </c>
      <c r="E69" s="4" t="s">
        <v>7</v>
      </c>
      <c r="F69" s="5">
        <v>3.03</v>
      </c>
      <c r="G69" s="5">
        <f t="shared" si="37"/>
        <v>318.14999999999998</v>
      </c>
      <c r="H69" s="61"/>
      <c r="I69" s="62">
        <f t="shared" si="38"/>
        <v>3.03</v>
      </c>
      <c r="J69" s="62">
        <f t="shared" si="39"/>
        <v>0</v>
      </c>
      <c r="K69" s="62">
        <f t="shared" si="40"/>
        <v>318.14999999999998</v>
      </c>
      <c r="L69" s="62">
        <f t="shared" si="41"/>
        <v>0</v>
      </c>
      <c r="N69" s="83"/>
    </row>
    <row r="70" spans="1:14">
      <c r="A70" s="119">
        <v>0</v>
      </c>
      <c r="B70" s="120">
        <v>305755</v>
      </c>
      <c r="C70" s="120" t="s">
        <v>4543</v>
      </c>
      <c r="D70" s="4" t="s">
        <v>2062</v>
      </c>
      <c r="E70" s="4" t="s">
        <v>7</v>
      </c>
      <c r="F70" s="5">
        <v>1.1399999999999999</v>
      </c>
      <c r="G70" s="5">
        <f t="shared" si="37"/>
        <v>119.7</v>
      </c>
      <c r="H70" s="61"/>
      <c r="I70" s="62">
        <f t="shared" si="38"/>
        <v>1.1399999999999999</v>
      </c>
      <c r="J70" s="62">
        <f t="shared" si="39"/>
        <v>0</v>
      </c>
      <c r="K70" s="62">
        <f t="shared" si="40"/>
        <v>119.7</v>
      </c>
      <c r="L70" s="62">
        <f t="shared" si="41"/>
        <v>0</v>
      </c>
      <c r="N70" s="83"/>
    </row>
    <row r="71" spans="1:14">
      <c r="A71" s="119">
        <v>0</v>
      </c>
      <c r="B71" s="120">
        <v>305756</v>
      </c>
      <c r="C71" s="120" t="s">
        <v>4544</v>
      </c>
      <c r="D71" s="4" t="s">
        <v>2063</v>
      </c>
      <c r="E71" s="4" t="s">
        <v>7</v>
      </c>
      <c r="F71" s="5">
        <v>1.52</v>
      </c>
      <c r="G71" s="5">
        <f t="shared" si="37"/>
        <v>159.6</v>
      </c>
      <c r="H71" s="61"/>
      <c r="I71" s="62">
        <f t="shared" si="38"/>
        <v>1.52</v>
      </c>
      <c r="J71" s="62">
        <f t="shared" si="39"/>
        <v>0</v>
      </c>
      <c r="K71" s="62">
        <f t="shared" si="40"/>
        <v>159.6</v>
      </c>
      <c r="L71" s="62">
        <f t="shared" si="41"/>
        <v>0</v>
      </c>
      <c r="N71" s="83"/>
    </row>
    <row r="72" spans="1:14">
      <c r="A72" s="119">
        <v>0</v>
      </c>
      <c r="B72" s="120">
        <v>305758</v>
      </c>
      <c r="C72" s="120" t="s">
        <v>4545</v>
      </c>
      <c r="D72" s="4" t="s">
        <v>2064</v>
      </c>
      <c r="E72" s="4" t="s">
        <v>7</v>
      </c>
      <c r="F72" s="5">
        <v>2.27</v>
      </c>
      <c r="G72" s="5">
        <f t="shared" si="37"/>
        <v>238.35</v>
      </c>
      <c r="H72" s="61"/>
      <c r="I72" s="62">
        <f t="shared" si="38"/>
        <v>2.27</v>
      </c>
      <c r="J72" s="62">
        <f t="shared" si="39"/>
        <v>0</v>
      </c>
      <c r="K72" s="62">
        <f t="shared" si="40"/>
        <v>238.35</v>
      </c>
      <c r="L72" s="62">
        <f t="shared" si="41"/>
        <v>0</v>
      </c>
      <c r="N72" s="83"/>
    </row>
    <row r="73" spans="1:14">
      <c r="A73" s="119">
        <v>0</v>
      </c>
      <c r="B73" s="120">
        <v>305759</v>
      </c>
      <c r="C73" s="120" t="s">
        <v>4546</v>
      </c>
      <c r="D73" s="4" t="s">
        <v>2064</v>
      </c>
      <c r="E73" s="4" t="s">
        <v>7</v>
      </c>
      <c r="F73" s="5">
        <v>3.03</v>
      </c>
      <c r="G73" s="5">
        <f t="shared" si="37"/>
        <v>318.14999999999998</v>
      </c>
      <c r="H73" s="61"/>
      <c r="I73" s="62">
        <f t="shared" si="38"/>
        <v>3.03</v>
      </c>
      <c r="J73" s="62">
        <f t="shared" si="39"/>
        <v>0</v>
      </c>
      <c r="K73" s="62">
        <f t="shared" si="40"/>
        <v>318.14999999999998</v>
      </c>
      <c r="L73" s="62">
        <f t="shared" si="41"/>
        <v>0</v>
      </c>
      <c r="N73" s="83"/>
    </row>
    <row r="74" spans="1:14">
      <c r="A74" s="119">
        <v>0</v>
      </c>
      <c r="B74" s="120">
        <v>305775</v>
      </c>
      <c r="C74" s="120" t="s">
        <v>4547</v>
      </c>
      <c r="D74" s="4" t="s">
        <v>2062</v>
      </c>
      <c r="E74" s="4" t="s">
        <v>7</v>
      </c>
      <c r="F74" s="5">
        <v>1.1399999999999999</v>
      </c>
      <c r="G74" s="5">
        <f t="shared" si="37"/>
        <v>119.7</v>
      </c>
      <c r="H74" s="61"/>
      <c r="I74" s="62">
        <f t="shared" si="38"/>
        <v>1.1399999999999999</v>
      </c>
      <c r="J74" s="62">
        <f t="shared" si="39"/>
        <v>0</v>
      </c>
      <c r="K74" s="62">
        <f t="shared" si="40"/>
        <v>119.7</v>
      </c>
      <c r="L74" s="62">
        <f t="shared" si="41"/>
        <v>0</v>
      </c>
      <c r="N74" s="83"/>
    </row>
    <row r="75" spans="1:14">
      <c r="A75" s="119">
        <v>0</v>
      </c>
      <c r="B75" s="120">
        <v>305776</v>
      </c>
      <c r="C75" s="120" t="s">
        <v>4548</v>
      </c>
      <c r="D75" s="4" t="s">
        <v>2063</v>
      </c>
      <c r="E75" s="4" t="s">
        <v>7</v>
      </c>
      <c r="F75" s="5">
        <v>1.52</v>
      </c>
      <c r="G75" s="5">
        <f t="shared" si="37"/>
        <v>159.6</v>
      </c>
      <c r="H75" s="61"/>
      <c r="I75" s="62">
        <f t="shared" si="38"/>
        <v>1.52</v>
      </c>
      <c r="J75" s="62">
        <f t="shared" si="39"/>
        <v>0</v>
      </c>
      <c r="K75" s="62">
        <f t="shared" si="40"/>
        <v>159.6</v>
      </c>
      <c r="L75" s="62">
        <f t="shared" si="41"/>
        <v>0</v>
      </c>
      <c r="N75" s="83"/>
    </row>
    <row r="76" spans="1:14">
      <c r="A76" s="119">
        <v>0</v>
      </c>
      <c r="B76" s="120">
        <v>305778</v>
      </c>
      <c r="C76" s="120" t="s">
        <v>4549</v>
      </c>
      <c r="D76" s="4" t="s">
        <v>2064</v>
      </c>
      <c r="E76" s="4" t="s">
        <v>7</v>
      </c>
      <c r="F76" s="5">
        <v>2.27</v>
      </c>
      <c r="G76" s="5">
        <f t="shared" si="37"/>
        <v>238.35</v>
      </c>
      <c r="H76" s="61"/>
      <c r="I76" s="62">
        <f t="shared" si="38"/>
        <v>2.27</v>
      </c>
      <c r="J76" s="62">
        <f t="shared" si="39"/>
        <v>0</v>
      </c>
      <c r="K76" s="62">
        <f t="shared" si="40"/>
        <v>238.35</v>
      </c>
      <c r="L76" s="62">
        <f t="shared" si="41"/>
        <v>0</v>
      </c>
      <c r="N76" s="83"/>
    </row>
    <row r="77" spans="1:14">
      <c r="A77" s="119">
        <v>0</v>
      </c>
      <c r="B77" s="120">
        <v>305779</v>
      </c>
      <c r="C77" s="120" t="s">
        <v>4550</v>
      </c>
      <c r="D77" s="4" t="s">
        <v>2064</v>
      </c>
      <c r="E77" s="4" t="s">
        <v>7</v>
      </c>
      <c r="F77" s="5">
        <v>3.03</v>
      </c>
      <c r="G77" s="5">
        <f t="shared" si="37"/>
        <v>318.14999999999998</v>
      </c>
      <c r="H77" s="61"/>
      <c r="I77" s="62">
        <f t="shared" si="38"/>
        <v>3.03</v>
      </c>
      <c r="J77" s="62">
        <f t="shared" si="39"/>
        <v>0</v>
      </c>
      <c r="K77" s="62">
        <f t="shared" si="40"/>
        <v>318.14999999999998</v>
      </c>
      <c r="L77" s="62">
        <f t="shared" si="41"/>
        <v>0</v>
      </c>
      <c r="N77" s="83"/>
    </row>
    <row r="78" spans="1:14">
      <c r="A78" s="119"/>
      <c r="B78" s="120"/>
      <c r="C78" s="120"/>
      <c r="D78" s="4"/>
      <c r="E78" s="4"/>
      <c r="F78" s="5"/>
      <c r="G78" s="5"/>
      <c r="H78" s="61"/>
      <c r="I78" s="62"/>
      <c r="J78" s="62"/>
      <c r="K78" s="62"/>
      <c r="L78" s="62"/>
      <c r="N78" s="83"/>
    </row>
    <row r="79" spans="1:14">
      <c r="A79" s="119">
        <v>0</v>
      </c>
      <c r="B79" s="120">
        <v>305835</v>
      </c>
      <c r="C79" s="120" t="s">
        <v>4083</v>
      </c>
      <c r="D79" s="4" t="s">
        <v>2062</v>
      </c>
      <c r="E79" s="4" t="s">
        <v>7</v>
      </c>
      <c r="F79" s="5">
        <v>1.08</v>
      </c>
      <c r="G79" s="5">
        <f t="shared" si="32"/>
        <v>113.4</v>
      </c>
      <c r="H79" s="61"/>
      <c r="I79" s="62">
        <f t="shared" si="33"/>
        <v>1.08</v>
      </c>
      <c r="J79" s="62">
        <f t="shared" si="34"/>
        <v>0</v>
      </c>
      <c r="K79" s="62">
        <f t="shared" si="35"/>
        <v>113.4</v>
      </c>
      <c r="L79" s="62">
        <f t="shared" si="36"/>
        <v>0</v>
      </c>
      <c r="N79" s="83"/>
    </row>
    <row r="80" spans="1:14">
      <c r="A80" s="119">
        <v>0</v>
      </c>
      <c r="B80" s="120">
        <v>305836</v>
      </c>
      <c r="C80" s="120" t="s">
        <v>4084</v>
      </c>
      <c r="D80" s="4" t="s">
        <v>2063</v>
      </c>
      <c r="E80" s="4" t="s">
        <v>7</v>
      </c>
      <c r="F80" s="5">
        <v>1.44</v>
      </c>
      <c r="G80" s="5">
        <f t="shared" si="32"/>
        <v>151.19999999999999</v>
      </c>
      <c r="H80" s="61"/>
      <c r="I80" s="62">
        <f t="shared" si="33"/>
        <v>1.44</v>
      </c>
      <c r="J80" s="62">
        <f t="shared" si="34"/>
        <v>0</v>
      </c>
      <c r="K80" s="62">
        <f t="shared" si="35"/>
        <v>151.19999999999999</v>
      </c>
      <c r="L80" s="62">
        <f t="shared" si="36"/>
        <v>0</v>
      </c>
      <c r="N80" s="83"/>
    </row>
    <row r="81" spans="1:14">
      <c r="A81" s="119">
        <v>0</v>
      </c>
      <c r="B81" s="120">
        <v>305838</v>
      </c>
      <c r="C81" s="120" t="s">
        <v>4085</v>
      </c>
      <c r="D81" s="4" t="s">
        <v>2064</v>
      </c>
      <c r="E81" s="4" t="s">
        <v>7</v>
      </c>
      <c r="F81" s="5">
        <v>2.16</v>
      </c>
      <c r="G81" s="5">
        <f t="shared" si="32"/>
        <v>226.8</v>
      </c>
      <c r="H81" s="61"/>
      <c r="I81" s="62">
        <f t="shared" si="33"/>
        <v>2.16</v>
      </c>
      <c r="J81" s="62">
        <f t="shared" si="34"/>
        <v>0</v>
      </c>
      <c r="K81" s="62">
        <f t="shared" si="35"/>
        <v>226.8</v>
      </c>
      <c r="L81" s="62">
        <f t="shared" si="36"/>
        <v>0</v>
      </c>
      <c r="N81" s="83"/>
    </row>
    <row r="82" spans="1:14">
      <c r="A82" s="119">
        <v>0</v>
      </c>
      <c r="B82" s="120">
        <v>305839</v>
      </c>
      <c r="C82" s="120" t="s">
        <v>4086</v>
      </c>
      <c r="D82" s="4" t="s">
        <v>2064</v>
      </c>
      <c r="E82" s="4" t="s">
        <v>7</v>
      </c>
      <c r="F82" s="5">
        <v>2.88</v>
      </c>
      <c r="G82" s="5">
        <f>ROUND(F82*Курс_EUR,2)</f>
        <v>302.39999999999998</v>
      </c>
      <c r="H82" s="61"/>
      <c r="I82" s="62">
        <f>F82*(1-Скидка_RP_CST)</f>
        <v>2.88</v>
      </c>
      <c r="J82" s="62">
        <f>I82*H82</f>
        <v>0</v>
      </c>
      <c r="K82" s="62">
        <f>G82*(1-Скидка_RP_CST)</f>
        <v>302.39999999999998</v>
      </c>
      <c r="L82" s="62">
        <f>H82*K82</f>
        <v>0</v>
      </c>
      <c r="N82" s="83"/>
    </row>
    <row r="83" spans="1:14">
      <c r="A83" s="119"/>
      <c r="B83" s="120"/>
      <c r="C83" s="120"/>
      <c r="D83" s="4"/>
      <c r="E83" s="4"/>
      <c r="F83" s="5"/>
      <c r="G83" s="5"/>
      <c r="H83" s="61"/>
      <c r="I83" s="62"/>
      <c r="J83" s="62"/>
      <c r="K83" s="62"/>
      <c r="L83" s="62"/>
      <c r="N83" s="83"/>
    </row>
    <row r="84" spans="1:14">
      <c r="A84" s="119">
        <v>0</v>
      </c>
      <c r="B84" s="120">
        <v>310515</v>
      </c>
      <c r="C84" s="120" t="s">
        <v>2915</v>
      </c>
      <c r="D84" s="4" t="s">
        <v>2062</v>
      </c>
      <c r="E84" s="4" t="s">
        <v>7</v>
      </c>
      <c r="F84" s="5">
        <v>1.72</v>
      </c>
      <c r="G84" s="5">
        <f>ROUND(F84*Курс_EUR,2)</f>
        <v>180.6</v>
      </c>
      <c r="H84" s="61"/>
      <c r="I84" s="62">
        <f>F84*(1-Скидка_RP_CST)</f>
        <v>1.72</v>
      </c>
      <c r="J84" s="62">
        <f t="shared" ref="J84:J92" si="42">I84*H84</f>
        <v>0</v>
      </c>
      <c r="K84" s="62">
        <f>G84*(1-Скидка_RP_CST)</f>
        <v>180.6</v>
      </c>
      <c r="L84" s="62">
        <f t="shared" ref="L84:L92" si="43">H84*K84</f>
        <v>0</v>
      </c>
      <c r="N84" s="83"/>
    </row>
    <row r="85" spans="1:14">
      <c r="A85" s="119">
        <v>0</v>
      </c>
      <c r="B85" s="120">
        <v>310535</v>
      </c>
      <c r="C85" s="120" t="s">
        <v>4890</v>
      </c>
      <c r="D85" s="4" t="s">
        <v>2063</v>
      </c>
      <c r="E85" s="4" t="s">
        <v>7</v>
      </c>
      <c r="F85" s="5">
        <v>2.29</v>
      </c>
      <c r="G85" s="5">
        <f>ROUND(F85*Курс_EUR,2)</f>
        <v>240.45</v>
      </c>
      <c r="H85" s="61"/>
      <c r="I85" s="62">
        <f>F85*(1-Скидка_RP_CST)</f>
        <v>2.29</v>
      </c>
      <c r="J85" s="62">
        <f t="shared" si="42"/>
        <v>0</v>
      </c>
      <c r="K85" s="62">
        <f>G85*(1-Скидка_RP_CST)</f>
        <v>240.45</v>
      </c>
      <c r="L85" s="62">
        <f t="shared" si="43"/>
        <v>0</v>
      </c>
      <c r="N85" s="83"/>
    </row>
    <row r="86" spans="1:14">
      <c r="A86" s="119">
        <v>0</v>
      </c>
      <c r="B86" s="120">
        <v>310555</v>
      </c>
      <c r="C86" s="120" t="s">
        <v>4891</v>
      </c>
      <c r="D86" s="4" t="s">
        <v>2064</v>
      </c>
      <c r="E86" s="4" t="s">
        <v>7</v>
      </c>
      <c r="F86" s="5">
        <v>3.43</v>
      </c>
      <c r="G86" s="5">
        <f>ROUND(F86*Курс_EUR,2)</f>
        <v>360.15</v>
      </c>
      <c r="H86" s="61"/>
      <c r="I86" s="62">
        <f>F86*(1-Скидка_RP_CST)</f>
        <v>3.43</v>
      </c>
      <c r="J86" s="62">
        <f t="shared" si="42"/>
        <v>0</v>
      </c>
      <c r="K86" s="62">
        <f>G86*(1-Скидка_RP_CST)</f>
        <v>360.15</v>
      </c>
      <c r="L86" s="62">
        <f t="shared" si="43"/>
        <v>0</v>
      </c>
      <c r="N86" s="83"/>
    </row>
    <row r="87" spans="1:14">
      <c r="A87" s="119">
        <v>0</v>
      </c>
      <c r="B87" s="120">
        <v>310575</v>
      </c>
      <c r="C87" s="120" t="s">
        <v>4892</v>
      </c>
      <c r="D87" s="4" t="s">
        <v>2064</v>
      </c>
      <c r="E87" s="4" t="s">
        <v>7</v>
      </c>
      <c r="F87" s="5">
        <v>4.58</v>
      </c>
      <c r="G87" s="5">
        <f>ROUND(F87*Курс_EUR,2)</f>
        <v>480.9</v>
      </c>
      <c r="H87" s="61"/>
      <c r="I87" s="62">
        <f>F87*(1-Скидка_RP_CST)</f>
        <v>4.58</v>
      </c>
      <c r="J87" s="62">
        <f t="shared" si="42"/>
        <v>0</v>
      </c>
      <c r="K87" s="62">
        <f>G87*(1-Скидка_RP_CST)</f>
        <v>480.9</v>
      </c>
      <c r="L87" s="62">
        <f t="shared" si="43"/>
        <v>0</v>
      </c>
      <c r="N87" s="83"/>
    </row>
    <row r="88" spans="1:14">
      <c r="A88" s="119"/>
      <c r="B88" s="120"/>
      <c r="C88" s="120"/>
      <c r="D88" s="4"/>
      <c r="E88" s="4"/>
      <c r="F88" s="5"/>
      <c r="G88" s="5"/>
      <c r="H88" s="61"/>
      <c r="I88" s="62"/>
      <c r="J88" s="62"/>
      <c r="K88" s="62"/>
      <c r="L88" s="62"/>
      <c r="N88" s="83"/>
    </row>
    <row r="89" spans="1:14">
      <c r="A89" s="119">
        <v>0</v>
      </c>
      <c r="B89" s="120">
        <v>311415</v>
      </c>
      <c r="C89" s="120" t="s">
        <v>3095</v>
      </c>
      <c r="D89" s="4" t="s">
        <v>2062</v>
      </c>
      <c r="E89" s="4" t="s">
        <v>7</v>
      </c>
      <c r="F89" s="5">
        <v>1.38</v>
      </c>
      <c r="G89" s="5">
        <f>ROUND(F89*Курс_EUR,2)</f>
        <v>144.9</v>
      </c>
      <c r="H89" s="61"/>
      <c r="I89" s="62">
        <f>F89*(1-Скидка_RP_CST)</f>
        <v>1.38</v>
      </c>
      <c r="J89" s="62">
        <f t="shared" si="42"/>
        <v>0</v>
      </c>
      <c r="K89" s="62">
        <f>G89*(1-Скидка_RP_CST)</f>
        <v>144.9</v>
      </c>
      <c r="L89" s="62">
        <f t="shared" si="43"/>
        <v>0</v>
      </c>
      <c r="N89" s="83"/>
    </row>
    <row r="90" spans="1:14">
      <c r="A90" s="119">
        <v>0</v>
      </c>
      <c r="B90" s="120">
        <v>311435</v>
      </c>
      <c r="C90" s="120" t="s">
        <v>3096</v>
      </c>
      <c r="D90" s="4" t="s">
        <v>2063</v>
      </c>
      <c r="E90" s="4" t="s">
        <v>7</v>
      </c>
      <c r="F90" s="5">
        <v>1.83</v>
      </c>
      <c r="G90" s="5">
        <f>ROUND(F90*Курс_EUR,2)</f>
        <v>192.15</v>
      </c>
      <c r="H90" s="61"/>
      <c r="I90" s="62">
        <f>F90*(1-Скидка_RP_CST)</f>
        <v>1.83</v>
      </c>
      <c r="J90" s="62">
        <f t="shared" si="42"/>
        <v>0</v>
      </c>
      <c r="K90" s="62">
        <f>G90*(1-Скидка_RP_CST)</f>
        <v>192.15</v>
      </c>
      <c r="L90" s="62">
        <f t="shared" si="43"/>
        <v>0</v>
      </c>
      <c r="N90" s="83"/>
    </row>
    <row r="91" spans="1:14">
      <c r="A91" s="119">
        <v>0</v>
      </c>
      <c r="B91" s="120">
        <v>311455</v>
      </c>
      <c r="C91" s="120" t="s">
        <v>3097</v>
      </c>
      <c r="D91" s="4" t="s">
        <v>2064</v>
      </c>
      <c r="E91" s="4" t="s">
        <v>7</v>
      </c>
      <c r="F91" s="5">
        <v>2.75</v>
      </c>
      <c r="G91" s="5">
        <f>ROUND(F91*Курс_EUR,2)</f>
        <v>288.75</v>
      </c>
      <c r="H91" s="61"/>
      <c r="I91" s="62">
        <f>F91*(1-Скидка_RP_CST)</f>
        <v>2.75</v>
      </c>
      <c r="J91" s="62">
        <f t="shared" si="42"/>
        <v>0</v>
      </c>
      <c r="K91" s="62">
        <f>G91*(1-Скидка_RP_CST)</f>
        <v>288.75</v>
      </c>
      <c r="L91" s="62">
        <f t="shared" si="43"/>
        <v>0</v>
      </c>
      <c r="N91" s="83"/>
    </row>
    <row r="92" spans="1:14">
      <c r="A92" s="119">
        <v>0</v>
      </c>
      <c r="B92" s="120">
        <v>311475</v>
      </c>
      <c r="C92" s="120" t="s">
        <v>3098</v>
      </c>
      <c r="D92" s="4" t="s">
        <v>2064</v>
      </c>
      <c r="E92" s="4" t="s">
        <v>7</v>
      </c>
      <c r="F92" s="5">
        <v>3.67</v>
      </c>
      <c r="G92" s="5">
        <f>ROUND(F92*Курс_EUR,2)</f>
        <v>385.35</v>
      </c>
      <c r="H92" s="61"/>
      <c r="I92" s="62">
        <f>F92*(1-Скидка_RP_CST)</f>
        <v>3.67</v>
      </c>
      <c r="J92" s="62">
        <f t="shared" si="42"/>
        <v>0</v>
      </c>
      <c r="K92" s="62">
        <f>G92*(1-Скидка_RP_CST)</f>
        <v>385.35</v>
      </c>
      <c r="L92" s="62">
        <f t="shared" si="43"/>
        <v>0</v>
      </c>
      <c r="N92" s="83"/>
    </row>
    <row r="93" spans="1:14">
      <c r="A93" s="119"/>
      <c r="B93" s="120"/>
      <c r="C93" s="120"/>
      <c r="D93" s="4"/>
      <c r="E93" s="4"/>
      <c r="F93" s="5"/>
      <c r="G93" s="5"/>
      <c r="H93" s="61"/>
      <c r="I93" s="62"/>
      <c r="J93" s="62"/>
      <c r="K93" s="62"/>
      <c r="L93" s="62"/>
      <c r="N93" s="83"/>
    </row>
    <row r="94" spans="1:14">
      <c r="A94" s="119">
        <v>0</v>
      </c>
      <c r="B94" s="120">
        <v>311514</v>
      </c>
      <c r="C94" s="120" t="s">
        <v>3099</v>
      </c>
      <c r="D94" s="4" t="s">
        <v>2062</v>
      </c>
      <c r="E94" s="4" t="s">
        <v>7</v>
      </c>
      <c r="F94" s="5">
        <v>1.06</v>
      </c>
      <c r="G94" s="5">
        <f t="shared" ref="G94:G117" si="44">ROUND(F94*Курс_EUR,2)</f>
        <v>111.3</v>
      </c>
      <c r="H94" s="61"/>
      <c r="I94" s="62">
        <f t="shared" ref="I94:I117" si="45">F94*(1-Скидка_RP_CST)</f>
        <v>1.06</v>
      </c>
      <c r="J94" s="62">
        <f t="shared" ref="J94:J117" si="46">I94*H94</f>
        <v>0</v>
      </c>
      <c r="K94" s="62">
        <f t="shared" ref="K94:K117" si="47">G94*(1-Скидка_RP_CST)</f>
        <v>111.3</v>
      </c>
      <c r="L94" s="62">
        <f t="shared" ref="L94:L117" si="48">H94*K94</f>
        <v>0</v>
      </c>
      <c r="N94" s="83"/>
    </row>
    <row r="95" spans="1:14">
      <c r="A95" s="119">
        <v>0</v>
      </c>
      <c r="B95" s="120">
        <v>311534</v>
      </c>
      <c r="C95" s="120" t="s">
        <v>3100</v>
      </c>
      <c r="D95" s="4" t="s">
        <v>2063</v>
      </c>
      <c r="E95" s="4" t="s">
        <v>7</v>
      </c>
      <c r="F95" s="5">
        <v>1.41</v>
      </c>
      <c r="G95" s="5">
        <f t="shared" si="44"/>
        <v>148.05000000000001</v>
      </c>
      <c r="H95" s="61"/>
      <c r="I95" s="62">
        <f t="shared" si="45"/>
        <v>1.41</v>
      </c>
      <c r="J95" s="62">
        <f t="shared" si="46"/>
        <v>0</v>
      </c>
      <c r="K95" s="62">
        <f t="shared" si="47"/>
        <v>148.05000000000001</v>
      </c>
      <c r="L95" s="62">
        <f t="shared" si="48"/>
        <v>0</v>
      </c>
      <c r="N95" s="83"/>
    </row>
    <row r="96" spans="1:14">
      <c r="A96" s="119">
        <v>0</v>
      </c>
      <c r="B96" s="120">
        <v>311554</v>
      </c>
      <c r="C96" s="120" t="s">
        <v>3101</v>
      </c>
      <c r="D96" s="4" t="s">
        <v>2064</v>
      </c>
      <c r="E96" s="4" t="s">
        <v>7</v>
      </c>
      <c r="F96" s="5">
        <v>2.11</v>
      </c>
      <c r="G96" s="5">
        <f t="shared" si="44"/>
        <v>221.55</v>
      </c>
      <c r="H96" s="61"/>
      <c r="I96" s="62">
        <f t="shared" si="45"/>
        <v>2.11</v>
      </c>
      <c r="J96" s="62">
        <f t="shared" si="46"/>
        <v>0</v>
      </c>
      <c r="K96" s="62">
        <f t="shared" si="47"/>
        <v>221.55</v>
      </c>
      <c r="L96" s="62">
        <f t="shared" si="48"/>
        <v>0</v>
      </c>
      <c r="N96" s="83"/>
    </row>
    <row r="97" spans="1:14">
      <c r="A97" s="119">
        <v>0</v>
      </c>
      <c r="B97" s="120">
        <v>311574</v>
      </c>
      <c r="C97" s="120" t="s">
        <v>3102</v>
      </c>
      <c r="D97" s="4" t="s">
        <v>2064</v>
      </c>
      <c r="E97" s="4" t="s">
        <v>7</v>
      </c>
      <c r="F97" s="5">
        <v>2.82</v>
      </c>
      <c r="G97" s="5">
        <f t="shared" si="44"/>
        <v>296.10000000000002</v>
      </c>
      <c r="H97" s="61"/>
      <c r="I97" s="62">
        <f t="shared" si="45"/>
        <v>2.82</v>
      </c>
      <c r="J97" s="62">
        <f t="shared" si="46"/>
        <v>0</v>
      </c>
      <c r="K97" s="62">
        <f t="shared" si="47"/>
        <v>296.10000000000002</v>
      </c>
      <c r="L97" s="62">
        <f t="shared" si="48"/>
        <v>0</v>
      </c>
      <c r="N97" s="83"/>
    </row>
    <row r="98" spans="1:14">
      <c r="A98" s="119">
        <v>0</v>
      </c>
      <c r="B98" s="120">
        <v>311605</v>
      </c>
      <c r="C98" s="120" t="s">
        <v>4570</v>
      </c>
      <c r="D98" s="4" t="s">
        <v>2062</v>
      </c>
      <c r="E98" s="4" t="s">
        <v>7</v>
      </c>
      <c r="F98" s="5">
        <v>1.06</v>
      </c>
      <c r="G98" s="5">
        <f t="shared" si="44"/>
        <v>111.3</v>
      </c>
      <c r="H98" s="61"/>
      <c r="I98" s="62">
        <f t="shared" si="45"/>
        <v>1.06</v>
      </c>
      <c r="J98" s="62">
        <f t="shared" si="46"/>
        <v>0</v>
      </c>
      <c r="K98" s="62">
        <f t="shared" si="47"/>
        <v>111.3</v>
      </c>
      <c r="L98" s="62">
        <f t="shared" si="48"/>
        <v>0</v>
      </c>
      <c r="N98" s="83"/>
    </row>
    <row r="99" spans="1:14">
      <c r="A99" s="119">
        <v>0</v>
      </c>
      <c r="B99" s="120">
        <v>311606</v>
      </c>
      <c r="C99" s="120" t="s">
        <v>4571</v>
      </c>
      <c r="D99" s="4" t="s">
        <v>2063</v>
      </c>
      <c r="E99" s="4" t="s">
        <v>7</v>
      </c>
      <c r="F99" s="5">
        <v>1.41</v>
      </c>
      <c r="G99" s="5">
        <f t="shared" si="44"/>
        <v>148.05000000000001</v>
      </c>
      <c r="H99" s="61"/>
      <c r="I99" s="62">
        <f t="shared" si="45"/>
        <v>1.41</v>
      </c>
      <c r="J99" s="62">
        <f t="shared" si="46"/>
        <v>0</v>
      </c>
      <c r="K99" s="62">
        <f t="shared" si="47"/>
        <v>148.05000000000001</v>
      </c>
      <c r="L99" s="62">
        <f t="shared" si="48"/>
        <v>0</v>
      </c>
      <c r="N99" s="83"/>
    </row>
    <row r="100" spans="1:14">
      <c r="A100" s="119">
        <v>0</v>
      </c>
      <c r="B100" s="120">
        <v>311608</v>
      </c>
      <c r="C100" s="120" t="s">
        <v>4572</v>
      </c>
      <c r="D100" s="4" t="s">
        <v>2064</v>
      </c>
      <c r="E100" s="4" t="s">
        <v>7</v>
      </c>
      <c r="F100" s="5">
        <v>2.11</v>
      </c>
      <c r="G100" s="5">
        <f t="shared" si="44"/>
        <v>221.55</v>
      </c>
      <c r="H100" s="61"/>
      <c r="I100" s="62">
        <f t="shared" si="45"/>
        <v>2.11</v>
      </c>
      <c r="J100" s="62">
        <f t="shared" si="46"/>
        <v>0</v>
      </c>
      <c r="K100" s="62">
        <f t="shared" si="47"/>
        <v>221.55</v>
      </c>
      <c r="L100" s="62">
        <f t="shared" si="48"/>
        <v>0</v>
      </c>
      <c r="N100" s="83"/>
    </row>
    <row r="101" spans="1:14">
      <c r="A101" s="119">
        <v>0</v>
      </c>
      <c r="B101" s="120">
        <v>311609</v>
      </c>
      <c r="C101" s="120" t="s">
        <v>4573</v>
      </c>
      <c r="D101" s="4" t="s">
        <v>2064</v>
      </c>
      <c r="E101" s="4" t="s">
        <v>7</v>
      </c>
      <c r="F101" s="5">
        <v>2.82</v>
      </c>
      <c r="G101" s="5">
        <f t="shared" si="44"/>
        <v>296.10000000000002</v>
      </c>
      <c r="H101" s="61"/>
      <c r="I101" s="62">
        <f t="shared" si="45"/>
        <v>2.82</v>
      </c>
      <c r="J101" s="62">
        <f t="shared" si="46"/>
        <v>0</v>
      </c>
      <c r="K101" s="62">
        <f t="shared" si="47"/>
        <v>296.10000000000002</v>
      </c>
      <c r="L101" s="62">
        <f t="shared" si="48"/>
        <v>0</v>
      </c>
      <c r="N101" s="83"/>
    </row>
    <row r="102" spans="1:14">
      <c r="A102" s="119">
        <v>0</v>
      </c>
      <c r="B102" s="120">
        <v>311614</v>
      </c>
      <c r="C102" s="120" t="s">
        <v>3157</v>
      </c>
      <c r="D102" s="4" t="s">
        <v>2062</v>
      </c>
      <c r="E102" s="4" t="s">
        <v>7</v>
      </c>
      <c r="F102" s="5">
        <v>1.06</v>
      </c>
      <c r="G102" s="5">
        <f t="shared" si="44"/>
        <v>111.3</v>
      </c>
      <c r="H102" s="61"/>
      <c r="I102" s="62">
        <f t="shared" si="45"/>
        <v>1.06</v>
      </c>
      <c r="J102" s="62">
        <f t="shared" si="46"/>
        <v>0</v>
      </c>
      <c r="K102" s="62">
        <f t="shared" si="47"/>
        <v>111.3</v>
      </c>
      <c r="L102" s="62">
        <f t="shared" si="48"/>
        <v>0</v>
      </c>
      <c r="N102" s="83"/>
    </row>
    <row r="103" spans="1:14">
      <c r="A103" s="119">
        <v>0</v>
      </c>
      <c r="B103" s="120">
        <v>311634</v>
      </c>
      <c r="C103" s="120" t="s">
        <v>3158</v>
      </c>
      <c r="D103" s="4" t="s">
        <v>2063</v>
      </c>
      <c r="E103" s="4" t="s">
        <v>7</v>
      </c>
      <c r="F103" s="5">
        <v>1.41</v>
      </c>
      <c r="G103" s="5">
        <f t="shared" si="44"/>
        <v>148.05000000000001</v>
      </c>
      <c r="H103" s="61"/>
      <c r="I103" s="62">
        <f t="shared" si="45"/>
        <v>1.41</v>
      </c>
      <c r="J103" s="62">
        <f t="shared" si="46"/>
        <v>0</v>
      </c>
      <c r="K103" s="62">
        <f t="shared" si="47"/>
        <v>148.05000000000001</v>
      </c>
      <c r="L103" s="62">
        <f t="shared" si="48"/>
        <v>0</v>
      </c>
      <c r="N103" s="83"/>
    </row>
    <row r="104" spans="1:14">
      <c r="A104" s="119">
        <v>0</v>
      </c>
      <c r="B104" s="120">
        <v>311654</v>
      </c>
      <c r="C104" s="120" t="s">
        <v>3159</v>
      </c>
      <c r="D104" s="4" t="s">
        <v>2064</v>
      </c>
      <c r="E104" s="4" t="s">
        <v>7</v>
      </c>
      <c r="F104" s="5">
        <v>2.11</v>
      </c>
      <c r="G104" s="5">
        <f t="shared" si="44"/>
        <v>221.55</v>
      </c>
      <c r="H104" s="61"/>
      <c r="I104" s="62">
        <f t="shared" si="45"/>
        <v>2.11</v>
      </c>
      <c r="J104" s="62">
        <f t="shared" si="46"/>
        <v>0</v>
      </c>
      <c r="K104" s="62">
        <f t="shared" si="47"/>
        <v>221.55</v>
      </c>
      <c r="L104" s="62">
        <f t="shared" si="48"/>
        <v>0</v>
      </c>
      <c r="N104" s="83"/>
    </row>
    <row r="105" spans="1:14">
      <c r="A105" s="119">
        <v>0</v>
      </c>
      <c r="B105" s="120">
        <v>311674</v>
      </c>
      <c r="C105" s="120" t="s">
        <v>3160</v>
      </c>
      <c r="D105" s="4" t="s">
        <v>2064</v>
      </c>
      <c r="E105" s="4" t="s">
        <v>7</v>
      </c>
      <c r="F105" s="5">
        <v>2.82</v>
      </c>
      <c r="G105" s="5">
        <f t="shared" si="44"/>
        <v>296.10000000000002</v>
      </c>
      <c r="H105" s="61"/>
      <c r="I105" s="62">
        <f t="shared" si="45"/>
        <v>2.82</v>
      </c>
      <c r="J105" s="62">
        <f t="shared" si="46"/>
        <v>0</v>
      </c>
      <c r="K105" s="62">
        <f t="shared" si="47"/>
        <v>296.10000000000002</v>
      </c>
      <c r="L105" s="62">
        <f t="shared" si="48"/>
        <v>0</v>
      </c>
      <c r="N105" s="83"/>
    </row>
    <row r="106" spans="1:14">
      <c r="A106" s="119">
        <v>0</v>
      </c>
      <c r="B106" s="120">
        <v>311685</v>
      </c>
      <c r="C106" s="120" t="s">
        <v>4705</v>
      </c>
      <c r="D106" s="4" t="s">
        <v>2062</v>
      </c>
      <c r="E106" s="4" t="s">
        <v>7</v>
      </c>
      <c r="F106" s="5">
        <v>1.06</v>
      </c>
      <c r="G106" s="5">
        <f t="shared" si="44"/>
        <v>111.3</v>
      </c>
      <c r="H106" s="61"/>
      <c r="I106" s="62">
        <f t="shared" si="45"/>
        <v>1.06</v>
      </c>
      <c r="J106" s="62">
        <f t="shared" si="46"/>
        <v>0</v>
      </c>
      <c r="K106" s="62">
        <f t="shared" si="47"/>
        <v>111.3</v>
      </c>
      <c r="L106" s="62">
        <f t="shared" si="48"/>
        <v>0</v>
      </c>
      <c r="N106" s="83"/>
    </row>
    <row r="107" spans="1:14">
      <c r="A107" s="119">
        <v>0</v>
      </c>
      <c r="B107" s="120">
        <v>311686</v>
      </c>
      <c r="C107" s="120" t="s">
        <v>4706</v>
      </c>
      <c r="D107" s="4" t="s">
        <v>2063</v>
      </c>
      <c r="E107" s="4" t="s">
        <v>7</v>
      </c>
      <c r="F107" s="5">
        <v>1.41</v>
      </c>
      <c r="G107" s="5">
        <f t="shared" si="44"/>
        <v>148.05000000000001</v>
      </c>
      <c r="H107" s="61"/>
      <c r="I107" s="62">
        <f t="shared" si="45"/>
        <v>1.41</v>
      </c>
      <c r="J107" s="62">
        <f t="shared" si="46"/>
        <v>0</v>
      </c>
      <c r="K107" s="62">
        <f t="shared" si="47"/>
        <v>148.05000000000001</v>
      </c>
      <c r="L107" s="62">
        <f t="shared" si="48"/>
        <v>0</v>
      </c>
      <c r="N107" s="83"/>
    </row>
    <row r="108" spans="1:14">
      <c r="A108" s="119">
        <v>0</v>
      </c>
      <c r="B108" s="120">
        <v>311688</v>
      </c>
      <c r="C108" s="120" t="s">
        <v>4707</v>
      </c>
      <c r="D108" s="4" t="s">
        <v>2064</v>
      </c>
      <c r="E108" s="4" t="s">
        <v>7</v>
      </c>
      <c r="F108" s="5">
        <v>2.11</v>
      </c>
      <c r="G108" s="5">
        <f t="shared" si="44"/>
        <v>221.55</v>
      </c>
      <c r="H108" s="61"/>
      <c r="I108" s="62">
        <f t="shared" si="45"/>
        <v>2.11</v>
      </c>
      <c r="J108" s="62">
        <f t="shared" si="46"/>
        <v>0</v>
      </c>
      <c r="K108" s="62">
        <f t="shared" si="47"/>
        <v>221.55</v>
      </c>
      <c r="L108" s="62">
        <f t="shared" si="48"/>
        <v>0</v>
      </c>
      <c r="N108" s="83"/>
    </row>
    <row r="109" spans="1:14">
      <c r="A109" s="119">
        <v>0</v>
      </c>
      <c r="B109" s="120">
        <v>311689</v>
      </c>
      <c r="C109" s="120" t="s">
        <v>4708</v>
      </c>
      <c r="D109" s="4" t="s">
        <v>2064</v>
      </c>
      <c r="E109" s="4" t="s">
        <v>7</v>
      </c>
      <c r="F109" s="5">
        <v>2.82</v>
      </c>
      <c r="G109" s="5">
        <f t="shared" si="44"/>
        <v>296.10000000000002</v>
      </c>
      <c r="H109" s="61"/>
      <c r="I109" s="62">
        <f t="shared" si="45"/>
        <v>2.82</v>
      </c>
      <c r="J109" s="62">
        <f t="shared" si="46"/>
        <v>0</v>
      </c>
      <c r="K109" s="62">
        <f t="shared" si="47"/>
        <v>296.10000000000002</v>
      </c>
      <c r="L109" s="62">
        <f t="shared" si="48"/>
        <v>0</v>
      </c>
      <c r="N109" s="83"/>
    </row>
    <row r="110" spans="1:14">
      <c r="A110" s="119">
        <v>0</v>
      </c>
      <c r="B110" s="120">
        <v>311695</v>
      </c>
      <c r="C110" s="120" t="s">
        <v>4868</v>
      </c>
      <c r="D110" s="4" t="s">
        <v>2062</v>
      </c>
      <c r="E110" s="4" t="s">
        <v>7</v>
      </c>
      <c r="F110" s="5">
        <v>1.06</v>
      </c>
      <c r="G110" s="5">
        <f t="shared" ref="G110:G113" si="49">ROUND(F110*Курс_EUR,2)</f>
        <v>111.3</v>
      </c>
      <c r="H110" s="61"/>
      <c r="I110" s="62">
        <f t="shared" ref="I110:I113" si="50">F110*(1-Скидка_RP_CST)</f>
        <v>1.06</v>
      </c>
      <c r="J110" s="62">
        <f t="shared" ref="J110:J113" si="51">I110*H110</f>
        <v>0</v>
      </c>
      <c r="K110" s="62">
        <f t="shared" ref="K110:K113" si="52">G110*(1-Скидка_RP_CST)</f>
        <v>111.3</v>
      </c>
      <c r="L110" s="62">
        <f t="shared" ref="L110:L113" si="53">H110*K110</f>
        <v>0</v>
      </c>
      <c r="N110" s="83"/>
    </row>
    <row r="111" spans="1:14">
      <c r="A111" s="119">
        <v>0</v>
      </c>
      <c r="B111" s="120">
        <v>311696</v>
      </c>
      <c r="C111" s="120" t="s">
        <v>4869</v>
      </c>
      <c r="D111" s="4" t="s">
        <v>2063</v>
      </c>
      <c r="E111" s="4" t="s">
        <v>7</v>
      </c>
      <c r="F111" s="5">
        <v>1.41</v>
      </c>
      <c r="G111" s="5">
        <f t="shared" si="49"/>
        <v>148.05000000000001</v>
      </c>
      <c r="H111" s="61"/>
      <c r="I111" s="62">
        <f t="shared" si="50"/>
        <v>1.41</v>
      </c>
      <c r="J111" s="62">
        <f t="shared" si="51"/>
        <v>0</v>
      </c>
      <c r="K111" s="62">
        <f t="shared" si="52"/>
        <v>148.05000000000001</v>
      </c>
      <c r="L111" s="62">
        <f t="shared" si="53"/>
        <v>0</v>
      </c>
      <c r="N111" s="83"/>
    </row>
    <row r="112" spans="1:14">
      <c r="A112" s="119">
        <v>0</v>
      </c>
      <c r="B112" s="120">
        <v>311698</v>
      </c>
      <c r="C112" s="120" t="s">
        <v>4870</v>
      </c>
      <c r="D112" s="4" t="s">
        <v>2064</v>
      </c>
      <c r="E112" s="4" t="s">
        <v>7</v>
      </c>
      <c r="F112" s="5">
        <v>2.11</v>
      </c>
      <c r="G112" s="5">
        <f t="shared" si="49"/>
        <v>221.55</v>
      </c>
      <c r="H112" s="61"/>
      <c r="I112" s="62">
        <f t="shared" si="50"/>
        <v>2.11</v>
      </c>
      <c r="J112" s="62">
        <f t="shared" si="51"/>
        <v>0</v>
      </c>
      <c r="K112" s="62">
        <f t="shared" si="52"/>
        <v>221.55</v>
      </c>
      <c r="L112" s="62">
        <f t="shared" si="53"/>
        <v>0</v>
      </c>
      <c r="N112" s="83"/>
    </row>
    <row r="113" spans="1:14">
      <c r="A113" s="119">
        <v>0</v>
      </c>
      <c r="B113" s="120">
        <v>311699</v>
      </c>
      <c r="C113" s="120" t="s">
        <v>4871</v>
      </c>
      <c r="D113" s="4" t="s">
        <v>2064</v>
      </c>
      <c r="E113" s="4" t="s">
        <v>7</v>
      </c>
      <c r="F113" s="5">
        <v>2.82</v>
      </c>
      <c r="G113" s="5">
        <f t="shared" si="49"/>
        <v>296.10000000000002</v>
      </c>
      <c r="H113" s="61"/>
      <c r="I113" s="62">
        <f t="shared" si="50"/>
        <v>2.82</v>
      </c>
      <c r="J113" s="62">
        <f t="shared" si="51"/>
        <v>0</v>
      </c>
      <c r="K113" s="62">
        <f t="shared" si="52"/>
        <v>296.10000000000002</v>
      </c>
      <c r="L113" s="62">
        <f t="shared" si="53"/>
        <v>0</v>
      </c>
      <c r="N113" s="83"/>
    </row>
    <row r="114" spans="1:14">
      <c r="A114" s="119">
        <v>0</v>
      </c>
      <c r="B114" s="120">
        <v>311705</v>
      </c>
      <c r="C114" s="120" t="s">
        <v>4709</v>
      </c>
      <c r="D114" s="4" t="s">
        <v>2062</v>
      </c>
      <c r="E114" s="4" t="s">
        <v>7</v>
      </c>
      <c r="F114" s="5">
        <v>1.06</v>
      </c>
      <c r="G114" s="5">
        <f t="shared" si="44"/>
        <v>111.3</v>
      </c>
      <c r="H114" s="61"/>
      <c r="I114" s="62">
        <f t="shared" si="45"/>
        <v>1.06</v>
      </c>
      <c r="J114" s="62">
        <f t="shared" si="46"/>
        <v>0</v>
      </c>
      <c r="K114" s="62">
        <f t="shared" si="47"/>
        <v>111.3</v>
      </c>
      <c r="L114" s="62">
        <f t="shared" si="48"/>
        <v>0</v>
      </c>
      <c r="N114" s="83"/>
    </row>
    <row r="115" spans="1:14">
      <c r="A115" s="119">
        <v>0</v>
      </c>
      <c r="B115" s="120">
        <v>311706</v>
      </c>
      <c r="C115" s="120" t="s">
        <v>4710</v>
      </c>
      <c r="D115" s="4" t="s">
        <v>2063</v>
      </c>
      <c r="E115" s="4" t="s">
        <v>7</v>
      </c>
      <c r="F115" s="5">
        <v>1.41</v>
      </c>
      <c r="G115" s="5">
        <f t="shared" si="44"/>
        <v>148.05000000000001</v>
      </c>
      <c r="H115" s="61"/>
      <c r="I115" s="62">
        <f t="shared" si="45"/>
        <v>1.41</v>
      </c>
      <c r="J115" s="62">
        <f t="shared" si="46"/>
        <v>0</v>
      </c>
      <c r="K115" s="62">
        <f t="shared" si="47"/>
        <v>148.05000000000001</v>
      </c>
      <c r="L115" s="62">
        <f t="shared" si="48"/>
        <v>0</v>
      </c>
      <c r="N115" s="83"/>
    </row>
    <row r="116" spans="1:14">
      <c r="A116" s="119">
        <v>0</v>
      </c>
      <c r="B116" s="120">
        <v>311708</v>
      </c>
      <c r="C116" s="120" t="s">
        <v>4711</v>
      </c>
      <c r="D116" s="4" t="s">
        <v>2064</v>
      </c>
      <c r="E116" s="4" t="s">
        <v>7</v>
      </c>
      <c r="F116" s="5">
        <v>2.11</v>
      </c>
      <c r="G116" s="5">
        <f t="shared" si="44"/>
        <v>221.55</v>
      </c>
      <c r="H116" s="61"/>
      <c r="I116" s="62">
        <f t="shared" si="45"/>
        <v>2.11</v>
      </c>
      <c r="J116" s="62">
        <f t="shared" si="46"/>
        <v>0</v>
      </c>
      <c r="K116" s="62">
        <f t="shared" si="47"/>
        <v>221.55</v>
      </c>
      <c r="L116" s="62">
        <f t="shared" si="48"/>
        <v>0</v>
      </c>
      <c r="N116" s="83"/>
    </row>
    <row r="117" spans="1:14">
      <c r="A117" s="119">
        <v>0</v>
      </c>
      <c r="B117" s="120">
        <v>311709</v>
      </c>
      <c r="C117" s="120" t="s">
        <v>4712</v>
      </c>
      <c r="D117" s="4" t="s">
        <v>2064</v>
      </c>
      <c r="E117" s="4" t="s">
        <v>7</v>
      </c>
      <c r="F117" s="5">
        <v>2.82</v>
      </c>
      <c r="G117" s="5">
        <f t="shared" si="44"/>
        <v>296.10000000000002</v>
      </c>
      <c r="H117" s="61"/>
      <c r="I117" s="62">
        <f t="shared" si="45"/>
        <v>2.82</v>
      </c>
      <c r="J117" s="62">
        <f t="shared" si="46"/>
        <v>0</v>
      </c>
      <c r="K117" s="62">
        <f t="shared" si="47"/>
        <v>296.10000000000002</v>
      </c>
      <c r="L117" s="62">
        <f t="shared" si="48"/>
        <v>0</v>
      </c>
      <c r="N117" s="83"/>
    </row>
    <row r="118" spans="1:14" ht="12.45" thickBot="1">
      <c r="A118" s="119"/>
      <c r="B118" s="120"/>
      <c r="C118" s="120"/>
      <c r="D118" s="4"/>
      <c r="E118" s="4"/>
      <c r="F118" s="5"/>
      <c r="G118" s="5"/>
      <c r="H118" s="61"/>
      <c r="I118" s="62"/>
      <c r="J118" s="62"/>
      <c r="K118" s="62"/>
      <c r="L118" s="62"/>
      <c r="N118" s="83"/>
    </row>
    <row r="119" spans="1:14" ht="12.45" thickBot="1">
      <c r="A119" s="119"/>
      <c r="B119" s="338" t="s">
        <v>4848</v>
      </c>
      <c r="C119" s="339"/>
      <c r="D119" s="339"/>
      <c r="E119" s="339"/>
      <c r="F119" s="340"/>
      <c r="G119" s="265"/>
      <c r="H119" s="61"/>
      <c r="I119" s="62"/>
      <c r="J119" s="62"/>
      <c r="K119" s="62"/>
      <c r="L119" s="62"/>
      <c r="N119" s="83"/>
    </row>
    <row r="120" spans="1:14">
      <c r="A120" s="119">
        <v>0</v>
      </c>
      <c r="B120" s="120">
        <v>314105</v>
      </c>
      <c r="C120" s="120" t="s">
        <v>4849</v>
      </c>
      <c r="D120" s="4" t="s">
        <v>2063</v>
      </c>
      <c r="E120" s="4" t="s">
        <v>7</v>
      </c>
      <c r="F120" s="5">
        <v>5.8</v>
      </c>
      <c r="G120" s="5">
        <f t="shared" ref="G120:G121" si="54">ROUND(F120*Курс_EUR,2)</f>
        <v>609</v>
      </c>
      <c r="H120" s="61"/>
      <c r="I120" s="62">
        <f t="shared" ref="I120:I121" si="55">F120*(1-Скидка_RP_CST)</f>
        <v>5.8</v>
      </c>
      <c r="J120" s="62">
        <f t="shared" ref="J120:J121" si="56">I120*H120</f>
        <v>0</v>
      </c>
      <c r="K120" s="62">
        <f t="shared" ref="K120:K121" si="57">G120*(1-Скидка_RP_CST)</f>
        <v>609</v>
      </c>
      <c r="L120" s="62">
        <f t="shared" ref="L120:L121" si="58">H120*K120</f>
        <v>0</v>
      </c>
      <c r="N120" s="83"/>
    </row>
    <row r="121" spans="1:14">
      <c r="A121" s="119">
        <v>0</v>
      </c>
      <c r="B121" s="120">
        <v>314405</v>
      </c>
      <c r="C121" s="120" t="s">
        <v>4850</v>
      </c>
      <c r="D121" s="4" t="s">
        <v>2063</v>
      </c>
      <c r="E121" s="4" t="s">
        <v>7</v>
      </c>
      <c r="F121" s="5">
        <v>5.8</v>
      </c>
      <c r="G121" s="5">
        <f t="shared" si="54"/>
        <v>609</v>
      </c>
      <c r="H121" s="61"/>
      <c r="I121" s="62">
        <f t="shared" si="55"/>
        <v>5.8</v>
      </c>
      <c r="J121" s="62">
        <f t="shared" si="56"/>
        <v>0</v>
      </c>
      <c r="K121" s="62">
        <f t="shared" si="57"/>
        <v>609</v>
      </c>
      <c r="L121" s="62">
        <f t="shared" si="58"/>
        <v>0</v>
      </c>
      <c r="N121" s="83"/>
    </row>
    <row r="122" spans="1:14">
      <c r="A122" s="119"/>
      <c r="B122" s="120"/>
      <c r="C122" s="120"/>
      <c r="D122" s="4"/>
      <c r="E122" s="4"/>
      <c r="F122" s="5"/>
      <c r="G122" s="5"/>
      <c r="H122" s="61"/>
      <c r="I122" s="62"/>
      <c r="J122" s="62"/>
      <c r="K122" s="62"/>
      <c r="L122" s="62"/>
      <c r="N122" s="83"/>
    </row>
    <row r="123" spans="1:14">
      <c r="A123" s="119">
        <v>0</v>
      </c>
      <c r="B123" s="120">
        <v>315105</v>
      </c>
      <c r="C123" s="120" t="s">
        <v>5205</v>
      </c>
      <c r="D123" s="4" t="s">
        <v>5213</v>
      </c>
      <c r="E123" s="4" t="s">
        <v>7</v>
      </c>
      <c r="F123" s="5">
        <v>7.4</v>
      </c>
      <c r="G123" s="5">
        <f t="shared" ref="G123:G124" si="59">ROUND(F123*Курс_EUR,2)</f>
        <v>777</v>
      </c>
      <c r="H123" s="61"/>
      <c r="I123" s="62">
        <f t="shared" ref="I123:I124" si="60">F123*(1-Скидка_RP_CST)</f>
        <v>7.4</v>
      </c>
      <c r="J123" s="62">
        <f t="shared" ref="J123:J124" si="61">I123*H123</f>
        <v>0</v>
      </c>
      <c r="K123" s="62">
        <f t="shared" ref="K123:K124" si="62">G123*(1-Скидка_RP_CST)</f>
        <v>777</v>
      </c>
      <c r="L123" s="62">
        <f t="shared" ref="L123:L124" si="63">H123*K123</f>
        <v>0</v>
      </c>
      <c r="M123" s="83"/>
      <c r="N123" s="83"/>
    </row>
    <row r="124" spans="1:14">
      <c r="A124" s="119">
        <v>0</v>
      </c>
      <c r="B124" s="120">
        <v>315305</v>
      </c>
      <c r="C124" s="120" t="s">
        <v>5206</v>
      </c>
      <c r="D124" s="4" t="s">
        <v>5213</v>
      </c>
      <c r="E124" s="4" t="s">
        <v>7</v>
      </c>
      <c r="F124" s="5">
        <v>7.4</v>
      </c>
      <c r="G124" s="5">
        <f t="shared" si="59"/>
        <v>777</v>
      </c>
      <c r="H124" s="61"/>
      <c r="I124" s="62">
        <f t="shared" si="60"/>
        <v>7.4</v>
      </c>
      <c r="J124" s="62">
        <f t="shared" si="61"/>
        <v>0</v>
      </c>
      <c r="K124" s="62">
        <f t="shared" si="62"/>
        <v>777</v>
      </c>
      <c r="L124" s="62">
        <f t="shared" si="63"/>
        <v>0</v>
      </c>
      <c r="M124" s="83"/>
      <c r="N124" s="83"/>
    </row>
    <row r="125" spans="1:14" ht="12.45" thickBot="1">
      <c r="A125" s="119"/>
      <c r="B125" s="120"/>
      <c r="C125" s="4"/>
      <c r="D125" s="4"/>
      <c r="E125" s="4"/>
      <c r="F125" s="5"/>
      <c r="G125" s="5"/>
      <c r="H125" s="61"/>
      <c r="I125" s="62"/>
      <c r="J125" s="62"/>
      <c r="K125" s="62"/>
      <c r="L125" s="62"/>
      <c r="N125" s="83"/>
    </row>
    <row r="126" spans="1:14" ht="12.45" thickBot="1">
      <c r="A126" s="119"/>
      <c r="B126" s="338" t="s">
        <v>680</v>
      </c>
      <c r="C126" s="339"/>
      <c r="D126" s="339"/>
      <c r="E126" s="339"/>
      <c r="F126" s="340"/>
      <c r="G126" s="265"/>
      <c r="H126" s="61"/>
      <c r="I126" s="62"/>
      <c r="J126" s="62"/>
      <c r="K126" s="62"/>
      <c r="L126" s="62"/>
      <c r="N126" s="83"/>
    </row>
    <row r="127" spans="1:14">
      <c r="A127" s="119">
        <v>0</v>
      </c>
      <c r="B127" s="120">
        <v>323023</v>
      </c>
      <c r="C127" s="120" t="s">
        <v>2906</v>
      </c>
      <c r="D127" s="4" t="s">
        <v>2085</v>
      </c>
      <c r="E127" s="4" t="s">
        <v>8</v>
      </c>
      <c r="F127" s="5">
        <v>8.36</v>
      </c>
      <c r="G127" s="5">
        <f t="shared" ref="G127:G131" si="64">ROUND(F127*Курс_EUR,2)</f>
        <v>877.8</v>
      </c>
      <c r="H127" s="61"/>
      <c r="I127" s="62">
        <f t="shared" ref="I127:I136" si="65">F127*(1-Скидка_RP_CST)</f>
        <v>8.36</v>
      </c>
      <c r="J127" s="62">
        <f t="shared" ref="J127:J136" si="66">I127*H127</f>
        <v>0</v>
      </c>
      <c r="K127" s="62">
        <f t="shared" ref="K127:K136" si="67">G127*(1-Скидка_RP_CST)</f>
        <v>877.8</v>
      </c>
      <c r="L127" s="62">
        <f t="shared" ref="L127:L136" si="68">H127*K127</f>
        <v>0</v>
      </c>
      <c r="N127" s="83"/>
    </row>
    <row r="128" spans="1:14">
      <c r="A128" s="119">
        <v>0</v>
      </c>
      <c r="B128" s="120">
        <v>324045</v>
      </c>
      <c r="C128" s="120" t="s">
        <v>2907</v>
      </c>
      <c r="D128" s="4" t="s">
        <v>2085</v>
      </c>
      <c r="E128" s="4" t="s">
        <v>8</v>
      </c>
      <c r="F128" s="5">
        <v>18.7</v>
      </c>
      <c r="G128" s="5">
        <f t="shared" si="64"/>
        <v>1963.5</v>
      </c>
      <c r="H128" s="61"/>
      <c r="I128" s="62">
        <f t="shared" si="65"/>
        <v>18.7</v>
      </c>
      <c r="J128" s="62">
        <f t="shared" si="66"/>
        <v>0</v>
      </c>
      <c r="K128" s="62">
        <f t="shared" si="67"/>
        <v>1963.5</v>
      </c>
      <c r="L128" s="62">
        <f t="shared" si="68"/>
        <v>0</v>
      </c>
      <c r="N128" s="83"/>
    </row>
    <row r="129" spans="1:14">
      <c r="A129" s="119">
        <v>0</v>
      </c>
      <c r="B129" s="120">
        <v>323063</v>
      </c>
      <c r="C129" s="120" t="s">
        <v>2908</v>
      </c>
      <c r="D129" s="4" t="s">
        <v>2085</v>
      </c>
      <c r="E129" s="4" t="s">
        <v>8</v>
      </c>
      <c r="F129" s="5">
        <v>24.86</v>
      </c>
      <c r="G129" s="5">
        <f t="shared" si="64"/>
        <v>2610.3000000000002</v>
      </c>
      <c r="H129" s="61"/>
      <c r="I129" s="62">
        <f t="shared" si="65"/>
        <v>24.86</v>
      </c>
      <c r="J129" s="62">
        <f t="shared" si="66"/>
        <v>0</v>
      </c>
      <c r="K129" s="62">
        <f t="shared" si="67"/>
        <v>2610.3000000000002</v>
      </c>
      <c r="L129" s="62">
        <f t="shared" si="68"/>
        <v>0</v>
      </c>
      <c r="N129" s="83"/>
    </row>
    <row r="130" spans="1:14">
      <c r="A130" s="119">
        <v>0</v>
      </c>
      <c r="B130" s="120">
        <v>323073</v>
      </c>
      <c r="C130" s="120" t="s">
        <v>2909</v>
      </c>
      <c r="D130" s="4" t="s">
        <v>2085</v>
      </c>
      <c r="E130" s="4" t="s">
        <v>8</v>
      </c>
      <c r="F130" s="5">
        <v>37.4</v>
      </c>
      <c r="G130" s="5">
        <f t="shared" si="64"/>
        <v>3927</v>
      </c>
      <c r="H130" s="61"/>
      <c r="I130" s="62">
        <f t="shared" si="65"/>
        <v>37.4</v>
      </c>
      <c r="J130" s="62">
        <f t="shared" si="66"/>
        <v>0</v>
      </c>
      <c r="K130" s="62">
        <f t="shared" si="67"/>
        <v>3927</v>
      </c>
      <c r="L130" s="62">
        <f t="shared" si="68"/>
        <v>0</v>
      </c>
      <c r="N130" s="83"/>
    </row>
    <row r="131" spans="1:14">
      <c r="A131" s="119">
        <v>0</v>
      </c>
      <c r="B131" s="120">
        <v>323083</v>
      </c>
      <c r="C131" s="120" t="s">
        <v>2910</v>
      </c>
      <c r="D131" s="4" t="s">
        <v>2085</v>
      </c>
      <c r="E131" s="4" t="s">
        <v>8</v>
      </c>
      <c r="F131" s="5">
        <v>48.4</v>
      </c>
      <c r="G131" s="5">
        <f t="shared" si="64"/>
        <v>5082</v>
      </c>
      <c r="H131" s="61"/>
      <c r="I131" s="62">
        <f t="shared" si="65"/>
        <v>48.4</v>
      </c>
      <c r="J131" s="62">
        <f t="shared" si="66"/>
        <v>0</v>
      </c>
      <c r="K131" s="62">
        <f t="shared" si="67"/>
        <v>5082</v>
      </c>
      <c r="L131" s="62">
        <f t="shared" si="68"/>
        <v>0</v>
      </c>
      <c r="N131" s="83"/>
    </row>
    <row r="132" spans="1:14">
      <c r="A132" s="119"/>
      <c r="B132" s="120"/>
      <c r="C132" s="120"/>
      <c r="D132" s="4"/>
      <c r="E132" s="4"/>
      <c r="F132" s="5"/>
      <c r="G132" s="5"/>
      <c r="H132" s="61"/>
      <c r="I132" s="62"/>
      <c r="J132" s="62"/>
      <c r="K132" s="62"/>
      <c r="L132" s="62"/>
      <c r="N132" s="83"/>
    </row>
    <row r="133" spans="1:14">
      <c r="A133" s="310">
        <v>0</v>
      </c>
      <c r="B133" s="122">
        <v>324042</v>
      </c>
      <c r="C133" s="77" t="s">
        <v>2911</v>
      </c>
      <c r="D133" s="77" t="s">
        <v>2085</v>
      </c>
      <c r="E133" s="77" t="s">
        <v>8</v>
      </c>
      <c r="F133" s="130"/>
      <c r="G133" s="130">
        <v>1046.5</v>
      </c>
      <c r="H133" s="61"/>
      <c r="I133" s="62">
        <f t="shared" si="65"/>
        <v>0</v>
      </c>
      <c r="J133" s="62">
        <f t="shared" si="66"/>
        <v>0</v>
      </c>
      <c r="K133" s="62">
        <f t="shared" si="67"/>
        <v>1046.5</v>
      </c>
      <c r="L133" s="62">
        <f t="shared" si="68"/>
        <v>0</v>
      </c>
      <c r="N133" s="83"/>
    </row>
    <row r="134" spans="1:14">
      <c r="A134" s="310">
        <v>0</v>
      </c>
      <c r="B134" s="122">
        <v>324062</v>
      </c>
      <c r="C134" s="77" t="s">
        <v>2912</v>
      </c>
      <c r="D134" s="77" t="s">
        <v>2085</v>
      </c>
      <c r="E134" s="77" t="s">
        <v>8</v>
      </c>
      <c r="F134" s="130"/>
      <c r="G134" s="130">
        <v>1529.5</v>
      </c>
      <c r="H134" s="61"/>
      <c r="I134" s="62">
        <f t="shared" si="65"/>
        <v>0</v>
      </c>
      <c r="J134" s="62">
        <f t="shared" si="66"/>
        <v>0</v>
      </c>
      <c r="K134" s="62">
        <f t="shared" si="67"/>
        <v>1529.5</v>
      </c>
      <c r="L134" s="62">
        <f t="shared" si="68"/>
        <v>0</v>
      </c>
      <c r="N134" s="83"/>
    </row>
    <row r="135" spans="1:14">
      <c r="A135" s="310">
        <v>0</v>
      </c>
      <c r="B135" s="122">
        <v>324082</v>
      </c>
      <c r="C135" s="77" t="s">
        <v>2913</v>
      </c>
      <c r="D135" s="77" t="s">
        <v>2085</v>
      </c>
      <c r="E135" s="77" t="s">
        <v>8</v>
      </c>
      <c r="F135" s="130"/>
      <c r="G135" s="130">
        <v>2081.5</v>
      </c>
      <c r="H135" s="61"/>
      <c r="I135" s="62">
        <f t="shared" si="65"/>
        <v>0</v>
      </c>
      <c r="J135" s="62">
        <f t="shared" si="66"/>
        <v>0</v>
      </c>
      <c r="K135" s="62">
        <f t="shared" si="67"/>
        <v>2081.5</v>
      </c>
      <c r="L135" s="62">
        <f t="shared" si="68"/>
        <v>0</v>
      </c>
      <c r="N135" s="83"/>
    </row>
    <row r="136" spans="1:14">
      <c r="A136" s="310">
        <v>0</v>
      </c>
      <c r="B136" s="122">
        <v>324092</v>
      </c>
      <c r="C136" s="77" t="s">
        <v>2914</v>
      </c>
      <c r="D136" s="77" t="s">
        <v>2085</v>
      </c>
      <c r="E136" s="77" t="s">
        <v>8</v>
      </c>
      <c r="F136" s="130"/>
      <c r="G136" s="130">
        <v>3001.5</v>
      </c>
      <c r="H136" s="61"/>
      <c r="I136" s="62">
        <f t="shared" si="65"/>
        <v>0</v>
      </c>
      <c r="J136" s="62">
        <f t="shared" si="66"/>
        <v>0</v>
      </c>
      <c r="K136" s="62">
        <f t="shared" si="67"/>
        <v>3001.5</v>
      </c>
      <c r="L136" s="62">
        <f t="shared" si="68"/>
        <v>0</v>
      </c>
      <c r="N136" s="83"/>
    </row>
    <row r="137" spans="1:14">
      <c r="A137" s="119"/>
      <c r="B137" s="120"/>
      <c r="C137" s="120"/>
      <c r="D137" s="4"/>
      <c r="E137" s="4"/>
      <c r="F137" s="5"/>
      <c r="G137" s="5"/>
      <c r="H137" s="61"/>
      <c r="I137" s="62"/>
      <c r="J137" s="62"/>
      <c r="K137" s="62"/>
      <c r="L137" s="62"/>
      <c r="N137" s="83"/>
    </row>
    <row r="138" spans="1:14">
      <c r="A138" s="119">
        <v>0</v>
      </c>
      <c r="B138" s="120">
        <v>326322</v>
      </c>
      <c r="C138" s="120" t="s">
        <v>4595</v>
      </c>
      <c r="D138" s="4" t="s">
        <v>2069</v>
      </c>
      <c r="E138" s="4" t="s">
        <v>7</v>
      </c>
      <c r="F138" s="5">
        <v>2.41</v>
      </c>
      <c r="G138" s="5">
        <f t="shared" ref="G138:G139" si="69">ROUND(F138*Курс_EUR,2)</f>
        <v>253.05</v>
      </c>
      <c r="H138" s="61"/>
      <c r="I138" s="62">
        <f t="shared" ref="I138:I139" si="70">F138*(1-Скидка_RP_CST)</f>
        <v>2.41</v>
      </c>
      <c r="J138" s="62">
        <f t="shared" ref="J138:J139" si="71">I138*H138</f>
        <v>0</v>
      </c>
      <c r="K138" s="62">
        <f t="shared" ref="K138:K139" si="72">G138*(1-Скидка_RP_CST)</f>
        <v>253.05</v>
      </c>
      <c r="L138" s="62">
        <f t="shared" ref="L138:L139" si="73">H138*K138</f>
        <v>0</v>
      </c>
      <c r="N138" s="83"/>
    </row>
    <row r="139" spans="1:14">
      <c r="A139" s="119">
        <v>0</v>
      </c>
      <c r="B139" s="120">
        <v>326332</v>
      </c>
      <c r="C139" s="120" t="s">
        <v>4596</v>
      </c>
      <c r="D139" s="4" t="s">
        <v>2086</v>
      </c>
      <c r="E139" s="4" t="s">
        <v>7</v>
      </c>
      <c r="F139" s="5">
        <v>2.98</v>
      </c>
      <c r="G139" s="5">
        <f t="shared" si="69"/>
        <v>312.89999999999998</v>
      </c>
      <c r="H139" s="61"/>
      <c r="I139" s="62">
        <f t="shared" si="70"/>
        <v>2.98</v>
      </c>
      <c r="J139" s="62">
        <f t="shared" si="71"/>
        <v>0</v>
      </c>
      <c r="K139" s="62">
        <f t="shared" si="72"/>
        <v>312.89999999999998</v>
      </c>
      <c r="L139" s="62">
        <f t="shared" si="73"/>
        <v>0</v>
      </c>
      <c r="N139" s="83"/>
    </row>
    <row r="140" spans="1:14" ht="12.45" thickBot="1">
      <c r="A140" s="119"/>
      <c r="B140" s="120"/>
      <c r="C140" s="4"/>
      <c r="D140" s="4"/>
      <c r="E140" s="4"/>
      <c r="F140" s="5"/>
      <c r="G140" s="5"/>
      <c r="H140" s="61"/>
      <c r="I140" s="62"/>
      <c r="J140" s="62"/>
      <c r="K140" s="62"/>
      <c r="L140" s="62"/>
    </row>
    <row r="141" spans="1:14" ht="12.45" thickBot="1">
      <c r="A141" s="119"/>
      <c r="B141" s="338" t="s">
        <v>3148</v>
      </c>
      <c r="C141" s="339"/>
      <c r="D141" s="339"/>
      <c r="E141" s="339"/>
      <c r="F141" s="340"/>
      <c r="G141" s="265"/>
      <c r="H141" s="61"/>
      <c r="I141" s="62"/>
      <c r="J141" s="62"/>
      <c r="K141" s="62"/>
      <c r="L141" s="62"/>
      <c r="N141" s="83"/>
    </row>
    <row r="142" spans="1:14">
      <c r="A142" s="119">
        <v>0</v>
      </c>
      <c r="B142" s="120">
        <v>334315</v>
      </c>
      <c r="C142" s="120" t="s">
        <v>4478</v>
      </c>
      <c r="D142" s="4" t="s">
        <v>2086</v>
      </c>
      <c r="E142" s="4" t="s">
        <v>7</v>
      </c>
      <c r="F142" s="5">
        <v>0.76</v>
      </c>
      <c r="G142" s="5">
        <f t="shared" ref="G142:G146" si="74">ROUND(F142*Курс_EUR,2)</f>
        <v>79.8</v>
      </c>
      <c r="H142" s="61"/>
      <c r="I142" s="62">
        <f t="shared" ref="I142:I155" si="75">F142*(1-Скидка_RP_CST)</f>
        <v>0.76</v>
      </c>
      <c r="J142" s="62">
        <f t="shared" ref="J142:J155" si="76">I142*H142</f>
        <v>0</v>
      </c>
      <c r="K142" s="62">
        <f t="shared" ref="K142:K155" si="77">G142*(1-Скидка_RP_CST)</f>
        <v>79.8</v>
      </c>
      <c r="L142" s="62">
        <f t="shared" ref="L142:L155" si="78">H142*K142</f>
        <v>0</v>
      </c>
      <c r="N142" s="83"/>
    </row>
    <row r="143" spans="1:14">
      <c r="A143" s="119">
        <v>0</v>
      </c>
      <c r="B143" s="120">
        <v>334317</v>
      </c>
      <c r="C143" s="120" t="s">
        <v>4479</v>
      </c>
      <c r="D143" s="4" t="s">
        <v>2086</v>
      </c>
      <c r="E143" s="4" t="s">
        <v>7</v>
      </c>
      <c r="F143" s="5">
        <v>1.08</v>
      </c>
      <c r="G143" s="5">
        <f t="shared" si="74"/>
        <v>113.4</v>
      </c>
      <c r="H143" s="61"/>
      <c r="I143" s="62">
        <f t="shared" si="75"/>
        <v>1.08</v>
      </c>
      <c r="J143" s="62">
        <f t="shared" si="76"/>
        <v>0</v>
      </c>
      <c r="K143" s="62">
        <f t="shared" si="77"/>
        <v>113.4</v>
      </c>
      <c r="L143" s="62">
        <f t="shared" si="78"/>
        <v>0</v>
      </c>
      <c r="N143" s="83"/>
    </row>
    <row r="144" spans="1:14">
      <c r="A144" s="119">
        <v>0</v>
      </c>
      <c r="B144" s="120">
        <v>334327</v>
      </c>
      <c r="C144" s="120" t="s">
        <v>4480</v>
      </c>
      <c r="D144" s="4" t="s">
        <v>2064</v>
      </c>
      <c r="E144" s="4" t="s">
        <v>7</v>
      </c>
      <c r="F144" s="5">
        <v>1.25</v>
      </c>
      <c r="G144" s="5">
        <f t="shared" si="74"/>
        <v>131.25</v>
      </c>
      <c r="H144" s="61"/>
      <c r="I144" s="62">
        <f t="shared" si="75"/>
        <v>1.25</v>
      </c>
      <c r="J144" s="62">
        <f t="shared" si="76"/>
        <v>0</v>
      </c>
      <c r="K144" s="62">
        <f t="shared" si="77"/>
        <v>131.25</v>
      </c>
      <c r="L144" s="62">
        <f t="shared" si="78"/>
        <v>0</v>
      </c>
      <c r="N144" s="83"/>
    </row>
    <row r="145" spans="1:14">
      <c r="A145" s="119">
        <v>0</v>
      </c>
      <c r="B145" s="120">
        <v>334425</v>
      </c>
      <c r="C145" s="120" t="s">
        <v>4481</v>
      </c>
      <c r="D145" s="4" t="s">
        <v>2086</v>
      </c>
      <c r="E145" s="4" t="s">
        <v>7</v>
      </c>
      <c r="F145" s="5">
        <v>0.67</v>
      </c>
      <c r="G145" s="5">
        <f t="shared" si="74"/>
        <v>70.349999999999994</v>
      </c>
      <c r="H145" s="61"/>
      <c r="I145" s="62">
        <f t="shared" si="75"/>
        <v>0.67</v>
      </c>
      <c r="J145" s="62">
        <f t="shared" si="76"/>
        <v>0</v>
      </c>
      <c r="K145" s="62">
        <f t="shared" si="77"/>
        <v>70.349999999999994</v>
      </c>
      <c r="L145" s="62">
        <f t="shared" si="78"/>
        <v>0</v>
      </c>
      <c r="N145" s="83"/>
    </row>
    <row r="146" spans="1:14">
      <c r="A146" s="119">
        <v>0</v>
      </c>
      <c r="B146" s="120">
        <v>334427</v>
      </c>
      <c r="C146" s="120" t="s">
        <v>4482</v>
      </c>
      <c r="D146" s="4" t="s">
        <v>2086</v>
      </c>
      <c r="E146" s="4" t="s">
        <v>7</v>
      </c>
      <c r="F146" s="5">
        <v>0.94</v>
      </c>
      <c r="G146" s="5">
        <f t="shared" si="74"/>
        <v>98.7</v>
      </c>
      <c r="H146" s="61"/>
      <c r="I146" s="62">
        <f t="shared" si="75"/>
        <v>0.94</v>
      </c>
      <c r="J146" s="62">
        <f t="shared" si="76"/>
        <v>0</v>
      </c>
      <c r="K146" s="62">
        <f t="shared" si="77"/>
        <v>98.7</v>
      </c>
      <c r="L146" s="62">
        <f t="shared" si="78"/>
        <v>0</v>
      </c>
      <c r="N146" s="83"/>
    </row>
    <row r="147" spans="1:14">
      <c r="A147" s="119">
        <v>0</v>
      </c>
      <c r="B147" s="120">
        <v>334428</v>
      </c>
      <c r="C147" s="120" t="s">
        <v>4726</v>
      </c>
      <c r="D147" s="4" t="s">
        <v>1984</v>
      </c>
      <c r="E147" s="4" t="s">
        <v>7</v>
      </c>
      <c r="F147" s="5">
        <v>1.37</v>
      </c>
      <c r="G147" s="5">
        <f t="shared" ref="G147" si="79">ROUND(F147*Курс_EUR,2)</f>
        <v>143.85</v>
      </c>
      <c r="H147" s="61"/>
      <c r="I147" s="62">
        <f t="shared" ref="I147" si="80">F147*(1-Скидка_RP_CST)</f>
        <v>1.37</v>
      </c>
      <c r="J147" s="62">
        <f t="shared" ref="J147" si="81">I147*H147</f>
        <v>0</v>
      </c>
      <c r="K147" s="62">
        <f t="shared" ref="K147" si="82">G147*(1-Скидка_RP_CST)</f>
        <v>143.85</v>
      </c>
      <c r="L147" s="62">
        <f t="shared" ref="L147" si="83">H147*K147</f>
        <v>0</v>
      </c>
      <c r="N147" s="83"/>
    </row>
    <row r="148" spans="1:14">
      <c r="A148" s="119"/>
      <c r="B148" s="120"/>
      <c r="C148" s="120"/>
      <c r="D148" s="4"/>
      <c r="E148" s="4"/>
      <c r="F148" s="5"/>
      <c r="G148" s="5"/>
      <c r="H148" s="61"/>
      <c r="I148" s="62"/>
      <c r="J148" s="62"/>
      <c r="K148" s="62"/>
      <c r="L148" s="62"/>
      <c r="N148" s="83"/>
    </row>
    <row r="149" spans="1:14">
      <c r="A149" s="310">
        <v>0</v>
      </c>
      <c r="B149" s="122">
        <v>335315</v>
      </c>
      <c r="C149" s="77" t="s">
        <v>4713</v>
      </c>
      <c r="D149" s="77" t="s">
        <v>2069</v>
      </c>
      <c r="E149" s="77" t="s">
        <v>7</v>
      </c>
      <c r="F149" s="308"/>
      <c r="G149" s="309">
        <v>69.599999999999994</v>
      </c>
      <c r="H149" s="61"/>
      <c r="I149" s="62">
        <f t="shared" si="75"/>
        <v>0</v>
      </c>
      <c r="J149" s="62">
        <f t="shared" si="76"/>
        <v>0</v>
      </c>
      <c r="K149" s="62">
        <f t="shared" si="77"/>
        <v>69.599999999999994</v>
      </c>
      <c r="L149" s="62">
        <f t="shared" si="78"/>
        <v>0</v>
      </c>
      <c r="N149" s="83"/>
    </row>
    <row r="150" spans="1:14">
      <c r="A150" s="310">
        <v>0</v>
      </c>
      <c r="B150" s="122">
        <v>335317</v>
      </c>
      <c r="C150" s="77" t="s">
        <v>4714</v>
      </c>
      <c r="D150" s="77" t="s">
        <v>4720</v>
      </c>
      <c r="E150" s="77" t="s">
        <v>7</v>
      </c>
      <c r="F150" s="308"/>
      <c r="G150" s="309">
        <v>96</v>
      </c>
      <c r="H150" s="61"/>
      <c r="I150" s="62">
        <f t="shared" si="75"/>
        <v>0</v>
      </c>
      <c r="J150" s="62">
        <f t="shared" si="76"/>
        <v>0</v>
      </c>
      <c r="K150" s="62">
        <f t="shared" si="77"/>
        <v>96</v>
      </c>
      <c r="L150" s="62">
        <f t="shared" si="78"/>
        <v>0</v>
      </c>
      <c r="N150" s="83"/>
    </row>
    <row r="151" spans="1:14">
      <c r="A151" s="310">
        <v>0</v>
      </c>
      <c r="B151" s="122">
        <v>335318</v>
      </c>
      <c r="C151" s="77" t="s">
        <v>4715</v>
      </c>
      <c r="D151" s="77" t="s">
        <v>4721</v>
      </c>
      <c r="E151" s="77" t="s">
        <v>7</v>
      </c>
      <c r="F151" s="308"/>
      <c r="G151" s="309">
        <v>132</v>
      </c>
      <c r="H151" s="61"/>
      <c r="I151" s="62">
        <f t="shared" si="75"/>
        <v>0</v>
      </c>
      <c r="J151" s="62">
        <f t="shared" si="76"/>
        <v>0</v>
      </c>
      <c r="K151" s="62">
        <f t="shared" si="77"/>
        <v>132</v>
      </c>
      <c r="L151" s="62">
        <f t="shared" si="78"/>
        <v>0</v>
      </c>
      <c r="N151" s="83"/>
    </row>
    <row r="152" spans="1:14">
      <c r="A152" s="310">
        <v>0</v>
      </c>
      <c r="B152" s="122">
        <v>335327</v>
      </c>
      <c r="C152" s="77" t="s">
        <v>4716</v>
      </c>
      <c r="D152" s="77" t="s">
        <v>2066</v>
      </c>
      <c r="E152" s="77" t="s">
        <v>7</v>
      </c>
      <c r="F152" s="308"/>
      <c r="G152" s="309">
        <v>110.4</v>
      </c>
      <c r="H152" s="61"/>
      <c r="I152" s="62">
        <f t="shared" si="75"/>
        <v>0</v>
      </c>
      <c r="J152" s="62">
        <f t="shared" si="76"/>
        <v>0</v>
      </c>
      <c r="K152" s="62">
        <f t="shared" si="77"/>
        <v>110.4</v>
      </c>
      <c r="L152" s="62">
        <f t="shared" si="78"/>
        <v>0</v>
      </c>
      <c r="N152" s="83"/>
    </row>
    <row r="153" spans="1:14">
      <c r="A153" s="310">
        <v>0</v>
      </c>
      <c r="B153" s="122">
        <v>335338</v>
      </c>
      <c r="C153" s="77" t="s">
        <v>4717</v>
      </c>
      <c r="D153" s="77" t="s">
        <v>4721</v>
      </c>
      <c r="E153" s="77" t="s">
        <v>7</v>
      </c>
      <c r="F153" s="308"/>
      <c r="G153" s="309">
        <v>139.19999999999999</v>
      </c>
      <c r="H153" s="61"/>
      <c r="I153" s="62">
        <f t="shared" si="75"/>
        <v>0</v>
      </c>
      <c r="J153" s="62">
        <f t="shared" si="76"/>
        <v>0</v>
      </c>
      <c r="K153" s="62">
        <f t="shared" si="77"/>
        <v>139.19999999999999</v>
      </c>
      <c r="L153" s="62">
        <f t="shared" si="78"/>
        <v>0</v>
      </c>
      <c r="N153" s="83"/>
    </row>
    <row r="154" spans="1:14">
      <c r="A154" s="310">
        <v>0</v>
      </c>
      <c r="B154" s="122">
        <v>335415</v>
      </c>
      <c r="C154" s="77" t="s">
        <v>4718</v>
      </c>
      <c r="D154" s="77" t="s">
        <v>2069</v>
      </c>
      <c r="E154" s="77" t="s">
        <v>7</v>
      </c>
      <c r="F154" s="308"/>
      <c r="G154" s="309">
        <v>64.8</v>
      </c>
      <c r="H154" s="61"/>
      <c r="I154" s="62">
        <f t="shared" si="75"/>
        <v>0</v>
      </c>
      <c r="J154" s="62">
        <f t="shared" si="76"/>
        <v>0</v>
      </c>
      <c r="K154" s="62">
        <f t="shared" si="77"/>
        <v>64.8</v>
      </c>
      <c r="L154" s="62">
        <f t="shared" si="78"/>
        <v>0</v>
      </c>
      <c r="N154" s="83"/>
    </row>
    <row r="155" spans="1:14">
      <c r="A155" s="310">
        <v>0</v>
      </c>
      <c r="B155" s="122">
        <v>335417</v>
      </c>
      <c r="C155" s="77" t="s">
        <v>4719</v>
      </c>
      <c r="D155" s="77" t="s">
        <v>2065</v>
      </c>
      <c r="E155" s="77" t="s">
        <v>7</v>
      </c>
      <c r="F155" s="308"/>
      <c r="G155" s="309">
        <v>88.8</v>
      </c>
      <c r="H155" s="61"/>
      <c r="I155" s="62">
        <f t="shared" si="75"/>
        <v>0</v>
      </c>
      <c r="J155" s="62">
        <f t="shared" si="76"/>
        <v>0</v>
      </c>
      <c r="K155" s="62">
        <f t="shared" si="77"/>
        <v>88.8</v>
      </c>
      <c r="L155" s="62">
        <f t="shared" si="78"/>
        <v>0</v>
      </c>
      <c r="N155" s="83"/>
    </row>
    <row r="156" spans="1:14">
      <c r="A156" s="119"/>
      <c r="B156" s="120"/>
      <c r="C156" s="120"/>
      <c r="D156" s="4"/>
      <c r="E156" s="4"/>
      <c r="F156" s="5"/>
      <c r="G156" s="5"/>
      <c r="H156" s="61"/>
      <c r="I156" s="62"/>
      <c r="J156" s="62"/>
      <c r="K156" s="62"/>
      <c r="L156" s="62"/>
      <c r="N156" s="83"/>
    </row>
    <row r="157" spans="1:14">
      <c r="A157" s="119">
        <v>0</v>
      </c>
      <c r="B157" s="120">
        <v>336214</v>
      </c>
      <c r="C157" s="120" t="s">
        <v>12</v>
      </c>
      <c r="D157" s="4" t="s">
        <v>2069</v>
      </c>
      <c r="E157" s="4" t="s">
        <v>7</v>
      </c>
      <c r="F157" s="5">
        <v>3.48</v>
      </c>
      <c r="G157" s="5">
        <f t="shared" ref="G157:G162" si="84">ROUND(F157*Курс_EUR,2)</f>
        <v>365.4</v>
      </c>
      <c r="H157" s="61"/>
      <c r="I157" s="62">
        <f t="shared" ref="I157:I162" si="85">F157*(1-Скидка_RP_CST)</f>
        <v>3.48</v>
      </c>
      <c r="J157" s="62">
        <f t="shared" ref="J157:J163" si="86">I157*H157</f>
        <v>0</v>
      </c>
      <c r="K157" s="62">
        <f t="shared" ref="K157:K163" si="87">G157*(1-Скидка_RP_CST)</f>
        <v>365.4</v>
      </c>
      <c r="L157" s="62">
        <f t="shared" si="36"/>
        <v>0</v>
      </c>
      <c r="N157" s="83"/>
    </row>
    <row r="158" spans="1:14">
      <c r="A158" s="119">
        <v>0</v>
      </c>
      <c r="B158" s="120">
        <v>336224</v>
      </c>
      <c r="C158" s="120" t="s">
        <v>13</v>
      </c>
      <c r="D158" s="4" t="s">
        <v>2069</v>
      </c>
      <c r="E158" s="4" t="s">
        <v>7</v>
      </c>
      <c r="F158" s="5">
        <v>3.76</v>
      </c>
      <c r="G158" s="5">
        <f t="shared" si="84"/>
        <v>394.8</v>
      </c>
      <c r="H158" s="61"/>
      <c r="I158" s="62">
        <f t="shared" si="85"/>
        <v>3.76</v>
      </c>
      <c r="J158" s="62">
        <f t="shared" si="86"/>
        <v>0</v>
      </c>
      <c r="K158" s="62">
        <f t="shared" si="87"/>
        <v>394.8</v>
      </c>
      <c r="L158" s="62">
        <f t="shared" si="36"/>
        <v>0</v>
      </c>
      <c r="N158" s="83"/>
    </row>
    <row r="159" spans="1:14">
      <c r="A159" s="119">
        <v>0</v>
      </c>
      <c r="B159" s="120">
        <v>336234</v>
      </c>
      <c r="C159" s="120" t="s">
        <v>14</v>
      </c>
      <c r="D159" s="4" t="s">
        <v>2086</v>
      </c>
      <c r="E159" s="4" t="s">
        <v>7</v>
      </c>
      <c r="F159" s="5">
        <v>4.26</v>
      </c>
      <c r="G159" s="5">
        <f t="shared" si="84"/>
        <v>447.3</v>
      </c>
      <c r="H159" s="61"/>
      <c r="I159" s="62">
        <f t="shared" si="85"/>
        <v>4.26</v>
      </c>
      <c r="J159" s="62">
        <f t="shared" si="86"/>
        <v>0</v>
      </c>
      <c r="K159" s="62">
        <f t="shared" si="87"/>
        <v>447.3</v>
      </c>
      <c r="L159" s="62">
        <f t="shared" si="36"/>
        <v>0</v>
      </c>
      <c r="N159" s="83"/>
    </row>
    <row r="160" spans="1:14">
      <c r="A160" s="119">
        <v>0</v>
      </c>
      <c r="B160" s="120">
        <v>336244</v>
      </c>
      <c r="C160" s="120" t="s">
        <v>15</v>
      </c>
      <c r="D160" s="4" t="s">
        <v>2086</v>
      </c>
      <c r="E160" s="4" t="s">
        <v>7</v>
      </c>
      <c r="F160" s="5">
        <v>4.9000000000000004</v>
      </c>
      <c r="G160" s="5">
        <f t="shared" si="84"/>
        <v>514.5</v>
      </c>
      <c r="H160" s="61"/>
      <c r="I160" s="62">
        <f t="shared" si="85"/>
        <v>4.9000000000000004</v>
      </c>
      <c r="J160" s="62">
        <f t="shared" si="86"/>
        <v>0</v>
      </c>
      <c r="K160" s="62">
        <f t="shared" si="87"/>
        <v>514.5</v>
      </c>
      <c r="L160" s="62">
        <f t="shared" si="36"/>
        <v>0</v>
      </c>
      <c r="N160" s="83"/>
    </row>
    <row r="161" spans="1:14">
      <c r="A161" s="119">
        <v>0</v>
      </c>
      <c r="B161" s="120">
        <v>336264</v>
      </c>
      <c r="C161" s="120" t="s">
        <v>16</v>
      </c>
      <c r="D161" s="4" t="s">
        <v>2086</v>
      </c>
      <c r="E161" s="4" t="s">
        <v>7</v>
      </c>
      <c r="F161" s="5">
        <v>6.18</v>
      </c>
      <c r="G161" s="5">
        <f t="shared" si="84"/>
        <v>648.9</v>
      </c>
      <c r="H161" s="61"/>
      <c r="I161" s="62">
        <f t="shared" si="85"/>
        <v>6.18</v>
      </c>
      <c r="J161" s="62">
        <f t="shared" si="86"/>
        <v>0</v>
      </c>
      <c r="K161" s="62">
        <f t="shared" si="87"/>
        <v>648.9</v>
      </c>
      <c r="L161" s="62">
        <f t="shared" si="36"/>
        <v>0</v>
      </c>
      <c r="N161" s="83"/>
    </row>
    <row r="162" spans="1:14">
      <c r="A162" s="119">
        <v>0</v>
      </c>
      <c r="B162" s="120">
        <v>336272</v>
      </c>
      <c r="C162" s="120" t="s">
        <v>17</v>
      </c>
      <c r="D162" s="4" t="s">
        <v>2086</v>
      </c>
      <c r="E162" s="4" t="s">
        <v>7</v>
      </c>
      <c r="F162" s="5">
        <v>6.67</v>
      </c>
      <c r="G162" s="5">
        <f t="shared" si="84"/>
        <v>700.35</v>
      </c>
      <c r="H162" s="61"/>
      <c r="I162" s="62">
        <f t="shared" si="85"/>
        <v>6.67</v>
      </c>
      <c r="J162" s="62">
        <f t="shared" si="86"/>
        <v>0</v>
      </c>
      <c r="K162" s="62">
        <f t="shared" si="87"/>
        <v>700.35</v>
      </c>
      <c r="L162" s="62">
        <f t="shared" si="36"/>
        <v>0</v>
      </c>
      <c r="N162" s="83"/>
    </row>
    <row r="163" spans="1:14">
      <c r="A163" s="119">
        <v>0</v>
      </c>
      <c r="B163" s="120">
        <v>336281</v>
      </c>
      <c r="C163" s="120" t="s">
        <v>4455</v>
      </c>
      <c r="D163" s="4" t="s">
        <v>2086</v>
      </c>
      <c r="E163" s="4" t="s">
        <v>7</v>
      </c>
      <c r="F163" s="5">
        <v>7.42</v>
      </c>
      <c r="G163" s="5">
        <f t="shared" ref="G163" si="88">ROUND(F163*Курс_EUR,2)</f>
        <v>779.1</v>
      </c>
      <c r="H163" s="61"/>
      <c r="I163" s="62">
        <f t="shared" ref="I163" si="89">F163*(1-Скидка_RP_CST)</f>
        <v>7.42</v>
      </c>
      <c r="J163" s="62">
        <f t="shared" si="86"/>
        <v>0</v>
      </c>
      <c r="K163" s="62">
        <f t="shared" si="87"/>
        <v>779.1</v>
      </c>
      <c r="L163" s="62">
        <f t="shared" si="36"/>
        <v>0</v>
      </c>
      <c r="N163" s="83"/>
    </row>
    <row r="164" spans="1:14">
      <c r="A164" s="119">
        <v>0</v>
      </c>
      <c r="B164" s="120">
        <v>336291</v>
      </c>
      <c r="C164" s="120" t="s">
        <v>4765</v>
      </c>
      <c r="D164" s="4" t="s">
        <v>2086</v>
      </c>
      <c r="E164" s="4" t="s">
        <v>7</v>
      </c>
      <c r="F164" s="5">
        <v>8.06</v>
      </c>
      <c r="G164" s="5">
        <f t="shared" ref="G164" si="90">ROUND(F164*Курс_EUR,2)</f>
        <v>846.3</v>
      </c>
      <c r="H164" s="61"/>
      <c r="I164" s="62">
        <f t="shared" ref="I164" si="91">F164*(1-Скидка_RP_CST)</f>
        <v>8.06</v>
      </c>
      <c r="J164" s="62">
        <f t="shared" ref="J164" si="92">I164*H164</f>
        <v>0</v>
      </c>
      <c r="K164" s="62">
        <f t="shared" ref="K164" si="93">G164*(1-Скидка_RP_CST)</f>
        <v>846.3</v>
      </c>
      <c r="L164" s="62">
        <f t="shared" ref="L164" si="94">H164*K164</f>
        <v>0</v>
      </c>
      <c r="N164" s="83"/>
    </row>
    <row r="165" spans="1:14">
      <c r="A165" s="119"/>
      <c r="B165" s="120"/>
      <c r="C165" s="120"/>
      <c r="D165" s="4"/>
      <c r="E165" s="4"/>
      <c r="F165" s="5"/>
      <c r="G165" s="5"/>
      <c r="H165" s="61"/>
      <c r="I165" s="62"/>
      <c r="J165" s="62"/>
      <c r="K165" s="62"/>
      <c r="L165" s="62"/>
      <c r="N165" s="83"/>
    </row>
    <row r="166" spans="1:14">
      <c r="A166" s="119">
        <v>0</v>
      </c>
      <c r="B166" s="120">
        <v>336314</v>
      </c>
      <c r="C166" s="120" t="s">
        <v>4839</v>
      </c>
      <c r="D166" s="4" t="s">
        <v>2069</v>
      </c>
      <c r="E166" s="4" t="s">
        <v>7</v>
      </c>
      <c r="F166" s="5">
        <v>3.48</v>
      </c>
      <c r="G166" s="5">
        <f t="shared" ref="G166:G173" si="95">ROUND(F166*Курс_EUR,2)</f>
        <v>365.4</v>
      </c>
      <c r="H166" s="61"/>
      <c r="I166" s="62">
        <f t="shared" ref="I166:I173" si="96">F166*(1-Скидка_RP_CST)</f>
        <v>3.48</v>
      </c>
      <c r="J166" s="62">
        <f t="shared" ref="J166:J173" si="97">I166*H166</f>
        <v>0</v>
      </c>
      <c r="K166" s="62">
        <f t="shared" ref="K166:K173" si="98">G166*(1-Скидка_RP_CST)</f>
        <v>365.4</v>
      </c>
      <c r="L166" s="62">
        <f t="shared" ref="L166:L173" si="99">H166*K166</f>
        <v>0</v>
      </c>
      <c r="N166" s="83"/>
    </row>
    <row r="167" spans="1:14">
      <c r="A167" s="119">
        <v>0</v>
      </c>
      <c r="B167" s="120">
        <v>336324</v>
      </c>
      <c r="C167" s="120" t="s">
        <v>4840</v>
      </c>
      <c r="D167" s="4" t="s">
        <v>2069</v>
      </c>
      <c r="E167" s="4" t="s">
        <v>7</v>
      </c>
      <c r="F167" s="5">
        <v>3.76</v>
      </c>
      <c r="G167" s="5">
        <f t="shared" si="95"/>
        <v>394.8</v>
      </c>
      <c r="H167" s="61"/>
      <c r="I167" s="62">
        <f t="shared" si="96"/>
        <v>3.76</v>
      </c>
      <c r="J167" s="62">
        <f t="shared" si="97"/>
        <v>0</v>
      </c>
      <c r="K167" s="62">
        <f t="shared" si="98"/>
        <v>394.8</v>
      </c>
      <c r="L167" s="62">
        <f t="shared" si="99"/>
        <v>0</v>
      </c>
      <c r="N167" s="83"/>
    </row>
    <row r="168" spans="1:14">
      <c r="A168" s="119">
        <v>0</v>
      </c>
      <c r="B168" s="120">
        <v>336334</v>
      </c>
      <c r="C168" s="120" t="s">
        <v>4841</v>
      </c>
      <c r="D168" s="4" t="s">
        <v>2086</v>
      </c>
      <c r="E168" s="4" t="s">
        <v>7</v>
      </c>
      <c r="F168" s="5">
        <v>4.26</v>
      </c>
      <c r="G168" s="5">
        <f t="shared" si="95"/>
        <v>447.3</v>
      </c>
      <c r="H168" s="61"/>
      <c r="I168" s="62">
        <f t="shared" si="96"/>
        <v>4.26</v>
      </c>
      <c r="J168" s="62">
        <f t="shared" si="97"/>
        <v>0</v>
      </c>
      <c r="K168" s="62">
        <f t="shared" si="98"/>
        <v>447.3</v>
      </c>
      <c r="L168" s="62">
        <f t="shared" si="99"/>
        <v>0</v>
      </c>
      <c r="N168" s="83"/>
    </row>
    <row r="169" spans="1:14">
      <c r="A169" s="119">
        <v>0</v>
      </c>
      <c r="B169" s="120">
        <v>336344</v>
      </c>
      <c r="C169" s="120" t="s">
        <v>4842</v>
      </c>
      <c r="D169" s="4" t="s">
        <v>2086</v>
      </c>
      <c r="E169" s="4" t="s">
        <v>7</v>
      </c>
      <c r="F169" s="5">
        <v>4.9000000000000004</v>
      </c>
      <c r="G169" s="5">
        <f t="shared" si="95"/>
        <v>514.5</v>
      </c>
      <c r="H169" s="61"/>
      <c r="I169" s="62">
        <f t="shared" si="96"/>
        <v>4.9000000000000004</v>
      </c>
      <c r="J169" s="62">
        <f t="shared" si="97"/>
        <v>0</v>
      </c>
      <c r="K169" s="62">
        <f t="shared" si="98"/>
        <v>514.5</v>
      </c>
      <c r="L169" s="62">
        <f t="shared" si="99"/>
        <v>0</v>
      </c>
      <c r="N169" s="83"/>
    </row>
    <row r="170" spans="1:14">
      <c r="A170" s="119">
        <v>0</v>
      </c>
      <c r="B170" s="120">
        <v>336364</v>
      </c>
      <c r="C170" s="120" t="s">
        <v>4843</v>
      </c>
      <c r="D170" s="4" t="s">
        <v>2086</v>
      </c>
      <c r="E170" s="4" t="s">
        <v>7</v>
      </c>
      <c r="F170" s="5">
        <v>6.18</v>
      </c>
      <c r="G170" s="5">
        <f t="shared" si="95"/>
        <v>648.9</v>
      </c>
      <c r="H170" s="61"/>
      <c r="I170" s="62">
        <f t="shared" si="96"/>
        <v>6.18</v>
      </c>
      <c r="J170" s="62">
        <f t="shared" si="97"/>
        <v>0</v>
      </c>
      <c r="K170" s="62">
        <f t="shared" si="98"/>
        <v>648.9</v>
      </c>
      <c r="L170" s="62">
        <f t="shared" si="99"/>
        <v>0</v>
      </c>
      <c r="N170" s="83"/>
    </row>
    <row r="171" spans="1:14">
      <c r="A171" s="119">
        <v>0</v>
      </c>
      <c r="B171" s="120">
        <v>336372</v>
      </c>
      <c r="C171" s="120" t="s">
        <v>4844</v>
      </c>
      <c r="D171" s="4" t="s">
        <v>2086</v>
      </c>
      <c r="E171" s="4" t="s">
        <v>7</v>
      </c>
      <c r="F171" s="5">
        <v>6.67</v>
      </c>
      <c r="G171" s="5">
        <f t="shared" si="95"/>
        <v>700.35</v>
      </c>
      <c r="H171" s="61"/>
      <c r="I171" s="62">
        <f t="shared" si="96"/>
        <v>6.67</v>
      </c>
      <c r="J171" s="62">
        <f t="shared" si="97"/>
        <v>0</v>
      </c>
      <c r="K171" s="62">
        <f t="shared" si="98"/>
        <v>700.35</v>
      </c>
      <c r="L171" s="62">
        <f t="shared" si="99"/>
        <v>0</v>
      </c>
      <c r="N171" s="83"/>
    </row>
    <row r="172" spans="1:14">
      <c r="A172" s="119">
        <v>0</v>
      </c>
      <c r="B172" s="120">
        <v>336381</v>
      </c>
      <c r="C172" s="120" t="s">
        <v>4845</v>
      </c>
      <c r="D172" s="4" t="s">
        <v>2086</v>
      </c>
      <c r="E172" s="4" t="s">
        <v>7</v>
      </c>
      <c r="F172" s="5">
        <v>7.42</v>
      </c>
      <c r="G172" s="5">
        <f t="shared" si="95"/>
        <v>779.1</v>
      </c>
      <c r="H172" s="61"/>
      <c r="I172" s="62">
        <f t="shared" si="96"/>
        <v>7.42</v>
      </c>
      <c r="J172" s="62">
        <f t="shared" si="97"/>
        <v>0</v>
      </c>
      <c r="K172" s="62">
        <f t="shared" si="98"/>
        <v>779.1</v>
      </c>
      <c r="L172" s="62">
        <f t="shared" si="99"/>
        <v>0</v>
      </c>
      <c r="N172" s="83"/>
    </row>
    <row r="173" spans="1:14">
      <c r="A173" s="119">
        <v>0</v>
      </c>
      <c r="B173" s="120">
        <v>336391</v>
      </c>
      <c r="C173" s="120" t="s">
        <v>4846</v>
      </c>
      <c r="D173" s="4" t="s">
        <v>2086</v>
      </c>
      <c r="E173" s="4" t="s">
        <v>7</v>
      </c>
      <c r="F173" s="5">
        <v>8.06</v>
      </c>
      <c r="G173" s="5">
        <f t="shared" si="95"/>
        <v>846.3</v>
      </c>
      <c r="H173" s="61"/>
      <c r="I173" s="62">
        <f t="shared" si="96"/>
        <v>8.06</v>
      </c>
      <c r="J173" s="62">
        <f t="shared" si="97"/>
        <v>0</v>
      </c>
      <c r="K173" s="62">
        <f t="shared" si="98"/>
        <v>846.3</v>
      </c>
      <c r="L173" s="62">
        <f t="shared" si="99"/>
        <v>0</v>
      </c>
      <c r="N173" s="83"/>
    </row>
    <row r="174" spans="1:14">
      <c r="A174" s="119"/>
      <c r="B174" s="120"/>
      <c r="C174" s="120"/>
      <c r="D174" s="4"/>
      <c r="E174" s="4"/>
      <c r="F174" s="5"/>
      <c r="G174" s="5"/>
      <c r="H174" s="61"/>
      <c r="I174" s="62"/>
      <c r="J174" s="62"/>
      <c r="K174" s="62"/>
      <c r="L174" s="62"/>
      <c r="N174" s="83"/>
    </row>
    <row r="175" spans="1:14">
      <c r="A175" s="119">
        <v>0</v>
      </c>
      <c r="B175" s="120">
        <v>336901</v>
      </c>
      <c r="C175" s="120" t="s">
        <v>4593</v>
      </c>
      <c r="D175" s="4" t="s">
        <v>2087</v>
      </c>
      <c r="E175" s="4" t="s">
        <v>7</v>
      </c>
      <c r="F175" s="5">
        <v>1.42</v>
      </c>
      <c r="G175" s="5">
        <f t="shared" ref="G175:G176" si="100">ROUND(F175*Курс_EUR,2)</f>
        <v>149.1</v>
      </c>
      <c r="H175" s="61"/>
      <c r="I175" s="62">
        <f t="shared" ref="I175:I176" si="101">F175*(1-Скидка_RP_CST)</f>
        <v>1.42</v>
      </c>
      <c r="J175" s="62">
        <f t="shared" ref="J175:J176" si="102">I175*H175</f>
        <v>0</v>
      </c>
      <c r="K175" s="62">
        <f t="shared" ref="K175:K176" si="103">G175*(1-Скидка_RP_CST)</f>
        <v>149.1</v>
      </c>
      <c r="L175" s="62">
        <f t="shared" ref="L175:L176" si="104">H175*K175</f>
        <v>0</v>
      </c>
      <c r="N175" s="83"/>
    </row>
    <row r="176" spans="1:14">
      <c r="A176" s="119">
        <v>0</v>
      </c>
      <c r="B176" s="120">
        <v>336902</v>
      </c>
      <c r="C176" s="120" t="s">
        <v>4594</v>
      </c>
      <c r="D176" s="4" t="s">
        <v>2087</v>
      </c>
      <c r="E176" s="4" t="s">
        <v>7</v>
      </c>
      <c r="F176" s="5">
        <v>2.75</v>
      </c>
      <c r="G176" s="5">
        <f t="shared" si="100"/>
        <v>288.75</v>
      </c>
      <c r="H176" s="61"/>
      <c r="I176" s="62">
        <f t="shared" si="101"/>
        <v>2.75</v>
      </c>
      <c r="J176" s="62">
        <f t="shared" si="102"/>
        <v>0</v>
      </c>
      <c r="K176" s="62">
        <f t="shared" si="103"/>
        <v>288.75</v>
      </c>
      <c r="L176" s="62">
        <f t="shared" si="104"/>
        <v>0</v>
      </c>
      <c r="N176" s="83"/>
    </row>
    <row r="177" spans="1:14" ht="12.45" thickBot="1">
      <c r="A177" s="119"/>
      <c r="B177" s="120"/>
      <c r="C177" s="120"/>
      <c r="D177" s="4"/>
      <c r="E177" s="4"/>
      <c r="F177" s="5"/>
      <c r="G177" s="5"/>
      <c r="H177" s="61"/>
      <c r="I177" s="62"/>
      <c r="J177" s="62"/>
      <c r="K177" s="62"/>
      <c r="L177" s="62"/>
      <c r="N177" s="83"/>
    </row>
    <row r="178" spans="1:14" ht="12.45" thickBot="1">
      <c r="A178" s="119"/>
      <c r="B178" s="338" t="s">
        <v>5222</v>
      </c>
      <c r="C178" s="339"/>
      <c r="D178" s="339"/>
      <c r="E178" s="339"/>
      <c r="F178" s="340"/>
      <c r="G178" s="265"/>
      <c r="H178" s="61"/>
      <c r="I178" s="62"/>
      <c r="J178" s="62"/>
      <c r="K178" s="62"/>
      <c r="L178" s="62"/>
      <c r="N178" s="83"/>
    </row>
    <row r="179" spans="1:14">
      <c r="A179" s="119">
        <v>0</v>
      </c>
      <c r="B179" s="120">
        <v>338121</v>
      </c>
      <c r="C179" s="120" t="s">
        <v>5223</v>
      </c>
      <c r="D179" s="4" t="s">
        <v>2066</v>
      </c>
      <c r="E179" s="4" t="s">
        <v>7</v>
      </c>
      <c r="F179" s="5">
        <v>9.5</v>
      </c>
      <c r="G179" s="5">
        <f t="shared" ref="G179:G181" si="105">ROUND(F179*Курс_EUR,2)</f>
        <v>997.5</v>
      </c>
      <c r="H179" s="61"/>
      <c r="I179" s="62">
        <f t="shared" ref="I179:I181" si="106">F179*(1-Скидка_RP_CST)</f>
        <v>9.5</v>
      </c>
      <c r="J179" s="62">
        <f t="shared" ref="J179:J181" si="107">I179*H179</f>
        <v>0</v>
      </c>
      <c r="K179" s="62">
        <f t="shared" ref="K179:K181" si="108">G179*(1-Скидка_RP_CST)</f>
        <v>997.5</v>
      </c>
      <c r="L179" s="62">
        <f t="shared" ref="L179:L181" si="109">H179*K179</f>
        <v>0</v>
      </c>
      <c r="N179" s="83"/>
    </row>
    <row r="180" spans="1:14">
      <c r="A180" s="119">
        <v>0</v>
      </c>
      <c r="B180" s="120">
        <v>338122</v>
      </c>
      <c r="C180" s="120" t="s">
        <v>5224</v>
      </c>
      <c r="D180" s="4" t="s">
        <v>2066</v>
      </c>
      <c r="E180" s="4" t="s">
        <v>7</v>
      </c>
      <c r="F180" s="5">
        <v>9.5</v>
      </c>
      <c r="G180" s="5">
        <f t="shared" si="105"/>
        <v>997.5</v>
      </c>
      <c r="H180" s="61"/>
      <c r="I180" s="62">
        <f t="shared" si="106"/>
        <v>9.5</v>
      </c>
      <c r="J180" s="62">
        <f t="shared" si="107"/>
        <v>0</v>
      </c>
      <c r="K180" s="62">
        <f t="shared" si="108"/>
        <v>997.5</v>
      </c>
      <c r="L180" s="62">
        <f t="shared" si="109"/>
        <v>0</v>
      </c>
      <c r="N180" s="83"/>
    </row>
    <row r="181" spans="1:14">
      <c r="A181" s="119">
        <v>0</v>
      </c>
      <c r="B181" s="120">
        <v>338123</v>
      </c>
      <c r="C181" s="120" t="s">
        <v>5225</v>
      </c>
      <c r="D181" s="4" t="s">
        <v>2066</v>
      </c>
      <c r="E181" s="4" t="s">
        <v>7</v>
      </c>
      <c r="F181" s="5">
        <v>9.5</v>
      </c>
      <c r="G181" s="5">
        <f t="shared" si="105"/>
        <v>997.5</v>
      </c>
      <c r="H181" s="61"/>
      <c r="I181" s="62">
        <f t="shared" si="106"/>
        <v>9.5</v>
      </c>
      <c r="J181" s="62">
        <f t="shared" si="107"/>
        <v>0</v>
      </c>
      <c r="K181" s="62">
        <f t="shared" si="108"/>
        <v>997.5</v>
      </c>
      <c r="L181" s="62">
        <f t="shared" si="109"/>
        <v>0</v>
      </c>
      <c r="N181" s="83"/>
    </row>
    <row r="182" spans="1:14" ht="12.45" thickBot="1">
      <c r="A182" s="119"/>
      <c r="B182" s="120"/>
      <c r="C182" s="120"/>
      <c r="D182" s="4"/>
      <c r="E182" s="4"/>
      <c r="F182" s="5"/>
      <c r="G182" s="5"/>
      <c r="H182" s="61"/>
      <c r="I182" s="62"/>
      <c r="J182" s="62"/>
      <c r="K182" s="62"/>
      <c r="L182" s="62"/>
      <c r="N182" s="83"/>
    </row>
    <row r="183" spans="1:14" ht="12.45" thickBot="1">
      <c r="A183" s="119"/>
      <c r="B183" s="338" t="s">
        <v>5208</v>
      </c>
      <c r="C183" s="339"/>
      <c r="D183" s="339"/>
      <c r="E183" s="339"/>
      <c r="F183" s="340"/>
      <c r="G183" s="265"/>
      <c r="H183" s="61"/>
      <c r="I183" s="62"/>
      <c r="J183" s="62"/>
      <c r="K183" s="62"/>
      <c r="L183" s="62"/>
      <c r="N183" s="83"/>
    </row>
    <row r="184" spans="1:14">
      <c r="A184" s="119">
        <v>0</v>
      </c>
      <c r="B184" s="120">
        <v>338521</v>
      </c>
      <c r="C184" s="120" t="s">
        <v>5209</v>
      </c>
      <c r="D184" s="4" t="s">
        <v>5215</v>
      </c>
      <c r="E184" s="4" t="s">
        <v>7</v>
      </c>
      <c r="F184" s="5">
        <v>12</v>
      </c>
      <c r="G184" s="5">
        <f t="shared" ref="G184:G186" si="110">ROUND(F184*Курс_EUR,2)</f>
        <v>1260</v>
      </c>
      <c r="H184" s="61"/>
      <c r="I184" s="62">
        <f t="shared" ref="I184:I186" si="111">F184*(1-Скидка_RP_CST)</f>
        <v>12</v>
      </c>
      <c r="J184" s="62">
        <f t="shared" ref="J184:J186" si="112">I184*H184</f>
        <v>0</v>
      </c>
      <c r="K184" s="62">
        <f t="shared" ref="K184:K186" si="113">G184*(1-Скидка_RP_CST)</f>
        <v>1260</v>
      </c>
      <c r="L184" s="62">
        <f t="shared" ref="L184:L186" si="114">H184*K184</f>
        <v>0</v>
      </c>
      <c r="N184" s="83"/>
    </row>
    <row r="185" spans="1:14">
      <c r="A185" s="119">
        <v>0</v>
      </c>
      <c r="B185" s="120">
        <v>338522</v>
      </c>
      <c r="C185" s="120" t="s">
        <v>5210</v>
      </c>
      <c r="D185" s="4" t="s">
        <v>5216</v>
      </c>
      <c r="E185" s="4" t="s">
        <v>7</v>
      </c>
      <c r="F185" s="5">
        <v>26</v>
      </c>
      <c r="G185" s="5">
        <f t="shared" si="110"/>
        <v>2730</v>
      </c>
      <c r="H185" s="61"/>
      <c r="I185" s="62">
        <f t="shared" si="111"/>
        <v>26</v>
      </c>
      <c r="J185" s="62">
        <f t="shared" si="112"/>
        <v>0</v>
      </c>
      <c r="K185" s="62">
        <f t="shared" si="113"/>
        <v>2730</v>
      </c>
      <c r="L185" s="62">
        <f t="shared" si="114"/>
        <v>0</v>
      </c>
      <c r="N185" s="83"/>
    </row>
    <row r="186" spans="1:14">
      <c r="A186" s="119">
        <v>0</v>
      </c>
      <c r="B186" s="120">
        <v>338523</v>
      </c>
      <c r="C186" s="120" t="s">
        <v>5211</v>
      </c>
      <c r="D186" s="4" t="s">
        <v>5217</v>
      </c>
      <c r="E186" s="4" t="s">
        <v>7</v>
      </c>
      <c r="F186" s="5">
        <v>49</v>
      </c>
      <c r="G186" s="5">
        <f t="shared" si="110"/>
        <v>5145</v>
      </c>
      <c r="H186" s="61"/>
      <c r="I186" s="62">
        <f t="shared" si="111"/>
        <v>49</v>
      </c>
      <c r="J186" s="62">
        <f t="shared" si="112"/>
        <v>0</v>
      </c>
      <c r="K186" s="62">
        <f t="shared" si="113"/>
        <v>5145</v>
      </c>
      <c r="L186" s="62">
        <f t="shared" si="114"/>
        <v>0</v>
      </c>
      <c r="N186" s="83"/>
    </row>
    <row r="187" spans="1:14" ht="12.45" thickBot="1">
      <c r="A187" s="119"/>
      <c r="B187" s="120"/>
      <c r="C187" s="4"/>
      <c r="D187" s="4"/>
      <c r="E187" s="4"/>
      <c r="F187" s="5"/>
      <c r="G187" s="5"/>
      <c r="H187" s="61"/>
      <c r="I187" s="62"/>
      <c r="J187" s="62"/>
      <c r="K187" s="62"/>
      <c r="L187" s="62"/>
      <c r="N187" s="83"/>
    </row>
    <row r="188" spans="1:14" ht="12.45" thickBot="1">
      <c r="A188" s="119"/>
      <c r="B188" s="338" t="s">
        <v>3149</v>
      </c>
      <c r="C188" s="339"/>
      <c r="D188" s="339"/>
      <c r="E188" s="339"/>
      <c r="F188" s="340"/>
      <c r="G188" s="265"/>
      <c r="H188" s="61"/>
      <c r="I188" s="62"/>
      <c r="J188" s="62"/>
      <c r="K188" s="62"/>
      <c r="L188" s="62"/>
      <c r="N188" s="83"/>
    </row>
    <row r="189" spans="1:14">
      <c r="A189" s="119">
        <v>0</v>
      </c>
      <c r="B189" s="120">
        <v>341115</v>
      </c>
      <c r="C189" s="3" t="s">
        <v>2771</v>
      </c>
      <c r="D189" s="4" t="s">
        <v>2772</v>
      </c>
      <c r="E189" s="4" t="s">
        <v>7</v>
      </c>
      <c r="F189" s="5">
        <v>3.7</v>
      </c>
      <c r="G189" s="5">
        <f t="shared" ref="G189:G193" si="115">ROUND(F189*Курс_EUR,2)</f>
        <v>388.5</v>
      </c>
      <c r="H189" s="61"/>
      <c r="I189" s="62">
        <f t="shared" ref="I189:I193" si="116">F189*(1-Скидка_RP_CST)</f>
        <v>3.7</v>
      </c>
      <c r="J189" s="62">
        <f t="shared" ref="J189:J193" si="117">I189*H189</f>
        <v>0</v>
      </c>
      <c r="K189" s="62">
        <f t="shared" ref="K189:K193" si="118">G189*(1-Скидка_RP_CST)</f>
        <v>388.5</v>
      </c>
      <c r="L189" s="62">
        <f t="shared" si="36"/>
        <v>0</v>
      </c>
      <c r="N189" s="83"/>
    </row>
    <row r="190" spans="1:14">
      <c r="A190" s="119">
        <v>0</v>
      </c>
      <c r="B190" s="120">
        <v>341125</v>
      </c>
      <c r="C190" s="3" t="s">
        <v>18</v>
      </c>
      <c r="D190" s="4" t="s">
        <v>2067</v>
      </c>
      <c r="E190" s="4" t="s">
        <v>7</v>
      </c>
      <c r="F190" s="5">
        <v>5.76</v>
      </c>
      <c r="G190" s="5">
        <f t="shared" si="115"/>
        <v>604.79999999999995</v>
      </c>
      <c r="H190" s="61"/>
      <c r="I190" s="62">
        <f t="shared" si="116"/>
        <v>5.76</v>
      </c>
      <c r="J190" s="62">
        <f t="shared" si="117"/>
        <v>0</v>
      </c>
      <c r="K190" s="62">
        <f t="shared" si="118"/>
        <v>604.79999999999995</v>
      </c>
      <c r="L190" s="62">
        <f t="shared" si="36"/>
        <v>0</v>
      </c>
      <c r="N190" s="83"/>
    </row>
    <row r="191" spans="1:14">
      <c r="A191" s="119">
        <v>0</v>
      </c>
      <c r="B191" s="120">
        <v>341135</v>
      </c>
      <c r="C191" s="3" t="s">
        <v>5218</v>
      </c>
      <c r="D191" s="4" t="s">
        <v>1551</v>
      </c>
      <c r="E191" s="4" t="s">
        <v>7</v>
      </c>
      <c r="F191" s="5">
        <v>7.8</v>
      </c>
      <c r="G191" s="5">
        <f t="shared" ref="G191" si="119">ROUND(F191*Курс_EUR,2)</f>
        <v>819</v>
      </c>
      <c r="H191" s="61"/>
      <c r="I191" s="62">
        <f t="shared" ref="I191" si="120">F191*(1-Скидка_RP_CST)</f>
        <v>7.8</v>
      </c>
      <c r="J191" s="62">
        <f t="shared" ref="J191" si="121">I191*H191</f>
        <v>0</v>
      </c>
      <c r="K191" s="62">
        <f t="shared" ref="K191" si="122">G191*(1-Скидка_RP_CST)</f>
        <v>819</v>
      </c>
      <c r="L191" s="62">
        <f t="shared" ref="L191" si="123">H191*K191</f>
        <v>0</v>
      </c>
      <c r="N191" s="83"/>
    </row>
    <row r="192" spans="1:14">
      <c r="A192" s="119">
        <v>0</v>
      </c>
      <c r="B192" s="120">
        <v>341225</v>
      </c>
      <c r="C192" s="3" t="s">
        <v>19</v>
      </c>
      <c r="D192" s="4" t="s">
        <v>1906</v>
      </c>
      <c r="E192" s="4" t="s">
        <v>7</v>
      </c>
      <c r="F192" s="5">
        <v>6.02</v>
      </c>
      <c r="G192" s="5">
        <f t="shared" si="115"/>
        <v>632.1</v>
      </c>
      <c r="H192" s="61"/>
      <c r="I192" s="62">
        <f t="shared" si="116"/>
        <v>6.02</v>
      </c>
      <c r="J192" s="62">
        <f t="shared" si="117"/>
        <v>0</v>
      </c>
      <c r="K192" s="62">
        <f t="shared" si="118"/>
        <v>632.1</v>
      </c>
      <c r="L192" s="62">
        <f t="shared" si="36"/>
        <v>0</v>
      </c>
      <c r="N192" s="83"/>
    </row>
    <row r="193" spans="1:14">
      <c r="A193" s="119">
        <v>0</v>
      </c>
      <c r="B193" s="120">
        <v>342162</v>
      </c>
      <c r="C193" s="4" t="s">
        <v>2773</v>
      </c>
      <c r="D193" s="4" t="s">
        <v>2774</v>
      </c>
      <c r="E193" s="4" t="s">
        <v>7</v>
      </c>
      <c r="F193" s="5">
        <v>17.440000000000001</v>
      </c>
      <c r="G193" s="5">
        <f t="shared" si="115"/>
        <v>1831.2</v>
      </c>
      <c r="H193" s="61"/>
      <c r="I193" s="62">
        <f t="shared" si="116"/>
        <v>17.440000000000001</v>
      </c>
      <c r="J193" s="62">
        <f t="shared" si="117"/>
        <v>0</v>
      </c>
      <c r="K193" s="62">
        <f t="shared" si="118"/>
        <v>1831.2</v>
      </c>
      <c r="L193" s="62">
        <f t="shared" si="36"/>
        <v>0</v>
      </c>
      <c r="N193" s="83"/>
    </row>
    <row r="194" spans="1:14" ht="12.45" thickBot="1">
      <c r="A194" s="119"/>
      <c r="B194" s="120"/>
      <c r="C194" s="4"/>
      <c r="D194" s="4"/>
      <c r="E194" s="4"/>
      <c r="F194" s="5"/>
      <c r="G194" s="5"/>
      <c r="H194" s="61"/>
      <c r="I194" s="62"/>
      <c r="J194" s="62"/>
      <c r="K194" s="62"/>
      <c r="L194" s="62"/>
    </row>
    <row r="195" spans="1:14" ht="12.45" thickBot="1">
      <c r="A195" s="119"/>
      <c r="B195" s="338" t="s">
        <v>3150</v>
      </c>
      <c r="C195" s="339"/>
      <c r="D195" s="339"/>
      <c r="E195" s="339"/>
      <c r="F195" s="340"/>
      <c r="G195" s="265"/>
      <c r="H195" s="61"/>
      <c r="I195" s="62"/>
      <c r="J195" s="62"/>
      <c r="K195" s="62"/>
      <c r="L195" s="62"/>
      <c r="N195" s="83"/>
    </row>
    <row r="196" spans="1:14">
      <c r="A196" s="119">
        <v>0</v>
      </c>
      <c r="B196" s="120">
        <v>499244</v>
      </c>
      <c r="C196" s="120" t="s">
        <v>3229</v>
      </c>
      <c r="D196" s="4" t="s">
        <v>3230</v>
      </c>
      <c r="E196" s="4" t="s">
        <v>22</v>
      </c>
      <c r="F196" s="5">
        <v>15.5</v>
      </c>
      <c r="G196" s="5">
        <f t="shared" ref="G196:G197" si="124">ROUND(F196*Курс_EUR,2)</f>
        <v>1627.5</v>
      </c>
      <c r="H196" s="61"/>
      <c r="I196" s="62">
        <f t="shared" ref="I196:I197" si="125">F196*(1-Скидка_RP_CST)</f>
        <v>15.5</v>
      </c>
      <c r="J196" s="62">
        <f>I196*H196</f>
        <v>0</v>
      </c>
      <c r="K196" s="62">
        <f>G196*(1-Скидка_RP_CST)</f>
        <v>1627.5</v>
      </c>
      <c r="L196" s="62">
        <f t="shared" si="36"/>
        <v>0</v>
      </c>
      <c r="N196" s="83"/>
    </row>
    <row r="197" spans="1:14">
      <c r="A197" s="119">
        <v>0</v>
      </c>
      <c r="B197" s="120">
        <v>499246</v>
      </c>
      <c r="C197" s="120" t="s">
        <v>3231</v>
      </c>
      <c r="D197" s="4" t="s">
        <v>3232</v>
      </c>
      <c r="E197" s="4" t="s">
        <v>22</v>
      </c>
      <c r="F197" s="5">
        <v>7.5</v>
      </c>
      <c r="G197" s="5">
        <f t="shared" si="124"/>
        <v>787.5</v>
      </c>
      <c r="H197" s="61"/>
      <c r="I197" s="62">
        <f t="shared" si="125"/>
        <v>7.5</v>
      </c>
      <c r="J197" s="62">
        <f>I197*H197</f>
        <v>0</v>
      </c>
      <c r="K197" s="62">
        <f>G197*(1-Скидка_RP_CST)</f>
        <v>787.5</v>
      </c>
      <c r="L197" s="62">
        <f t="shared" si="36"/>
        <v>0</v>
      </c>
      <c r="N197" s="83"/>
    </row>
    <row r="198" spans="1:14" ht="12.45" thickBot="1">
      <c r="A198" s="119"/>
      <c r="B198" s="120"/>
      <c r="C198" s="4"/>
      <c r="D198" s="4"/>
      <c r="E198" s="4"/>
      <c r="F198" s="5"/>
      <c r="G198" s="5"/>
      <c r="H198" s="61"/>
      <c r="I198" s="62"/>
      <c r="J198" s="62"/>
      <c r="K198" s="62"/>
      <c r="L198" s="62"/>
    </row>
    <row r="199" spans="1:14" ht="12.45" thickBot="1">
      <c r="A199" s="254"/>
      <c r="B199" s="338" t="s">
        <v>23</v>
      </c>
      <c r="C199" s="339"/>
      <c r="D199" s="339"/>
      <c r="E199" s="339"/>
      <c r="F199" s="340"/>
      <c r="G199" s="265"/>
      <c r="H199" s="61"/>
      <c r="I199" s="62"/>
      <c r="J199" s="62"/>
      <c r="K199" s="62"/>
      <c r="L199" s="62"/>
    </row>
    <row r="200" spans="1:14">
      <c r="A200" s="119">
        <v>0</v>
      </c>
      <c r="B200" s="120">
        <v>612214</v>
      </c>
      <c r="C200" s="120" t="s">
        <v>24</v>
      </c>
      <c r="D200" s="4" t="s">
        <v>2070</v>
      </c>
      <c r="E200" s="4" t="s">
        <v>8</v>
      </c>
      <c r="F200" s="5">
        <v>71.78</v>
      </c>
      <c r="G200" s="5">
        <f t="shared" ref="G200:G206" si="126">ROUND(F200*Курс_EUR,2)</f>
        <v>7536.9</v>
      </c>
      <c r="H200" s="61"/>
      <c r="I200" s="62">
        <f t="shared" ref="I200:I206" si="127">F200*(1-Скидка_RP_CST)</f>
        <v>71.78</v>
      </c>
      <c r="J200" s="62">
        <f t="shared" ref="J200:J213" si="128">I200*H200</f>
        <v>0</v>
      </c>
      <c r="K200" s="62">
        <f t="shared" ref="K200:K206" si="129">G200*(1-Скидка_RP_CST)</f>
        <v>7536.9</v>
      </c>
      <c r="L200" s="62">
        <f t="shared" ref="L200:L213" si="130">H200*K200</f>
        <v>0</v>
      </c>
    </row>
    <row r="201" spans="1:14">
      <c r="A201" s="119">
        <v>0</v>
      </c>
      <c r="B201" s="120">
        <v>612227</v>
      </c>
      <c r="C201" s="120" t="s">
        <v>4766</v>
      </c>
      <c r="D201" s="4" t="s">
        <v>2071</v>
      </c>
      <c r="E201" s="4" t="s">
        <v>2068</v>
      </c>
      <c r="F201" s="5">
        <v>14.18</v>
      </c>
      <c r="G201" s="5">
        <f t="shared" si="126"/>
        <v>1488.9</v>
      </c>
      <c r="H201" s="61"/>
      <c r="I201" s="62">
        <f t="shared" si="127"/>
        <v>14.18</v>
      </c>
      <c r="J201" s="62">
        <f t="shared" si="128"/>
        <v>0</v>
      </c>
      <c r="K201" s="62">
        <f t="shared" si="129"/>
        <v>1488.9</v>
      </c>
      <c r="L201" s="62">
        <f t="shared" si="130"/>
        <v>0</v>
      </c>
    </row>
    <row r="202" spans="1:14">
      <c r="A202" s="119">
        <v>0</v>
      </c>
      <c r="B202" s="120">
        <v>612412</v>
      </c>
      <c r="C202" s="120" t="s">
        <v>4128</v>
      </c>
      <c r="D202" s="4" t="s">
        <v>2070</v>
      </c>
      <c r="E202" s="4" t="s">
        <v>8</v>
      </c>
      <c r="F202" s="5">
        <v>39.17</v>
      </c>
      <c r="G202" s="5">
        <f t="shared" si="126"/>
        <v>4112.8500000000004</v>
      </c>
      <c r="H202" s="61"/>
      <c r="I202" s="62">
        <f t="shared" si="127"/>
        <v>39.17</v>
      </c>
      <c r="J202" s="62">
        <f t="shared" si="128"/>
        <v>0</v>
      </c>
      <c r="K202" s="62">
        <f t="shared" si="129"/>
        <v>4112.8500000000004</v>
      </c>
      <c r="L202" s="62">
        <f t="shared" si="130"/>
        <v>0</v>
      </c>
    </row>
    <row r="203" spans="1:14">
      <c r="A203" s="119">
        <v>0</v>
      </c>
      <c r="B203" s="120">
        <v>612422</v>
      </c>
      <c r="C203" s="120" t="s">
        <v>4129</v>
      </c>
      <c r="D203" s="4" t="s">
        <v>2072</v>
      </c>
      <c r="E203" s="4" t="s">
        <v>7</v>
      </c>
      <c r="F203" s="5">
        <v>0.11</v>
      </c>
      <c r="G203" s="5">
        <f t="shared" si="126"/>
        <v>11.55</v>
      </c>
      <c r="H203" s="61"/>
      <c r="I203" s="62">
        <f t="shared" si="127"/>
        <v>0.11</v>
      </c>
      <c r="J203" s="62">
        <f t="shared" si="128"/>
        <v>0</v>
      </c>
      <c r="K203" s="62">
        <f t="shared" si="129"/>
        <v>11.55</v>
      </c>
      <c r="L203" s="62">
        <f t="shared" si="130"/>
        <v>0</v>
      </c>
    </row>
    <row r="204" spans="1:14">
      <c r="A204" s="119">
        <v>0</v>
      </c>
      <c r="B204" s="120">
        <v>612432</v>
      </c>
      <c r="C204" s="120" t="s">
        <v>4130</v>
      </c>
      <c r="D204" s="4" t="s">
        <v>2070</v>
      </c>
      <c r="E204" s="4" t="s">
        <v>8</v>
      </c>
      <c r="F204" s="5">
        <v>36.14</v>
      </c>
      <c r="G204" s="5">
        <f t="shared" si="126"/>
        <v>3794.7</v>
      </c>
      <c r="H204" s="61"/>
      <c r="I204" s="62">
        <f t="shared" si="127"/>
        <v>36.14</v>
      </c>
      <c r="J204" s="62">
        <f t="shared" si="128"/>
        <v>0</v>
      </c>
      <c r="K204" s="62">
        <f t="shared" si="129"/>
        <v>3794.7</v>
      </c>
      <c r="L204" s="62">
        <f t="shared" si="130"/>
        <v>0</v>
      </c>
    </row>
    <row r="205" spans="1:14">
      <c r="A205" s="119">
        <v>0</v>
      </c>
      <c r="B205" s="120">
        <v>612434</v>
      </c>
      <c r="C205" s="120" t="s">
        <v>4131</v>
      </c>
      <c r="D205" s="4" t="s">
        <v>2072</v>
      </c>
      <c r="E205" s="4" t="s">
        <v>7</v>
      </c>
      <c r="F205" s="5">
        <v>0.1</v>
      </c>
      <c r="G205" s="5">
        <f t="shared" si="126"/>
        <v>10.5</v>
      </c>
      <c r="H205" s="61"/>
      <c r="I205" s="62">
        <f t="shared" si="127"/>
        <v>0.1</v>
      </c>
      <c r="J205" s="62">
        <f t="shared" si="128"/>
        <v>0</v>
      </c>
      <c r="K205" s="62">
        <f t="shared" si="129"/>
        <v>10.5</v>
      </c>
      <c r="L205" s="62">
        <f t="shared" si="130"/>
        <v>0</v>
      </c>
    </row>
    <row r="206" spans="1:14">
      <c r="A206" s="119">
        <v>0</v>
      </c>
      <c r="B206" s="120">
        <v>612454</v>
      </c>
      <c r="C206" s="120" t="s">
        <v>4674</v>
      </c>
      <c r="D206" s="4" t="s">
        <v>2072</v>
      </c>
      <c r="E206" s="4" t="s">
        <v>7</v>
      </c>
      <c r="F206" s="5">
        <v>0.1</v>
      </c>
      <c r="G206" s="5">
        <f t="shared" si="126"/>
        <v>10.5</v>
      </c>
      <c r="H206" s="61"/>
      <c r="I206" s="62">
        <f t="shared" si="127"/>
        <v>0.1</v>
      </c>
      <c r="J206" s="62">
        <f t="shared" si="128"/>
        <v>0</v>
      </c>
      <c r="K206" s="62">
        <f t="shared" si="129"/>
        <v>10.5</v>
      </c>
      <c r="L206" s="62">
        <f t="shared" si="130"/>
        <v>0</v>
      </c>
    </row>
    <row r="207" spans="1:14">
      <c r="A207" s="119"/>
      <c r="B207" s="120"/>
      <c r="C207" s="120"/>
      <c r="D207" s="4"/>
      <c r="E207" s="4"/>
      <c r="F207" s="5"/>
      <c r="G207" s="5"/>
      <c r="H207" s="61"/>
      <c r="I207" s="62"/>
      <c r="J207" s="62"/>
      <c r="K207" s="62"/>
      <c r="L207" s="62"/>
    </row>
    <row r="208" spans="1:14">
      <c r="A208" s="119">
        <v>0</v>
      </c>
      <c r="B208" s="120">
        <v>613232</v>
      </c>
      <c r="C208" s="120" t="s">
        <v>4214</v>
      </c>
      <c r="D208" s="4" t="s">
        <v>2073</v>
      </c>
      <c r="E208" s="4" t="s">
        <v>8</v>
      </c>
      <c r="F208" s="5">
        <v>101.77</v>
      </c>
      <c r="G208" s="5">
        <f t="shared" ref="G208:G213" si="131">ROUND(F208*Курс_EUR,2)</f>
        <v>10685.85</v>
      </c>
      <c r="H208" s="61"/>
      <c r="I208" s="62">
        <f t="shared" ref="I208:I213" si="132">F208*(1-Скидка_RP_CST)</f>
        <v>101.77</v>
      </c>
      <c r="J208" s="62">
        <f t="shared" si="128"/>
        <v>0</v>
      </c>
      <c r="K208" s="62">
        <f t="shared" ref="K208:K213" si="133">G208*(1-Скидка_RP_CST)</f>
        <v>10685.85</v>
      </c>
      <c r="L208" s="62">
        <f t="shared" si="130"/>
        <v>0</v>
      </c>
    </row>
    <row r="209" spans="1:12">
      <c r="A209" s="119">
        <v>0</v>
      </c>
      <c r="B209" s="120">
        <v>613234</v>
      </c>
      <c r="C209" s="120" t="s">
        <v>4215</v>
      </c>
      <c r="D209" s="4" t="s">
        <v>2074</v>
      </c>
      <c r="E209" s="4" t="s">
        <v>7</v>
      </c>
      <c r="F209" s="5">
        <v>0.26</v>
      </c>
      <c r="G209" s="5">
        <f t="shared" si="131"/>
        <v>27.3</v>
      </c>
      <c r="H209" s="61"/>
      <c r="I209" s="62">
        <f t="shared" si="132"/>
        <v>0.26</v>
      </c>
      <c r="J209" s="62">
        <f t="shared" si="128"/>
        <v>0</v>
      </c>
      <c r="K209" s="62">
        <f t="shared" si="133"/>
        <v>27.3</v>
      </c>
      <c r="L209" s="62">
        <f t="shared" si="130"/>
        <v>0</v>
      </c>
    </row>
    <row r="210" spans="1:12">
      <c r="A210" s="119">
        <v>0</v>
      </c>
      <c r="B210" s="120">
        <v>613413</v>
      </c>
      <c r="C210" s="120" t="s">
        <v>4675</v>
      </c>
      <c r="D210" s="4" t="s">
        <v>2073</v>
      </c>
      <c r="E210" s="4" t="s">
        <v>8</v>
      </c>
      <c r="F210" s="5">
        <v>81.7</v>
      </c>
      <c r="G210" s="5">
        <f t="shared" si="131"/>
        <v>8578.5</v>
      </c>
      <c r="H210" s="61"/>
      <c r="I210" s="62">
        <f t="shared" si="132"/>
        <v>81.7</v>
      </c>
      <c r="J210" s="62">
        <f t="shared" si="128"/>
        <v>0</v>
      </c>
      <c r="K210" s="62">
        <f t="shared" si="133"/>
        <v>8578.5</v>
      </c>
      <c r="L210" s="62">
        <f t="shared" si="130"/>
        <v>0</v>
      </c>
    </row>
    <row r="211" spans="1:12">
      <c r="A211" s="119">
        <v>0</v>
      </c>
      <c r="B211" s="120">
        <v>613423</v>
      </c>
      <c r="C211" s="120" t="s">
        <v>4676</v>
      </c>
      <c r="D211" s="4" t="s">
        <v>2074</v>
      </c>
      <c r="E211" s="4" t="s">
        <v>7</v>
      </c>
      <c r="F211" s="5">
        <v>0.17</v>
      </c>
      <c r="G211" s="5">
        <f t="shared" si="131"/>
        <v>17.850000000000001</v>
      </c>
      <c r="H211" s="61"/>
      <c r="I211" s="62">
        <f t="shared" si="132"/>
        <v>0.17</v>
      </c>
      <c r="J211" s="62">
        <f t="shared" si="128"/>
        <v>0</v>
      </c>
      <c r="K211" s="62">
        <f t="shared" si="133"/>
        <v>17.850000000000001</v>
      </c>
      <c r="L211" s="62">
        <f t="shared" si="130"/>
        <v>0</v>
      </c>
    </row>
    <row r="212" spans="1:12">
      <c r="A212" s="119">
        <v>0</v>
      </c>
      <c r="B212" s="120">
        <v>613442</v>
      </c>
      <c r="C212" s="120" t="s">
        <v>3318</v>
      </c>
      <c r="D212" s="4" t="s">
        <v>2073</v>
      </c>
      <c r="E212" s="4" t="s">
        <v>8</v>
      </c>
      <c r="F212" s="5">
        <v>81.7</v>
      </c>
      <c r="G212" s="5">
        <f t="shared" si="131"/>
        <v>8578.5</v>
      </c>
      <c r="H212" s="61"/>
      <c r="I212" s="62">
        <f t="shared" si="132"/>
        <v>81.7</v>
      </c>
      <c r="J212" s="62">
        <f t="shared" si="128"/>
        <v>0</v>
      </c>
      <c r="K212" s="62">
        <f t="shared" si="133"/>
        <v>8578.5</v>
      </c>
      <c r="L212" s="62">
        <f t="shared" si="130"/>
        <v>0</v>
      </c>
    </row>
    <row r="213" spans="1:12">
      <c r="A213" s="119">
        <v>0</v>
      </c>
      <c r="B213" s="120">
        <v>613444</v>
      </c>
      <c r="C213" s="120" t="s">
        <v>3319</v>
      </c>
      <c r="D213" s="4" t="s">
        <v>2074</v>
      </c>
      <c r="E213" s="4" t="s">
        <v>7</v>
      </c>
      <c r="F213" s="5">
        <v>0.17</v>
      </c>
      <c r="G213" s="5">
        <f t="shared" si="131"/>
        <v>17.850000000000001</v>
      </c>
      <c r="H213" s="61"/>
      <c r="I213" s="62">
        <f t="shared" si="132"/>
        <v>0.17</v>
      </c>
      <c r="J213" s="62">
        <f t="shared" si="128"/>
        <v>0</v>
      </c>
      <c r="K213" s="62">
        <f t="shared" si="133"/>
        <v>17.850000000000001</v>
      </c>
      <c r="L213" s="62">
        <f t="shared" si="130"/>
        <v>0</v>
      </c>
    </row>
    <row r="214" spans="1:12">
      <c r="A214" s="119"/>
      <c r="B214" s="120"/>
      <c r="C214" s="120"/>
      <c r="D214" s="4"/>
      <c r="E214" s="4"/>
      <c r="F214" s="5"/>
      <c r="G214" s="5"/>
      <c r="H214" s="61"/>
      <c r="I214" s="62"/>
      <c r="J214" s="62"/>
      <c r="K214" s="62"/>
      <c r="L214" s="62"/>
    </row>
    <row r="215" spans="1:12">
      <c r="A215" s="119">
        <v>0</v>
      </c>
      <c r="B215" s="122">
        <v>615863</v>
      </c>
      <c r="C215" s="122" t="s">
        <v>2089</v>
      </c>
      <c r="D215" s="77" t="s">
        <v>25</v>
      </c>
      <c r="E215" s="77" t="s">
        <v>8</v>
      </c>
      <c r="F215" s="280"/>
      <c r="G215" s="130">
        <v>2199.1999999999998</v>
      </c>
      <c r="H215" s="61"/>
      <c r="I215" s="62">
        <f>F215*(1-Скидка_RP_CST)</f>
        <v>0</v>
      </c>
      <c r="J215" s="62">
        <f>I215*H215</f>
        <v>0</v>
      </c>
      <c r="K215" s="62">
        <f>G215*(1-Скидка_RP_CST)</f>
        <v>2199.1999999999998</v>
      </c>
      <c r="L215" s="62">
        <f t="shared" si="36"/>
        <v>0</v>
      </c>
    </row>
    <row r="216" spans="1:12">
      <c r="A216" s="202"/>
      <c r="B216" s="120"/>
      <c r="C216" s="120"/>
      <c r="D216" s="4"/>
      <c r="E216" s="4"/>
      <c r="F216" s="5"/>
      <c r="G216" s="5"/>
      <c r="H216" s="61"/>
      <c r="I216" s="62"/>
      <c r="J216" s="62"/>
      <c r="K216" s="62"/>
      <c r="L216" s="62"/>
    </row>
    <row r="217" spans="1:12">
      <c r="A217" s="119">
        <v>0</v>
      </c>
      <c r="B217" s="120">
        <v>621510</v>
      </c>
      <c r="C217" s="120" t="s">
        <v>26</v>
      </c>
      <c r="D217" s="4" t="s">
        <v>2083</v>
      </c>
      <c r="E217" s="4" t="s">
        <v>7</v>
      </c>
      <c r="F217" s="5">
        <v>2.88</v>
      </c>
      <c r="G217" s="5">
        <f>ROUND(F217*Курс_EUR,2)</f>
        <v>302.39999999999998</v>
      </c>
      <c r="H217" s="61"/>
      <c r="I217" s="62">
        <f>F217*(1-Скидка_RP_CST)</f>
        <v>2.88</v>
      </c>
      <c r="J217" s="62">
        <f>I217*H217</f>
        <v>0</v>
      </c>
      <c r="K217" s="62">
        <f>G217*(1-Скидка_RP_CST)</f>
        <v>302.39999999999998</v>
      </c>
      <c r="L217" s="62">
        <f t="shared" si="36"/>
        <v>0</v>
      </c>
    </row>
    <row r="218" spans="1:12">
      <c r="A218" s="119">
        <v>0</v>
      </c>
      <c r="B218" s="120">
        <v>621515</v>
      </c>
      <c r="C218" s="120" t="s">
        <v>27</v>
      </c>
      <c r="D218" s="4" t="s">
        <v>2090</v>
      </c>
      <c r="E218" s="4" t="s">
        <v>7</v>
      </c>
      <c r="F218" s="5">
        <v>1.51</v>
      </c>
      <c r="G218" s="5">
        <f>ROUND(F218*Курс_EUR,2)</f>
        <v>158.55000000000001</v>
      </c>
      <c r="H218" s="61"/>
      <c r="I218" s="62">
        <f>F218*(1-Скидка_RP_CST)</f>
        <v>1.51</v>
      </c>
      <c r="J218" s="62">
        <f>I218*H218</f>
        <v>0</v>
      </c>
      <c r="K218" s="62">
        <f>G218*(1-Скидка_RP_CST)</f>
        <v>158.55000000000001</v>
      </c>
      <c r="L218" s="62">
        <f t="shared" ref="L218" si="134">H218*K218</f>
        <v>0</v>
      </c>
    </row>
    <row r="219" spans="1:12" ht="12.45" thickBot="1">
      <c r="A219" s="119"/>
      <c r="B219" s="120"/>
      <c r="C219" s="4"/>
      <c r="D219" s="4"/>
      <c r="E219" s="4"/>
      <c r="F219" s="5"/>
      <c r="G219" s="5"/>
      <c r="H219" s="61"/>
      <c r="I219" s="62"/>
      <c r="J219" s="62"/>
      <c r="K219" s="62"/>
      <c r="L219" s="62"/>
    </row>
    <row r="220" spans="1:12" ht="16.3" thickBot="1">
      <c r="A220" s="6"/>
      <c r="B220" s="344" t="s">
        <v>28</v>
      </c>
      <c r="C220" s="345"/>
      <c r="D220" s="345"/>
      <c r="E220" s="345"/>
      <c r="F220" s="345"/>
      <c r="G220" s="298"/>
      <c r="H220" s="61"/>
      <c r="I220" s="62"/>
      <c r="J220" s="62"/>
      <c r="K220" s="62"/>
      <c r="L220" s="62"/>
    </row>
    <row r="221" spans="1:12" ht="12.45" thickBot="1">
      <c r="A221" s="6"/>
      <c r="B221" s="338" t="s">
        <v>3151</v>
      </c>
      <c r="C221" s="339"/>
      <c r="D221" s="339"/>
      <c r="E221" s="339"/>
      <c r="F221" s="340"/>
      <c r="G221" s="265"/>
      <c r="H221" s="61"/>
      <c r="I221" s="62"/>
      <c r="J221" s="62"/>
      <c r="K221" s="62"/>
      <c r="L221" s="62"/>
    </row>
    <row r="222" spans="1:12">
      <c r="A222" s="119">
        <v>0</v>
      </c>
      <c r="B222" s="120">
        <v>711220</v>
      </c>
      <c r="C222" s="4" t="s">
        <v>29</v>
      </c>
      <c r="D222" s="4" t="s">
        <v>2083</v>
      </c>
      <c r="E222" s="4" t="s">
        <v>7</v>
      </c>
      <c r="F222" s="5">
        <v>4.49</v>
      </c>
      <c r="G222" s="5">
        <f t="shared" ref="G222:G235" si="135">ROUND(F222*Курс_EUR,2)</f>
        <v>471.45</v>
      </c>
      <c r="H222" s="61"/>
      <c r="I222" s="62">
        <f t="shared" ref="I222:I235" si="136">F222*(1-Скидка_RP_CST)</f>
        <v>4.49</v>
      </c>
      <c r="J222" s="62">
        <f t="shared" ref="J222:J235" si="137">I222*H222</f>
        <v>0</v>
      </c>
      <c r="K222" s="62">
        <f t="shared" ref="K222:K235" si="138">G222*(1-Скидка_RP_CST)</f>
        <v>471.45</v>
      </c>
      <c r="L222" s="62">
        <f t="shared" si="36"/>
        <v>0</v>
      </c>
    </row>
    <row r="223" spans="1:12">
      <c r="A223" s="119">
        <v>0</v>
      </c>
      <c r="B223" s="120">
        <v>711230</v>
      </c>
      <c r="C223" s="4" t="s">
        <v>30</v>
      </c>
      <c r="D223" s="4" t="s">
        <v>2083</v>
      </c>
      <c r="E223" s="4" t="s">
        <v>7</v>
      </c>
      <c r="F223" s="5">
        <v>4.49</v>
      </c>
      <c r="G223" s="5">
        <f t="shared" si="135"/>
        <v>471.45</v>
      </c>
      <c r="H223" s="61"/>
      <c r="I223" s="62">
        <f t="shared" si="136"/>
        <v>4.49</v>
      </c>
      <c r="J223" s="62">
        <f t="shared" si="137"/>
        <v>0</v>
      </c>
      <c r="K223" s="62">
        <f t="shared" si="138"/>
        <v>471.45</v>
      </c>
      <c r="L223" s="62">
        <f t="shared" si="36"/>
        <v>0</v>
      </c>
    </row>
    <row r="224" spans="1:12">
      <c r="A224" s="119">
        <v>0</v>
      </c>
      <c r="B224" s="120">
        <v>711240</v>
      </c>
      <c r="C224" s="4" t="s">
        <v>31</v>
      </c>
      <c r="D224" s="4" t="s">
        <v>2083</v>
      </c>
      <c r="E224" s="4" t="s">
        <v>7</v>
      </c>
      <c r="F224" s="5">
        <v>4.49</v>
      </c>
      <c r="G224" s="5">
        <f t="shared" si="135"/>
        <v>471.45</v>
      </c>
      <c r="H224" s="61"/>
      <c r="I224" s="62">
        <f t="shared" si="136"/>
        <v>4.49</v>
      </c>
      <c r="J224" s="62">
        <f t="shared" si="137"/>
        <v>0</v>
      </c>
      <c r="K224" s="62">
        <f t="shared" si="138"/>
        <v>471.45</v>
      </c>
      <c r="L224" s="62">
        <f t="shared" si="36"/>
        <v>0</v>
      </c>
    </row>
    <row r="225" spans="1:12">
      <c r="A225" s="119">
        <v>0</v>
      </c>
      <c r="B225" s="120">
        <v>711250</v>
      </c>
      <c r="C225" s="4" t="s">
        <v>32</v>
      </c>
      <c r="D225" s="4" t="s">
        <v>2083</v>
      </c>
      <c r="E225" s="4" t="s">
        <v>7</v>
      </c>
      <c r="F225" s="5">
        <v>4.49</v>
      </c>
      <c r="G225" s="5">
        <f t="shared" si="135"/>
        <v>471.45</v>
      </c>
      <c r="H225" s="61"/>
      <c r="I225" s="62">
        <f t="shared" si="136"/>
        <v>4.49</v>
      </c>
      <c r="J225" s="62">
        <f t="shared" si="137"/>
        <v>0</v>
      </c>
      <c r="K225" s="62">
        <f t="shared" si="138"/>
        <v>471.45</v>
      </c>
      <c r="L225" s="62">
        <f t="shared" si="36"/>
        <v>0</v>
      </c>
    </row>
    <row r="226" spans="1:12">
      <c r="A226" s="119"/>
      <c r="B226" s="120"/>
      <c r="C226" s="4"/>
      <c r="D226" s="4"/>
      <c r="E226" s="4"/>
      <c r="F226" s="5"/>
      <c r="G226" s="5"/>
      <c r="H226" s="61"/>
      <c r="I226" s="62"/>
      <c r="J226" s="62"/>
      <c r="K226" s="62"/>
      <c r="L226" s="62"/>
    </row>
    <row r="227" spans="1:12">
      <c r="A227" s="119">
        <v>0</v>
      </c>
      <c r="B227" s="124">
        <v>715120</v>
      </c>
      <c r="C227" s="9" t="s">
        <v>33</v>
      </c>
      <c r="D227" s="10" t="s">
        <v>2083</v>
      </c>
      <c r="E227" s="10" t="s">
        <v>7</v>
      </c>
      <c r="F227" s="116">
        <v>15.77</v>
      </c>
      <c r="G227" s="92">
        <f t="shared" si="135"/>
        <v>1655.85</v>
      </c>
      <c r="H227" s="89"/>
      <c r="I227" s="90">
        <f t="shared" si="136"/>
        <v>15.77</v>
      </c>
      <c r="J227" s="90">
        <f t="shared" si="137"/>
        <v>0</v>
      </c>
      <c r="K227" s="90">
        <f t="shared" si="138"/>
        <v>1655.85</v>
      </c>
      <c r="L227" s="90">
        <f t="shared" si="36"/>
        <v>0</v>
      </c>
    </row>
    <row r="228" spans="1:12">
      <c r="A228" s="119">
        <v>0</v>
      </c>
      <c r="B228" s="124">
        <v>715130</v>
      </c>
      <c r="C228" s="9" t="s">
        <v>34</v>
      </c>
      <c r="D228" s="10" t="s">
        <v>2083</v>
      </c>
      <c r="E228" s="10" t="s">
        <v>7</v>
      </c>
      <c r="F228" s="116">
        <v>15.77</v>
      </c>
      <c r="G228" s="92">
        <f t="shared" si="135"/>
        <v>1655.85</v>
      </c>
      <c r="H228" s="89"/>
      <c r="I228" s="90">
        <f t="shared" si="136"/>
        <v>15.77</v>
      </c>
      <c r="J228" s="90">
        <f t="shared" si="137"/>
        <v>0</v>
      </c>
      <c r="K228" s="90">
        <f t="shared" si="138"/>
        <v>1655.85</v>
      </c>
      <c r="L228" s="90">
        <f t="shared" si="36"/>
        <v>0</v>
      </c>
    </row>
    <row r="229" spans="1:12">
      <c r="A229" s="119">
        <v>0</v>
      </c>
      <c r="B229" s="124">
        <v>715140</v>
      </c>
      <c r="C229" s="9" t="s">
        <v>35</v>
      </c>
      <c r="D229" s="10" t="s">
        <v>2083</v>
      </c>
      <c r="E229" s="10" t="s">
        <v>7</v>
      </c>
      <c r="F229" s="116">
        <v>15.77</v>
      </c>
      <c r="G229" s="92">
        <f t="shared" si="135"/>
        <v>1655.85</v>
      </c>
      <c r="H229" s="89"/>
      <c r="I229" s="90">
        <f t="shared" si="136"/>
        <v>15.77</v>
      </c>
      <c r="J229" s="90">
        <f t="shared" si="137"/>
        <v>0</v>
      </c>
      <c r="K229" s="90">
        <f t="shared" si="138"/>
        <v>1655.85</v>
      </c>
      <c r="L229" s="90">
        <f t="shared" si="36"/>
        <v>0</v>
      </c>
    </row>
    <row r="230" spans="1:12">
      <c r="A230" s="254">
        <v>0</v>
      </c>
      <c r="B230" s="124">
        <v>715150</v>
      </c>
      <c r="C230" s="9" t="s">
        <v>36</v>
      </c>
      <c r="D230" s="10" t="s">
        <v>2083</v>
      </c>
      <c r="E230" s="10" t="s">
        <v>7</v>
      </c>
      <c r="F230" s="116">
        <v>15.77</v>
      </c>
      <c r="G230" s="92">
        <f t="shared" si="135"/>
        <v>1655.85</v>
      </c>
      <c r="H230" s="89"/>
      <c r="I230" s="90">
        <f t="shared" si="136"/>
        <v>15.77</v>
      </c>
      <c r="J230" s="90">
        <f t="shared" si="137"/>
        <v>0</v>
      </c>
      <c r="K230" s="90">
        <f t="shared" si="138"/>
        <v>1655.85</v>
      </c>
      <c r="L230" s="90">
        <f t="shared" si="36"/>
        <v>0</v>
      </c>
    </row>
    <row r="231" spans="1:12">
      <c r="A231" s="119"/>
      <c r="B231" s="124"/>
      <c r="C231" s="9"/>
      <c r="D231" s="10"/>
      <c r="E231" s="10"/>
      <c r="F231" s="116"/>
      <c r="G231" s="5"/>
      <c r="H231" s="89"/>
      <c r="I231" s="62"/>
      <c r="J231" s="62"/>
      <c r="K231" s="62"/>
      <c r="L231" s="62"/>
    </row>
    <row r="232" spans="1:12">
      <c r="A232" s="119">
        <v>0</v>
      </c>
      <c r="B232" s="123">
        <v>715220</v>
      </c>
      <c r="C232" s="6" t="s">
        <v>37</v>
      </c>
      <c r="D232" s="6" t="s">
        <v>2083</v>
      </c>
      <c r="E232" s="6" t="s">
        <v>7</v>
      </c>
      <c r="F232" s="7">
        <v>11.22</v>
      </c>
      <c r="G232" s="5">
        <f t="shared" si="135"/>
        <v>1178.0999999999999</v>
      </c>
      <c r="H232" s="61"/>
      <c r="I232" s="62">
        <f t="shared" si="136"/>
        <v>11.22</v>
      </c>
      <c r="J232" s="62">
        <f t="shared" si="137"/>
        <v>0</v>
      </c>
      <c r="K232" s="62">
        <f t="shared" si="138"/>
        <v>1178.0999999999999</v>
      </c>
      <c r="L232" s="62">
        <f t="shared" si="36"/>
        <v>0</v>
      </c>
    </row>
    <row r="233" spans="1:12">
      <c r="A233" s="119">
        <v>0</v>
      </c>
      <c r="B233" s="120">
        <v>715230</v>
      </c>
      <c r="C233" s="4" t="s">
        <v>38</v>
      </c>
      <c r="D233" s="4" t="s">
        <v>2083</v>
      </c>
      <c r="E233" s="4" t="s">
        <v>7</v>
      </c>
      <c r="F233" s="5">
        <v>11.22</v>
      </c>
      <c r="G233" s="5">
        <f t="shared" si="135"/>
        <v>1178.0999999999999</v>
      </c>
      <c r="H233" s="61"/>
      <c r="I233" s="62">
        <f t="shared" si="136"/>
        <v>11.22</v>
      </c>
      <c r="J233" s="62">
        <f t="shared" si="137"/>
        <v>0</v>
      </c>
      <c r="K233" s="62">
        <f t="shared" si="138"/>
        <v>1178.0999999999999</v>
      </c>
      <c r="L233" s="62">
        <f t="shared" si="36"/>
        <v>0</v>
      </c>
    </row>
    <row r="234" spans="1:12">
      <c r="A234" s="119">
        <v>0</v>
      </c>
      <c r="B234" s="120">
        <v>715240</v>
      </c>
      <c r="C234" s="4" t="s">
        <v>39</v>
      </c>
      <c r="D234" s="4" t="s">
        <v>2083</v>
      </c>
      <c r="E234" s="4" t="s">
        <v>7</v>
      </c>
      <c r="F234" s="5">
        <v>11.22</v>
      </c>
      <c r="G234" s="5">
        <f t="shared" si="135"/>
        <v>1178.0999999999999</v>
      </c>
      <c r="H234" s="61"/>
      <c r="I234" s="62">
        <f t="shared" si="136"/>
        <v>11.22</v>
      </c>
      <c r="J234" s="62">
        <f t="shared" si="137"/>
        <v>0</v>
      </c>
      <c r="K234" s="62">
        <f t="shared" si="138"/>
        <v>1178.0999999999999</v>
      </c>
      <c r="L234" s="62">
        <f t="shared" si="36"/>
        <v>0</v>
      </c>
    </row>
    <row r="235" spans="1:12">
      <c r="A235" s="119">
        <v>0</v>
      </c>
      <c r="B235" s="120">
        <v>715250</v>
      </c>
      <c r="C235" s="4" t="s">
        <v>40</v>
      </c>
      <c r="D235" s="4" t="s">
        <v>2083</v>
      </c>
      <c r="E235" s="4" t="s">
        <v>7</v>
      </c>
      <c r="F235" s="5">
        <v>11.22</v>
      </c>
      <c r="G235" s="5">
        <f t="shared" si="135"/>
        <v>1178.0999999999999</v>
      </c>
      <c r="H235" s="61"/>
      <c r="I235" s="62">
        <f t="shared" si="136"/>
        <v>11.22</v>
      </c>
      <c r="J235" s="62">
        <f t="shared" si="137"/>
        <v>0</v>
      </c>
      <c r="K235" s="62">
        <f t="shared" si="138"/>
        <v>1178.0999999999999</v>
      </c>
      <c r="L235" s="62">
        <f t="shared" si="36"/>
        <v>0</v>
      </c>
    </row>
    <row r="236" spans="1:12" ht="12.45" thickBot="1">
      <c r="A236" s="119"/>
      <c r="B236" s="120"/>
      <c r="C236" s="4"/>
      <c r="D236" s="4"/>
      <c r="E236" s="4"/>
      <c r="F236" s="5"/>
      <c r="G236" s="5"/>
      <c r="H236" s="61"/>
      <c r="I236" s="62"/>
      <c r="J236" s="62"/>
      <c r="K236" s="62"/>
      <c r="L236" s="62"/>
    </row>
    <row r="237" spans="1:12" ht="16.3" thickBot="1">
      <c r="A237" s="119"/>
      <c r="B237" s="344" t="s">
        <v>3152</v>
      </c>
      <c r="C237" s="345"/>
      <c r="D237" s="345"/>
      <c r="E237" s="345"/>
      <c r="F237" s="345"/>
      <c r="G237" s="298"/>
      <c r="H237" s="61"/>
      <c r="I237" s="62"/>
      <c r="J237" s="62"/>
      <c r="K237" s="62"/>
      <c r="L237" s="62"/>
    </row>
    <row r="238" spans="1:12" ht="12.45" thickBot="1">
      <c r="A238" s="119"/>
      <c r="B238" s="338" t="s">
        <v>4600</v>
      </c>
      <c r="C238" s="339"/>
      <c r="D238" s="339"/>
      <c r="E238" s="339"/>
      <c r="F238" s="340"/>
      <c r="G238" s="265"/>
      <c r="H238" s="61"/>
      <c r="I238" s="62"/>
      <c r="J238" s="62"/>
      <c r="K238" s="62"/>
      <c r="L238" s="62"/>
    </row>
    <row r="239" spans="1:12">
      <c r="A239" s="119">
        <v>0</v>
      </c>
      <c r="B239" s="120">
        <v>723032</v>
      </c>
      <c r="C239" s="4" t="s">
        <v>4847</v>
      </c>
      <c r="D239" s="4" t="s">
        <v>4602</v>
      </c>
      <c r="E239" s="4" t="s">
        <v>1539</v>
      </c>
      <c r="F239" s="5">
        <v>0.69</v>
      </c>
      <c r="G239" s="5">
        <f>ROUND(F239*Курс_EUR,2)</f>
        <v>72.45</v>
      </c>
      <c r="H239" s="61"/>
      <c r="I239" s="62">
        <f>F239*(1-Скидка_RP_CST)</f>
        <v>0.69</v>
      </c>
      <c r="J239" s="62">
        <f t="shared" ref="J239:J245" si="139">I239*H239</f>
        <v>0</v>
      </c>
      <c r="K239" s="62">
        <f>G239*(1-Скидка_RP_CST)</f>
        <v>72.45</v>
      </c>
      <c r="L239" s="62">
        <f t="shared" ref="L239:L245" si="140">H239*K239</f>
        <v>0</v>
      </c>
    </row>
    <row r="240" spans="1:12">
      <c r="A240" s="119">
        <v>0</v>
      </c>
      <c r="B240" s="120">
        <v>723033</v>
      </c>
      <c r="C240" s="4" t="s">
        <v>4601</v>
      </c>
      <c r="D240" s="4" t="s">
        <v>4602</v>
      </c>
      <c r="E240" s="4" t="s">
        <v>1539</v>
      </c>
      <c r="F240" s="5">
        <v>0.69</v>
      </c>
      <c r="G240" s="5">
        <f>ROUND(F240*Курс_EUR,2)</f>
        <v>72.45</v>
      </c>
      <c r="H240" s="61"/>
      <c r="I240" s="62">
        <f>F240*(1-Скидка_RP_CST)</f>
        <v>0.69</v>
      </c>
      <c r="J240" s="62">
        <f t="shared" si="139"/>
        <v>0</v>
      </c>
      <c r="K240" s="62">
        <f>G240*(1-Скидка_RP_CST)</f>
        <v>72.45</v>
      </c>
      <c r="L240" s="62">
        <f t="shared" si="140"/>
        <v>0</v>
      </c>
    </row>
    <row r="241" spans="1:12">
      <c r="A241" s="119">
        <v>0</v>
      </c>
      <c r="B241" s="120">
        <v>723034</v>
      </c>
      <c r="C241" s="4" t="s">
        <v>4603</v>
      </c>
      <c r="D241" s="4" t="s">
        <v>4602</v>
      </c>
      <c r="E241" s="4" t="s">
        <v>1539</v>
      </c>
      <c r="F241" s="5">
        <v>0.69</v>
      </c>
      <c r="G241" s="5">
        <f>ROUND(F241*Курс_EUR,2)</f>
        <v>72.45</v>
      </c>
      <c r="H241" s="61"/>
      <c r="I241" s="62">
        <f>F241*(1-Скидка_RP_CST)</f>
        <v>0.69</v>
      </c>
      <c r="J241" s="62">
        <f t="shared" si="139"/>
        <v>0</v>
      </c>
      <c r="K241" s="62">
        <f>G241*(1-Скидка_RP_CST)</f>
        <v>72.45</v>
      </c>
      <c r="L241" s="62">
        <f t="shared" si="140"/>
        <v>0</v>
      </c>
    </row>
    <row r="242" spans="1:12">
      <c r="A242" s="119"/>
      <c r="B242" s="120"/>
      <c r="C242" s="4"/>
      <c r="D242" s="4"/>
      <c r="E242" s="4"/>
      <c r="F242" s="5"/>
      <c r="G242" s="5"/>
      <c r="H242" s="61"/>
      <c r="I242" s="62"/>
      <c r="J242" s="62"/>
      <c r="K242" s="62"/>
      <c r="L242" s="62"/>
    </row>
    <row r="243" spans="1:12">
      <c r="A243" s="119">
        <v>0</v>
      </c>
      <c r="B243" s="120">
        <v>723232</v>
      </c>
      <c r="C243" s="4" t="s">
        <v>4604</v>
      </c>
      <c r="D243" s="4" t="s">
        <v>4602</v>
      </c>
      <c r="E243" s="4" t="s">
        <v>1539</v>
      </c>
      <c r="F243" s="5">
        <v>1.21</v>
      </c>
      <c r="G243" s="5">
        <f>ROUND(F243*Курс_EUR,2)</f>
        <v>127.05</v>
      </c>
      <c r="H243" s="61"/>
      <c r="I243" s="62">
        <f>F243*(1-Скидка_RP_CST)</f>
        <v>1.21</v>
      </c>
      <c r="J243" s="62">
        <f t="shared" si="139"/>
        <v>0</v>
      </c>
      <c r="K243" s="62">
        <f>G243*(1-Скидка_RP_CST)</f>
        <v>127.05</v>
      </c>
      <c r="L243" s="62">
        <f t="shared" si="140"/>
        <v>0</v>
      </c>
    </row>
    <row r="244" spans="1:12">
      <c r="A244" s="119">
        <v>0</v>
      </c>
      <c r="B244" s="120">
        <v>723233</v>
      </c>
      <c r="C244" s="4" t="s">
        <v>4605</v>
      </c>
      <c r="D244" s="4" t="s">
        <v>4602</v>
      </c>
      <c r="E244" s="4" t="s">
        <v>1539</v>
      </c>
      <c r="F244" s="5">
        <v>1.21</v>
      </c>
      <c r="G244" s="5">
        <f>ROUND(F244*Курс_EUR,2)</f>
        <v>127.05</v>
      </c>
      <c r="H244" s="61"/>
      <c r="I244" s="62">
        <f>F244*(1-Скидка_RP_CST)</f>
        <v>1.21</v>
      </c>
      <c r="J244" s="62">
        <f t="shared" si="139"/>
        <v>0</v>
      </c>
      <c r="K244" s="62">
        <f>G244*(1-Скидка_RP_CST)</f>
        <v>127.05</v>
      </c>
      <c r="L244" s="62">
        <f t="shared" si="140"/>
        <v>0</v>
      </c>
    </row>
    <row r="245" spans="1:12">
      <c r="A245" s="119">
        <v>0</v>
      </c>
      <c r="B245" s="120">
        <v>723234</v>
      </c>
      <c r="C245" s="4" t="s">
        <v>4606</v>
      </c>
      <c r="D245" s="4" t="s">
        <v>4602</v>
      </c>
      <c r="E245" s="4" t="s">
        <v>1539</v>
      </c>
      <c r="F245" s="5">
        <v>1.21</v>
      </c>
      <c r="G245" s="5">
        <f>ROUND(F245*Курс_EUR,2)</f>
        <v>127.05</v>
      </c>
      <c r="H245" s="61"/>
      <c r="I245" s="62">
        <f>F245*(1-Скидка_RP_CST)</f>
        <v>1.21</v>
      </c>
      <c r="J245" s="62">
        <f t="shared" si="139"/>
        <v>0</v>
      </c>
      <c r="K245" s="62">
        <f>G245*(1-Скидка_RP_CST)</f>
        <v>127.05</v>
      </c>
      <c r="L245" s="62">
        <f t="shared" si="140"/>
        <v>0</v>
      </c>
    </row>
    <row r="246" spans="1:12" ht="12.45" thickBot="1">
      <c r="A246" s="119"/>
      <c r="B246" s="120"/>
      <c r="C246" s="4"/>
      <c r="D246" s="4"/>
      <c r="E246" s="4"/>
      <c r="F246" s="5"/>
      <c r="G246" s="5"/>
      <c r="H246" s="61"/>
      <c r="I246" s="62"/>
      <c r="J246" s="62"/>
      <c r="K246" s="62"/>
      <c r="L246" s="62"/>
    </row>
    <row r="247" spans="1:12" ht="16.3" thickBot="1">
      <c r="A247" s="119"/>
      <c r="B247" s="344" t="s">
        <v>4363</v>
      </c>
      <c r="C247" s="345"/>
      <c r="D247" s="345"/>
      <c r="E247" s="345"/>
      <c r="F247" s="345"/>
      <c r="G247" s="298"/>
      <c r="H247" s="61"/>
      <c r="I247" s="62"/>
      <c r="J247" s="62"/>
      <c r="K247" s="62"/>
      <c r="L247" s="62"/>
    </row>
    <row r="248" spans="1:12" ht="12.45" thickBot="1">
      <c r="A248" s="119"/>
      <c r="B248" s="338" t="s">
        <v>4431</v>
      </c>
      <c r="C248" s="339"/>
      <c r="D248" s="339"/>
      <c r="E248" s="339"/>
      <c r="F248" s="340"/>
      <c r="G248" s="265"/>
      <c r="H248" s="61"/>
      <c r="I248" s="62"/>
      <c r="J248" s="62"/>
      <c r="K248" s="62"/>
      <c r="L248" s="62"/>
    </row>
    <row r="249" spans="1:12">
      <c r="A249" s="119">
        <v>0</v>
      </c>
      <c r="B249" s="120">
        <v>731310</v>
      </c>
      <c r="C249" s="4" t="s">
        <v>4887</v>
      </c>
      <c r="D249" s="4" t="s">
        <v>4432</v>
      </c>
      <c r="E249" s="4" t="s">
        <v>7</v>
      </c>
      <c r="F249" s="5">
        <v>0.6</v>
      </c>
      <c r="G249" s="5">
        <f>ROUND(F249*Курс_EUR,2)</f>
        <v>63</v>
      </c>
      <c r="H249" s="61"/>
      <c r="I249" s="62">
        <f>F249*(1-Скидка_RP_CST)</f>
        <v>0.6</v>
      </c>
      <c r="J249" s="62">
        <f>I249*H249</f>
        <v>0</v>
      </c>
      <c r="K249" s="62">
        <f>G249*(1-Скидка_RP_CST)</f>
        <v>63</v>
      </c>
      <c r="L249" s="62">
        <f t="shared" si="36"/>
        <v>0</v>
      </c>
    </row>
    <row r="250" spans="1:12">
      <c r="A250" s="119">
        <v>0</v>
      </c>
      <c r="B250" s="120">
        <v>731315</v>
      </c>
      <c r="C250" s="4" t="s">
        <v>4888</v>
      </c>
      <c r="D250" s="4" t="s">
        <v>2067</v>
      </c>
      <c r="E250" s="4" t="s">
        <v>7</v>
      </c>
      <c r="F250" s="5">
        <v>1.1000000000000001</v>
      </c>
      <c r="G250" s="5">
        <f>ROUND(F250*Курс_EUR,2)</f>
        <v>115.5</v>
      </c>
      <c r="H250" s="61"/>
      <c r="I250" s="62">
        <f>F250*(1-Скидка_RP_CST)</f>
        <v>1.1000000000000001</v>
      </c>
      <c r="J250" s="62">
        <f>I250*H250</f>
        <v>0</v>
      </c>
      <c r="K250" s="62">
        <f>G250*(1-Скидка_RP_CST)</f>
        <v>115.5</v>
      </c>
      <c r="L250" s="62">
        <f t="shared" si="36"/>
        <v>0</v>
      </c>
    </row>
    <row r="251" spans="1:12">
      <c r="A251" s="119"/>
      <c r="B251" s="120"/>
      <c r="C251" s="4"/>
      <c r="D251" s="4"/>
      <c r="E251" s="4"/>
      <c r="F251" s="5"/>
      <c r="G251" s="5"/>
      <c r="H251" s="61"/>
      <c r="I251" s="62"/>
      <c r="J251" s="62"/>
      <c r="K251" s="62"/>
      <c r="L251" s="62"/>
    </row>
    <row r="252" spans="1:12">
      <c r="A252" s="119">
        <v>0</v>
      </c>
      <c r="B252" s="120">
        <v>731325</v>
      </c>
      <c r="C252" s="4" t="s">
        <v>4889</v>
      </c>
      <c r="D252" s="4" t="s">
        <v>2067</v>
      </c>
      <c r="E252" s="4" t="s">
        <v>7</v>
      </c>
      <c r="F252" s="5">
        <v>1.22</v>
      </c>
      <c r="G252" s="5">
        <f>ROUND(F252*Курс_EUR,2)</f>
        <v>128.1</v>
      </c>
      <c r="H252" s="61"/>
      <c r="I252" s="62">
        <f>F252*(1-Скидка_RP_CST)</f>
        <v>1.22</v>
      </c>
      <c r="J252" s="62">
        <f>I252*H252</f>
        <v>0</v>
      </c>
      <c r="K252" s="62">
        <f>G252*(1-Скидка_RP_CST)</f>
        <v>128.1</v>
      </c>
      <c r="L252" s="62">
        <f t="shared" si="36"/>
        <v>0</v>
      </c>
    </row>
    <row r="253" spans="1:12">
      <c r="A253" s="119">
        <v>0</v>
      </c>
      <c r="B253" s="120">
        <v>731326</v>
      </c>
      <c r="C253" s="4" t="s">
        <v>4538</v>
      </c>
      <c r="D253" s="4" t="s">
        <v>2067</v>
      </c>
      <c r="E253" s="4" t="s">
        <v>7</v>
      </c>
      <c r="F253" s="5">
        <v>1.22</v>
      </c>
      <c r="G253" s="5">
        <f>ROUND(F253*Курс_EUR,2)</f>
        <v>128.1</v>
      </c>
      <c r="H253" s="61"/>
      <c r="I253" s="62">
        <f>F253*(1-Скидка_RP_CST)</f>
        <v>1.22</v>
      </c>
      <c r="J253" s="62">
        <f>I253*H253</f>
        <v>0</v>
      </c>
      <c r="K253" s="62">
        <f>G253*(1-Скидка_RP_CST)</f>
        <v>128.1</v>
      </c>
      <c r="L253" s="62">
        <f t="shared" si="36"/>
        <v>0</v>
      </c>
    </row>
    <row r="254" spans="1:12">
      <c r="A254" s="119"/>
      <c r="B254" s="120"/>
      <c r="C254" s="4"/>
      <c r="D254" s="4"/>
      <c r="E254" s="4"/>
      <c r="F254" s="5"/>
      <c r="G254" s="5"/>
      <c r="H254" s="61"/>
      <c r="I254" s="62"/>
      <c r="J254" s="62"/>
      <c r="K254" s="62"/>
      <c r="L254" s="62"/>
    </row>
    <row r="255" spans="1:12" ht="24">
      <c r="A255" s="254">
        <v>0</v>
      </c>
      <c r="B255" s="124">
        <v>731335</v>
      </c>
      <c r="C255" s="277" t="s">
        <v>4885</v>
      </c>
      <c r="D255" s="10" t="s">
        <v>2067</v>
      </c>
      <c r="E255" s="10" t="s">
        <v>7</v>
      </c>
      <c r="F255" s="116">
        <v>1.39</v>
      </c>
      <c r="G255" s="92">
        <f>ROUND(F255*Курс_EUR,2)</f>
        <v>145.94999999999999</v>
      </c>
      <c r="H255" s="89"/>
      <c r="I255" s="90">
        <f>F255*(1-Скидка_RP_CST)</f>
        <v>1.39</v>
      </c>
      <c r="J255" s="90">
        <f t="shared" ref="J255:J256" si="141">I255*H255</f>
        <v>0</v>
      </c>
      <c r="K255" s="90">
        <f>G255*(1-Скидка_RP_CST)</f>
        <v>145.94999999999999</v>
      </c>
      <c r="L255" s="90">
        <f t="shared" ref="L255:L256" si="142">H255*K255</f>
        <v>0</v>
      </c>
    </row>
    <row r="256" spans="1:12" ht="24">
      <c r="A256" s="254">
        <v>0</v>
      </c>
      <c r="B256" s="124">
        <v>731336</v>
      </c>
      <c r="C256" s="277" t="s">
        <v>4886</v>
      </c>
      <c r="D256" s="10" t="s">
        <v>2067</v>
      </c>
      <c r="E256" s="10" t="s">
        <v>7</v>
      </c>
      <c r="F256" s="116">
        <v>1.39</v>
      </c>
      <c r="G256" s="92">
        <f>ROUND(F256*Курс_EUR,2)</f>
        <v>145.94999999999999</v>
      </c>
      <c r="H256" s="89"/>
      <c r="I256" s="90">
        <f>F256*(1-Скидка_RP_CST)</f>
        <v>1.39</v>
      </c>
      <c r="J256" s="90">
        <f t="shared" si="141"/>
        <v>0</v>
      </c>
      <c r="K256" s="90">
        <f>G256*(1-Скидка_RP_CST)</f>
        <v>145.94999999999999</v>
      </c>
      <c r="L256" s="90">
        <f t="shared" si="142"/>
        <v>0</v>
      </c>
    </row>
    <row r="257" spans="1:12" ht="12.45" thickBot="1">
      <c r="A257" s="119"/>
      <c r="B257" s="120"/>
      <c r="C257" s="4"/>
      <c r="D257" s="4"/>
      <c r="E257" s="4"/>
      <c r="F257" s="5"/>
      <c r="G257" s="5"/>
      <c r="H257" s="61"/>
      <c r="I257" s="62"/>
      <c r="J257" s="62"/>
      <c r="K257" s="62"/>
      <c r="L257" s="62"/>
    </row>
    <row r="258" spans="1:12" ht="12.45" thickBot="1">
      <c r="A258" s="119"/>
      <c r="B258" s="338" t="s">
        <v>4364</v>
      </c>
      <c r="C258" s="339"/>
      <c r="D258" s="339"/>
      <c r="E258" s="339"/>
      <c r="F258" s="340"/>
      <c r="G258" s="265"/>
      <c r="H258" s="61"/>
      <c r="I258" s="62"/>
      <c r="J258" s="62"/>
      <c r="K258" s="62"/>
      <c r="L258" s="62"/>
    </row>
    <row r="259" spans="1:12">
      <c r="A259" s="119">
        <v>0</v>
      </c>
      <c r="B259" s="170">
        <v>732401</v>
      </c>
      <c r="C259" s="170" t="s">
        <v>4508</v>
      </c>
      <c r="D259" s="6" t="s">
        <v>4370</v>
      </c>
      <c r="E259" s="6" t="s">
        <v>7</v>
      </c>
      <c r="F259" s="7">
        <v>16.649999999999999</v>
      </c>
      <c r="G259" s="5">
        <f t="shared" ref="G259:G261" si="143">ROUND(F259*Курс_EUR,2)</f>
        <v>1748.25</v>
      </c>
      <c r="H259" s="61"/>
      <c r="I259" s="62">
        <f t="shared" ref="I259:I261" si="144">F259*(1-Скидка_ROXELPRO)</f>
        <v>16.649999999999999</v>
      </c>
      <c r="J259" s="62">
        <f t="shared" ref="J259:J276" si="145">I259*H259</f>
        <v>0</v>
      </c>
      <c r="K259" s="62">
        <f t="shared" ref="K259:K276" si="146">G259*(1-Скидка_RP_CST)</f>
        <v>1748.25</v>
      </c>
      <c r="L259" s="62">
        <f t="shared" si="36"/>
        <v>0</v>
      </c>
    </row>
    <row r="260" spans="1:12">
      <c r="A260" s="119">
        <v>0</v>
      </c>
      <c r="B260" s="170">
        <v>732402</v>
      </c>
      <c r="C260" s="170" t="s">
        <v>4365</v>
      </c>
      <c r="D260" s="6" t="s">
        <v>4370</v>
      </c>
      <c r="E260" s="6" t="s">
        <v>7</v>
      </c>
      <c r="F260" s="7">
        <v>16.649999999999999</v>
      </c>
      <c r="G260" s="5">
        <f t="shared" si="143"/>
        <v>1748.25</v>
      </c>
      <c r="H260" s="61"/>
      <c r="I260" s="62">
        <f t="shared" si="144"/>
        <v>16.649999999999999</v>
      </c>
      <c r="J260" s="62">
        <f t="shared" si="145"/>
        <v>0</v>
      </c>
      <c r="K260" s="62">
        <f t="shared" si="146"/>
        <v>1748.25</v>
      </c>
      <c r="L260" s="62">
        <f t="shared" si="36"/>
        <v>0</v>
      </c>
    </row>
    <row r="261" spans="1:12">
      <c r="A261" s="119">
        <v>0</v>
      </c>
      <c r="B261" s="170">
        <v>732403</v>
      </c>
      <c r="C261" s="170" t="s">
        <v>4509</v>
      </c>
      <c r="D261" s="6" t="s">
        <v>4370</v>
      </c>
      <c r="E261" s="6" t="s">
        <v>7</v>
      </c>
      <c r="F261" s="7">
        <v>16.649999999999999</v>
      </c>
      <c r="G261" s="5">
        <f t="shared" si="143"/>
        <v>1748.25</v>
      </c>
      <c r="H261" s="61"/>
      <c r="I261" s="62">
        <f t="shared" si="144"/>
        <v>16.649999999999999</v>
      </c>
      <c r="J261" s="62">
        <f t="shared" si="145"/>
        <v>0</v>
      </c>
      <c r="K261" s="62">
        <f t="shared" si="146"/>
        <v>1748.25</v>
      </c>
      <c r="L261" s="62">
        <f t="shared" ref="L261:L276" si="147">H261*K261</f>
        <v>0</v>
      </c>
    </row>
    <row r="262" spans="1:12">
      <c r="A262" s="119"/>
      <c r="B262" s="170"/>
      <c r="C262" s="170"/>
      <c r="D262" s="6"/>
      <c r="E262" s="6"/>
      <c r="F262" s="7"/>
      <c r="G262" s="5"/>
      <c r="H262" s="61"/>
      <c r="I262" s="62"/>
      <c r="J262" s="62"/>
      <c r="K262" s="62"/>
      <c r="L262" s="62"/>
    </row>
    <row r="263" spans="1:12">
      <c r="A263" s="119">
        <v>0</v>
      </c>
      <c r="B263" s="170">
        <v>732406</v>
      </c>
      <c r="C263" s="170" t="s">
        <v>5219</v>
      </c>
      <c r="D263" s="6" t="s">
        <v>22</v>
      </c>
      <c r="E263" s="6" t="s">
        <v>7</v>
      </c>
      <c r="F263" s="7">
        <v>28.9</v>
      </c>
      <c r="G263" s="5">
        <f t="shared" ref="G263:G265" si="148">ROUND(F263*Курс_EUR,2)</f>
        <v>3034.5</v>
      </c>
      <c r="H263" s="61"/>
      <c r="I263" s="62">
        <f t="shared" ref="I263:I265" si="149">F263*(1-Скидка_ROXELPRO)</f>
        <v>28.9</v>
      </c>
      <c r="J263" s="62">
        <f t="shared" ref="J263:J265" si="150">I263*H263</f>
        <v>0</v>
      </c>
      <c r="K263" s="62">
        <f t="shared" ref="K263:K265" si="151">G263*(1-Скидка_RP_CST)</f>
        <v>3034.5</v>
      </c>
      <c r="L263" s="62">
        <f t="shared" ref="L263:L265" si="152">H263*K263</f>
        <v>0</v>
      </c>
    </row>
    <row r="264" spans="1:12">
      <c r="A264" s="119">
        <v>0</v>
      </c>
      <c r="B264" s="170">
        <v>732407</v>
      </c>
      <c r="C264" s="170" t="s">
        <v>5220</v>
      </c>
      <c r="D264" s="6" t="s">
        <v>22</v>
      </c>
      <c r="E264" s="6" t="s">
        <v>7</v>
      </c>
      <c r="F264" s="7">
        <v>28.9</v>
      </c>
      <c r="G264" s="5">
        <f t="shared" si="148"/>
        <v>3034.5</v>
      </c>
      <c r="H264" s="61"/>
      <c r="I264" s="62">
        <f t="shared" si="149"/>
        <v>28.9</v>
      </c>
      <c r="J264" s="62">
        <f t="shared" si="150"/>
        <v>0</v>
      </c>
      <c r="K264" s="62">
        <f t="shared" si="151"/>
        <v>3034.5</v>
      </c>
      <c r="L264" s="62">
        <f t="shared" si="152"/>
        <v>0</v>
      </c>
    </row>
    <row r="265" spans="1:12">
      <c r="A265" s="119">
        <v>0</v>
      </c>
      <c r="B265" s="170">
        <v>732408</v>
      </c>
      <c r="C265" s="170" t="s">
        <v>5221</v>
      </c>
      <c r="D265" s="6" t="s">
        <v>22</v>
      </c>
      <c r="E265" s="6" t="s">
        <v>7</v>
      </c>
      <c r="F265" s="7">
        <v>28.9</v>
      </c>
      <c r="G265" s="5">
        <f t="shared" si="148"/>
        <v>3034.5</v>
      </c>
      <c r="H265" s="61"/>
      <c r="I265" s="62">
        <f t="shared" si="149"/>
        <v>28.9</v>
      </c>
      <c r="J265" s="62">
        <f t="shared" si="150"/>
        <v>0</v>
      </c>
      <c r="K265" s="62">
        <f t="shared" si="151"/>
        <v>3034.5</v>
      </c>
      <c r="L265" s="62">
        <f t="shared" si="152"/>
        <v>0</v>
      </c>
    </row>
    <row r="266" spans="1:12">
      <c r="A266" s="119"/>
      <c r="B266" s="170"/>
      <c r="C266" s="170"/>
      <c r="D266" s="6"/>
      <c r="E266" s="6"/>
      <c r="F266" s="7"/>
      <c r="G266" s="5"/>
      <c r="H266" s="61"/>
      <c r="I266" s="62"/>
      <c r="J266" s="62"/>
      <c r="K266" s="62"/>
      <c r="L266" s="62"/>
    </row>
    <row r="267" spans="1:12">
      <c r="A267" s="119">
        <v>0</v>
      </c>
      <c r="B267" s="170">
        <v>732492</v>
      </c>
      <c r="C267" s="170" t="s">
        <v>4852</v>
      </c>
      <c r="D267" s="6" t="s">
        <v>4853</v>
      </c>
      <c r="E267" s="6" t="s">
        <v>1551</v>
      </c>
      <c r="F267" s="7">
        <v>5.4</v>
      </c>
      <c r="G267" s="5">
        <f t="shared" ref="G267:G269" si="153">ROUND(F267*Курс_EUR,2)</f>
        <v>567</v>
      </c>
      <c r="H267" s="61"/>
      <c r="I267" s="62">
        <f t="shared" ref="I267:I269" si="154">F267*(1-Скидка_ROXELPRO)</f>
        <v>5.4</v>
      </c>
      <c r="J267" s="62">
        <f t="shared" ref="J267:J269" si="155">I267*H267</f>
        <v>0</v>
      </c>
      <c r="K267" s="62">
        <f t="shared" ref="K267:K269" si="156">G267*(1-Скидка_RP_CST)</f>
        <v>567</v>
      </c>
      <c r="L267" s="62">
        <f t="shared" ref="L267:L269" si="157">H267*K267</f>
        <v>0</v>
      </c>
    </row>
    <row r="268" spans="1:12">
      <c r="A268" s="119">
        <v>0</v>
      </c>
      <c r="B268" s="170">
        <v>732494</v>
      </c>
      <c r="C268" s="170" t="s">
        <v>4854</v>
      </c>
      <c r="D268" s="6" t="s">
        <v>4853</v>
      </c>
      <c r="E268" s="6" t="s">
        <v>1551</v>
      </c>
      <c r="F268" s="7">
        <v>5.4</v>
      </c>
      <c r="G268" s="5">
        <f t="shared" si="153"/>
        <v>567</v>
      </c>
      <c r="H268" s="61"/>
      <c r="I268" s="62">
        <f t="shared" si="154"/>
        <v>5.4</v>
      </c>
      <c r="J268" s="62">
        <f t="shared" si="155"/>
        <v>0</v>
      </c>
      <c r="K268" s="62">
        <f t="shared" si="156"/>
        <v>567</v>
      </c>
      <c r="L268" s="62">
        <f t="shared" si="157"/>
        <v>0</v>
      </c>
    </row>
    <row r="269" spans="1:12">
      <c r="A269" s="119">
        <v>0</v>
      </c>
      <c r="B269" s="170">
        <v>732497</v>
      </c>
      <c r="C269" s="170" t="s">
        <v>4855</v>
      </c>
      <c r="D269" s="6" t="s">
        <v>2088</v>
      </c>
      <c r="E269" s="6" t="s">
        <v>7</v>
      </c>
      <c r="F269" s="7">
        <v>3.6</v>
      </c>
      <c r="G269" s="5">
        <f t="shared" si="153"/>
        <v>378</v>
      </c>
      <c r="H269" s="61"/>
      <c r="I269" s="62">
        <f t="shared" si="154"/>
        <v>3.6</v>
      </c>
      <c r="J269" s="62">
        <f t="shared" si="155"/>
        <v>0</v>
      </c>
      <c r="K269" s="62">
        <f t="shared" si="156"/>
        <v>378</v>
      </c>
      <c r="L269" s="62">
        <f t="shared" si="157"/>
        <v>0</v>
      </c>
    </row>
    <row r="270" spans="1:12">
      <c r="A270" s="119"/>
      <c r="B270" s="170"/>
      <c r="C270" s="170"/>
      <c r="D270" s="6"/>
      <c r="E270" s="6"/>
      <c r="F270" s="7"/>
      <c r="G270" s="5"/>
      <c r="H270" s="61"/>
      <c r="I270" s="62"/>
      <c r="J270" s="62"/>
      <c r="K270" s="62"/>
      <c r="L270" s="62"/>
    </row>
    <row r="271" spans="1:12">
      <c r="A271" s="119">
        <v>0</v>
      </c>
      <c r="B271" s="170">
        <v>733311</v>
      </c>
      <c r="C271" s="170" t="s">
        <v>4366</v>
      </c>
      <c r="D271" s="6" t="s">
        <v>2810</v>
      </c>
      <c r="E271" s="6" t="s">
        <v>7</v>
      </c>
      <c r="F271" s="7">
        <v>4.95</v>
      </c>
      <c r="G271" s="5">
        <f t="shared" ref="G271:G276" si="158">ROUND(F271*Курс_EUR,2)</f>
        <v>519.75</v>
      </c>
      <c r="H271" s="61"/>
      <c r="I271" s="62">
        <f t="shared" ref="I271:I276" si="159">F271*(1-Скидка_RP_CST)</f>
        <v>4.95</v>
      </c>
      <c r="J271" s="62">
        <f t="shared" si="145"/>
        <v>0</v>
      </c>
      <c r="K271" s="62">
        <f t="shared" si="146"/>
        <v>519.75</v>
      </c>
      <c r="L271" s="62">
        <f t="shared" si="147"/>
        <v>0</v>
      </c>
    </row>
    <row r="272" spans="1:12">
      <c r="A272" s="119">
        <v>0</v>
      </c>
      <c r="B272" s="170">
        <v>733371</v>
      </c>
      <c r="C272" s="170" t="s">
        <v>4367</v>
      </c>
      <c r="D272" s="6" t="s">
        <v>2810</v>
      </c>
      <c r="E272" s="6" t="s">
        <v>7</v>
      </c>
      <c r="F272" s="7">
        <v>8.64</v>
      </c>
      <c r="G272" s="5">
        <f t="shared" si="158"/>
        <v>907.2</v>
      </c>
      <c r="H272" s="61"/>
      <c r="I272" s="62">
        <f t="shared" si="159"/>
        <v>8.64</v>
      </c>
      <c r="J272" s="62">
        <f t="shared" si="145"/>
        <v>0</v>
      </c>
      <c r="K272" s="62">
        <f t="shared" si="146"/>
        <v>907.2</v>
      </c>
      <c r="L272" s="62">
        <f t="shared" si="147"/>
        <v>0</v>
      </c>
    </row>
    <row r="273" spans="1:12">
      <c r="A273" s="119">
        <v>0</v>
      </c>
      <c r="B273" s="170">
        <v>733381</v>
      </c>
      <c r="C273" s="170" t="s">
        <v>4371</v>
      </c>
      <c r="D273" s="6" t="s">
        <v>2810</v>
      </c>
      <c r="E273" s="6" t="s">
        <v>7</v>
      </c>
      <c r="F273" s="7">
        <v>9.6</v>
      </c>
      <c r="G273" s="5">
        <f t="shared" si="158"/>
        <v>1008</v>
      </c>
      <c r="H273" s="61"/>
      <c r="I273" s="62">
        <f t="shared" si="159"/>
        <v>9.6</v>
      </c>
      <c r="J273" s="62">
        <f t="shared" si="145"/>
        <v>0</v>
      </c>
      <c r="K273" s="62">
        <f t="shared" si="146"/>
        <v>1008</v>
      </c>
      <c r="L273" s="62">
        <f t="shared" si="147"/>
        <v>0</v>
      </c>
    </row>
    <row r="274" spans="1:12">
      <c r="A274" s="119">
        <v>0</v>
      </c>
      <c r="B274" s="170">
        <v>733722</v>
      </c>
      <c r="C274" s="170" t="s">
        <v>4379</v>
      </c>
      <c r="D274" s="6" t="s">
        <v>4380</v>
      </c>
      <c r="E274" s="6" t="s">
        <v>7</v>
      </c>
      <c r="F274" s="7">
        <v>1.17</v>
      </c>
      <c r="G274" s="5">
        <f t="shared" si="158"/>
        <v>122.85</v>
      </c>
      <c r="H274" s="61"/>
      <c r="I274" s="62">
        <f t="shared" si="159"/>
        <v>1.17</v>
      </c>
      <c r="J274" s="62">
        <f t="shared" si="145"/>
        <v>0</v>
      </c>
      <c r="K274" s="62">
        <f t="shared" si="146"/>
        <v>122.85</v>
      </c>
      <c r="L274" s="62">
        <f t="shared" si="147"/>
        <v>0</v>
      </c>
    </row>
    <row r="275" spans="1:12">
      <c r="A275" s="119"/>
      <c r="B275" s="170"/>
      <c r="C275" s="170"/>
      <c r="D275" s="6"/>
      <c r="E275" s="6"/>
      <c r="F275" s="7"/>
      <c r="G275" s="5"/>
      <c r="H275" s="61"/>
      <c r="I275" s="62"/>
      <c r="J275" s="62"/>
      <c r="K275" s="62"/>
      <c r="L275" s="62"/>
    </row>
    <row r="276" spans="1:12">
      <c r="A276" s="119">
        <v>0</v>
      </c>
      <c r="B276" s="170">
        <v>733800</v>
      </c>
      <c r="C276" s="170" t="s">
        <v>4368</v>
      </c>
      <c r="D276" s="6" t="s">
        <v>4369</v>
      </c>
      <c r="E276" s="6" t="s">
        <v>7</v>
      </c>
      <c r="F276" s="7">
        <v>0.99</v>
      </c>
      <c r="G276" s="5">
        <f t="shared" si="158"/>
        <v>103.95</v>
      </c>
      <c r="H276" s="61"/>
      <c r="I276" s="62">
        <f t="shared" si="159"/>
        <v>0.99</v>
      </c>
      <c r="J276" s="62">
        <f t="shared" si="145"/>
        <v>0</v>
      </c>
      <c r="K276" s="62">
        <f t="shared" si="146"/>
        <v>103.95</v>
      </c>
      <c r="L276" s="62">
        <f t="shared" si="147"/>
        <v>0</v>
      </c>
    </row>
    <row r="278" spans="1:12">
      <c r="A278" s="78"/>
      <c r="B278" s="78" t="s">
        <v>4592</v>
      </c>
      <c r="C278" s="79"/>
    </row>
    <row r="279" spans="1:12">
      <c r="A279" s="12"/>
      <c r="B279" s="12" t="s">
        <v>45</v>
      </c>
    </row>
    <row r="280" spans="1:12">
      <c r="A280" s="12"/>
      <c r="B280" s="12"/>
    </row>
  </sheetData>
  <autoFilter ref="A7:L276" xr:uid="{80223D16-FFFF-41C3-960D-3E4CFA154BB4}"/>
  <mergeCells count="23">
    <mergeCell ref="B126:F126"/>
    <mergeCell ref="B258:F258"/>
    <mergeCell ref="B141:F141"/>
    <mergeCell ref="B199:F199"/>
    <mergeCell ref="B220:F220"/>
    <mergeCell ref="B221:F221"/>
    <mergeCell ref="B247:F247"/>
    <mergeCell ref="B248:F248"/>
    <mergeCell ref="B195:F195"/>
    <mergeCell ref="B188:F188"/>
    <mergeCell ref="B237:F237"/>
    <mergeCell ref="B238:F238"/>
    <mergeCell ref="B183:F183"/>
    <mergeCell ref="B178:F178"/>
    <mergeCell ref="B119:F119"/>
    <mergeCell ref="B61:F61"/>
    <mergeCell ref="B2:F2"/>
    <mergeCell ref="B3:F3"/>
    <mergeCell ref="B9:F9"/>
    <mergeCell ref="B35:F35"/>
    <mergeCell ref="B51:F51"/>
    <mergeCell ref="B8:F8"/>
    <mergeCell ref="B52:F52"/>
  </mergeCells>
  <hyperlinks>
    <hyperlink ref="D6" location="Содержание!A1" display="Содержание" xr:uid="{2BDABEBE-6C60-4F1F-8F18-3BDB2694FE18}"/>
  </hyperlinks>
  <pageMargins left="0.11811023622047245" right="0.11811023622047245" top="0.55118110236220474" bottom="0.35433070866141736" header="0.31496062992125984" footer="0.31496062992125984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E2786-1BDD-4D7B-93D1-3F4B586D29B9}">
  <dimension ref="A2:N116"/>
  <sheetViews>
    <sheetView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" sqref="B1"/>
    </sheetView>
  </sheetViews>
  <sheetFormatPr defaultColWidth="9.15234375" defaultRowHeight="12" outlineLevelCol="1"/>
  <cols>
    <col min="1" max="1" width="6.53515625" style="1" hidden="1" customWidth="1" outlineLevel="1"/>
    <col min="2" max="2" width="6.53515625" style="1" customWidth="1" collapsed="1"/>
    <col min="3" max="3" width="82.3046875" style="1" customWidth="1"/>
    <col min="4" max="4" width="8" style="1" customWidth="1"/>
    <col min="5" max="5" width="5.53515625" style="1" customWidth="1"/>
    <col min="6" max="6" width="7.3828125" style="1" customWidth="1"/>
    <col min="7" max="7" width="7.53515625" style="1" customWidth="1"/>
    <col min="8" max="12" width="9.15234375" style="1" customWidth="1" outlineLevel="1"/>
    <col min="13" max="13" width="1.53515625" style="1" customWidth="1" outlineLevel="1"/>
    <col min="14" max="14" width="8.15234375" style="1" customWidth="1" outlineLevel="1"/>
    <col min="15" max="16384" width="9.15234375" style="1"/>
  </cols>
  <sheetData>
    <row r="2" spans="1:12" ht="15.9">
      <c r="B2" s="329" t="s">
        <v>0</v>
      </c>
      <c r="C2" s="329"/>
      <c r="D2" s="329"/>
      <c r="E2" s="329"/>
      <c r="F2" s="329"/>
      <c r="G2" s="248"/>
    </row>
    <row r="3" spans="1:12" ht="15.9">
      <c r="B3" s="329" t="s">
        <v>4598</v>
      </c>
      <c r="C3" s="329"/>
      <c r="D3" s="329"/>
      <c r="E3" s="329"/>
      <c r="F3" s="329"/>
      <c r="G3" s="248"/>
    </row>
    <row r="4" spans="1:12">
      <c r="F4" s="2"/>
      <c r="G4" s="2"/>
    </row>
    <row r="5" spans="1:12">
      <c r="B5" s="1" t="s">
        <v>3164</v>
      </c>
      <c r="I5" s="44" t="s">
        <v>1595</v>
      </c>
      <c r="J5" s="45">
        <v>0</v>
      </c>
      <c r="K5" s="82"/>
      <c r="L5" s="82"/>
    </row>
    <row r="6" spans="1:12" ht="15" thickBot="1">
      <c r="B6" s="1" t="s">
        <v>1</v>
      </c>
      <c r="D6" s="40" t="s">
        <v>1716</v>
      </c>
      <c r="I6" s="44" t="s">
        <v>1596</v>
      </c>
      <c r="J6" s="33">
        <f>SUM(J10:J113)</f>
        <v>0</v>
      </c>
      <c r="K6" s="44" t="s">
        <v>4582</v>
      </c>
      <c r="L6" s="33">
        <f>SUM(L10:L113)</f>
        <v>0</v>
      </c>
    </row>
    <row r="7" spans="1:12" ht="36.450000000000003" thickBot="1">
      <c r="A7" s="194" t="s">
        <v>2743</v>
      </c>
      <c r="B7" s="15" t="s">
        <v>2</v>
      </c>
      <c r="C7" s="28" t="s">
        <v>3</v>
      </c>
      <c r="D7" s="28" t="s">
        <v>4</v>
      </c>
      <c r="E7" s="28" t="s">
        <v>5</v>
      </c>
      <c r="F7" s="28" t="s">
        <v>643</v>
      </c>
      <c r="G7" s="16" t="s">
        <v>4505</v>
      </c>
      <c r="H7" s="278" t="s">
        <v>1598</v>
      </c>
      <c r="I7" s="56" t="s">
        <v>1597</v>
      </c>
      <c r="J7" s="56" t="s">
        <v>4580</v>
      </c>
      <c r="K7" s="56" t="s">
        <v>1597</v>
      </c>
      <c r="L7" s="57" t="s">
        <v>4581</v>
      </c>
    </row>
    <row r="8" spans="1:12" ht="16.3" thickBot="1">
      <c r="A8" s="299"/>
      <c r="B8" s="346" t="s">
        <v>28</v>
      </c>
      <c r="C8" s="347"/>
      <c r="D8" s="347"/>
      <c r="E8" s="347"/>
      <c r="F8" s="347"/>
      <c r="G8" s="305"/>
      <c r="H8" s="300"/>
      <c r="I8" s="301"/>
      <c r="J8" s="301"/>
      <c r="K8" s="301"/>
      <c r="L8" s="307"/>
    </row>
    <row r="9" spans="1:12" ht="12.45" thickBot="1">
      <c r="A9" s="4"/>
      <c r="B9" s="338" t="s">
        <v>3151</v>
      </c>
      <c r="C9" s="339"/>
      <c r="D9" s="339"/>
      <c r="E9" s="339"/>
      <c r="F9" s="340"/>
      <c r="G9" s="265"/>
      <c r="H9" s="85"/>
      <c r="I9" s="76"/>
      <c r="J9" s="76"/>
      <c r="K9" s="76"/>
      <c r="L9" s="76"/>
    </row>
    <row r="10" spans="1:12">
      <c r="A10" s="119">
        <v>0</v>
      </c>
      <c r="B10" s="120">
        <v>711220</v>
      </c>
      <c r="C10" s="4" t="s">
        <v>29</v>
      </c>
      <c r="D10" s="4" t="s">
        <v>2083</v>
      </c>
      <c r="E10" s="4" t="s">
        <v>7</v>
      </c>
      <c r="F10" s="5">
        <v>4.49</v>
      </c>
      <c r="G10" s="5">
        <f t="shared" ref="G10:G23" si="0">ROUND(F10*Курс_EUR,2)</f>
        <v>471.45</v>
      </c>
      <c r="H10" s="61"/>
      <c r="I10" s="62">
        <f t="shared" ref="I10:I23" si="1">F10*(1-Скидка_RP_СИЗ)</f>
        <v>4.49</v>
      </c>
      <c r="J10" s="62">
        <f t="shared" ref="J10:J23" si="2">I10*H10</f>
        <v>0</v>
      </c>
      <c r="K10" s="62">
        <f t="shared" ref="K10:K23" si="3">G10*(1-Скидка_RP_СИЗ)</f>
        <v>471.45</v>
      </c>
      <c r="L10" s="62">
        <f>H10*K10</f>
        <v>0</v>
      </c>
    </row>
    <row r="11" spans="1:12">
      <c r="A11" s="119">
        <v>0</v>
      </c>
      <c r="B11" s="120">
        <v>711230</v>
      </c>
      <c r="C11" s="4" t="s">
        <v>30</v>
      </c>
      <c r="D11" s="4" t="s">
        <v>2083</v>
      </c>
      <c r="E11" s="4" t="s">
        <v>7</v>
      </c>
      <c r="F11" s="5">
        <v>4.49</v>
      </c>
      <c r="G11" s="5">
        <f t="shared" si="0"/>
        <v>471.45</v>
      </c>
      <c r="H11" s="61"/>
      <c r="I11" s="62">
        <f t="shared" si="1"/>
        <v>4.49</v>
      </c>
      <c r="J11" s="62">
        <f t="shared" si="2"/>
        <v>0</v>
      </c>
      <c r="K11" s="62">
        <f t="shared" si="3"/>
        <v>471.45</v>
      </c>
      <c r="L11" s="62">
        <f t="shared" ref="L11:L97" si="4">H11*K11</f>
        <v>0</v>
      </c>
    </row>
    <row r="12" spans="1:12">
      <c r="A12" s="119">
        <v>0</v>
      </c>
      <c r="B12" s="120">
        <v>711240</v>
      </c>
      <c r="C12" s="4" t="s">
        <v>31</v>
      </c>
      <c r="D12" s="4" t="s">
        <v>2083</v>
      </c>
      <c r="E12" s="4" t="s">
        <v>7</v>
      </c>
      <c r="F12" s="5">
        <v>4.49</v>
      </c>
      <c r="G12" s="5">
        <f t="shared" si="0"/>
        <v>471.45</v>
      </c>
      <c r="H12" s="61"/>
      <c r="I12" s="62">
        <f t="shared" si="1"/>
        <v>4.49</v>
      </c>
      <c r="J12" s="62">
        <f t="shared" si="2"/>
        <v>0</v>
      </c>
      <c r="K12" s="62">
        <f t="shared" si="3"/>
        <v>471.45</v>
      </c>
      <c r="L12" s="62">
        <f t="shared" si="4"/>
        <v>0</v>
      </c>
    </row>
    <row r="13" spans="1:12">
      <c r="A13" s="119">
        <v>0</v>
      </c>
      <c r="B13" s="120">
        <v>711250</v>
      </c>
      <c r="C13" s="4" t="s">
        <v>32</v>
      </c>
      <c r="D13" s="4" t="s">
        <v>2083</v>
      </c>
      <c r="E13" s="4" t="s">
        <v>7</v>
      </c>
      <c r="F13" s="5">
        <v>4.49</v>
      </c>
      <c r="G13" s="5">
        <f t="shared" si="0"/>
        <v>471.45</v>
      </c>
      <c r="H13" s="61"/>
      <c r="I13" s="62">
        <f t="shared" si="1"/>
        <v>4.49</v>
      </c>
      <c r="J13" s="62">
        <f t="shared" si="2"/>
        <v>0</v>
      </c>
      <c r="K13" s="62">
        <f t="shared" si="3"/>
        <v>471.45</v>
      </c>
      <c r="L13" s="62">
        <f t="shared" si="4"/>
        <v>0</v>
      </c>
    </row>
    <row r="14" spans="1:12">
      <c r="A14" s="119"/>
      <c r="B14" s="120"/>
      <c r="C14" s="4"/>
      <c r="D14" s="4"/>
      <c r="E14" s="4"/>
      <c r="F14" s="5"/>
      <c r="G14" s="5"/>
      <c r="H14" s="61"/>
      <c r="I14" s="62"/>
      <c r="J14" s="62"/>
      <c r="K14" s="62"/>
      <c r="L14" s="62"/>
    </row>
    <row r="15" spans="1:12">
      <c r="A15" s="254">
        <v>0</v>
      </c>
      <c r="B15" s="124">
        <v>715120</v>
      </c>
      <c r="C15" s="9" t="s">
        <v>33</v>
      </c>
      <c r="D15" s="10" t="s">
        <v>2083</v>
      </c>
      <c r="E15" s="10" t="s">
        <v>7</v>
      </c>
      <c r="F15" s="116">
        <v>15.77</v>
      </c>
      <c r="G15" s="5">
        <f t="shared" si="0"/>
        <v>1655.85</v>
      </c>
      <c r="H15" s="89"/>
      <c r="I15" s="62">
        <f t="shared" si="1"/>
        <v>15.77</v>
      </c>
      <c r="J15" s="62">
        <f t="shared" si="2"/>
        <v>0</v>
      </c>
      <c r="K15" s="62">
        <f t="shared" si="3"/>
        <v>1655.85</v>
      </c>
      <c r="L15" s="62">
        <f t="shared" si="4"/>
        <v>0</v>
      </c>
    </row>
    <row r="16" spans="1:12">
      <c r="A16" s="254">
        <v>0</v>
      </c>
      <c r="B16" s="124">
        <v>715130</v>
      </c>
      <c r="C16" s="9" t="s">
        <v>34</v>
      </c>
      <c r="D16" s="10" t="s">
        <v>2083</v>
      </c>
      <c r="E16" s="10" t="s">
        <v>7</v>
      </c>
      <c r="F16" s="116">
        <v>15.77</v>
      </c>
      <c r="G16" s="5">
        <f t="shared" si="0"/>
        <v>1655.85</v>
      </c>
      <c r="H16" s="89"/>
      <c r="I16" s="62">
        <f t="shared" si="1"/>
        <v>15.77</v>
      </c>
      <c r="J16" s="62">
        <f t="shared" si="2"/>
        <v>0</v>
      </c>
      <c r="K16" s="62">
        <f t="shared" si="3"/>
        <v>1655.85</v>
      </c>
      <c r="L16" s="62">
        <f t="shared" si="4"/>
        <v>0</v>
      </c>
    </row>
    <row r="17" spans="1:12">
      <c r="A17" s="254">
        <v>0</v>
      </c>
      <c r="B17" s="124">
        <v>715140</v>
      </c>
      <c r="C17" s="9" t="s">
        <v>35</v>
      </c>
      <c r="D17" s="10" t="s">
        <v>2083</v>
      </c>
      <c r="E17" s="10" t="s">
        <v>7</v>
      </c>
      <c r="F17" s="116">
        <v>15.77</v>
      </c>
      <c r="G17" s="5">
        <f t="shared" si="0"/>
        <v>1655.85</v>
      </c>
      <c r="H17" s="89"/>
      <c r="I17" s="62">
        <f t="shared" si="1"/>
        <v>15.77</v>
      </c>
      <c r="J17" s="62">
        <f t="shared" si="2"/>
        <v>0</v>
      </c>
      <c r="K17" s="62">
        <f t="shared" si="3"/>
        <v>1655.85</v>
      </c>
      <c r="L17" s="62">
        <f t="shared" si="4"/>
        <v>0</v>
      </c>
    </row>
    <row r="18" spans="1:12">
      <c r="A18" s="254">
        <v>0</v>
      </c>
      <c r="B18" s="124">
        <v>715150</v>
      </c>
      <c r="C18" s="9" t="s">
        <v>36</v>
      </c>
      <c r="D18" s="10" t="s">
        <v>2083</v>
      </c>
      <c r="E18" s="10" t="s">
        <v>7</v>
      </c>
      <c r="F18" s="116">
        <v>15.77</v>
      </c>
      <c r="G18" s="5">
        <f t="shared" si="0"/>
        <v>1655.85</v>
      </c>
      <c r="H18" s="89"/>
      <c r="I18" s="62">
        <f t="shared" si="1"/>
        <v>15.77</v>
      </c>
      <c r="J18" s="62">
        <f t="shared" si="2"/>
        <v>0</v>
      </c>
      <c r="K18" s="62">
        <f t="shared" si="3"/>
        <v>1655.85</v>
      </c>
      <c r="L18" s="62">
        <f t="shared" si="4"/>
        <v>0</v>
      </c>
    </row>
    <row r="19" spans="1:12">
      <c r="A19" s="254"/>
      <c r="B19" s="124"/>
      <c r="C19" s="9"/>
      <c r="D19" s="10"/>
      <c r="E19" s="10"/>
      <c r="F19" s="116"/>
      <c r="G19" s="5"/>
      <c r="H19" s="89"/>
      <c r="I19" s="62"/>
      <c r="J19" s="62"/>
      <c r="K19" s="62"/>
      <c r="L19" s="62"/>
    </row>
    <row r="20" spans="1:12">
      <c r="A20" s="119">
        <v>0</v>
      </c>
      <c r="B20" s="123">
        <v>715220</v>
      </c>
      <c r="C20" s="6" t="s">
        <v>37</v>
      </c>
      <c r="D20" s="6" t="s">
        <v>2083</v>
      </c>
      <c r="E20" s="6" t="s">
        <v>7</v>
      </c>
      <c r="F20" s="7">
        <v>11.22</v>
      </c>
      <c r="G20" s="5">
        <f t="shared" si="0"/>
        <v>1178.0999999999999</v>
      </c>
      <c r="H20" s="61"/>
      <c r="I20" s="62">
        <f t="shared" si="1"/>
        <v>11.22</v>
      </c>
      <c r="J20" s="62">
        <f t="shared" si="2"/>
        <v>0</v>
      </c>
      <c r="K20" s="62">
        <f t="shared" si="3"/>
        <v>1178.0999999999999</v>
      </c>
      <c r="L20" s="62">
        <f t="shared" si="4"/>
        <v>0</v>
      </c>
    </row>
    <row r="21" spans="1:12">
      <c r="A21" s="119">
        <v>0</v>
      </c>
      <c r="B21" s="120">
        <v>715230</v>
      </c>
      <c r="C21" s="4" t="s">
        <v>38</v>
      </c>
      <c r="D21" s="4" t="s">
        <v>2083</v>
      </c>
      <c r="E21" s="4" t="s">
        <v>7</v>
      </c>
      <c r="F21" s="5">
        <v>11.22</v>
      </c>
      <c r="G21" s="5">
        <f t="shared" si="0"/>
        <v>1178.0999999999999</v>
      </c>
      <c r="H21" s="61"/>
      <c r="I21" s="62">
        <f t="shared" si="1"/>
        <v>11.22</v>
      </c>
      <c r="J21" s="62">
        <f t="shared" si="2"/>
        <v>0</v>
      </c>
      <c r="K21" s="62">
        <f t="shared" si="3"/>
        <v>1178.0999999999999</v>
      </c>
      <c r="L21" s="62">
        <f t="shared" si="4"/>
        <v>0</v>
      </c>
    </row>
    <row r="22" spans="1:12">
      <c r="A22" s="119">
        <v>0</v>
      </c>
      <c r="B22" s="120">
        <v>715240</v>
      </c>
      <c r="C22" s="4" t="s">
        <v>39</v>
      </c>
      <c r="D22" s="4" t="s">
        <v>2083</v>
      </c>
      <c r="E22" s="4" t="s">
        <v>7</v>
      </c>
      <c r="F22" s="5">
        <v>11.22</v>
      </c>
      <c r="G22" s="5">
        <f t="shared" si="0"/>
        <v>1178.0999999999999</v>
      </c>
      <c r="H22" s="61"/>
      <c r="I22" s="62">
        <f t="shared" si="1"/>
        <v>11.22</v>
      </c>
      <c r="J22" s="62">
        <f t="shared" si="2"/>
        <v>0</v>
      </c>
      <c r="K22" s="62">
        <f t="shared" si="3"/>
        <v>1178.0999999999999</v>
      </c>
      <c r="L22" s="62">
        <f t="shared" si="4"/>
        <v>0</v>
      </c>
    </row>
    <row r="23" spans="1:12">
      <c r="A23" s="119">
        <v>0</v>
      </c>
      <c r="B23" s="120">
        <v>715250</v>
      </c>
      <c r="C23" s="4" t="s">
        <v>40</v>
      </c>
      <c r="D23" s="4" t="s">
        <v>2083</v>
      </c>
      <c r="E23" s="4" t="s">
        <v>7</v>
      </c>
      <c r="F23" s="5">
        <v>11.22</v>
      </c>
      <c r="G23" s="5">
        <f t="shared" si="0"/>
        <v>1178.0999999999999</v>
      </c>
      <c r="H23" s="61"/>
      <c r="I23" s="62">
        <f t="shared" si="1"/>
        <v>11.22</v>
      </c>
      <c r="J23" s="62">
        <f t="shared" si="2"/>
        <v>0</v>
      </c>
      <c r="K23" s="62">
        <f t="shared" si="3"/>
        <v>1178.0999999999999</v>
      </c>
      <c r="L23" s="62">
        <f t="shared" si="4"/>
        <v>0</v>
      </c>
    </row>
    <row r="24" spans="1:12">
      <c r="A24" s="119"/>
      <c r="B24" s="120"/>
      <c r="C24" s="4"/>
      <c r="D24" s="4"/>
      <c r="E24" s="4"/>
      <c r="F24" s="5"/>
      <c r="G24" s="5"/>
      <c r="H24" s="61"/>
      <c r="I24" s="62"/>
      <c r="J24" s="62"/>
      <c r="K24" s="62"/>
      <c r="L24" s="62"/>
    </row>
    <row r="25" spans="1:12" ht="16.3" thickBot="1">
      <c r="A25" s="119"/>
      <c r="B25" s="346" t="s">
        <v>3152</v>
      </c>
      <c r="C25" s="347"/>
      <c r="D25" s="347"/>
      <c r="E25" s="347"/>
      <c r="F25" s="347"/>
      <c r="G25" s="306"/>
      <c r="H25" s="61"/>
      <c r="I25" s="62"/>
      <c r="J25" s="62"/>
      <c r="K25" s="62"/>
      <c r="L25" s="62"/>
    </row>
    <row r="26" spans="1:12" ht="12.45" thickBot="1">
      <c r="A26" s="119"/>
      <c r="B26" s="338" t="s">
        <v>4599</v>
      </c>
      <c r="C26" s="339"/>
      <c r="D26" s="339"/>
      <c r="E26" s="339"/>
      <c r="F26" s="340"/>
      <c r="G26" s="265"/>
      <c r="H26" s="61"/>
      <c r="I26" s="62"/>
      <c r="J26" s="62"/>
      <c r="K26" s="62"/>
      <c r="L26" s="62"/>
    </row>
    <row r="27" spans="1:12">
      <c r="A27" s="119">
        <v>0</v>
      </c>
      <c r="B27" s="120">
        <v>721122</v>
      </c>
      <c r="C27" s="4" t="s">
        <v>3058</v>
      </c>
      <c r="D27" s="4" t="s">
        <v>2075</v>
      </c>
      <c r="E27" s="4" t="s">
        <v>1552</v>
      </c>
      <c r="F27" s="5">
        <v>18.899999999999999</v>
      </c>
      <c r="G27" s="5">
        <f t="shared" ref="G27:G30" si="5">ROUND(F27*Курс_EUR,2)</f>
        <v>1984.5</v>
      </c>
      <c r="H27" s="61"/>
      <c r="I27" s="62">
        <f t="shared" ref="I27:I30" si="6">F27*(1-Скидка_RP_СИЗ)</f>
        <v>18.899999999999999</v>
      </c>
      <c r="J27" s="62">
        <f t="shared" ref="J27:J30" si="7">I27*H27</f>
        <v>0</v>
      </c>
      <c r="K27" s="62">
        <f t="shared" ref="K27:K30" si="8">G27*(1-Скидка_RP_СИЗ)</f>
        <v>1984.5</v>
      </c>
      <c r="L27" s="62">
        <f t="shared" si="4"/>
        <v>0</v>
      </c>
    </row>
    <row r="28" spans="1:12">
      <c r="A28" s="119">
        <v>0</v>
      </c>
      <c r="B28" s="120">
        <v>721132</v>
      </c>
      <c r="C28" s="4" t="s">
        <v>3059</v>
      </c>
      <c r="D28" s="4" t="s">
        <v>2075</v>
      </c>
      <c r="E28" s="4" t="s">
        <v>1552</v>
      </c>
      <c r="F28" s="5">
        <v>18.899999999999999</v>
      </c>
      <c r="G28" s="5">
        <f t="shared" si="5"/>
        <v>1984.5</v>
      </c>
      <c r="H28" s="61"/>
      <c r="I28" s="62">
        <f t="shared" si="6"/>
        <v>18.899999999999999</v>
      </c>
      <c r="J28" s="62">
        <f t="shared" si="7"/>
        <v>0</v>
      </c>
      <c r="K28" s="62">
        <f t="shared" si="8"/>
        <v>1984.5</v>
      </c>
      <c r="L28" s="62">
        <f t="shared" si="4"/>
        <v>0</v>
      </c>
    </row>
    <row r="29" spans="1:12">
      <c r="A29" s="119">
        <v>0</v>
      </c>
      <c r="B29" s="120">
        <v>721142</v>
      </c>
      <c r="C29" s="4" t="s">
        <v>3060</v>
      </c>
      <c r="D29" s="4" t="s">
        <v>2075</v>
      </c>
      <c r="E29" s="4" t="s">
        <v>1552</v>
      </c>
      <c r="F29" s="5">
        <v>18.899999999999999</v>
      </c>
      <c r="G29" s="5">
        <f t="shared" si="5"/>
        <v>1984.5</v>
      </c>
      <c r="H29" s="61"/>
      <c r="I29" s="62">
        <f t="shared" si="6"/>
        <v>18.899999999999999</v>
      </c>
      <c r="J29" s="62">
        <f t="shared" si="7"/>
        <v>0</v>
      </c>
      <c r="K29" s="62">
        <f t="shared" si="8"/>
        <v>1984.5</v>
      </c>
      <c r="L29" s="62">
        <f t="shared" si="4"/>
        <v>0</v>
      </c>
    </row>
    <row r="30" spans="1:12">
      <c r="A30" s="119">
        <v>0</v>
      </c>
      <c r="B30" s="120">
        <v>721152</v>
      </c>
      <c r="C30" s="4" t="s">
        <v>3061</v>
      </c>
      <c r="D30" s="4" t="s">
        <v>3062</v>
      </c>
      <c r="E30" s="4" t="s">
        <v>3063</v>
      </c>
      <c r="F30" s="5">
        <v>18.899999999999999</v>
      </c>
      <c r="G30" s="5">
        <f t="shared" si="5"/>
        <v>1984.5</v>
      </c>
      <c r="H30" s="61"/>
      <c r="I30" s="62">
        <f t="shared" si="6"/>
        <v>18.899999999999999</v>
      </c>
      <c r="J30" s="62">
        <f t="shared" si="7"/>
        <v>0</v>
      </c>
      <c r="K30" s="62">
        <f t="shared" si="8"/>
        <v>1984.5</v>
      </c>
      <c r="L30" s="62">
        <f t="shared" si="4"/>
        <v>0</v>
      </c>
    </row>
    <row r="31" spans="1:12">
      <c r="A31" s="119">
        <v>0</v>
      </c>
      <c r="B31" s="120">
        <v>721162</v>
      </c>
      <c r="C31" s="4" t="s">
        <v>4733</v>
      </c>
      <c r="D31" s="4" t="s">
        <v>1866</v>
      </c>
      <c r="E31" s="4" t="s">
        <v>2068</v>
      </c>
      <c r="F31" s="5">
        <v>9.9</v>
      </c>
      <c r="G31" s="5">
        <f t="shared" ref="G31:G49" si="9">ROUND(F31*Курс_EUR,2)</f>
        <v>1039.5</v>
      </c>
      <c r="H31" s="61"/>
      <c r="I31" s="62">
        <f t="shared" ref="I31:I49" si="10">F31*(1-Скидка_RP_СИЗ)</f>
        <v>9.9</v>
      </c>
      <c r="J31" s="62">
        <f t="shared" ref="J31:J49" si="11">I31*H31</f>
        <v>0</v>
      </c>
      <c r="K31" s="62">
        <f t="shared" ref="K31:K49" si="12">G31*(1-Скидка_RP_СИЗ)</f>
        <v>1039.5</v>
      </c>
      <c r="L31" s="62">
        <f t="shared" ref="L31:L49" si="13">H31*K31</f>
        <v>0</v>
      </c>
    </row>
    <row r="32" spans="1:12">
      <c r="A32" s="119">
        <v>0</v>
      </c>
      <c r="B32" s="120">
        <v>721163</v>
      </c>
      <c r="C32" s="4" t="s">
        <v>4734</v>
      </c>
      <c r="D32" s="4" t="s">
        <v>1866</v>
      </c>
      <c r="E32" s="4" t="s">
        <v>2068</v>
      </c>
      <c r="F32" s="5">
        <v>9.9</v>
      </c>
      <c r="G32" s="5">
        <f t="shared" si="9"/>
        <v>1039.5</v>
      </c>
      <c r="H32" s="61"/>
      <c r="I32" s="62">
        <f t="shared" si="10"/>
        <v>9.9</v>
      </c>
      <c r="J32" s="62">
        <f t="shared" si="11"/>
        <v>0</v>
      </c>
      <c r="K32" s="62">
        <f t="shared" si="12"/>
        <v>1039.5</v>
      </c>
      <c r="L32" s="62">
        <f t="shared" si="13"/>
        <v>0</v>
      </c>
    </row>
    <row r="33" spans="1:12">
      <c r="A33" s="119">
        <v>0</v>
      </c>
      <c r="B33" s="120">
        <v>721164</v>
      </c>
      <c r="C33" s="4" t="s">
        <v>4735</v>
      </c>
      <c r="D33" s="4" t="s">
        <v>1866</v>
      </c>
      <c r="E33" s="4" t="s">
        <v>2068</v>
      </c>
      <c r="F33" s="5">
        <v>9.9</v>
      </c>
      <c r="G33" s="5">
        <f t="shared" si="9"/>
        <v>1039.5</v>
      </c>
      <c r="H33" s="61"/>
      <c r="I33" s="62">
        <f t="shared" si="10"/>
        <v>9.9</v>
      </c>
      <c r="J33" s="62">
        <f t="shared" si="11"/>
        <v>0</v>
      </c>
      <c r="K33" s="62">
        <f t="shared" si="12"/>
        <v>1039.5</v>
      </c>
      <c r="L33" s="62">
        <f t="shared" si="13"/>
        <v>0</v>
      </c>
    </row>
    <row r="34" spans="1:12">
      <c r="A34" s="119"/>
      <c r="B34" s="120"/>
      <c r="C34" s="4"/>
      <c r="D34" s="4"/>
      <c r="E34" s="4"/>
      <c r="F34" s="5"/>
      <c r="G34" s="5"/>
      <c r="H34" s="61"/>
      <c r="I34" s="62"/>
      <c r="J34" s="62"/>
      <c r="K34" s="62"/>
      <c r="L34" s="62"/>
    </row>
    <row r="35" spans="1:12">
      <c r="A35" s="119">
        <v>0</v>
      </c>
      <c r="B35" s="120">
        <v>721221</v>
      </c>
      <c r="C35" s="4" t="s">
        <v>3078</v>
      </c>
      <c r="D35" s="4" t="s">
        <v>2075</v>
      </c>
      <c r="E35" s="4" t="s">
        <v>1552</v>
      </c>
      <c r="F35" s="5">
        <v>16.34</v>
      </c>
      <c r="G35" s="5">
        <f t="shared" si="9"/>
        <v>1715.7</v>
      </c>
      <c r="H35" s="61"/>
      <c r="I35" s="62">
        <f t="shared" si="10"/>
        <v>16.34</v>
      </c>
      <c r="J35" s="62">
        <f t="shared" si="11"/>
        <v>0</v>
      </c>
      <c r="K35" s="62">
        <f t="shared" si="12"/>
        <v>1715.7</v>
      </c>
      <c r="L35" s="62">
        <f t="shared" si="13"/>
        <v>0</v>
      </c>
    </row>
    <row r="36" spans="1:12">
      <c r="A36" s="119">
        <v>0</v>
      </c>
      <c r="B36" s="120">
        <v>721231</v>
      </c>
      <c r="C36" s="4" t="s">
        <v>3079</v>
      </c>
      <c r="D36" s="4" t="s">
        <v>2075</v>
      </c>
      <c r="E36" s="4" t="s">
        <v>1552</v>
      </c>
      <c r="F36" s="5">
        <v>16.34</v>
      </c>
      <c r="G36" s="5">
        <f t="shared" si="9"/>
        <v>1715.7</v>
      </c>
      <c r="H36" s="61"/>
      <c r="I36" s="62">
        <f t="shared" si="10"/>
        <v>16.34</v>
      </c>
      <c r="J36" s="62">
        <f t="shared" si="11"/>
        <v>0</v>
      </c>
      <c r="K36" s="62">
        <f t="shared" si="12"/>
        <v>1715.7</v>
      </c>
      <c r="L36" s="62">
        <f t="shared" si="13"/>
        <v>0</v>
      </c>
    </row>
    <row r="37" spans="1:12">
      <c r="A37" s="119">
        <v>0</v>
      </c>
      <c r="B37" s="120">
        <v>721241</v>
      </c>
      <c r="C37" s="4" t="s">
        <v>3080</v>
      </c>
      <c r="D37" s="4" t="s">
        <v>2075</v>
      </c>
      <c r="E37" s="4" t="s">
        <v>1552</v>
      </c>
      <c r="F37" s="5">
        <v>16.34</v>
      </c>
      <c r="G37" s="5">
        <f t="shared" si="9"/>
        <v>1715.7</v>
      </c>
      <c r="H37" s="61"/>
      <c r="I37" s="62">
        <f t="shared" si="10"/>
        <v>16.34</v>
      </c>
      <c r="J37" s="62">
        <f t="shared" si="11"/>
        <v>0</v>
      </c>
      <c r="K37" s="62">
        <f t="shared" si="12"/>
        <v>1715.7</v>
      </c>
      <c r="L37" s="62">
        <f t="shared" si="13"/>
        <v>0</v>
      </c>
    </row>
    <row r="38" spans="1:12">
      <c r="A38" s="119">
        <v>0</v>
      </c>
      <c r="B38" s="120">
        <v>721251</v>
      </c>
      <c r="C38" s="4" t="s">
        <v>3064</v>
      </c>
      <c r="D38" s="4" t="s">
        <v>3062</v>
      </c>
      <c r="E38" s="4" t="s">
        <v>3063</v>
      </c>
      <c r="F38" s="5">
        <v>16.34</v>
      </c>
      <c r="G38" s="5">
        <f t="shared" si="9"/>
        <v>1715.7</v>
      </c>
      <c r="H38" s="61"/>
      <c r="I38" s="62">
        <f t="shared" si="10"/>
        <v>16.34</v>
      </c>
      <c r="J38" s="62">
        <f t="shared" si="11"/>
        <v>0</v>
      </c>
      <c r="K38" s="62">
        <f t="shared" si="12"/>
        <v>1715.7</v>
      </c>
      <c r="L38" s="62">
        <f t="shared" si="13"/>
        <v>0</v>
      </c>
    </row>
    <row r="39" spans="1:12">
      <c r="A39" s="119">
        <v>0</v>
      </c>
      <c r="B39" s="120">
        <v>721262</v>
      </c>
      <c r="C39" s="4" t="s">
        <v>4736</v>
      </c>
      <c r="D39" s="4" t="s">
        <v>1866</v>
      </c>
      <c r="E39" s="4" t="s">
        <v>2068</v>
      </c>
      <c r="F39" s="5">
        <v>8.73</v>
      </c>
      <c r="G39" s="5">
        <f t="shared" si="9"/>
        <v>916.65</v>
      </c>
      <c r="H39" s="61"/>
      <c r="I39" s="62">
        <f t="shared" si="10"/>
        <v>8.73</v>
      </c>
      <c r="J39" s="62">
        <f t="shared" si="11"/>
        <v>0</v>
      </c>
      <c r="K39" s="62">
        <f t="shared" si="12"/>
        <v>916.65</v>
      </c>
      <c r="L39" s="62">
        <f t="shared" si="13"/>
        <v>0</v>
      </c>
    </row>
    <row r="40" spans="1:12">
      <c r="A40" s="119">
        <v>0</v>
      </c>
      <c r="B40" s="120">
        <v>721263</v>
      </c>
      <c r="C40" s="4" t="s">
        <v>4737</v>
      </c>
      <c r="D40" s="4" t="s">
        <v>1866</v>
      </c>
      <c r="E40" s="4" t="s">
        <v>2068</v>
      </c>
      <c r="F40" s="5">
        <v>8.73</v>
      </c>
      <c r="G40" s="5">
        <f t="shared" si="9"/>
        <v>916.65</v>
      </c>
      <c r="H40" s="61"/>
      <c r="I40" s="62">
        <f t="shared" si="10"/>
        <v>8.73</v>
      </c>
      <c r="J40" s="62">
        <f t="shared" si="11"/>
        <v>0</v>
      </c>
      <c r="K40" s="62">
        <f t="shared" si="12"/>
        <v>916.65</v>
      </c>
      <c r="L40" s="62">
        <f t="shared" si="13"/>
        <v>0</v>
      </c>
    </row>
    <row r="41" spans="1:12">
      <c r="A41" s="119">
        <v>0</v>
      </c>
      <c r="B41" s="120">
        <v>721264</v>
      </c>
      <c r="C41" s="4" t="s">
        <v>4738</v>
      </c>
      <c r="D41" s="4" t="s">
        <v>1866</v>
      </c>
      <c r="E41" s="4" t="s">
        <v>2068</v>
      </c>
      <c r="F41" s="5">
        <v>8.73</v>
      </c>
      <c r="G41" s="5">
        <f t="shared" si="9"/>
        <v>916.65</v>
      </c>
      <c r="H41" s="61"/>
      <c r="I41" s="62">
        <f t="shared" si="10"/>
        <v>8.73</v>
      </c>
      <c r="J41" s="62">
        <f t="shared" si="11"/>
        <v>0</v>
      </c>
      <c r="K41" s="62">
        <f t="shared" si="12"/>
        <v>916.65</v>
      </c>
      <c r="L41" s="62">
        <f t="shared" si="13"/>
        <v>0</v>
      </c>
    </row>
    <row r="42" spans="1:12">
      <c r="A42" s="119"/>
      <c r="B42" s="120"/>
      <c r="C42" s="4"/>
      <c r="D42" s="4"/>
      <c r="E42" s="4"/>
      <c r="F42" s="5"/>
      <c r="G42" s="5"/>
      <c r="H42" s="61"/>
      <c r="I42" s="62"/>
      <c r="J42" s="62"/>
      <c r="K42" s="62"/>
      <c r="L42" s="62"/>
    </row>
    <row r="43" spans="1:12">
      <c r="A43" s="119">
        <v>0</v>
      </c>
      <c r="B43" s="120">
        <v>721421</v>
      </c>
      <c r="C43" s="4" t="s">
        <v>41</v>
      </c>
      <c r="D43" s="4" t="s">
        <v>2075</v>
      </c>
      <c r="E43" s="4" t="s">
        <v>1552</v>
      </c>
      <c r="F43" s="5">
        <v>14.06</v>
      </c>
      <c r="G43" s="5">
        <f t="shared" si="9"/>
        <v>1476.3</v>
      </c>
      <c r="H43" s="61"/>
      <c r="I43" s="62">
        <f t="shared" si="10"/>
        <v>14.06</v>
      </c>
      <c r="J43" s="62">
        <f t="shared" si="11"/>
        <v>0</v>
      </c>
      <c r="K43" s="62">
        <f t="shared" si="12"/>
        <v>1476.3</v>
      </c>
      <c r="L43" s="62">
        <f t="shared" si="13"/>
        <v>0</v>
      </c>
    </row>
    <row r="44" spans="1:12">
      <c r="A44" s="119">
        <v>0</v>
      </c>
      <c r="B44" s="120">
        <v>721431</v>
      </c>
      <c r="C44" s="4" t="s">
        <v>42</v>
      </c>
      <c r="D44" s="4" t="s">
        <v>2075</v>
      </c>
      <c r="E44" s="4" t="s">
        <v>1552</v>
      </c>
      <c r="F44" s="5">
        <v>14.06</v>
      </c>
      <c r="G44" s="5">
        <f t="shared" si="9"/>
        <v>1476.3</v>
      </c>
      <c r="H44" s="61"/>
      <c r="I44" s="62">
        <f t="shared" si="10"/>
        <v>14.06</v>
      </c>
      <c r="J44" s="62">
        <f t="shared" si="11"/>
        <v>0</v>
      </c>
      <c r="K44" s="62">
        <f t="shared" si="12"/>
        <v>1476.3</v>
      </c>
      <c r="L44" s="62">
        <f t="shared" si="13"/>
        <v>0</v>
      </c>
    </row>
    <row r="45" spans="1:12">
      <c r="A45" s="119">
        <v>0</v>
      </c>
      <c r="B45" s="120">
        <v>721441</v>
      </c>
      <c r="C45" s="4" t="s">
        <v>43</v>
      </c>
      <c r="D45" s="4" t="s">
        <v>2075</v>
      </c>
      <c r="E45" s="4" t="s">
        <v>1552</v>
      </c>
      <c r="F45" s="5">
        <v>14.06</v>
      </c>
      <c r="G45" s="5">
        <f t="shared" si="9"/>
        <v>1476.3</v>
      </c>
      <c r="H45" s="61"/>
      <c r="I45" s="62">
        <f t="shared" si="10"/>
        <v>14.06</v>
      </c>
      <c r="J45" s="62">
        <f t="shared" si="11"/>
        <v>0</v>
      </c>
      <c r="K45" s="62">
        <f t="shared" si="12"/>
        <v>1476.3</v>
      </c>
      <c r="L45" s="62">
        <f t="shared" si="13"/>
        <v>0</v>
      </c>
    </row>
    <row r="46" spans="1:12">
      <c r="A46" s="119">
        <v>0</v>
      </c>
      <c r="B46" s="120">
        <v>721451</v>
      </c>
      <c r="C46" s="4" t="s">
        <v>3065</v>
      </c>
      <c r="D46" s="4" t="s">
        <v>3062</v>
      </c>
      <c r="E46" s="4" t="s">
        <v>3063</v>
      </c>
      <c r="F46" s="5">
        <v>14.06</v>
      </c>
      <c r="G46" s="5">
        <f t="shared" si="9"/>
        <v>1476.3</v>
      </c>
      <c r="H46" s="61"/>
      <c r="I46" s="62">
        <f t="shared" si="10"/>
        <v>14.06</v>
      </c>
      <c r="J46" s="62">
        <f t="shared" si="11"/>
        <v>0</v>
      </c>
      <c r="K46" s="62">
        <f t="shared" si="12"/>
        <v>1476.3</v>
      </c>
      <c r="L46" s="62">
        <f t="shared" si="13"/>
        <v>0</v>
      </c>
    </row>
    <row r="47" spans="1:12">
      <c r="A47" s="119">
        <v>0</v>
      </c>
      <c r="B47" s="120">
        <v>721462</v>
      </c>
      <c r="C47" s="4" t="s">
        <v>4739</v>
      </c>
      <c r="D47" s="4" t="s">
        <v>1866</v>
      </c>
      <c r="E47" s="4" t="s">
        <v>2068</v>
      </c>
      <c r="F47" s="5">
        <v>7.61</v>
      </c>
      <c r="G47" s="5">
        <f t="shared" si="9"/>
        <v>799.05</v>
      </c>
      <c r="H47" s="61"/>
      <c r="I47" s="62">
        <f t="shared" si="10"/>
        <v>7.61</v>
      </c>
      <c r="J47" s="62">
        <f t="shared" si="11"/>
        <v>0</v>
      </c>
      <c r="K47" s="62">
        <f t="shared" si="12"/>
        <v>799.05</v>
      </c>
      <c r="L47" s="62">
        <f t="shared" si="13"/>
        <v>0</v>
      </c>
    </row>
    <row r="48" spans="1:12">
      <c r="A48" s="119">
        <v>0</v>
      </c>
      <c r="B48" s="120">
        <v>721463</v>
      </c>
      <c r="C48" s="4" t="s">
        <v>4740</v>
      </c>
      <c r="D48" s="4" t="s">
        <v>1866</v>
      </c>
      <c r="E48" s="4" t="s">
        <v>2068</v>
      </c>
      <c r="F48" s="5">
        <v>7.61</v>
      </c>
      <c r="G48" s="5">
        <f t="shared" si="9"/>
        <v>799.05</v>
      </c>
      <c r="H48" s="61"/>
      <c r="I48" s="62">
        <f t="shared" si="10"/>
        <v>7.61</v>
      </c>
      <c r="J48" s="62">
        <f t="shared" si="11"/>
        <v>0</v>
      </c>
      <c r="K48" s="62">
        <f t="shared" si="12"/>
        <v>799.05</v>
      </c>
      <c r="L48" s="62">
        <f t="shared" si="13"/>
        <v>0</v>
      </c>
    </row>
    <row r="49" spans="1:12">
      <c r="A49" s="119">
        <v>0</v>
      </c>
      <c r="B49" s="120">
        <v>721464</v>
      </c>
      <c r="C49" s="4" t="s">
        <v>4741</v>
      </c>
      <c r="D49" s="4" t="s">
        <v>1866</v>
      </c>
      <c r="E49" s="4" t="s">
        <v>2068</v>
      </c>
      <c r="F49" s="5">
        <v>7.61</v>
      </c>
      <c r="G49" s="5">
        <f t="shared" si="9"/>
        <v>799.05</v>
      </c>
      <c r="H49" s="61"/>
      <c r="I49" s="62">
        <f t="shared" si="10"/>
        <v>7.61</v>
      </c>
      <c r="J49" s="62">
        <f t="shared" si="11"/>
        <v>0</v>
      </c>
      <c r="K49" s="62">
        <f t="shared" si="12"/>
        <v>799.05</v>
      </c>
      <c r="L49" s="62">
        <f t="shared" si="13"/>
        <v>0</v>
      </c>
    </row>
    <row r="50" spans="1:12" ht="12.45" thickBot="1">
      <c r="A50" s="119"/>
      <c r="B50" s="120"/>
      <c r="C50" s="4"/>
      <c r="D50" s="4"/>
      <c r="E50" s="4"/>
      <c r="F50" s="5"/>
      <c r="G50" s="5"/>
      <c r="H50" s="61"/>
      <c r="I50" s="62"/>
      <c r="J50" s="62"/>
      <c r="K50" s="62"/>
      <c r="L50" s="62"/>
    </row>
    <row r="51" spans="1:12" ht="12.45" thickBot="1">
      <c r="A51" s="119"/>
      <c r="B51" s="338" t="s">
        <v>4600</v>
      </c>
      <c r="C51" s="339"/>
      <c r="D51" s="339"/>
      <c r="E51" s="339"/>
      <c r="F51" s="340"/>
      <c r="G51" s="265"/>
      <c r="H51" s="61"/>
      <c r="I51" s="62"/>
      <c r="J51" s="62"/>
      <c r="K51" s="62"/>
      <c r="L51" s="62"/>
    </row>
    <row r="52" spans="1:12">
      <c r="A52" s="119">
        <v>0</v>
      </c>
      <c r="B52" s="120">
        <v>723032</v>
      </c>
      <c r="C52" s="4" t="s">
        <v>4847</v>
      </c>
      <c r="D52" s="4" t="s">
        <v>4602</v>
      </c>
      <c r="E52" s="4" t="s">
        <v>1539</v>
      </c>
      <c r="F52" s="5">
        <v>0.69</v>
      </c>
      <c r="G52" s="5">
        <f t="shared" ref="G52" si="14">ROUND(F52*Курс_EUR,2)</f>
        <v>72.45</v>
      </c>
      <c r="H52" s="61"/>
      <c r="I52" s="62">
        <f>F52*(1-Скидка_RP_СИЗ)</f>
        <v>0.69</v>
      </c>
      <c r="J52" s="62">
        <f>I52*H52</f>
        <v>0</v>
      </c>
      <c r="K52" s="62">
        <f>G52*(1-Скидка_RP_СИЗ)</f>
        <v>72.45</v>
      </c>
      <c r="L52" s="62">
        <f t="shared" ref="L52" si="15">H52*K52</f>
        <v>0</v>
      </c>
    </row>
    <row r="53" spans="1:12">
      <c r="A53" s="119">
        <v>0</v>
      </c>
      <c r="B53" s="120">
        <v>723033</v>
      </c>
      <c r="C53" s="4" t="s">
        <v>4601</v>
      </c>
      <c r="D53" s="4" t="s">
        <v>4602</v>
      </c>
      <c r="E53" s="4" t="s">
        <v>1539</v>
      </c>
      <c r="F53" s="5">
        <v>0.69</v>
      </c>
      <c r="G53" s="5">
        <f t="shared" ref="G53:G79" si="16">ROUND(F53*Курс_EUR,2)</f>
        <v>72.45</v>
      </c>
      <c r="H53" s="61"/>
      <c r="I53" s="62">
        <f>F53*(1-Скидка_RP_СИЗ)</f>
        <v>0.69</v>
      </c>
      <c r="J53" s="62">
        <f>I53*H53</f>
        <v>0</v>
      </c>
      <c r="K53" s="62">
        <f>G53*(1-Скидка_RP_СИЗ)</f>
        <v>72.45</v>
      </c>
      <c r="L53" s="62">
        <f t="shared" si="4"/>
        <v>0</v>
      </c>
    </row>
    <row r="54" spans="1:12">
      <c r="A54" s="119">
        <v>0</v>
      </c>
      <c r="B54" s="120">
        <v>723034</v>
      </c>
      <c r="C54" s="4" t="s">
        <v>4603</v>
      </c>
      <c r="D54" s="4" t="s">
        <v>4602</v>
      </c>
      <c r="E54" s="4" t="s">
        <v>1539</v>
      </c>
      <c r="F54" s="5">
        <v>0.69</v>
      </c>
      <c r="G54" s="5">
        <f t="shared" si="16"/>
        <v>72.45</v>
      </c>
      <c r="H54" s="61"/>
      <c r="I54" s="62">
        <f>F54*(1-Скидка_RP_СИЗ)</f>
        <v>0.69</v>
      </c>
      <c r="J54" s="62">
        <f>I54*H54</f>
        <v>0</v>
      </c>
      <c r="K54" s="62">
        <f>G54*(1-Скидка_RP_СИЗ)</f>
        <v>72.45</v>
      </c>
      <c r="L54" s="62">
        <f t="shared" si="4"/>
        <v>0</v>
      </c>
    </row>
    <row r="55" spans="1:12">
      <c r="A55" s="119"/>
      <c r="B55" s="120"/>
      <c r="C55" s="4"/>
      <c r="D55" s="4"/>
      <c r="E55" s="4"/>
      <c r="F55" s="5"/>
      <c r="G55" s="5"/>
      <c r="H55" s="61"/>
      <c r="I55" s="62"/>
      <c r="J55" s="62"/>
      <c r="K55" s="62"/>
      <c r="L55" s="62"/>
    </row>
    <row r="56" spans="1:12">
      <c r="A56" s="119">
        <v>0</v>
      </c>
      <c r="B56" s="120">
        <v>723232</v>
      </c>
      <c r="C56" s="4" t="s">
        <v>4604</v>
      </c>
      <c r="D56" s="4" t="s">
        <v>4602</v>
      </c>
      <c r="E56" s="4" t="s">
        <v>1539</v>
      </c>
      <c r="F56" s="5">
        <v>1.21</v>
      </c>
      <c r="G56" s="5">
        <f t="shared" si="16"/>
        <v>127.05</v>
      </c>
      <c r="H56" s="61"/>
      <c r="I56" s="62">
        <f>F56*(1-Скидка_RP_СИЗ)</f>
        <v>1.21</v>
      </c>
      <c r="J56" s="62">
        <f>I56*H56</f>
        <v>0</v>
      </c>
      <c r="K56" s="62">
        <f>G56*(1-Скидка_RP_СИЗ)</f>
        <v>127.05</v>
      </c>
      <c r="L56" s="62">
        <f t="shared" si="4"/>
        <v>0</v>
      </c>
    </row>
    <row r="57" spans="1:12">
      <c r="A57" s="119">
        <v>0</v>
      </c>
      <c r="B57" s="120">
        <v>723233</v>
      </c>
      <c r="C57" s="4" t="s">
        <v>4605</v>
      </c>
      <c r="D57" s="4" t="s">
        <v>4602</v>
      </c>
      <c r="E57" s="4" t="s">
        <v>1539</v>
      </c>
      <c r="F57" s="5">
        <v>1.21</v>
      </c>
      <c r="G57" s="5">
        <f t="shared" si="16"/>
        <v>127.05</v>
      </c>
      <c r="H57" s="61"/>
      <c r="I57" s="62">
        <f>F57*(1-Скидка_RP_СИЗ)</f>
        <v>1.21</v>
      </c>
      <c r="J57" s="62">
        <f>I57*H57</f>
        <v>0</v>
      </c>
      <c r="K57" s="62">
        <f>G57*(1-Скидка_RP_СИЗ)</f>
        <v>127.05</v>
      </c>
      <c r="L57" s="62">
        <f t="shared" si="4"/>
        <v>0</v>
      </c>
    </row>
    <row r="58" spans="1:12">
      <c r="A58" s="119">
        <v>0</v>
      </c>
      <c r="B58" s="120">
        <v>723234</v>
      </c>
      <c r="C58" s="4" t="s">
        <v>4606</v>
      </c>
      <c r="D58" s="4" t="s">
        <v>4602</v>
      </c>
      <c r="E58" s="4" t="s">
        <v>1539</v>
      </c>
      <c r="F58" s="5">
        <v>1.21</v>
      </c>
      <c r="G58" s="5">
        <f t="shared" si="16"/>
        <v>127.05</v>
      </c>
      <c r="H58" s="61"/>
      <c r="I58" s="62">
        <f>F58*(1-Скидка_RP_СИЗ)</f>
        <v>1.21</v>
      </c>
      <c r="J58" s="62">
        <f>I58*H58</f>
        <v>0</v>
      </c>
      <c r="K58" s="62">
        <f>G58*(1-Скидка_RP_СИЗ)</f>
        <v>127.05</v>
      </c>
      <c r="L58" s="62">
        <f t="shared" si="4"/>
        <v>0</v>
      </c>
    </row>
    <row r="59" spans="1:12">
      <c r="A59" s="119"/>
      <c r="B59" s="120"/>
      <c r="C59" s="4"/>
      <c r="D59" s="4"/>
      <c r="E59" s="4"/>
      <c r="F59" s="5"/>
      <c r="G59" s="5"/>
      <c r="H59" s="61"/>
      <c r="I59" s="62"/>
      <c r="J59" s="62"/>
      <c r="K59" s="62"/>
      <c r="L59" s="62"/>
    </row>
    <row r="60" spans="1:12">
      <c r="A60" s="119">
        <v>0</v>
      </c>
      <c r="B60" s="120">
        <v>723333</v>
      </c>
      <c r="C60" s="4" t="s">
        <v>4607</v>
      </c>
      <c r="D60" s="4" t="s">
        <v>4602</v>
      </c>
      <c r="E60" s="4" t="s">
        <v>1539</v>
      </c>
      <c r="F60" s="5">
        <v>1.47</v>
      </c>
      <c r="G60" s="5">
        <f t="shared" si="16"/>
        <v>154.35</v>
      </c>
      <c r="H60" s="61"/>
      <c r="I60" s="62">
        <f>F60*(1-Скидка_RP_СИЗ)</f>
        <v>1.47</v>
      </c>
      <c r="J60" s="62">
        <f>I60*H60</f>
        <v>0</v>
      </c>
      <c r="K60" s="62">
        <f>G60*(1-Скидка_RP_СИЗ)</f>
        <v>154.35</v>
      </c>
      <c r="L60" s="62">
        <f t="shared" si="4"/>
        <v>0</v>
      </c>
    </row>
    <row r="61" spans="1:12">
      <c r="A61" s="119">
        <v>0</v>
      </c>
      <c r="B61" s="120">
        <v>723334</v>
      </c>
      <c r="C61" s="4" t="s">
        <v>4608</v>
      </c>
      <c r="D61" s="4" t="s">
        <v>4602</v>
      </c>
      <c r="E61" s="4" t="s">
        <v>1539</v>
      </c>
      <c r="F61" s="5">
        <v>1.47</v>
      </c>
      <c r="G61" s="5">
        <f t="shared" si="16"/>
        <v>154.35</v>
      </c>
      <c r="H61" s="61"/>
      <c r="I61" s="62">
        <f>F61*(1-Скидка_RP_СИЗ)</f>
        <v>1.47</v>
      </c>
      <c r="J61" s="62">
        <f>I61*H61</f>
        <v>0</v>
      </c>
      <c r="K61" s="62">
        <f>G61*(1-Скидка_RP_СИЗ)</f>
        <v>154.35</v>
      </c>
      <c r="L61" s="62">
        <f t="shared" si="4"/>
        <v>0</v>
      </c>
    </row>
    <row r="62" spans="1:12">
      <c r="A62" s="119"/>
      <c r="B62" s="120"/>
      <c r="C62" s="4"/>
      <c r="D62" s="4"/>
      <c r="E62" s="4"/>
      <c r="F62" s="5"/>
      <c r="G62" s="5"/>
      <c r="H62" s="61"/>
      <c r="I62" s="62"/>
      <c r="J62" s="62"/>
      <c r="K62" s="62"/>
      <c r="L62" s="62"/>
    </row>
    <row r="63" spans="1:12">
      <c r="A63" s="119">
        <v>0</v>
      </c>
      <c r="B63" s="120">
        <v>723632</v>
      </c>
      <c r="C63" s="4" t="s">
        <v>4609</v>
      </c>
      <c r="D63" s="4" t="s">
        <v>4602</v>
      </c>
      <c r="E63" s="4" t="s">
        <v>1539</v>
      </c>
      <c r="F63" s="5">
        <v>1.35</v>
      </c>
      <c r="G63" s="5">
        <f t="shared" si="16"/>
        <v>141.75</v>
      </c>
      <c r="H63" s="61"/>
      <c r="I63" s="62">
        <f>F63*(1-Скидка_RP_СИЗ)</f>
        <v>1.35</v>
      </c>
      <c r="J63" s="62">
        <f>I63*H63</f>
        <v>0</v>
      </c>
      <c r="K63" s="62">
        <f>G63*(1-Скидка_RP_СИЗ)</f>
        <v>141.75</v>
      </c>
      <c r="L63" s="62">
        <f t="shared" si="4"/>
        <v>0</v>
      </c>
    </row>
    <row r="64" spans="1:12">
      <c r="A64" s="119">
        <v>0</v>
      </c>
      <c r="B64" s="120">
        <v>723633</v>
      </c>
      <c r="C64" s="4" t="s">
        <v>4610</v>
      </c>
      <c r="D64" s="4" t="s">
        <v>4602</v>
      </c>
      <c r="E64" s="4" t="s">
        <v>1539</v>
      </c>
      <c r="F64" s="5">
        <v>1.35</v>
      </c>
      <c r="G64" s="5">
        <f t="shared" si="16"/>
        <v>141.75</v>
      </c>
      <c r="H64" s="61"/>
      <c r="I64" s="62">
        <f>F64*(1-Скидка_RP_СИЗ)</f>
        <v>1.35</v>
      </c>
      <c r="J64" s="62">
        <f>I64*H64</f>
        <v>0</v>
      </c>
      <c r="K64" s="62">
        <f>G64*(1-Скидка_RP_СИЗ)</f>
        <v>141.75</v>
      </c>
      <c r="L64" s="62">
        <f t="shared" si="4"/>
        <v>0</v>
      </c>
    </row>
    <row r="65" spans="1:12">
      <c r="A65" s="119">
        <v>0</v>
      </c>
      <c r="B65" s="120">
        <v>723634</v>
      </c>
      <c r="C65" s="4" t="s">
        <v>4611</v>
      </c>
      <c r="D65" s="4" t="s">
        <v>4602</v>
      </c>
      <c r="E65" s="4" t="s">
        <v>1539</v>
      </c>
      <c r="F65" s="5">
        <v>1.35</v>
      </c>
      <c r="G65" s="5">
        <f t="shared" si="16"/>
        <v>141.75</v>
      </c>
      <c r="H65" s="61"/>
      <c r="I65" s="62">
        <f>F65*(1-Скидка_RP_СИЗ)</f>
        <v>1.35</v>
      </c>
      <c r="J65" s="62">
        <f>I65*H65</f>
        <v>0</v>
      </c>
      <c r="K65" s="62">
        <f>G65*(1-Скидка_RP_СИЗ)</f>
        <v>141.75</v>
      </c>
      <c r="L65" s="62">
        <f t="shared" si="4"/>
        <v>0</v>
      </c>
    </row>
    <row r="66" spans="1:12">
      <c r="A66" s="119"/>
      <c r="B66" s="120"/>
      <c r="C66" s="4"/>
      <c r="D66" s="4"/>
      <c r="E66" s="4"/>
      <c r="F66" s="5"/>
      <c r="G66" s="5"/>
      <c r="H66" s="61"/>
      <c r="I66" s="62"/>
      <c r="J66" s="62"/>
      <c r="K66" s="62"/>
      <c r="L66" s="62"/>
    </row>
    <row r="67" spans="1:12">
      <c r="A67" s="119">
        <v>0</v>
      </c>
      <c r="B67" s="120">
        <v>723732</v>
      </c>
      <c r="C67" s="4" t="s">
        <v>4612</v>
      </c>
      <c r="D67" s="4" t="s">
        <v>4613</v>
      </c>
      <c r="E67" s="4" t="s">
        <v>1539</v>
      </c>
      <c r="F67" s="5">
        <v>2.37</v>
      </c>
      <c r="G67" s="5">
        <f t="shared" si="16"/>
        <v>248.85</v>
      </c>
      <c r="H67" s="61"/>
      <c r="I67" s="62">
        <f>F67*(1-Скидка_RP_СИЗ)</f>
        <v>2.37</v>
      </c>
      <c r="J67" s="62">
        <f>I67*H67</f>
        <v>0</v>
      </c>
      <c r="K67" s="62">
        <f>G67*(1-Скидка_RP_СИЗ)</f>
        <v>248.85</v>
      </c>
      <c r="L67" s="62">
        <f t="shared" si="4"/>
        <v>0</v>
      </c>
    </row>
    <row r="68" spans="1:12">
      <c r="A68" s="119">
        <v>0</v>
      </c>
      <c r="B68" s="120">
        <v>723733</v>
      </c>
      <c r="C68" s="4" t="s">
        <v>4614</v>
      </c>
      <c r="D68" s="4" t="s">
        <v>4613</v>
      </c>
      <c r="E68" s="4" t="s">
        <v>1539</v>
      </c>
      <c r="F68" s="5">
        <v>2.37</v>
      </c>
      <c r="G68" s="5">
        <f t="shared" si="16"/>
        <v>248.85</v>
      </c>
      <c r="H68" s="61"/>
      <c r="I68" s="62">
        <f>F68*(1-Скидка_RP_СИЗ)</f>
        <v>2.37</v>
      </c>
      <c r="J68" s="62">
        <f>I68*H68</f>
        <v>0</v>
      </c>
      <c r="K68" s="62">
        <f>G68*(1-Скидка_RP_СИЗ)</f>
        <v>248.85</v>
      </c>
      <c r="L68" s="62">
        <f t="shared" si="4"/>
        <v>0</v>
      </c>
    </row>
    <row r="69" spans="1:12">
      <c r="A69" s="119">
        <v>0</v>
      </c>
      <c r="B69" s="120">
        <v>723734</v>
      </c>
      <c r="C69" s="4" t="s">
        <v>4615</v>
      </c>
      <c r="D69" s="4" t="s">
        <v>4613</v>
      </c>
      <c r="E69" s="4" t="s">
        <v>1539</v>
      </c>
      <c r="F69" s="5">
        <v>2.37</v>
      </c>
      <c r="G69" s="5">
        <f t="shared" si="16"/>
        <v>248.85</v>
      </c>
      <c r="H69" s="61"/>
      <c r="I69" s="62">
        <f>F69*(1-Скидка_RP_СИЗ)</f>
        <v>2.37</v>
      </c>
      <c r="J69" s="62">
        <f>I69*H69</f>
        <v>0</v>
      </c>
      <c r="K69" s="62">
        <f>G69*(1-Скидка_RP_СИЗ)</f>
        <v>248.85</v>
      </c>
      <c r="L69" s="62">
        <f t="shared" si="4"/>
        <v>0</v>
      </c>
    </row>
    <row r="70" spans="1:12">
      <c r="A70" s="119"/>
      <c r="B70" s="120"/>
      <c r="C70" s="4"/>
      <c r="D70" s="4"/>
      <c r="E70" s="4"/>
      <c r="F70" s="5"/>
      <c r="G70" s="5"/>
      <c r="H70" s="61"/>
      <c r="I70" s="62"/>
      <c r="J70" s="62"/>
      <c r="K70" s="62"/>
      <c r="L70" s="62"/>
    </row>
    <row r="71" spans="1:12">
      <c r="A71" s="119">
        <v>0</v>
      </c>
      <c r="B71" s="120">
        <v>724534</v>
      </c>
      <c r="C71" s="4" t="s">
        <v>4616</v>
      </c>
      <c r="D71" s="4" t="s">
        <v>4602</v>
      </c>
      <c r="E71" s="4" t="s">
        <v>1539</v>
      </c>
      <c r="F71" s="5">
        <v>2.2999999999999998</v>
      </c>
      <c r="G71" s="5">
        <f t="shared" si="16"/>
        <v>241.5</v>
      </c>
      <c r="H71" s="61"/>
      <c r="I71" s="62">
        <f>F71*(1-Скидка_RP_СИЗ)</f>
        <v>2.2999999999999998</v>
      </c>
      <c r="J71" s="62">
        <f>I71*H71</f>
        <v>0</v>
      </c>
      <c r="K71" s="62">
        <f>G71*(1-Скидка_RP_СИЗ)</f>
        <v>241.5</v>
      </c>
      <c r="L71" s="62">
        <f t="shared" si="4"/>
        <v>0</v>
      </c>
    </row>
    <row r="72" spans="1:12">
      <c r="A72" s="119">
        <v>0</v>
      </c>
      <c r="B72" s="120">
        <v>724535</v>
      </c>
      <c r="C72" s="4" t="s">
        <v>4617</v>
      </c>
      <c r="D72" s="4" t="s">
        <v>4602</v>
      </c>
      <c r="E72" s="4" t="s">
        <v>1539</v>
      </c>
      <c r="F72" s="5">
        <v>2.2999999999999998</v>
      </c>
      <c r="G72" s="5">
        <f t="shared" si="16"/>
        <v>241.5</v>
      </c>
      <c r="H72" s="61"/>
      <c r="I72" s="62">
        <f>F72*(1-Скидка_RP_СИЗ)</f>
        <v>2.2999999999999998</v>
      </c>
      <c r="J72" s="62">
        <f>I72*H72</f>
        <v>0</v>
      </c>
      <c r="K72" s="62">
        <f>G72*(1-Скидка_RP_СИЗ)</f>
        <v>241.5</v>
      </c>
      <c r="L72" s="62">
        <f t="shared" si="4"/>
        <v>0</v>
      </c>
    </row>
    <row r="73" spans="1:12">
      <c r="A73" s="119"/>
      <c r="B73" s="120"/>
      <c r="C73" s="4"/>
      <c r="D73" s="4"/>
      <c r="E73" s="4"/>
      <c r="F73" s="5"/>
      <c r="G73" s="5"/>
      <c r="H73" s="61"/>
      <c r="I73" s="62"/>
      <c r="J73" s="62"/>
      <c r="K73" s="62"/>
      <c r="L73" s="62"/>
    </row>
    <row r="74" spans="1:12">
      <c r="A74" s="119">
        <v>0</v>
      </c>
      <c r="B74" s="120">
        <v>724544</v>
      </c>
      <c r="C74" s="4" t="s">
        <v>4618</v>
      </c>
      <c r="D74" s="4" t="s">
        <v>4602</v>
      </c>
      <c r="E74" s="4" t="s">
        <v>1539</v>
      </c>
      <c r="F74" s="5">
        <v>2.14</v>
      </c>
      <c r="G74" s="5">
        <f t="shared" si="16"/>
        <v>224.7</v>
      </c>
      <c r="H74" s="61"/>
      <c r="I74" s="62">
        <f>F74*(1-Скидка_RP_СИЗ)</f>
        <v>2.14</v>
      </c>
      <c r="J74" s="62">
        <f>I74*H74</f>
        <v>0</v>
      </c>
      <c r="K74" s="62">
        <f>G74*(1-Скидка_RP_СИЗ)</f>
        <v>224.7</v>
      </c>
      <c r="L74" s="62">
        <f t="shared" si="4"/>
        <v>0</v>
      </c>
    </row>
    <row r="75" spans="1:12">
      <c r="A75" s="119">
        <v>0</v>
      </c>
      <c r="B75" s="120">
        <v>724545</v>
      </c>
      <c r="C75" s="4" t="s">
        <v>4619</v>
      </c>
      <c r="D75" s="4" t="s">
        <v>4602</v>
      </c>
      <c r="E75" s="4" t="s">
        <v>1539</v>
      </c>
      <c r="F75" s="5">
        <v>2.14</v>
      </c>
      <c r="G75" s="5">
        <f t="shared" si="16"/>
        <v>224.7</v>
      </c>
      <c r="H75" s="61"/>
      <c r="I75" s="62">
        <f>F75*(1-Скидка_RP_СИЗ)</f>
        <v>2.14</v>
      </c>
      <c r="J75" s="62">
        <f>I75*H75</f>
        <v>0</v>
      </c>
      <c r="K75" s="62">
        <f>G75*(1-Скидка_RP_СИЗ)</f>
        <v>224.7</v>
      </c>
      <c r="L75" s="62">
        <f t="shared" si="4"/>
        <v>0</v>
      </c>
    </row>
    <row r="76" spans="1:12">
      <c r="A76" s="119"/>
      <c r="B76" s="120"/>
      <c r="C76" s="4"/>
      <c r="D76" s="4"/>
      <c r="E76" s="4"/>
      <c r="F76" s="5"/>
      <c r="G76" s="5"/>
      <c r="H76" s="61"/>
      <c r="I76" s="62"/>
      <c r="J76" s="62"/>
      <c r="K76" s="62"/>
      <c r="L76" s="62"/>
    </row>
    <row r="77" spans="1:12">
      <c r="A77" s="119">
        <v>0</v>
      </c>
      <c r="B77" s="120">
        <v>725532</v>
      </c>
      <c r="C77" s="4" t="s">
        <v>4620</v>
      </c>
      <c r="D77" s="4" t="s">
        <v>4602</v>
      </c>
      <c r="E77" s="4" t="s">
        <v>1539</v>
      </c>
      <c r="F77" s="5">
        <v>6.34</v>
      </c>
      <c r="G77" s="5">
        <f t="shared" si="16"/>
        <v>665.7</v>
      </c>
      <c r="H77" s="61"/>
      <c r="I77" s="62">
        <f>F77*(1-Скидка_RP_СИЗ)</f>
        <v>6.34</v>
      </c>
      <c r="J77" s="62">
        <f>I77*H77</f>
        <v>0</v>
      </c>
      <c r="K77" s="62">
        <f>G77*(1-Скидка_RP_СИЗ)</f>
        <v>665.7</v>
      </c>
      <c r="L77" s="62">
        <f t="shared" si="4"/>
        <v>0</v>
      </c>
    </row>
    <row r="78" spans="1:12">
      <c r="A78" s="119">
        <v>0</v>
      </c>
      <c r="B78" s="120">
        <v>725533</v>
      </c>
      <c r="C78" s="4" t="s">
        <v>4621</v>
      </c>
      <c r="D78" s="4" t="s">
        <v>4602</v>
      </c>
      <c r="E78" s="4" t="s">
        <v>1539</v>
      </c>
      <c r="F78" s="5">
        <v>6.34</v>
      </c>
      <c r="G78" s="5">
        <f t="shared" si="16"/>
        <v>665.7</v>
      </c>
      <c r="H78" s="61"/>
      <c r="I78" s="62">
        <f>F78*(1-Скидка_RP_СИЗ)</f>
        <v>6.34</v>
      </c>
      <c r="J78" s="62">
        <f>I78*H78</f>
        <v>0</v>
      </c>
      <c r="K78" s="62">
        <f>G78*(1-Скидка_RP_СИЗ)</f>
        <v>665.7</v>
      </c>
      <c r="L78" s="62">
        <f t="shared" si="4"/>
        <v>0</v>
      </c>
    </row>
    <row r="79" spans="1:12">
      <c r="A79" s="119">
        <v>0</v>
      </c>
      <c r="B79" s="120">
        <v>725534</v>
      </c>
      <c r="C79" s="4" t="s">
        <v>4622</v>
      </c>
      <c r="D79" s="4" t="s">
        <v>4602</v>
      </c>
      <c r="E79" s="4" t="s">
        <v>1539</v>
      </c>
      <c r="F79" s="5">
        <v>6.34</v>
      </c>
      <c r="G79" s="5">
        <f t="shared" si="16"/>
        <v>665.7</v>
      </c>
      <c r="H79" s="61"/>
      <c r="I79" s="62">
        <f>F79*(1-Скидка_RP_СИЗ)</f>
        <v>6.34</v>
      </c>
      <c r="J79" s="62">
        <f>I79*H79</f>
        <v>0</v>
      </c>
      <c r="K79" s="62">
        <f>G79*(1-Скидка_RP_СИЗ)</f>
        <v>665.7</v>
      </c>
      <c r="L79" s="62">
        <f t="shared" si="4"/>
        <v>0</v>
      </c>
    </row>
    <row r="80" spans="1:12" ht="12.45" thickBot="1">
      <c r="A80" s="119"/>
      <c r="B80" s="120"/>
      <c r="C80" s="4"/>
      <c r="D80" s="4"/>
      <c r="E80" s="4"/>
      <c r="F80" s="5"/>
      <c r="G80" s="5"/>
      <c r="H80" s="61"/>
      <c r="I80" s="62"/>
      <c r="J80" s="62"/>
      <c r="K80" s="62"/>
      <c r="L80" s="62"/>
    </row>
    <row r="81" spans="1:12" ht="12.45" thickBot="1">
      <c r="A81" s="119"/>
      <c r="B81" s="338" t="s">
        <v>4623</v>
      </c>
      <c r="C81" s="339"/>
      <c r="D81" s="339"/>
      <c r="E81" s="339"/>
      <c r="F81" s="340"/>
      <c r="G81" s="265"/>
      <c r="H81" s="61"/>
      <c r="I81" s="62"/>
      <c r="J81" s="62"/>
      <c r="K81" s="62"/>
      <c r="L81" s="62"/>
    </row>
    <row r="82" spans="1:12">
      <c r="A82" s="119">
        <v>0</v>
      </c>
      <c r="B82" s="120">
        <v>729112</v>
      </c>
      <c r="C82" s="4" t="s">
        <v>2572</v>
      </c>
      <c r="D82" s="4" t="s">
        <v>2061</v>
      </c>
      <c r="E82" s="4" t="s">
        <v>7</v>
      </c>
      <c r="F82" s="5">
        <v>4.76</v>
      </c>
      <c r="G82" s="5">
        <f t="shared" ref="G82" si="17">ROUND(F82*Курс_EUR,2)</f>
        <v>499.8</v>
      </c>
      <c r="H82" s="61"/>
      <c r="I82" s="62">
        <f>F82*(1-Скидка_RP_СИЗ)</f>
        <v>4.76</v>
      </c>
      <c r="J82" s="62">
        <f>I82*H82</f>
        <v>0</v>
      </c>
      <c r="K82" s="62">
        <f>G82*(1-Скидка_RP_СИЗ)</f>
        <v>499.8</v>
      </c>
      <c r="L82" s="62">
        <f t="shared" si="4"/>
        <v>0</v>
      </c>
    </row>
    <row r="83" spans="1:12">
      <c r="A83" s="119"/>
      <c r="B83" s="120"/>
      <c r="C83" s="4"/>
      <c r="D83" s="4"/>
      <c r="E83" s="4"/>
      <c r="F83" s="5"/>
      <c r="G83" s="5"/>
      <c r="H83" s="61"/>
      <c r="I83" s="62"/>
      <c r="J83" s="62"/>
      <c r="K83" s="62"/>
      <c r="L83" s="62"/>
    </row>
    <row r="84" spans="1:12" ht="16.3" thickBot="1">
      <c r="A84" s="119"/>
      <c r="B84" s="346" t="s">
        <v>4363</v>
      </c>
      <c r="C84" s="347"/>
      <c r="D84" s="347"/>
      <c r="E84" s="347"/>
      <c r="F84" s="347"/>
      <c r="G84" s="305"/>
      <c r="H84" s="61"/>
      <c r="I84" s="62"/>
      <c r="J84" s="62"/>
      <c r="K84" s="62"/>
      <c r="L84" s="62"/>
    </row>
    <row r="85" spans="1:12" ht="12.45" thickBot="1">
      <c r="A85" s="119"/>
      <c r="B85" s="338" t="s">
        <v>4431</v>
      </c>
      <c r="C85" s="339"/>
      <c r="D85" s="339"/>
      <c r="E85" s="339"/>
      <c r="F85" s="340"/>
      <c r="G85" s="265"/>
      <c r="H85" s="61"/>
      <c r="I85" s="62"/>
      <c r="J85" s="62"/>
      <c r="K85" s="62"/>
      <c r="L85" s="62"/>
    </row>
    <row r="86" spans="1:12">
      <c r="A86" s="119">
        <v>0</v>
      </c>
      <c r="B86" s="120">
        <v>731310</v>
      </c>
      <c r="C86" s="4" t="s">
        <v>4887</v>
      </c>
      <c r="D86" s="4" t="s">
        <v>4432</v>
      </c>
      <c r="E86" s="4" t="s">
        <v>7</v>
      </c>
      <c r="F86" s="5">
        <v>0.6</v>
      </c>
      <c r="G86" s="5">
        <f t="shared" ref="G86:G90" si="18">ROUND(F86*Курс_EUR,2)</f>
        <v>63</v>
      </c>
      <c r="H86" s="61"/>
      <c r="I86" s="62">
        <f>F86*(1-Скидка_RP_СИЗ)</f>
        <v>0.6</v>
      </c>
      <c r="J86" s="62">
        <f>I86*H86</f>
        <v>0</v>
      </c>
      <c r="K86" s="62">
        <f>G86*(1-Скидка_RP_СИЗ)</f>
        <v>63</v>
      </c>
      <c r="L86" s="62">
        <f t="shared" si="4"/>
        <v>0</v>
      </c>
    </row>
    <row r="87" spans="1:12">
      <c r="A87" s="119">
        <v>0</v>
      </c>
      <c r="B87" s="120">
        <v>731315</v>
      </c>
      <c r="C87" s="4" t="s">
        <v>4888</v>
      </c>
      <c r="D87" s="4" t="s">
        <v>2067</v>
      </c>
      <c r="E87" s="4" t="s">
        <v>7</v>
      </c>
      <c r="F87" s="5">
        <v>1.1000000000000001</v>
      </c>
      <c r="G87" s="5">
        <f t="shared" si="18"/>
        <v>115.5</v>
      </c>
      <c r="H87" s="61"/>
      <c r="I87" s="62">
        <f>F87*(1-Скидка_RP_СИЗ)</f>
        <v>1.1000000000000001</v>
      </c>
      <c r="J87" s="62">
        <f>I87*H87</f>
        <v>0</v>
      </c>
      <c r="K87" s="62">
        <f>G87*(1-Скидка_RP_СИЗ)</f>
        <v>115.5</v>
      </c>
      <c r="L87" s="62">
        <f t="shared" si="4"/>
        <v>0</v>
      </c>
    </row>
    <row r="88" spans="1:12">
      <c r="A88" s="119"/>
      <c r="B88" s="120"/>
      <c r="C88" s="4"/>
      <c r="D88" s="4"/>
      <c r="E88" s="4"/>
      <c r="F88" s="5"/>
      <c r="G88" s="5"/>
      <c r="H88" s="61"/>
      <c r="I88" s="62"/>
      <c r="J88" s="62"/>
      <c r="K88" s="62"/>
      <c r="L88" s="62"/>
    </row>
    <row r="89" spans="1:12">
      <c r="A89" s="119">
        <v>0</v>
      </c>
      <c r="B89" s="120">
        <v>731325</v>
      </c>
      <c r="C89" s="4" t="s">
        <v>4889</v>
      </c>
      <c r="D89" s="4" t="s">
        <v>2067</v>
      </c>
      <c r="E89" s="4" t="s">
        <v>7</v>
      </c>
      <c r="F89" s="5">
        <v>1.22</v>
      </c>
      <c r="G89" s="5">
        <f t="shared" si="18"/>
        <v>128.1</v>
      </c>
      <c r="H89" s="61"/>
      <c r="I89" s="62">
        <f>F89*(1-Скидка_RP_СИЗ)</f>
        <v>1.22</v>
      </c>
      <c r="J89" s="62">
        <f>I89*H89</f>
        <v>0</v>
      </c>
      <c r="K89" s="62">
        <f>G89*(1-Скидка_RP_СИЗ)</f>
        <v>128.1</v>
      </c>
      <c r="L89" s="62">
        <f t="shared" si="4"/>
        <v>0</v>
      </c>
    </row>
    <row r="90" spans="1:12">
      <c r="A90" s="119">
        <v>0</v>
      </c>
      <c r="B90" s="120">
        <v>731326</v>
      </c>
      <c r="C90" s="4" t="s">
        <v>4538</v>
      </c>
      <c r="D90" s="4" t="s">
        <v>2067</v>
      </c>
      <c r="E90" s="4" t="s">
        <v>7</v>
      </c>
      <c r="F90" s="5">
        <v>1.22</v>
      </c>
      <c r="G90" s="5">
        <f t="shared" si="18"/>
        <v>128.1</v>
      </c>
      <c r="H90" s="61"/>
      <c r="I90" s="62">
        <f>F90*(1-Скидка_RP_СИЗ)</f>
        <v>1.22</v>
      </c>
      <c r="J90" s="62">
        <f>I90*H90</f>
        <v>0</v>
      </c>
      <c r="K90" s="62">
        <f>G90*(1-Скидка_RP_СИЗ)</f>
        <v>128.1</v>
      </c>
      <c r="L90" s="62">
        <f t="shared" si="4"/>
        <v>0</v>
      </c>
    </row>
    <row r="91" spans="1:12">
      <c r="A91" s="119"/>
      <c r="B91" s="120"/>
      <c r="C91" s="4"/>
      <c r="D91" s="4"/>
      <c r="E91" s="4"/>
      <c r="F91" s="5"/>
      <c r="G91" s="5"/>
      <c r="H91" s="61"/>
      <c r="I91" s="62"/>
      <c r="J91" s="62"/>
      <c r="K91" s="62"/>
      <c r="L91" s="62"/>
    </row>
    <row r="92" spans="1:12" ht="24">
      <c r="A92" s="254">
        <v>0</v>
      </c>
      <c r="B92" s="124">
        <v>731335</v>
      </c>
      <c r="C92" s="277" t="s">
        <v>4885</v>
      </c>
      <c r="D92" s="10" t="s">
        <v>2067</v>
      </c>
      <c r="E92" s="10" t="s">
        <v>7</v>
      </c>
      <c r="F92" s="116">
        <v>1.39</v>
      </c>
      <c r="G92" s="92">
        <f t="shared" ref="G92:G93" si="19">ROUND(F92*Курс_EUR,2)</f>
        <v>145.94999999999999</v>
      </c>
      <c r="H92" s="89"/>
      <c r="I92" s="90">
        <f>F92*(1-Скидка_RP_СИЗ)</f>
        <v>1.39</v>
      </c>
      <c r="J92" s="90">
        <f t="shared" ref="J92:J93" si="20">I92*H92</f>
        <v>0</v>
      </c>
      <c r="K92" s="90">
        <f>G92*(1-Скидка_RP_СИЗ)</f>
        <v>145.94999999999999</v>
      </c>
      <c r="L92" s="90">
        <f t="shared" ref="L92:L93" si="21">H92*K92</f>
        <v>0</v>
      </c>
    </row>
    <row r="93" spans="1:12" ht="24">
      <c r="A93" s="254">
        <v>0</v>
      </c>
      <c r="B93" s="124">
        <v>731336</v>
      </c>
      <c r="C93" s="277" t="s">
        <v>4886</v>
      </c>
      <c r="D93" s="10" t="s">
        <v>2067</v>
      </c>
      <c r="E93" s="10" t="s">
        <v>7</v>
      </c>
      <c r="F93" s="116">
        <v>1.39</v>
      </c>
      <c r="G93" s="92">
        <f t="shared" si="19"/>
        <v>145.94999999999999</v>
      </c>
      <c r="H93" s="89"/>
      <c r="I93" s="90">
        <f>F93*(1-Скидка_RP_СИЗ)</f>
        <v>1.39</v>
      </c>
      <c r="J93" s="90">
        <f t="shared" si="20"/>
        <v>0</v>
      </c>
      <c r="K93" s="90">
        <f>G93*(1-Скидка_RP_СИЗ)</f>
        <v>145.94999999999999</v>
      </c>
      <c r="L93" s="90">
        <f t="shared" si="21"/>
        <v>0</v>
      </c>
    </row>
    <row r="94" spans="1:12" ht="12.45" thickBot="1">
      <c r="A94" s="119"/>
      <c r="B94" s="120"/>
      <c r="C94" s="4"/>
      <c r="D94" s="4"/>
      <c r="E94" s="4"/>
      <c r="F94" s="5"/>
      <c r="G94" s="5"/>
      <c r="H94" s="61"/>
      <c r="I94" s="62"/>
      <c r="J94" s="62"/>
      <c r="K94" s="62"/>
      <c r="L94" s="62"/>
    </row>
    <row r="95" spans="1:12" ht="12.45" thickBot="1">
      <c r="A95" s="119"/>
      <c r="B95" s="338" t="s">
        <v>4364</v>
      </c>
      <c r="C95" s="339"/>
      <c r="D95" s="339"/>
      <c r="E95" s="339"/>
      <c r="F95" s="340"/>
      <c r="G95" s="265"/>
      <c r="H95" s="61"/>
      <c r="I95" s="62"/>
      <c r="J95" s="62"/>
      <c r="K95" s="62"/>
      <c r="L95" s="62"/>
    </row>
    <row r="96" spans="1:12">
      <c r="A96" s="119">
        <v>0</v>
      </c>
      <c r="B96" s="170">
        <v>732401</v>
      </c>
      <c r="C96" s="170" t="s">
        <v>4508</v>
      </c>
      <c r="D96" s="6" t="s">
        <v>4370</v>
      </c>
      <c r="E96" s="6" t="s">
        <v>7</v>
      </c>
      <c r="F96" s="7">
        <v>16.649999999999999</v>
      </c>
      <c r="G96" s="5">
        <f t="shared" ref="G96:G113" si="22">ROUND(F96*Курс_EUR,2)</f>
        <v>1748.25</v>
      </c>
      <c r="H96" s="61"/>
      <c r="I96" s="62">
        <f t="shared" ref="I96:I113" si="23">F96*(1-Скидка_RP_СИЗ)</f>
        <v>16.649999999999999</v>
      </c>
      <c r="J96" s="62">
        <f t="shared" ref="J96:J113" si="24">I96*H96</f>
        <v>0</v>
      </c>
      <c r="K96" s="62">
        <f t="shared" ref="K96:K113" si="25">G96*(1-Скидка_RP_СИЗ)</f>
        <v>1748.25</v>
      </c>
      <c r="L96" s="62">
        <f t="shared" si="4"/>
        <v>0</v>
      </c>
    </row>
    <row r="97" spans="1:12">
      <c r="A97" s="119">
        <v>0</v>
      </c>
      <c r="B97" s="170">
        <v>732402</v>
      </c>
      <c r="C97" s="170" t="s">
        <v>4365</v>
      </c>
      <c r="D97" s="6" t="s">
        <v>4370</v>
      </c>
      <c r="E97" s="6" t="s">
        <v>7</v>
      </c>
      <c r="F97" s="7">
        <v>16.649999999999999</v>
      </c>
      <c r="G97" s="5">
        <f t="shared" si="22"/>
        <v>1748.25</v>
      </c>
      <c r="H97" s="61"/>
      <c r="I97" s="62">
        <f t="shared" si="23"/>
        <v>16.649999999999999</v>
      </c>
      <c r="J97" s="62">
        <f t="shared" si="24"/>
        <v>0</v>
      </c>
      <c r="K97" s="62">
        <f t="shared" si="25"/>
        <v>1748.25</v>
      </c>
      <c r="L97" s="62">
        <f t="shared" si="4"/>
        <v>0</v>
      </c>
    </row>
    <row r="98" spans="1:12">
      <c r="A98" s="119">
        <v>0</v>
      </c>
      <c r="B98" s="170">
        <v>732403</v>
      </c>
      <c r="C98" s="170" t="s">
        <v>4509</v>
      </c>
      <c r="D98" s="6" t="s">
        <v>4370</v>
      </c>
      <c r="E98" s="6" t="s">
        <v>7</v>
      </c>
      <c r="F98" s="7">
        <v>16.649999999999999</v>
      </c>
      <c r="G98" s="5">
        <f t="shared" si="22"/>
        <v>1748.25</v>
      </c>
      <c r="H98" s="61"/>
      <c r="I98" s="62">
        <f t="shared" si="23"/>
        <v>16.649999999999999</v>
      </c>
      <c r="J98" s="62">
        <f t="shared" si="24"/>
        <v>0</v>
      </c>
      <c r="K98" s="62">
        <f t="shared" si="25"/>
        <v>1748.25</v>
      </c>
      <c r="L98" s="62">
        <f t="shared" ref="L98:L113" si="26">H98*K98</f>
        <v>0</v>
      </c>
    </row>
    <row r="99" spans="1:12">
      <c r="A99" s="119"/>
      <c r="B99" s="170"/>
      <c r="C99" s="170"/>
      <c r="D99" s="6"/>
      <c r="E99" s="6"/>
      <c r="F99" s="7"/>
      <c r="G99" s="5"/>
      <c r="H99" s="61"/>
      <c r="I99" s="62"/>
      <c r="J99" s="62"/>
      <c r="K99" s="62"/>
      <c r="L99" s="62"/>
    </row>
    <row r="100" spans="1:12">
      <c r="A100" s="119">
        <v>0</v>
      </c>
      <c r="B100" s="170">
        <v>732406</v>
      </c>
      <c r="C100" s="170" t="s">
        <v>5219</v>
      </c>
      <c r="D100" s="6" t="s">
        <v>22</v>
      </c>
      <c r="E100" s="6" t="s">
        <v>7</v>
      </c>
      <c r="F100" s="7">
        <v>28.9</v>
      </c>
      <c r="G100" s="5">
        <f t="shared" ref="G100:G102" si="27">ROUND(F100*Курс_EUR,2)</f>
        <v>3034.5</v>
      </c>
      <c r="H100" s="61"/>
      <c r="I100" s="62">
        <f t="shared" ref="I100:I102" si="28">F100*(1-Скидка_RP_СИЗ)</f>
        <v>28.9</v>
      </c>
      <c r="J100" s="62">
        <f t="shared" ref="J100:J102" si="29">I100*H100</f>
        <v>0</v>
      </c>
      <c r="K100" s="62">
        <f t="shared" ref="K100:K102" si="30">G100*(1-Скидка_RP_СИЗ)</f>
        <v>3034.5</v>
      </c>
      <c r="L100" s="62">
        <f t="shared" ref="L100:L102" si="31">H100*K100</f>
        <v>0</v>
      </c>
    </row>
    <row r="101" spans="1:12">
      <c r="A101" s="119">
        <v>0</v>
      </c>
      <c r="B101" s="170">
        <v>732407</v>
      </c>
      <c r="C101" s="170" t="s">
        <v>5220</v>
      </c>
      <c r="D101" s="6" t="s">
        <v>22</v>
      </c>
      <c r="E101" s="6" t="s">
        <v>7</v>
      </c>
      <c r="F101" s="7">
        <v>28.9</v>
      </c>
      <c r="G101" s="5">
        <f t="shared" si="27"/>
        <v>3034.5</v>
      </c>
      <c r="H101" s="61"/>
      <c r="I101" s="62">
        <f t="shared" si="28"/>
        <v>28.9</v>
      </c>
      <c r="J101" s="62">
        <f t="shared" si="29"/>
        <v>0</v>
      </c>
      <c r="K101" s="62">
        <f t="shared" si="30"/>
        <v>3034.5</v>
      </c>
      <c r="L101" s="62">
        <f t="shared" si="31"/>
        <v>0</v>
      </c>
    </row>
    <row r="102" spans="1:12">
      <c r="A102" s="119">
        <v>0</v>
      </c>
      <c r="B102" s="170">
        <v>732408</v>
      </c>
      <c r="C102" s="170" t="s">
        <v>5221</v>
      </c>
      <c r="D102" s="6" t="s">
        <v>22</v>
      </c>
      <c r="E102" s="6" t="s">
        <v>7</v>
      </c>
      <c r="F102" s="7">
        <v>28.9</v>
      </c>
      <c r="G102" s="5">
        <f t="shared" si="27"/>
        <v>3034.5</v>
      </c>
      <c r="H102" s="61"/>
      <c r="I102" s="62">
        <f t="shared" si="28"/>
        <v>28.9</v>
      </c>
      <c r="J102" s="62">
        <f t="shared" si="29"/>
        <v>0</v>
      </c>
      <c r="K102" s="62">
        <f t="shared" si="30"/>
        <v>3034.5</v>
      </c>
      <c r="L102" s="62">
        <f t="shared" si="31"/>
        <v>0</v>
      </c>
    </row>
    <row r="103" spans="1:12">
      <c r="A103" s="119"/>
      <c r="B103" s="170"/>
      <c r="C103" s="170"/>
      <c r="D103" s="6"/>
      <c r="E103" s="6"/>
      <c r="F103" s="7"/>
      <c r="G103" s="5"/>
      <c r="H103" s="61"/>
      <c r="I103" s="62"/>
      <c r="J103" s="62"/>
      <c r="K103" s="62"/>
      <c r="L103" s="62"/>
    </row>
    <row r="104" spans="1:12">
      <c r="A104" s="119">
        <v>0</v>
      </c>
      <c r="B104" s="170">
        <v>732492</v>
      </c>
      <c r="C104" s="170" t="s">
        <v>4852</v>
      </c>
      <c r="D104" s="6" t="s">
        <v>4853</v>
      </c>
      <c r="E104" s="6" t="s">
        <v>1551</v>
      </c>
      <c r="F104" s="7">
        <v>5.4</v>
      </c>
      <c r="G104" s="5">
        <f t="shared" ref="G104:G106" si="32">ROUND(F104*Курс_EUR,2)</f>
        <v>567</v>
      </c>
      <c r="H104" s="61"/>
      <c r="I104" s="62">
        <f t="shared" ref="I104:I106" si="33">F104*(1-Скидка_RP_СИЗ)</f>
        <v>5.4</v>
      </c>
      <c r="J104" s="62">
        <f t="shared" ref="J104:J106" si="34">I104*H104</f>
        <v>0</v>
      </c>
      <c r="K104" s="62">
        <f t="shared" ref="K104:K106" si="35">G104*(1-Скидка_RP_СИЗ)</f>
        <v>567</v>
      </c>
      <c r="L104" s="62">
        <f t="shared" ref="L104:L106" si="36">H104*K104</f>
        <v>0</v>
      </c>
    </row>
    <row r="105" spans="1:12">
      <c r="A105" s="119">
        <v>0</v>
      </c>
      <c r="B105" s="170">
        <v>732494</v>
      </c>
      <c r="C105" s="170" t="s">
        <v>4854</v>
      </c>
      <c r="D105" s="6" t="s">
        <v>4853</v>
      </c>
      <c r="E105" s="6" t="s">
        <v>1551</v>
      </c>
      <c r="F105" s="7">
        <v>5.4</v>
      </c>
      <c r="G105" s="5">
        <f t="shared" si="32"/>
        <v>567</v>
      </c>
      <c r="H105" s="61"/>
      <c r="I105" s="62">
        <f t="shared" si="33"/>
        <v>5.4</v>
      </c>
      <c r="J105" s="62">
        <f t="shared" si="34"/>
        <v>0</v>
      </c>
      <c r="K105" s="62">
        <f t="shared" si="35"/>
        <v>567</v>
      </c>
      <c r="L105" s="62">
        <f t="shared" si="36"/>
        <v>0</v>
      </c>
    </row>
    <row r="106" spans="1:12">
      <c r="A106" s="119">
        <v>0</v>
      </c>
      <c r="B106" s="170">
        <v>732497</v>
      </c>
      <c r="C106" s="170" t="s">
        <v>4855</v>
      </c>
      <c r="D106" s="6" t="s">
        <v>2088</v>
      </c>
      <c r="E106" s="6" t="s">
        <v>7</v>
      </c>
      <c r="F106" s="7">
        <v>3.6</v>
      </c>
      <c r="G106" s="5">
        <f t="shared" si="32"/>
        <v>378</v>
      </c>
      <c r="H106" s="61"/>
      <c r="I106" s="62">
        <f t="shared" si="33"/>
        <v>3.6</v>
      </c>
      <c r="J106" s="62">
        <f t="shared" si="34"/>
        <v>0</v>
      </c>
      <c r="K106" s="62">
        <f t="shared" si="35"/>
        <v>378</v>
      </c>
      <c r="L106" s="62">
        <f t="shared" si="36"/>
        <v>0</v>
      </c>
    </row>
    <row r="107" spans="1:12">
      <c r="A107" s="119"/>
      <c r="B107" s="170"/>
      <c r="C107" s="170"/>
      <c r="D107" s="6"/>
      <c r="E107" s="6"/>
      <c r="F107" s="7"/>
      <c r="G107" s="5"/>
      <c r="H107" s="61"/>
      <c r="I107" s="62"/>
      <c r="J107" s="62"/>
      <c r="K107" s="62"/>
      <c r="L107" s="62"/>
    </row>
    <row r="108" spans="1:12">
      <c r="A108" s="119">
        <v>0</v>
      </c>
      <c r="B108" s="170">
        <v>733311</v>
      </c>
      <c r="C108" s="170" t="s">
        <v>4366</v>
      </c>
      <c r="D108" s="6" t="s">
        <v>2810</v>
      </c>
      <c r="E108" s="6" t="s">
        <v>7</v>
      </c>
      <c r="F108" s="7">
        <v>4.95</v>
      </c>
      <c r="G108" s="5">
        <f t="shared" si="22"/>
        <v>519.75</v>
      </c>
      <c r="H108" s="61"/>
      <c r="I108" s="62">
        <f t="shared" si="23"/>
        <v>4.95</v>
      </c>
      <c r="J108" s="62">
        <f t="shared" si="24"/>
        <v>0</v>
      </c>
      <c r="K108" s="62">
        <f t="shared" si="25"/>
        <v>519.75</v>
      </c>
      <c r="L108" s="62">
        <f t="shared" si="26"/>
        <v>0</v>
      </c>
    </row>
    <row r="109" spans="1:12">
      <c r="A109" s="119">
        <v>0</v>
      </c>
      <c r="B109" s="170">
        <v>733371</v>
      </c>
      <c r="C109" s="170" t="s">
        <v>4367</v>
      </c>
      <c r="D109" s="6" t="s">
        <v>2810</v>
      </c>
      <c r="E109" s="6" t="s">
        <v>7</v>
      </c>
      <c r="F109" s="7">
        <v>8.64</v>
      </c>
      <c r="G109" s="5">
        <f t="shared" si="22"/>
        <v>907.2</v>
      </c>
      <c r="H109" s="61"/>
      <c r="I109" s="62">
        <f t="shared" si="23"/>
        <v>8.64</v>
      </c>
      <c r="J109" s="62">
        <f t="shared" si="24"/>
        <v>0</v>
      </c>
      <c r="K109" s="62">
        <f t="shared" si="25"/>
        <v>907.2</v>
      </c>
      <c r="L109" s="62">
        <f t="shared" si="26"/>
        <v>0</v>
      </c>
    </row>
    <row r="110" spans="1:12">
      <c r="A110" s="119">
        <v>0</v>
      </c>
      <c r="B110" s="170">
        <v>733381</v>
      </c>
      <c r="C110" s="170" t="s">
        <v>4371</v>
      </c>
      <c r="D110" s="6" t="s">
        <v>2810</v>
      </c>
      <c r="E110" s="6" t="s">
        <v>7</v>
      </c>
      <c r="F110" s="7">
        <v>9.6</v>
      </c>
      <c r="G110" s="5">
        <f t="shared" si="22"/>
        <v>1008</v>
      </c>
      <c r="H110" s="61"/>
      <c r="I110" s="62">
        <f t="shared" si="23"/>
        <v>9.6</v>
      </c>
      <c r="J110" s="62">
        <f t="shared" si="24"/>
        <v>0</v>
      </c>
      <c r="K110" s="62">
        <f t="shared" si="25"/>
        <v>1008</v>
      </c>
      <c r="L110" s="62">
        <f t="shared" si="26"/>
        <v>0</v>
      </c>
    </row>
    <row r="111" spans="1:12">
      <c r="A111" s="119">
        <v>0</v>
      </c>
      <c r="B111" s="170">
        <v>733722</v>
      </c>
      <c r="C111" s="170" t="s">
        <v>4379</v>
      </c>
      <c r="D111" s="6" t="s">
        <v>4380</v>
      </c>
      <c r="E111" s="6" t="s">
        <v>7</v>
      </c>
      <c r="F111" s="7">
        <v>1.17</v>
      </c>
      <c r="G111" s="5">
        <f t="shared" si="22"/>
        <v>122.85</v>
      </c>
      <c r="H111" s="61"/>
      <c r="I111" s="62">
        <f t="shared" si="23"/>
        <v>1.17</v>
      </c>
      <c r="J111" s="62">
        <f t="shared" si="24"/>
        <v>0</v>
      </c>
      <c r="K111" s="62">
        <f t="shared" si="25"/>
        <v>122.85</v>
      </c>
      <c r="L111" s="62">
        <f t="shared" si="26"/>
        <v>0</v>
      </c>
    </row>
    <row r="112" spans="1:12">
      <c r="A112" s="119"/>
      <c r="B112" s="170"/>
      <c r="C112" s="170"/>
      <c r="D112" s="6"/>
      <c r="E112" s="6"/>
      <c r="F112" s="7"/>
      <c r="G112" s="5"/>
      <c r="H112" s="61"/>
      <c r="I112" s="62"/>
      <c r="J112" s="62"/>
      <c r="K112" s="62"/>
      <c r="L112" s="62"/>
    </row>
    <row r="113" spans="1:12">
      <c r="A113" s="119">
        <v>0</v>
      </c>
      <c r="B113" s="170">
        <v>733800</v>
      </c>
      <c r="C113" s="170" t="s">
        <v>4368</v>
      </c>
      <c r="D113" s="6" t="s">
        <v>4369</v>
      </c>
      <c r="E113" s="6" t="s">
        <v>7</v>
      </c>
      <c r="F113" s="7">
        <v>0.99</v>
      </c>
      <c r="G113" s="5">
        <f t="shared" si="22"/>
        <v>103.95</v>
      </c>
      <c r="H113" s="61"/>
      <c r="I113" s="62">
        <f t="shared" si="23"/>
        <v>0.99</v>
      </c>
      <c r="J113" s="62">
        <f t="shared" si="24"/>
        <v>0</v>
      </c>
      <c r="K113" s="62">
        <f t="shared" si="25"/>
        <v>103.95</v>
      </c>
      <c r="L113" s="62">
        <f t="shared" si="26"/>
        <v>0</v>
      </c>
    </row>
    <row r="115" spans="1:12">
      <c r="A115" s="12"/>
      <c r="B115" s="12" t="s">
        <v>45</v>
      </c>
    </row>
    <row r="116" spans="1:12">
      <c r="A116" s="12"/>
      <c r="B116" s="12"/>
    </row>
  </sheetData>
  <autoFilter ref="A7:L113" xr:uid="{945E2786-1BDD-4D7B-93D1-3F4B586D29B9}"/>
  <mergeCells count="11">
    <mergeCell ref="B81:F81"/>
    <mergeCell ref="B84:F84"/>
    <mergeCell ref="B85:F85"/>
    <mergeCell ref="B95:F95"/>
    <mergeCell ref="B2:F2"/>
    <mergeCell ref="B3:F3"/>
    <mergeCell ref="B9:F9"/>
    <mergeCell ref="B25:F25"/>
    <mergeCell ref="B26:F26"/>
    <mergeCell ref="B51:F51"/>
    <mergeCell ref="B8:F8"/>
  </mergeCells>
  <hyperlinks>
    <hyperlink ref="D6" location="Содержание!A1" display="Содержание" xr:uid="{2C9848CC-F181-4838-81C6-FBD5FAA1E0AB}"/>
  </hyperlinks>
  <pageMargins left="0.11811023622047245" right="0.11811023622047245" top="0.55118110236220474" bottom="0.35433070866141736" header="0.31496062992125984" footer="0.31496062992125984"/>
  <pageSetup paperSize="9" scale="85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49"/>
  <sheetViews>
    <sheetView workbookViewId="0">
      <pane xSplit="10" ySplit="7" topLeftCell="K8" activePane="bottomRight" state="frozen"/>
      <selection activeCell="B1" sqref="B1"/>
      <selection pane="topRight" activeCell="K1" sqref="K1"/>
      <selection pane="bottomLeft" activeCell="B8" sqref="B8"/>
      <selection pane="bottomRight" activeCell="C6" sqref="C6"/>
    </sheetView>
  </sheetViews>
  <sheetFormatPr defaultColWidth="9.15234375" defaultRowHeight="12" outlineLevelCol="1"/>
  <cols>
    <col min="1" max="1" width="7.3046875" style="1" hidden="1" customWidth="1" outlineLevel="1"/>
    <col min="2" max="2" width="9.69140625" style="1" customWidth="1" collapsed="1"/>
    <col min="3" max="10" width="9.69140625" style="1" customWidth="1"/>
    <col min="11" max="12" width="9.84375" style="1" customWidth="1"/>
    <col min="13" max="17" width="9.15234375" style="1" outlineLevel="1"/>
    <col min="18" max="18" width="2.3828125" style="1" customWidth="1"/>
    <col min="19" max="16384" width="9.15234375" style="1"/>
  </cols>
  <sheetData>
    <row r="1" spans="1:17">
      <c r="B1" s="197"/>
    </row>
    <row r="2" spans="1:17" ht="15.9">
      <c r="B2" s="329" t="s">
        <v>0</v>
      </c>
      <c r="C2" s="329"/>
      <c r="D2" s="329"/>
      <c r="E2" s="329"/>
      <c r="F2" s="329"/>
      <c r="G2" s="329"/>
      <c r="H2" s="329"/>
      <c r="I2" s="329"/>
      <c r="J2" s="329"/>
      <c r="K2" s="329"/>
    </row>
    <row r="3" spans="1:17" ht="15.9">
      <c r="B3" s="329" t="s">
        <v>1603</v>
      </c>
      <c r="C3" s="329"/>
      <c r="D3" s="329"/>
      <c r="E3" s="329"/>
      <c r="F3" s="329"/>
      <c r="G3" s="329"/>
      <c r="H3" s="329"/>
      <c r="I3" s="329"/>
      <c r="J3" s="329"/>
      <c r="K3" s="329"/>
    </row>
    <row r="4" spans="1:17">
      <c r="K4" s="14"/>
    </row>
    <row r="5" spans="1:17">
      <c r="B5" s="1" t="s">
        <v>3164</v>
      </c>
      <c r="K5" s="14"/>
      <c r="L5" s="14"/>
      <c r="M5" s="31"/>
      <c r="N5" s="44" t="s">
        <v>1595</v>
      </c>
      <c r="O5" s="45">
        <v>0</v>
      </c>
      <c r="P5" s="279"/>
      <c r="Q5" s="279"/>
    </row>
    <row r="6" spans="1:17" ht="15" thickBot="1">
      <c r="B6" s="1" t="s">
        <v>1</v>
      </c>
      <c r="K6" s="292" t="s">
        <v>1716</v>
      </c>
      <c r="L6" s="286"/>
      <c r="N6" s="44" t="s">
        <v>1596</v>
      </c>
      <c r="O6" s="33">
        <f>SUM(O9:O1146)</f>
        <v>0</v>
      </c>
      <c r="P6" s="44" t="s">
        <v>4582</v>
      </c>
      <c r="Q6" s="33">
        <f>SUM(Q9:Q1146)</f>
        <v>0</v>
      </c>
    </row>
    <row r="7" spans="1:17" ht="27" customHeight="1" thickBot="1">
      <c r="A7" s="15" t="s">
        <v>2743</v>
      </c>
      <c r="B7" s="15" t="s">
        <v>2</v>
      </c>
      <c r="C7" s="379" t="s">
        <v>554</v>
      </c>
      <c r="D7" s="380"/>
      <c r="E7" s="380"/>
      <c r="F7" s="380"/>
      <c r="G7" s="380"/>
      <c r="H7" s="380"/>
      <c r="I7" s="380"/>
      <c r="J7" s="381"/>
      <c r="K7" s="16" t="s">
        <v>4900</v>
      </c>
      <c r="L7" s="16" t="s">
        <v>4505</v>
      </c>
      <c r="M7" s="278" t="s">
        <v>1598</v>
      </c>
      <c r="N7" s="56" t="s">
        <v>1597</v>
      </c>
      <c r="O7" s="56" t="s">
        <v>4580</v>
      </c>
      <c r="P7" s="56" t="s">
        <v>1597</v>
      </c>
      <c r="Q7" s="57" t="s">
        <v>4581</v>
      </c>
    </row>
    <row r="8" spans="1:17" ht="12.75" customHeight="1" thickBot="1">
      <c r="A8" s="198"/>
      <c r="B8" s="385" t="s">
        <v>3351</v>
      </c>
      <c r="C8" s="385"/>
      <c r="D8" s="385"/>
      <c r="E8" s="385"/>
      <c r="F8" s="385"/>
      <c r="G8" s="385"/>
      <c r="H8" s="385"/>
      <c r="I8" s="385"/>
      <c r="J8" s="385"/>
      <c r="K8" s="386"/>
      <c r="L8" s="291"/>
      <c r="M8" s="85"/>
      <c r="N8" s="256"/>
      <c r="O8" s="76"/>
      <c r="P8" s="282"/>
      <c r="Q8" s="76"/>
    </row>
    <row r="9" spans="1:17" ht="12.75" customHeight="1">
      <c r="A9" s="364">
        <v>0</v>
      </c>
      <c r="B9" s="377" t="s">
        <v>4319</v>
      </c>
      <c r="C9" s="378"/>
      <c r="D9" s="378"/>
      <c r="E9" s="378"/>
      <c r="F9" s="378"/>
      <c r="G9" s="378"/>
      <c r="H9" s="378"/>
      <c r="I9" s="378"/>
      <c r="J9" s="378"/>
      <c r="K9" s="371">
        <v>1417</v>
      </c>
      <c r="L9" s="371">
        <f>ROUND(K9*Курс_EUR,0)</f>
        <v>148785</v>
      </c>
      <c r="M9" s="61"/>
      <c r="N9" s="61">
        <f>K9*(1-Скидка_SATA)</f>
        <v>1417</v>
      </c>
      <c r="O9" s="62">
        <f>N9*M9</f>
        <v>0</v>
      </c>
      <c r="P9" s="61">
        <f>L9*(1-Скидка_SATA)</f>
        <v>148785</v>
      </c>
      <c r="Q9" s="62">
        <f>M9*P9</f>
        <v>0</v>
      </c>
    </row>
    <row r="10" spans="1:17" ht="12.75" customHeight="1">
      <c r="A10" s="365"/>
      <c r="B10" s="224" t="s">
        <v>3353</v>
      </c>
      <c r="C10" s="19" t="s">
        <v>3354</v>
      </c>
      <c r="D10" s="19"/>
      <c r="E10" s="19"/>
      <c r="F10" s="19"/>
      <c r="G10" s="19"/>
      <c r="H10" s="19"/>
      <c r="I10" s="19"/>
      <c r="J10" s="19"/>
      <c r="K10" s="372"/>
      <c r="L10" s="372"/>
      <c r="M10" s="61"/>
      <c r="N10" s="61"/>
      <c r="O10" s="62"/>
      <c r="P10" s="61"/>
      <c r="Q10" s="62"/>
    </row>
    <row r="11" spans="1:17" ht="12.75" customHeight="1">
      <c r="A11" s="365"/>
      <c r="B11" s="224">
        <v>1096066</v>
      </c>
      <c r="C11" s="19">
        <v>1096074</v>
      </c>
      <c r="D11" s="19"/>
      <c r="E11" s="19"/>
      <c r="F11" s="19"/>
      <c r="G11" s="19"/>
      <c r="H11" s="19"/>
      <c r="I11" s="19"/>
      <c r="J11" s="19"/>
      <c r="K11" s="372"/>
      <c r="L11" s="372"/>
      <c r="M11" s="61"/>
      <c r="N11" s="61"/>
      <c r="O11" s="62"/>
      <c r="P11" s="61"/>
      <c r="Q11" s="62"/>
    </row>
    <row r="12" spans="1:17" ht="12.75" customHeight="1">
      <c r="A12" s="365"/>
      <c r="B12" s="225" t="s">
        <v>3358</v>
      </c>
      <c r="C12" s="21" t="s">
        <v>3359</v>
      </c>
      <c r="D12" s="21"/>
      <c r="E12" s="21"/>
      <c r="F12" s="21"/>
      <c r="G12" s="21"/>
      <c r="H12" s="21"/>
      <c r="I12" s="21"/>
      <c r="J12" s="21"/>
      <c r="K12" s="372"/>
      <c r="L12" s="372"/>
      <c r="M12" s="61"/>
      <c r="N12" s="61"/>
      <c r="O12" s="62"/>
      <c r="P12" s="61"/>
      <c r="Q12" s="62"/>
    </row>
    <row r="13" spans="1:17" ht="12.75" customHeight="1" thickBot="1">
      <c r="A13" s="366"/>
      <c r="B13" s="226">
        <v>1096090</v>
      </c>
      <c r="C13" s="227">
        <v>1096082</v>
      </c>
      <c r="D13" s="227"/>
      <c r="E13" s="227"/>
      <c r="F13" s="227"/>
      <c r="G13" s="227"/>
      <c r="H13" s="227"/>
      <c r="I13" s="227"/>
      <c r="J13" s="227"/>
      <c r="K13" s="373"/>
      <c r="L13" s="373"/>
      <c r="M13" s="61"/>
      <c r="N13" s="61"/>
      <c r="O13" s="62"/>
      <c r="P13" s="61"/>
      <c r="Q13" s="62"/>
    </row>
    <row r="14" spans="1:17" ht="12.75" customHeight="1">
      <c r="A14" s="364">
        <v>0</v>
      </c>
      <c r="B14" s="359" t="s">
        <v>3091</v>
      </c>
      <c r="C14" s="360"/>
      <c r="D14" s="360"/>
      <c r="E14" s="360"/>
      <c r="F14" s="360"/>
      <c r="G14" s="360"/>
      <c r="H14" s="360"/>
      <c r="I14" s="360"/>
      <c r="J14" s="360"/>
      <c r="K14" s="371">
        <v>526</v>
      </c>
      <c r="L14" s="371">
        <f>ROUND(K14*Курс_EUR,0)</f>
        <v>55230</v>
      </c>
      <c r="M14" s="61"/>
      <c r="N14" s="61">
        <f>K14*(1-Скидка_SATA)</f>
        <v>526</v>
      </c>
      <c r="O14" s="62">
        <f>N14*M14</f>
        <v>0</v>
      </c>
      <c r="P14" s="61">
        <f>L14*(1-Скидка_SATA)</f>
        <v>55230</v>
      </c>
      <c r="Q14" s="62">
        <f>M14*P14</f>
        <v>0</v>
      </c>
    </row>
    <row r="15" spans="1:17" ht="12.75" customHeight="1">
      <c r="A15" s="365"/>
      <c r="B15" s="224" t="s">
        <v>3353</v>
      </c>
      <c r="C15" s="19" t="s">
        <v>3354</v>
      </c>
      <c r="D15" s="19"/>
      <c r="E15" s="19"/>
      <c r="F15" s="19"/>
      <c r="G15" s="19"/>
      <c r="H15" s="19"/>
      <c r="I15" s="19"/>
      <c r="J15" s="19"/>
      <c r="K15" s="372"/>
      <c r="L15" s="372"/>
      <c r="M15" s="61"/>
      <c r="N15" s="61"/>
      <c r="O15" s="62"/>
      <c r="P15" s="61"/>
      <c r="Q15" s="62"/>
    </row>
    <row r="16" spans="1:17" ht="12.75" customHeight="1">
      <c r="A16" s="365"/>
      <c r="B16" s="224">
        <v>1096181</v>
      </c>
      <c r="C16" s="19">
        <v>1096199</v>
      </c>
      <c r="D16" s="19"/>
      <c r="E16" s="19"/>
      <c r="F16" s="19"/>
      <c r="G16" s="19"/>
      <c r="H16" s="19"/>
      <c r="I16" s="19"/>
      <c r="J16" s="19"/>
      <c r="K16" s="372"/>
      <c r="L16" s="372"/>
      <c r="M16" s="61"/>
      <c r="N16" s="61"/>
      <c r="O16" s="62"/>
      <c r="P16" s="61"/>
      <c r="Q16" s="62"/>
    </row>
    <row r="17" spans="1:17" ht="12.75" customHeight="1">
      <c r="A17" s="365"/>
      <c r="B17" s="225" t="s">
        <v>3358</v>
      </c>
      <c r="C17" s="21" t="s">
        <v>3359</v>
      </c>
      <c r="D17" s="21"/>
      <c r="E17" s="21"/>
      <c r="F17" s="21"/>
      <c r="G17" s="21"/>
      <c r="H17" s="21"/>
      <c r="I17" s="21"/>
      <c r="J17" s="21"/>
      <c r="K17" s="372"/>
      <c r="L17" s="372"/>
      <c r="M17" s="61"/>
      <c r="N17" s="61"/>
      <c r="O17" s="62"/>
      <c r="P17" s="61"/>
      <c r="Q17" s="62"/>
    </row>
    <row r="18" spans="1:17" ht="12.75" customHeight="1" thickBot="1">
      <c r="A18" s="366"/>
      <c r="B18" s="226">
        <v>1096214</v>
      </c>
      <c r="C18" s="227">
        <v>1096206</v>
      </c>
      <c r="D18" s="227"/>
      <c r="E18" s="227"/>
      <c r="F18" s="227"/>
      <c r="G18" s="227"/>
      <c r="H18" s="227"/>
      <c r="I18" s="227"/>
      <c r="J18" s="227"/>
      <c r="K18" s="373"/>
      <c r="L18" s="373"/>
      <c r="M18" s="61"/>
      <c r="N18" s="61"/>
      <c r="O18" s="62"/>
      <c r="P18" s="61"/>
      <c r="Q18" s="62"/>
    </row>
    <row r="19" spans="1:17" ht="12.75" customHeight="1">
      <c r="A19" s="364">
        <v>0</v>
      </c>
      <c r="B19" s="382" t="s">
        <v>4320</v>
      </c>
      <c r="C19" s="383"/>
      <c r="D19" s="383"/>
      <c r="E19" s="383"/>
      <c r="F19" s="383"/>
      <c r="G19" s="383"/>
      <c r="H19" s="383"/>
      <c r="I19" s="383"/>
      <c r="J19" s="383"/>
      <c r="K19" s="371">
        <v>1424</v>
      </c>
      <c r="L19" s="371">
        <f>ROUND(K19*Курс_EUR,0)</f>
        <v>149520</v>
      </c>
      <c r="M19" s="61"/>
      <c r="N19" s="61">
        <f>K19*(1-Скидка_SATA)</f>
        <v>1424</v>
      </c>
      <c r="O19" s="62">
        <f>N19*M19</f>
        <v>0</v>
      </c>
      <c r="P19" s="61">
        <f>L19*(1-Скидка_SATA)</f>
        <v>149520</v>
      </c>
      <c r="Q19" s="62">
        <f>M19*P19</f>
        <v>0</v>
      </c>
    </row>
    <row r="20" spans="1:17" ht="12.75" customHeight="1">
      <c r="A20" s="365"/>
      <c r="B20" s="224" t="s">
        <v>3353</v>
      </c>
      <c r="C20" s="19" t="s">
        <v>3354</v>
      </c>
      <c r="D20" s="19" t="s">
        <v>3355</v>
      </c>
      <c r="E20" s="19"/>
      <c r="F20" s="19"/>
      <c r="G20" s="19"/>
      <c r="H20" s="19"/>
      <c r="I20" s="19"/>
      <c r="J20" s="19"/>
      <c r="K20" s="372"/>
      <c r="L20" s="372"/>
      <c r="M20" s="61"/>
      <c r="N20" s="61"/>
      <c r="O20" s="62"/>
      <c r="P20" s="61"/>
      <c r="Q20" s="62"/>
    </row>
    <row r="21" spans="1:17" ht="12.75" customHeight="1">
      <c r="A21" s="365"/>
      <c r="B21" s="224">
        <v>1096157</v>
      </c>
      <c r="C21" s="19">
        <v>1096149</v>
      </c>
      <c r="D21" s="19">
        <v>1096131</v>
      </c>
      <c r="E21" s="19"/>
      <c r="F21" s="19"/>
      <c r="G21" s="19"/>
      <c r="H21" s="19"/>
      <c r="I21" s="19"/>
      <c r="J21" s="19"/>
      <c r="K21" s="372"/>
      <c r="L21" s="372"/>
      <c r="M21" s="61"/>
      <c r="N21" s="61"/>
      <c r="O21" s="62"/>
      <c r="P21" s="61"/>
      <c r="Q21" s="62"/>
    </row>
    <row r="22" spans="1:17" ht="12.75" customHeight="1">
      <c r="A22" s="365"/>
      <c r="B22" s="225" t="s">
        <v>3358</v>
      </c>
      <c r="C22" s="21" t="s">
        <v>3359</v>
      </c>
      <c r="D22" s="21" t="s">
        <v>3360</v>
      </c>
      <c r="E22" s="21"/>
      <c r="F22" s="21"/>
      <c r="G22" s="21"/>
      <c r="H22" s="21"/>
      <c r="I22" s="21"/>
      <c r="J22" s="21"/>
      <c r="K22" s="372"/>
      <c r="L22" s="372"/>
      <c r="M22" s="61"/>
      <c r="N22" s="61"/>
      <c r="O22" s="62"/>
      <c r="P22" s="61"/>
      <c r="Q22" s="62"/>
    </row>
    <row r="23" spans="1:17" ht="12.75" customHeight="1" thickBot="1">
      <c r="A23" s="366"/>
      <c r="B23" s="226">
        <v>1096107</v>
      </c>
      <c r="C23" s="227">
        <v>1096115</v>
      </c>
      <c r="D23" s="227">
        <v>1096123</v>
      </c>
      <c r="E23" s="227"/>
      <c r="F23" s="227"/>
      <c r="G23" s="227"/>
      <c r="H23" s="227"/>
      <c r="I23" s="227"/>
      <c r="J23" s="227"/>
      <c r="K23" s="373"/>
      <c r="L23" s="373"/>
      <c r="M23" s="61"/>
      <c r="N23" s="61"/>
      <c r="O23" s="62"/>
      <c r="P23" s="61"/>
      <c r="Q23" s="62"/>
    </row>
    <row r="24" spans="1:17" ht="12.75" customHeight="1">
      <c r="A24" s="364">
        <v>0</v>
      </c>
      <c r="B24" s="359" t="s">
        <v>3090</v>
      </c>
      <c r="C24" s="360"/>
      <c r="D24" s="360"/>
      <c r="E24" s="360"/>
      <c r="F24" s="360"/>
      <c r="G24" s="360"/>
      <c r="H24" s="360"/>
      <c r="I24" s="360"/>
      <c r="J24" s="360"/>
      <c r="K24" s="371">
        <v>528</v>
      </c>
      <c r="L24" s="371">
        <f>ROUND(K24*Курс_EUR,0)</f>
        <v>55440</v>
      </c>
      <c r="M24" s="61"/>
      <c r="N24" s="61">
        <f>K24*(1-Скидка_SATA)</f>
        <v>528</v>
      </c>
      <c r="O24" s="62">
        <f>N24*M24</f>
        <v>0</v>
      </c>
      <c r="P24" s="61">
        <f>L24*(1-Скидка_SATA)</f>
        <v>55440</v>
      </c>
      <c r="Q24" s="62">
        <f>M24*P24</f>
        <v>0</v>
      </c>
    </row>
    <row r="25" spans="1:17" ht="12.75" customHeight="1">
      <c r="A25" s="365"/>
      <c r="B25" s="224" t="s">
        <v>3353</v>
      </c>
      <c r="C25" s="19" t="s">
        <v>3354</v>
      </c>
      <c r="D25" s="19" t="s">
        <v>3355</v>
      </c>
      <c r="E25" s="19"/>
      <c r="F25" s="19"/>
      <c r="G25" s="19"/>
      <c r="H25" s="19"/>
      <c r="I25" s="19"/>
      <c r="J25" s="19"/>
      <c r="K25" s="372"/>
      <c r="L25" s="372"/>
      <c r="M25" s="61"/>
      <c r="N25" s="61"/>
      <c r="O25" s="62"/>
      <c r="P25" s="61"/>
      <c r="Q25" s="62"/>
    </row>
    <row r="26" spans="1:17" ht="12.75" customHeight="1">
      <c r="A26" s="365"/>
      <c r="B26" s="224">
        <v>1096272</v>
      </c>
      <c r="C26" s="19">
        <v>1096264</v>
      </c>
      <c r="D26" s="19">
        <v>1096256</v>
      </c>
      <c r="E26" s="19"/>
      <c r="F26" s="19"/>
      <c r="G26" s="19"/>
      <c r="H26" s="19"/>
      <c r="I26" s="19"/>
      <c r="J26" s="19"/>
      <c r="K26" s="372"/>
      <c r="L26" s="372"/>
      <c r="M26" s="61"/>
      <c r="N26" s="61"/>
      <c r="O26" s="62"/>
      <c r="P26" s="61"/>
      <c r="Q26" s="62"/>
    </row>
    <row r="27" spans="1:17" ht="12.75" customHeight="1">
      <c r="A27" s="365"/>
      <c r="B27" s="225" t="s">
        <v>3358</v>
      </c>
      <c r="C27" s="21" t="s">
        <v>3359</v>
      </c>
      <c r="D27" s="21" t="s">
        <v>3360</v>
      </c>
      <c r="E27" s="21"/>
      <c r="F27" s="21"/>
      <c r="G27" s="21"/>
      <c r="H27" s="21"/>
      <c r="I27" s="21"/>
      <c r="J27" s="21"/>
      <c r="K27" s="372"/>
      <c r="L27" s="372"/>
      <c r="M27" s="61"/>
      <c r="N27" s="61"/>
      <c r="O27" s="62"/>
      <c r="P27" s="61"/>
      <c r="Q27" s="62"/>
    </row>
    <row r="28" spans="1:17" ht="12.75" customHeight="1" thickBot="1">
      <c r="A28" s="366"/>
      <c r="B28" s="226">
        <v>1096222</v>
      </c>
      <c r="C28" s="227">
        <v>1096230</v>
      </c>
      <c r="D28" s="227">
        <v>1096248</v>
      </c>
      <c r="E28" s="227"/>
      <c r="F28" s="227"/>
      <c r="G28" s="227"/>
      <c r="H28" s="227"/>
      <c r="I28" s="227"/>
      <c r="J28" s="227"/>
      <c r="K28" s="373"/>
      <c r="L28" s="373"/>
      <c r="M28" s="61"/>
      <c r="N28" s="61"/>
      <c r="O28" s="62"/>
      <c r="P28" s="61"/>
      <c r="Q28" s="62"/>
    </row>
    <row r="29" spans="1:17" ht="12.65" customHeight="1" thickBot="1">
      <c r="A29" s="293"/>
      <c r="B29" s="228"/>
      <c r="C29" s="229"/>
      <c r="D29" s="230"/>
      <c r="E29" s="230"/>
      <c r="F29" s="230"/>
      <c r="G29" s="230"/>
      <c r="H29" s="230"/>
      <c r="I29" s="230"/>
      <c r="J29" s="231"/>
      <c r="K29" s="223"/>
      <c r="L29" s="223"/>
      <c r="M29" s="61"/>
      <c r="N29" s="61"/>
      <c r="O29" s="62"/>
      <c r="P29" s="61"/>
      <c r="Q29" s="62"/>
    </row>
    <row r="30" spans="1:17" ht="12.75" customHeight="1">
      <c r="A30" s="364">
        <v>0</v>
      </c>
      <c r="B30" s="374" t="s">
        <v>2740</v>
      </c>
      <c r="C30" s="375"/>
      <c r="D30" s="375"/>
      <c r="E30" s="375"/>
      <c r="F30" s="375"/>
      <c r="G30" s="375"/>
      <c r="H30" s="375"/>
      <c r="I30" s="375"/>
      <c r="J30" s="376"/>
      <c r="K30" s="371">
        <v>902</v>
      </c>
      <c r="L30" s="371">
        <f>ROUND(K30*Курс_EUR,0)</f>
        <v>94710</v>
      </c>
      <c r="M30" s="61"/>
      <c r="N30" s="61">
        <f>K30*(1-Скидка_SATA)</f>
        <v>902</v>
      </c>
      <c r="O30" s="62">
        <f>N30*M30</f>
        <v>0</v>
      </c>
      <c r="P30" s="61">
        <f>L30*(1-Скидка_SATA)</f>
        <v>94710</v>
      </c>
      <c r="Q30" s="62">
        <f>M30*P30</f>
        <v>0</v>
      </c>
    </row>
    <row r="31" spans="1:17" ht="12.75" customHeight="1">
      <c r="A31" s="365"/>
      <c r="B31" s="232" t="s">
        <v>3352</v>
      </c>
      <c r="C31" s="19" t="s">
        <v>3353</v>
      </c>
      <c r="D31" s="19" t="s">
        <v>3354</v>
      </c>
      <c r="E31" s="19" t="s">
        <v>3355</v>
      </c>
      <c r="F31" s="19"/>
      <c r="G31" s="19"/>
      <c r="H31" s="19"/>
      <c r="I31" s="19"/>
      <c r="J31" s="19"/>
      <c r="K31" s="372"/>
      <c r="L31" s="372"/>
      <c r="M31" s="61"/>
      <c r="N31" s="61"/>
      <c r="O31" s="62"/>
      <c r="P31" s="61"/>
      <c r="Q31" s="62"/>
    </row>
    <row r="32" spans="1:17" ht="12.75" customHeight="1">
      <c r="A32" s="365"/>
      <c r="B32" s="232">
        <v>1061548</v>
      </c>
      <c r="C32" s="19">
        <v>1061556</v>
      </c>
      <c r="D32" s="19">
        <v>1061564</v>
      </c>
      <c r="E32" s="19">
        <v>1061572</v>
      </c>
      <c r="F32" s="19"/>
      <c r="G32" s="19"/>
      <c r="H32" s="19"/>
      <c r="I32" s="19"/>
      <c r="J32" s="19"/>
      <c r="K32" s="372"/>
      <c r="L32" s="372"/>
      <c r="M32" s="61"/>
      <c r="N32" s="61"/>
      <c r="O32" s="62"/>
      <c r="P32" s="61"/>
      <c r="Q32" s="62"/>
    </row>
    <row r="33" spans="1:17" ht="12.75" customHeight="1">
      <c r="A33" s="365"/>
      <c r="B33" s="233" t="s">
        <v>3357</v>
      </c>
      <c r="C33" s="21" t="s">
        <v>3358</v>
      </c>
      <c r="D33" s="21" t="s">
        <v>3359</v>
      </c>
      <c r="E33" s="21" t="s">
        <v>3360</v>
      </c>
      <c r="F33" s="21"/>
      <c r="G33" s="21"/>
      <c r="H33" s="21"/>
      <c r="I33" s="21"/>
      <c r="J33" s="21"/>
      <c r="K33" s="372"/>
      <c r="L33" s="372"/>
      <c r="M33" s="61"/>
      <c r="N33" s="61"/>
      <c r="O33" s="62"/>
      <c r="P33" s="61"/>
      <c r="Q33" s="62"/>
    </row>
    <row r="34" spans="1:17" ht="12.75" customHeight="1" thickBot="1">
      <c r="A34" s="366"/>
      <c r="B34" s="234">
        <v>1061580</v>
      </c>
      <c r="C34" s="227">
        <v>1061598</v>
      </c>
      <c r="D34" s="227">
        <v>1061605</v>
      </c>
      <c r="E34" s="227">
        <v>1061613</v>
      </c>
      <c r="F34" s="227"/>
      <c r="G34" s="227"/>
      <c r="H34" s="227"/>
      <c r="I34" s="227"/>
      <c r="J34" s="227"/>
      <c r="K34" s="373"/>
      <c r="L34" s="373"/>
      <c r="M34" s="61"/>
      <c r="N34" s="61"/>
      <c r="O34" s="62"/>
      <c r="P34" s="61"/>
      <c r="Q34" s="62"/>
    </row>
    <row r="35" spans="1:17" ht="12.75" customHeight="1">
      <c r="A35" s="364">
        <v>0</v>
      </c>
      <c r="B35" s="377" t="s">
        <v>2741</v>
      </c>
      <c r="C35" s="378"/>
      <c r="D35" s="378"/>
      <c r="E35" s="378"/>
      <c r="F35" s="378"/>
      <c r="G35" s="378"/>
      <c r="H35" s="378"/>
      <c r="I35" s="378"/>
      <c r="J35" s="378"/>
      <c r="K35" s="371">
        <v>1130</v>
      </c>
      <c r="L35" s="371">
        <f>ROUND(K35*Курс_EUR,0)</f>
        <v>118650</v>
      </c>
      <c r="M35" s="61"/>
      <c r="N35" s="61">
        <f>K35*(1-Скидка_SATA)</f>
        <v>1130</v>
      </c>
      <c r="O35" s="62">
        <f>N35*M35</f>
        <v>0</v>
      </c>
      <c r="P35" s="61">
        <f>L35*(1-Скидка_SATA)</f>
        <v>118650</v>
      </c>
      <c r="Q35" s="62">
        <f>M35*P35</f>
        <v>0</v>
      </c>
    </row>
    <row r="36" spans="1:17" ht="12.75" customHeight="1">
      <c r="A36" s="365"/>
      <c r="B36" s="232" t="s">
        <v>3352</v>
      </c>
      <c r="C36" s="19" t="s">
        <v>3353</v>
      </c>
      <c r="D36" s="19" t="s">
        <v>3354</v>
      </c>
      <c r="E36" s="19" t="s">
        <v>3355</v>
      </c>
      <c r="F36" s="19"/>
      <c r="G36" s="19"/>
      <c r="H36" s="19"/>
      <c r="I36" s="19"/>
      <c r="J36" s="19"/>
      <c r="K36" s="372"/>
      <c r="L36" s="372"/>
      <c r="M36" s="61"/>
      <c r="N36" s="61"/>
      <c r="O36" s="62"/>
      <c r="P36" s="61"/>
      <c r="Q36" s="62"/>
    </row>
    <row r="37" spans="1:17" ht="12.75" customHeight="1">
      <c r="A37" s="365"/>
      <c r="B37" s="232">
        <v>1061621</v>
      </c>
      <c r="C37" s="19">
        <v>1061647</v>
      </c>
      <c r="D37" s="19">
        <v>1061697</v>
      </c>
      <c r="E37" s="19">
        <v>1061712</v>
      </c>
      <c r="F37" s="19"/>
      <c r="G37" s="19"/>
      <c r="H37" s="19"/>
      <c r="I37" s="19"/>
      <c r="J37" s="19"/>
      <c r="K37" s="372"/>
      <c r="L37" s="372"/>
      <c r="M37" s="61"/>
      <c r="N37" s="61"/>
      <c r="O37" s="62"/>
      <c r="P37" s="61"/>
      <c r="Q37" s="62"/>
    </row>
    <row r="38" spans="1:17" ht="12.75" customHeight="1">
      <c r="A38" s="365"/>
      <c r="B38" s="233" t="s">
        <v>3357</v>
      </c>
      <c r="C38" s="21" t="s">
        <v>3358</v>
      </c>
      <c r="D38" s="21" t="s">
        <v>3359</v>
      </c>
      <c r="E38" s="21" t="s">
        <v>3360</v>
      </c>
      <c r="F38" s="21"/>
      <c r="G38" s="21"/>
      <c r="H38" s="21"/>
      <c r="I38" s="21"/>
      <c r="J38" s="21"/>
      <c r="K38" s="372"/>
      <c r="L38" s="372"/>
      <c r="M38" s="61"/>
      <c r="N38" s="61"/>
      <c r="O38" s="62"/>
      <c r="P38" s="61"/>
      <c r="Q38" s="62"/>
    </row>
    <row r="39" spans="1:17" ht="12.75" customHeight="1" thickBot="1">
      <c r="A39" s="366"/>
      <c r="B39" s="234">
        <v>1061746</v>
      </c>
      <c r="C39" s="227">
        <v>1061788</v>
      </c>
      <c r="D39" s="227">
        <v>1061803</v>
      </c>
      <c r="E39" s="227">
        <v>1061829</v>
      </c>
      <c r="F39" s="227"/>
      <c r="G39" s="227"/>
      <c r="H39" s="227"/>
      <c r="I39" s="227"/>
      <c r="J39" s="227"/>
      <c r="K39" s="373"/>
      <c r="L39" s="373"/>
      <c r="M39" s="61"/>
      <c r="N39" s="61"/>
      <c r="O39" s="62"/>
      <c r="P39" s="61"/>
      <c r="Q39" s="62"/>
    </row>
    <row r="40" spans="1:17" ht="12.75" customHeight="1">
      <c r="A40" s="364">
        <v>0</v>
      </c>
      <c r="B40" s="359" t="s">
        <v>2775</v>
      </c>
      <c r="C40" s="360"/>
      <c r="D40" s="360"/>
      <c r="E40" s="360"/>
      <c r="F40" s="360"/>
      <c r="G40" s="360"/>
      <c r="H40" s="360"/>
      <c r="I40" s="360"/>
      <c r="J40" s="360"/>
      <c r="K40" s="371">
        <v>340</v>
      </c>
      <c r="L40" s="371">
        <f>ROUND(K40*Курс_EUR,0)</f>
        <v>35700</v>
      </c>
      <c r="M40" s="61"/>
      <c r="N40" s="61">
        <f>K40*(1-Скидка_SATA)</f>
        <v>340</v>
      </c>
      <c r="O40" s="62">
        <f>N40*M40</f>
        <v>0</v>
      </c>
      <c r="P40" s="61">
        <f>L40*(1-Скидка_SATA)</f>
        <v>35700</v>
      </c>
      <c r="Q40" s="62">
        <f>M40*P40</f>
        <v>0</v>
      </c>
    </row>
    <row r="41" spans="1:17" ht="12.75" customHeight="1">
      <c r="A41" s="365"/>
      <c r="B41" s="232" t="s">
        <v>3352</v>
      </c>
      <c r="C41" s="19" t="s">
        <v>3353</v>
      </c>
      <c r="D41" s="19" t="s">
        <v>3354</v>
      </c>
      <c r="E41" s="19" t="s">
        <v>3355</v>
      </c>
      <c r="F41" s="19"/>
      <c r="G41" s="19"/>
      <c r="H41" s="19"/>
      <c r="I41" s="19"/>
      <c r="J41" s="19"/>
      <c r="K41" s="372"/>
      <c r="L41" s="372"/>
      <c r="M41" s="61"/>
      <c r="N41" s="61"/>
      <c r="O41" s="62"/>
      <c r="P41" s="61"/>
      <c r="Q41" s="62"/>
    </row>
    <row r="42" spans="1:17" ht="12.75" customHeight="1">
      <c r="A42" s="365"/>
      <c r="B42" s="232">
        <v>1063536</v>
      </c>
      <c r="C42" s="19">
        <v>1063544</v>
      </c>
      <c r="D42" s="19">
        <v>1063552</v>
      </c>
      <c r="E42" s="19">
        <v>1063560</v>
      </c>
      <c r="F42" s="19"/>
      <c r="G42" s="19"/>
      <c r="H42" s="19"/>
      <c r="I42" s="19"/>
      <c r="J42" s="19"/>
      <c r="K42" s="372"/>
      <c r="L42" s="372"/>
      <c r="M42" s="61"/>
      <c r="N42" s="61"/>
      <c r="O42" s="62"/>
      <c r="P42" s="61"/>
      <c r="Q42" s="62"/>
    </row>
    <row r="43" spans="1:17" ht="12.75" customHeight="1">
      <c r="A43" s="365"/>
      <c r="B43" s="225" t="s">
        <v>3357</v>
      </c>
      <c r="C43" s="21" t="s">
        <v>3358</v>
      </c>
      <c r="D43" s="21" t="s">
        <v>3359</v>
      </c>
      <c r="E43" s="21" t="s">
        <v>3360</v>
      </c>
      <c r="F43" s="21"/>
      <c r="G43" s="21"/>
      <c r="H43" s="21"/>
      <c r="I43" s="21"/>
      <c r="J43" s="21"/>
      <c r="K43" s="372"/>
      <c r="L43" s="372"/>
      <c r="M43" s="61"/>
      <c r="N43" s="61"/>
      <c r="O43" s="62"/>
      <c r="P43" s="61"/>
      <c r="Q43" s="62"/>
    </row>
    <row r="44" spans="1:17" ht="12.75" customHeight="1" thickBot="1">
      <c r="A44" s="366"/>
      <c r="B44" s="234">
        <v>1063578</v>
      </c>
      <c r="C44" s="227">
        <v>1063586</v>
      </c>
      <c r="D44" s="227">
        <v>1063594</v>
      </c>
      <c r="E44" s="227">
        <v>1063601</v>
      </c>
      <c r="F44" s="227"/>
      <c r="G44" s="227"/>
      <c r="H44" s="227"/>
      <c r="I44" s="227"/>
      <c r="J44" s="227"/>
      <c r="K44" s="373"/>
      <c r="L44" s="373"/>
      <c r="M44" s="61"/>
      <c r="N44" s="61"/>
      <c r="O44" s="62"/>
      <c r="P44" s="61"/>
      <c r="Q44" s="62"/>
    </row>
    <row r="45" spans="1:17" ht="12.75" customHeight="1">
      <c r="A45" s="364">
        <v>0</v>
      </c>
      <c r="B45" s="377" t="s">
        <v>2738</v>
      </c>
      <c r="C45" s="378"/>
      <c r="D45" s="378"/>
      <c r="E45" s="378"/>
      <c r="F45" s="378"/>
      <c r="G45" s="378"/>
      <c r="H45" s="378"/>
      <c r="I45" s="378"/>
      <c r="J45" s="378"/>
      <c r="K45" s="371">
        <v>907</v>
      </c>
      <c r="L45" s="371">
        <f>ROUND(K45*Курс_EUR,0)</f>
        <v>95235</v>
      </c>
      <c r="M45" s="61"/>
      <c r="N45" s="61">
        <f>K45*(1-Скидка_SATA)</f>
        <v>907</v>
      </c>
      <c r="O45" s="62">
        <f>N45*M45</f>
        <v>0</v>
      </c>
      <c r="P45" s="61">
        <f>L45*(1-Скидка_SATA)</f>
        <v>95235</v>
      </c>
      <c r="Q45" s="62">
        <f>M45*P45</f>
        <v>0</v>
      </c>
    </row>
    <row r="46" spans="1:17" ht="12.75" customHeight="1">
      <c r="A46" s="365"/>
      <c r="B46" s="232" t="s">
        <v>3352</v>
      </c>
      <c r="C46" s="19" t="s">
        <v>3353</v>
      </c>
      <c r="D46" s="19" t="s">
        <v>3354</v>
      </c>
      <c r="E46" s="19" t="s">
        <v>3355</v>
      </c>
      <c r="F46" s="19" t="s">
        <v>3356</v>
      </c>
      <c r="G46" s="19"/>
      <c r="H46" s="19"/>
      <c r="I46" s="19"/>
      <c r="J46" s="19"/>
      <c r="K46" s="372"/>
      <c r="L46" s="372"/>
      <c r="M46" s="61"/>
      <c r="N46" s="61"/>
      <c r="O46" s="62"/>
      <c r="P46" s="61"/>
      <c r="Q46" s="62"/>
    </row>
    <row r="47" spans="1:17" ht="12.75" customHeight="1">
      <c r="A47" s="365"/>
      <c r="B47" s="232">
        <v>1061895</v>
      </c>
      <c r="C47" s="19">
        <v>1061902</v>
      </c>
      <c r="D47" s="19">
        <v>1061887</v>
      </c>
      <c r="E47" s="19">
        <v>1061910</v>
      </c>
      <c r="F47" s="19">
        <v>1061928</v>
      </c>
      <c r="G47" s="19"/>
      <c r="H47" s="19"/>
      <c r="I47" s="19"/>
      <c r="J47" s="19"/>
      <c r="K47" s="372"/>
      <c r="L47" s="372"/>
      <c r="M47" s="61"/>
      <c r="N47" s="61"/>
      <c r="O47" s="62"/>
      <c r="P47" s="61"/>
      <c r="Q47" s="62"/>
    </row>
    <row r="48" spans="1:17" ht="12.75" customHeight="1">
      <c r="A48" s="365"/>
      <c r="B48" s="233" t="s">
        <v>3357</v>
      </c>
      <c r="C48" s="21" t="s">
        <v>3358</v>
      </c>
      <c r="D48" s="21" t="s">
        <v>3359</v>
      </c>
      <c r="E48" s="21" t="s">
        <v>3360</v>
      </c>
      <c r="F48" s="21" t="s">
        <v>3361</v>
      </c>
      <c r="G48" s="21"/>
      <c r="H48" s="21"/>
      <c r="I48" s="21"/>
      <c r="J48" s="21"/>
      <c r="K48" s="372"/>
      <c r="L48" s="372"/>
      <c r="M48" s="61"/>
      <c r="N48" s="61"/>
      <c r="O48" s="62"/>
      <c r="P48" s="61"/>
      <c r="Q48" s="62"/>
    </row>
    <row r="49" spans="1:17" ht="12.75" customHeight="1" thickBot="1">
      <c r="A49" s="366"/>
      <c r="B49" s="234">
        <v>1061936</v>
      </c>
      <c r="C49" s="227">
        <v>1061944</v>
      </c>
      <c r="D49" s="227">
        <v>1061952</v>
      </c>
      <c r="E49" s="227">
        <v>1061960</v>
      </c>
      <c r="F49" s="227">
        <v>1061978</v>
      </c>
      <c r="G49" s="227"/>
      <c r="H49" s="227"/>
      <c r="I49" s="227"/>
      <c r="J49" s="227"/>
      <c r="K49" s="373"/>
      <c r="L49" s="373"/>
      <c r="M49" s="61"/>
      <c r="N49" s="61"/>
      <c r="O49" s="62"/>
      <c r="P49" s="61"/>
      <c r="Q49" s="62"/>
    </row>
    <row r="50" spans="1:17" ht="12.75" customHeight="1">
      <c r="A50" s="364">
        <v>0</v>
      </c>
      <c r="B50" s="377" t="s">
        <v>2739</v>
      </c>
      <c r="C50" s="378"/>
      <c r="D50" s="378"/>
      <c r="E50" s="378"/>
      <c r="F50" s="378"/>
      <c r="G50" s="378"/>
      <c r="H50" s="378"/>
      <c r="I50" s="378"/>
      <c r="J50" s="378"/>
      <c r="K50" s="371">
        <v>1135</v>
      </c>
      <c r="L50" s="371">
        <f>ROUND(K50*Курс_EUR,0)</f>
        <v>119175</v>
      </c>
      <c r="M50" s="61"/>
      <c r="N50" s="61">
        <f>K50*(1-Скидка_SATA)</f>
        <v>1135</v>
      </c>
      <c r="O50" s="62">
        <f>N50*M50</f>
        <v>0</v>
      </c>
      <c r="P50" s="61">
        <f>L50*(1-Скидка_SATA)</f>
        <v>119175</v>
      </c>
      <c r="Q50" s="62">
        <f>M50*P50</f>
        <v>0</v>
      </c>
    </row>
    <row r="51" spans="1:17" ht="12.75" customHeight="1">
      <c r="A51" s="365"/>
      <c r="B51" s="232" t="s">
        <v>3352</v>
      </c>
      <c r="C51" s="19" t="s">
        <v>3353</v>
      </c>
      <c r="D51" s="19" t="s">
        <v>3354</v>
      </c>
      <c r="E51" s="19" t="s">
        <v>3355</v>
      </c>
      <c r="F51" s="19" t="s">
        <v>3356</v>
      </c>
      <c r="G51" s="19"/>
      <c r="H51" s="19"/>
      <c r="I51" s="19"/>
      <c r="J51" s="19"/>
      <c r="K51" s="372"/>
      <c r="L51" s="372"/>
      <c r="M51" s="61"/>
      <c r="N51" s="61"/>
      <c r="O51" s="62"/>
      <c r="P51" s="61"/>
      <c r="Q51" s="62"/>
    </row>
    <row r="52" spans="1:17" ht="12.75" customHeight="1">
      <c r="A52" s="365"/>
      <c r="B52" s="232">
        <v>1061994</v>
      </c>
      <c r="C52" s="19">
        <v>1061879</v>
      </c>
      <c r="D52" s="19">
        <v>1062025</v>
      </c>
      <c r="E52" s="19">
        <v>1062033</v>
      </c>
      <c r="F52" s="19">
        <v>1062067</v>
      </c>
      <c r="G52" s="19"/>
      <c r="H52" s="19"/>
      <c r="I52" s="19"/>
      <c r="J52" s="19"/>
      <c r="K52" s="372"/>
      <c r="L52" s="372"/>
      <c r="M52" s="61"/>
      <c r="N52" s="61"/>
      <c r="O52" s="62"/>
      <c r="P52" s="61"/>
      <c r="Q52" s="62"/>
    </row>
    <row r="53" spans="1:17" ht="12.75" customHeight="1">
      <c r="A53" s="365"/>
      <c r="B53" s="233" t="s">
        <v>3357</v>
      </c>
      <c r="C53" s="21" t="s">
        <v>3358</v>
      </c>
      <c r="D53" s="21" t="s">
        <v>3359</v>
      </c>
      <c r="E53" s="21" t="s">
        <v>3360</v>
      </c>
      <c r="F53" s="21" t="s">
        <v>3361</v>
      </c>
      <c r="G53" s="21"/>
      <c r="H53" s="21"/>
      <c r="I53" s="21"/>
      <c r="J53" s="21"/>
      <c r="K53" s="372"/>
      <c r="L53" s="372"/>
      <c r="M53" s="61"/>
      <c r="N53" s="61"/>
      <c r="O53" s="62"/>
      <c r="P53" s="61"/>
      <c r="Q53" s="62"/>
    </row>
    <row r="54" spans="1:17" ht="12.75" customHeight="1" thickBot="1">
      <c r="A54" s="366"/>
      <c r="B54" s="234">
        <v>1062075</v>
      </c>
      <c r="C54" s="227">
        <v>1062108</v>
      </c>
      <c r="D54" s="227">
        <v>1062124</v>
      </c>
      <c r="E54" s="227">
        <v>1062158</v>
      </c>
      <c r="F54" s="227">
        <v>1062166</v>
      </c>
      <c r="G54" s="227"/>
      <c r="H54" s="227"/>
      <c r="I54" s="227"/>
      <c r="J54" s="227"/>
      <c r="K54" s="373"/>
      <c r="L54" s="373"/>
      <c r="M54" s="61"/>
      <c r="N54" s="61"/>
      <c r="O54" s="62"/>
      <c r="P54" s="61"/>
      <c r="Q54" s="62"/>
    </row>
    <row r="55" spans="1:17" ht="12.75" customHeight="1">
      <c r="A55" s="364">
        <v>0</v>
      </c>
      <c r="B55" s="359" t="s">
        <v>2742</v>
      </c>
      <c r="C55" s="360"/>
      <c r="D55" s="360"/>
      <c r="E55" s="360"/>
      <c r="F55" s="360"/>
      <c r="G55" s="360"/>
      <c r="H55" s="360"/>
      <c r="I55" s="360"/>
      <c r="J55" s="360"/>
      <c r="K55" s="371">
        <v>343</v>
      </c>
      <c r="L55" s="371">
        <f>ROUND(K55*Курс_EUR,0)</f>
        <v>36015</v>
      </c>
      <c r="M55" s="61"/>
      <c r="N55" s="61">
        <f>K55*(1-Скидка_SATA)</f>
        <v>343</v>
      </c>
      <c r="O55" s="62">
        <f>N55*M55</f>
        <v>0</v>
      </c>
      <c r="P55" s="61">
        <f>L55*(1-Скидка_SATA)</f>
        <v>36015</v>
      </c>
      <c r="Q55" s="62">
        <f>M55*P55</f>
        <v>0</v>
      </c>
    </row>
    <row r="56" spans="1:17" ht="12.75" customHeight="1">
      <c r="A56" s="365"/>
      <c r="B56" s="232" t="s">
        <v>3352</v>
      </c>
      <c r="C56" s="19" t="s">
        <v>3353</v>
      </c>
      <c r="D56" s="19" t="s">
        <v>3354</v>
      </c>
      <c r="E56" s="19" t="s">
        <v>3355</v>
      </c>
      <c r="F56" s="19" t="s">
        <v>3356</v>
      </c>
      <c r="G56" s="19"/>
      <c r="H56" s="19"/>
      <c r="I56" s="19"/>
      <c r="J56" s="19"/>
      <c r="K56" s="372"/>
      <c r="L56" s="372"/>
      <c r="M56" s="61"/>
      <c r="N56" s="61"/>
      <c r="O56" s="62"/>
      <c r="P56" s="61"/>
      <c r="Q56" s="62"/>
    </row>
    <row r="57" spans="1:17" ht="12.75" customHeight="1">
      <c r="A57" s="365"/>
      <c r="B57" s="232">
        <v>1063619</v>
      </c>
      <c r="C57" s="19">
        <v>1063627</v>
      </c>
      <c r="D57" s="19">
        <v>1063635</v>
      </c>
      <c r="E57" s="19">
        <v>1063651</v>
      </c>
      <c r="F57" s="19">
        <v>1063669</v>
      </c>
      <c r="G57" s="19"/>
      <c r="H57" s="19"/>
      <c r="I57" s="19"/>
      <c r="J57" s="19"/>
      <c r="K57" s="372"/>
      <c r="L57" s="372"/>
      <c r="M57" s="61"/>
      <c r="N57" s="61"/>
      <c r="O57" s="62"/>
      <c r="P57" s="61"/>
      <c r="Q57" s="62"/>
    </row>
    <row r="58" spans="1:17" ht="12.75" customHeight="1">
      <c r="A58" s="365"/>
      <c r="B58" s="225" t="s">
        <v>3357</v>
      </c>
      <c r="C58" s="21" t="s">
        <v>3358</v>
      </c>
      <c r="D58" s="21" t="s">
        <v>3359</v>
      </c>
      <c r="E58" s="21" t="s">
        <v>3360</v>
      </c>
      <c r="F58" s="21" t="s">
        <v>3361</v>
      </c>
      <c r="G58" s="21"/>
      <c r="H58" s="21"/>
      <c r="I58" s="21"/>
      <c r="J58" s="21"/>
      <c r="K58" s="372"/>
      <c r="L58" s="372"/>
      <c r="M58" s="61"/>
      <c r="N58" s="61"/>
      <c r="O58" s="62"/>
      <c r="P58" s="61"/>
      <c r="Q58" s="62"/>
    </row>
    <row r="59" spans="1:17" ht="12.75" customHeight="1" thickBot="1">
      <c r="A59" s="366"/>
      <c r="B59" s="234">
        <v>1063677</v>
      </c>
      <c r="C59" s="227">
        <v>1063685</v>
      </c>
      <c r="D59" s="227">
        <v>1063643</v>
      </c>
      <c r="E59" s="227">
        <v>1063693</v>
      </c>
      <c r="F59" s="227">
        <v>1063700</v>
      </c>
      <c r="G59" s="227"/>
      <c r="H59" s="227"/>
      <c r="I59" s="227"/>
      <c r="J59" s="227"/>
      <c r="K59" s="373"/>
      <c r="L59" s="373"/>
      <c r="M59" s="61"/>
      <c r="N59" s="61"/>
      <c r="O59" s="62"/>
      <c r="P59" s="61"/>
      <c r="Q59" s="62"/>
    </row>
    <row r="60" spans="1:17" ht="12.75" customHeight="1" thickBot="1">
      <c r="A60" s="293"/>
      <c r="B60" s="228"/>
      <c r="C60" s="229"/>
      <c r="D60" s="230"/>
      <c r="E60" s="230"/>
      <c r="F60" s="230"/>
      <c r="G60" s="230"/>
      <c r="H60" s="230"/>
      <c r="I60" s="230"/>
      <c r="J60" s="231"/>
      <c r="K60" s="223"/>
      <c r="L60" s="223"/>
      <c r="M60" s="61"/>
      <c r="N60" s="61"/>
      <c r="O60" s="62"/>
      <c r="P60" s="61"/>
      <c r="Q60" s="62"/>
    </row>
    <row r="61" spans="1:17" ht="12.75" customHeight="1">
      <c r="A61" s="358">
        <v>0</v>
      </c>
      <c r="B61" s="359" t="s">
        <v>569</v>
      </c>
      <c r="C61" s="360"/>
      <c r="D61" s="360"/>
      <c r="E61" s="360"/>
      <c r="F61" s="360"/>
      <c r="G61" s="360"/>
      <c r="H61" s="360"/>
      <c r="I61" s="360"/>
      <c r="J61" s="360"/>
      <c r="K61" s="361">
        <v>895</v>
      </c>
      <c r="L61" s="371">
        <f>ROUND(K61*Курс_EUR,0)</f>
        <v>93975</v>
      </c>
      <c r="M61" s="61"/>
      <c r="N61" s="61">
        <f>K61*(1-Скидка_SATA)</f>
        <v>895</v>
      </c>
      <c r="O61" s="62">
        <f>N61*M61</f>
        <v>0</v>
      </c>
      <c r="P61" s="61">
        <f>L61*(1-Скидка_SATA)</f>
        <v>93975</v>
      </c>
      <c r="Q61" s="62">
        <f>M61*P61</f>
        <v>0</v>
      </c>
    </row>
    <row r="62" spans="1:17" ht="12.75" customHeight="1">
      <c r="A62" s="358"/>
      <c r="B62" s="233">
        <v>1</v>
      </c>
      <c r="C62" s="21">
        <v>1.2</v>
      </c>
      <c r="D62" s="21" t="s">
        <v>3368</v>
      </c>
      <c r="E62" s="21">
        <v>1.3</v>
      </c>
      <c r="F62" s="21">
        <v>1.4</v>
      </c>
      <c r="G62" s="21">
        <v>1.6</v>
      </c>
      <c r="H62" s="21">
        <v>1.8</v>
      </c>
      <c r="I62" s="21">
        <v>2</v>
      </c>
      <c r="J62" s="21">
        <v>2.5</v>
      </c>
      <c r="K62" s="362"/>
      <c r="L62" s="372"/>
      <c r="M62" s="61"/>
      <c r="N62" s="61"/>
      <c r="O62" s="62"/>
      <c r="P62" s="61"/>
      <c r="Q62" s="62"/>
    </row>
    <row r="63" spans="1:17" ht="12.75" customHeight="1" thickBot="1">
      <c r="A63" s="358"/>
      <c r="B63" s="234">
        <v>1117523</v>
      </c>
      <c r="C63" s="227">
        <v>209775</v>
      </c>
      <c r="D63" s="227">
        <v>209783</v>
      </c>
      <c r="E63" s="227">
        <v>209791</v>
      </c>
      <c r="F63" s="227">
        <v>209809</v>
      </c>
      <c r="G63" s="227">
        <v>209890</v>
      </c>
      <c r="H63" s="227">
        <v>209908</v>
      </c>
      <c r="I63" s="227">
        <v>209916</v>
      </c>
      <c r="J63" s="227">
        <v>1117531</v>
      </c>
      <c r="K63" s="363"/>
      <c r="L63" s="373"/>
      <c r="M63" s="61"/>
      <c r="N63" s="61"/>
      <c r="O63" s="62"/>
      <c r="P63" s="61"/>
      <c r="Q63" s="62"/>
    </row>
    <row r="64" spans="1:17" ht="12.75" customHeight="1">
      <c r="A64" s="358">
        <v>0</v>
      </c>
      <c r="B64" s="359" t="s">
        <v>610</v>
      </c>
      <c r="C64" s="360"/>
      <c r="D64" s="360"/>
      <c r="E64" s="360"/>
      <c r="F64" s="360"/>
      <c r="G64" s="360"/>
      <c r="H64" s="360"/>
      <c r="I64" s="360"/>
      <c r="J64" s="360"/>
      <c r="K64" s="361">
        <v>332</v>
      </c>
      <c r="L64" s="371">
        <f>ROUND(K64*Курс_EUR,0)</f>
        <v>34860</v>
      </c>
      <c r="M64" s="61"/>
      <c r="N64" s="61">
        <f>K64*(1-Скидка_SATA)</f>
        <v>332</v>
      </c>
      <c r="O64" s="62">
        <f>N64*M64</f>
        <v>0</v>
      </c>
      <c r="P64" s="61">
        <f>L64*(1-Скидка_SATA)</f>
        <v>34860</v>
      </c>
      <c r="Q64" s="62">
        <f>M64*P64</f>
        <v>0</v>
      </c>
    </row>
    <row r="65" spans="1:17" ht="12.75" customHeight="1">
      <c r="A65" s="358"/>
      <c r="B65" s="225">
        <v>1</v>
      </c>
      <c r="C65" s="21">
        <v>1.1000000000000001</v>
      </c>
      <c r="D65" s="21">
        <v>1.2</v>
      </c>
      <c r="E65" s="21" t="s">
        <v>3369</v>
      </c>
      <c r="F65" s="21">
        <v>1.3</v>
      </c>
      <c r="G65" s="21">
        <v>1.4</v>
      </c>
      <c r="H65" s="21">
        <v>1.6</v>
      </c>
      <c r="I65" s="21">
        <v>1.8</v>
      </c>
      <c r="J65" s="21">
        <v>2</v>
      </c>
      <c r="K65" s="362"/>
      <c r="L65" s="372"/>
      <c r="M65" s="61"/>
      <c r="N65" s="61"/>
      <c r="O65" s="62"/>
      <c r="P65" s="61"/>
      <c r="Q65" s="62"/>
    </row>
    <row r="66" spans="1:17" ht="12.75" customHeight="1" thickBot="1">
      <c r="A66" s="358"/>
      <c r="B66" s="235">
        <v>210245</v>
      </c>
      <c r="C66" s="22">
        <v>210252</v>
      </c>
      <c r="D66" s="23">
        <v>210260</v>
      </c>
      <c r="E66" s="23">
        <v>210278</v>
      </c>
      <c r="F66" s="23">
        <v>210286</v>
      </c>
      <c r="G66" s="23">
        <v>210294</v>
      </c>
      <c r="H66" s="23">
        <v>210302</v>
      </c>
      <c r="I66" s="23">
        <v>210310</v>
      </c>
      <c r="J66" s="23">
        <v>210328</v>
      </c>
      <c r="K66" s="363"/>
      <c r="L66" s="373"/>
      <c r="M66" s="61"/>
      <c r="N66" s="61"/>
      <c r="O66" s="62"/>
      <c r="P66" s="61"/>
      <c r="Q66" s="62"/>
    </row>
    <row r="67" spans="1:17" ht="12.75" customHeight="1">
      <c r="A67" s="358">
        <v>0</v>
      </c>
      <c r="B67" s="359" t="s">
        <v>555</v>
      </c>
      <c r="C67" s="360"/>
      <c r="D67" s="360"/>
      <c r="E67" s="360"/>
      <c r="F67" s="360"/>
      <c r="G67" s="360"/>
      <c r="H67" s="360"/>
      <c r="I67" s="360"/>
      <c r="J67" s="360"/>
      <c r="K67" s="361">
        <v>900</v>
      </c>
      <c r="L67" s="371">
        <f>ROUND(K67*Курс_EUR,0)</f>
        <v>94500</v>
      </c>
      <c r="M67" s="61"/>
      <c r="N67" s="61">
        <f>K67*(1-Скидка_SATA)</f>
        <v>900</v>
      </c>
      <c r="O67" s="62">
        <f>N67*M67</f>
        <v>0</v>
      </c>
      <c r="P67" s="61">
        <f>L67*(1-Скидка_SATA)</f>
        <v>94500</v>
      </c>
      <c r="Q67" s="62">
        <f>M67*P67</f>
        <v>0</v>
      </c>
    </row>
    <row r="68" spans="1:17" ht="12.75" customHeight="1">
      <c r="A68" s="358"/>
      <c r="B68" s="233">
        <v>1</v>
      </c>
      <c r="C68" s="21">
        <v>1.2</v>
      </c>
      <c r="D68" s="21" t="s">
        <v>3362</v>
      </c>
      <c r="E68" s="21">
        <v>1.3</v>
      </c>
      <c r="F68" s="21">
        <v>1.4</v>
      </c>
      <c r="G68" s="21">
        <v>1.5</v>
      </c>
      <c r="H68" s="21">
        <v>1.7</v>
      </c>
      <c r="I68" s="21">
        <v>1.9</v>
      </c>
      <c r="J68" s="21">
        <v>2.2000000000000002</v>
      </c>
      <c r="K68" s="362"/>
      <c r="L68" s="372"/>
      <c r="M68" s="61"/>
      <c r="N68" s="61"/>
      <c r="O68" s="62"/>
      <c r="P68" s="61"/>
      <c r="Q68" s="62"/>
    </row>
    <row r="69" spans="1:17" ht="12.75" customHeight="1" thickBot="1">
      <c r="A69" s="358"/>
      <c r="B69" s="235">
        <v>210732</v>
      </c>
      <c r="C69" s="23">
        <v>210559</v>
      </c>
      <c r="D69" s="23">
        <v>210567</v>
      </c>
      <c r="E69" s="23">
        <v>210575</v>
      </c>
      <c r="F69" s="23">
        <v>210591</v>
      </c>
      <c r="G69" s="23">
        <v>210609</v>
      </c>
      <c r="H69" s="23">
        <v>210831</v>
      </c>
      <c r="I69" s="23">
        <v>210849</v>
      </c>
      <c r="J69" s="23">
        <v>210856</v>
      </c>
      <c r="K69" s="363"/>
      <c r="L69" s="373"/>
      <c r="M69" s="61"/>
      <c r="N69" s="61"/>
      <c r="O69" s="62"/>
      <c r="P69" s="61"/>
      <c r="Q69" s="62"/>
    </row>
    <row r="70" spans="1:17" ht="12.75" customHeight="1">
      <c r="A70" s="358">
        <v>0</v>
      </c>
      <c r="B70" s="359" t="s">
        <v>599</v>
      </c>
      <c r="C70" s="360"/>
      <c r="D70" s="360"/>
      <c r="E70" s="360"/>
      <c r="F70" s="360"/>
      <c r="G70" s="360"/>
      <c r="H70" s="360"/>
      <c r="I70" s="360"/>
      <c r="J70" s="360"/>
      <c r="K70" s="361">
        <v>335</v>
      </c>
      <c r="L70" s="371">
        <f>ROUND(K70*Курс_EUR,0)</f>
        <v>35175</v>
      </c>
      <c r="M70" s="61"/>
      <c r="N70" s="61">
        <f>K70*(1-Скидка_SATA)</f>
        <v>335</v>
      </c>
      <c r="O70" s="62">
        <f>N70*M70</f>
        <v>0</v>
      </c>
      <c r="P70" s="61">
        <f>L70*(1-Скидка_SATA)</f>
        <v>35175</v>
      </c>
      <c r="Q70" s="62">
        <f>M70*P70</f>
        <v>0</v>
      </c>
    </row>
    <row r="71" spans="1:17" ht="12.75" customHeight="1">
      <c r="A71" s="358"/>
      <c r="B71" s="225">
        <v>1</v>
      </c>
      <c r="C71" s="21">
        <v>1.2</v>
      </c>
      <c r="D71" s="21" t="s">
        <v>3362</v>
      </c>
      <c r="E71" s="21">
        <v>1.3</v>
      </c>
      <c r="F71" s="21">
        <v>1.4</v>
      </c>
      <c r="G71" s="21">
        <v>1.5</v>
      </c>
      <c r="H71" s="21">
        <v>1.7</v>
      </c>
      <c r="I71" s="21">
        <v>1.9</v>
      </c>
      <c r="J71" s="21">
        <v>2.2000000000000002</v>
      </c>
      <c r="K71" s="362"/>
      <c r="L71" s="372"/>
      <c r="M71" s="61"/>
      <c r="N71" s="61"/>
      <c r="O71" s="62"/>
      <c r="P71" s="61"/>
      <c r="Q71" s="62"/>
    </row>
    <row r="72" spans="1:17" ht="12" customHeight="1" thickBot="1">
      <c r="A72" s="358"/>
      <c r="B72" s="234">
        <v>210955</v>
      </c>
      <c r="C72" s="236">
        <v>210963</v>
      </c>
      <c r="D72" s="227">
        <v>210971</v>
      </c>
      <c r="E72" s="227">
        <v>210989</v>
      </c>
      <c r="F72" s="227">
        <v>211011</v>
      </c>
      <c r="G72" s="227">
        <v>211045</v>
      </c>
      <c r="H72" s="227">
        <v>211052</v>
      </c>
      <c r="I72" s="227">
        <v>211060</v>
      </c>
      <c r="J72" s="227">
        <v>211078</v>
      </c>
      <c r="K72" s="363"/>
      <c r="L72" s="373"/>
      <c r="M72" s="61"/>
      <c r="N72" s="61"/>
      <c r="O72" s="62"/>
      <c r="P72" s="61"/>
      <c r="Q72" s="62"/>
    </row>
    <row r="73" spans="1:17" ht="12" customHeight="1" thickBot="1">
      <c r="A73" s="293"/>
      <c r="B73" s="228"/>
      <c r="C73" s="229"/>
      <c r="D73" s="230"/>
      <c r="E73" s="230"/>
      <c r="F73" s="230"/>
      <c r="G73" s="230"/>
      <c r="H73" s="230"/>
      <c r="I73" s="230"/>
      <c r="J73" s="231"/>
      <c r="K73" s="223"/>
      <c r="L73" s="223"/>
      <c r="M73" s="61"/>
      <c r="N73" s="61"/>
      <c r="O73" s="62"/>
      <c r="P73" s="61"/>
      <c r="Q73" s="62"/>
    </row>
    <row r="74" spans="1:17" ht="12" customHeight="1">
      <c r="A74" s="358">
        <v>0</v>
      </c>
      <c r="B74" s="359" t="s">
        <v>570</v>
      </c>
      <c r="C74" s="360"/>
      <c r="D74" s="360"/>
      <c r="E74" s="360"/>
      <c r="F74" s="360"/>
      <c r="G74" s="360"/>
      <c r="H74" s="360"/>
      <c r="I74" s="360"/>
      <c r="J74" s="360"/>
      <c r="K74" s="361">
        <v>719</v>
      </c>
      <c r="L74" s="371">
        <f>ROUND(K74*Курс_EUR,0)</f>
        <v>75495</v>
      </c>
      <c r="M74" s="61"/>
      <c r="N74" s="61">
        <f>K74*(1-Скидка_SATA)</f>
        <v>719</v>
      </c>
      <c r="O74" s="62">
        <f>N74*M74</f>
        <v>0</v>
      </c>
      <c r="P74" s="61">
        <f>L74*(1-Скидка_SATA)</f>
        <v>75495</v>
      </c>
      <c r="Q74" s="62">
        <f>M74*P74</f>
        <v>0</v>
      </c>
    </row>
    <row r="75" spans="1:17" ht="12" customHeight="1">
      <c r="A75" s="358"/>
      <c r="B75" s="233">
        <v>1</v>
      </c>
      <c r="C75" s="20">
        <v>1.1000000000000001</v>
      </c>
      <c r="D75" s="21">
        <v>1.2</v>
      </c>
      <c r="E75" s="21">
        <v>1.3</v>
      </c>
      <c r="F75" s="21">
        <v>1.4</v>
      </c>
      <c r="G75" s="21">
        <v>1.6</v>
      </c>
      <c r="H75" s="21">
        <v>1.8</v>
      </c>
      <c r="I75" s="21">
        <v>2</v>
      </c>
      <c r="J75" s="21">
        <v>2.5</v>
      </c>
      <c r="K75" s="362"/>
      <c r="L75" s="372"/>
      <c r="M75" s="61"/>
      <c r="N75" s="61"/>
      <c r="O75" s="62"/>
      <c r="P75" s="61"/>
      <c r="Q75" s="62"/>
    </row>
    <row r="76" spans="1:17" ht="12" customHeight="1" thickBot="1">
      <c r="A76" s="358"/>
      <c r="B76" s="234">
        <v>166678</v>
      </c>
      <c r="C76" s="236">
        <v>166793</v>
      </c>
      <c r="D76" s="227">
        <v>166173</v>
      </c>
      <c r="E76" s="227">
        <v>166769</v>
      </c>
      <c r="F76" s="227">
        <v>166777</v>
      </c>
      <c r="G76" s="227">
        <v>166785</v>
      </c>
      <c r="H76" s="227">
        <v>168682</v>
      </c>
      <c r="I76" s="227">
        <v>168690</v>
      </c>
      <c r="J76" s="227">
        <v>168708</v>
      </c>
      <c r="K76" s="363"/>
      <c r="L76" s="373"/>
      <c r="M76" s="61"/>
      <c r="N76" s="61"/>
      <c r="O76" s="62"/>
      <c r="P76" s="61"/>
      <c r="Q76" s="62"/>
    </row>
    <row r="77" spans="1:17" ht="12" customHeight="1">
      <c r="A77" s="358">
        <v>0</v>
      </c>
      <c r="B77" s="359" t="s">
        <v>571</v>
      </c>
      <c r="C77" s="360"/>
      <c r="D77" s="360"/>
      <c r="E77" s="360"/>
      <c r="F77" s="360"/>
      <c r="G77" s="360"/>
      <c r="H77" s="360"/>
      <c r="I77" s="360"/>
      <c r="J77" s="360"/>
      <c r="K77" s="361">
        <v>728</v>
      </c>
      <c r="L77" s="371">
        <f>ROUND(K77*Курс_EUR,0)</f>
        <v>76440</v>
      </c>
      <c r="M77" s="61"/>
      <c r="N77" s="61">
        <f>K77*(1-Скидка_SATA)</f>
        <v>728</v>
      </c>
      <c r="O77" s="62">
        <f>N77*M77</f>
        <v>0</v>
      </c>
      <c r="P77" s="61">
        <f>L77*(1-Скидка_SATA)</f>
        <v>76440</v>
      </c>
      <c r="Q77" s="62">
        <f>M77*P77</f>
        <v>0</v>
      </c>
    </row>
    <row r="78" spans="1:17" ht="12" customHeight="1">
      <c r="A78" s="358"/>
      <c r="B78" s="233">
        <v>1</v>
      </c>
      <c r="C78" s="20">
        <v>1.1000000000000001</v>
      </c>
      <c r="D78" s="21">
        <v>1.2</v>
      </c>
      <c r="E78" s="21">
        <v>1.3</v>
      </c>
      <c r="F78" s="21">
        <v>1.4</v>
      </c>
      <c r="G78" s="21">
        <v>1.6</v>
      </c>
      <c r="H78" s="21">
        <v>1.8</v>
      </c>
      <c r="I78" s="21">
        <v>2</v>
      </c>
      <c r="J78" s="21">
        <v>2.5</v>
      </c>
      <c r="K78" s="362"/>
      <c r="L78" s="372"/>
      <c r="M78" s="61"/>
      <c r="N78" s="61"/>
      <c r="O78" s="62"/>
      <c r="P78" s="61"/>
      <c r="Q78" s="62"/>
    </row>
    <row r="79" spans="1:17" ht="12" customHeight="1" thickBot="1">
      <c r="A79" s="358"/>
      <c r="B79" s="234">
        <v>166686</v>
      </c>
      <c r="C79" s="236">
        <v>166694</v>
      </c>
      <c r="D79" s="227">
        <v>166181</v>
      </c>
      <c r="E79" s="227">
        <v>166710</v>
      </c>
      <c r="F79" s="227">
        <v>166728</v>
      </c>
      <c r="G79" s="227">
        <v>166736</v>
      </c>
      <c r="H79" s="227">
        <v>166744</v>
      </c>
      <c r="I79" s="227">
        <v>168716</v>
      </c>
      <c r="J79" s="227">
        <v>168724</v>
      </c>
      <c r="K79" s="363"/>
      <c r="L79" s="373"/>
      <c r="M79" s="61"/>
      <c r="N79" s="61"/>
      <c r="O79" s="62"/>
      <c r="P79" s="61"/>
      <c r="Q79" s="62"/>
    </row>
    <row r="80" spans="1:17" ht="12" customHeight="1">
      <c r="A80" s="358">
        <v>0</v>
      </c>
      <c r="B80" s="359" t="s">
        <v>572</v>
      </c>
      <c r="C80" s="360"/>
      <c r="D80" s="360"/>
      <c r="E80" s="360"/>
      <c r="F80" s="360"/>
      <c r="G80" s="360"/>
      <c r="H80" s="360"/>
      <c r="I80" s="360"/>
      <c r="J80" s="360"/>
      <c r="K80" s="361">
        <v>696</v>
      </c>
      <c r="L80" s="371">
        <f>ROUND(K80*Курс_EUR,0)</f>
        <v>73080</v>
      </c>
      <c r="M80" s="61"/>
      <c r="N80" s="61">
        <f>K80*(1-Скидка_SATA)</f>
        <v>696</v>
      </c>
      <c r="O80" s="62">
        <f>N80*M80</f>
        <v>0</v>
      </c>
      <c r="P80" s="61">
        <f>L80*(1-Скидка_SATA)</f>
        <v>73080</v>
      </c>
      <c r="Q80" s="62">
        <f>M80*P80</f>
        <v>0</v>
      </c>
    </row>
    <row r="81" spans="1:17" ht="12" customHeight="1">
      <c r="A81" s="358"/>
      <c r="B81" s="233">
        <v>1.2</v>
      </c>
      <c r="C81" s="20" t="s">
        <v>3369</v>
      </c>
      <c r="D81" s="21">
        <v>1.3</v>
      </c>
      <c r="E81" s="21">
        <v>1.4</v>
      </c>
      <c r="F81" s="21"/>
      <c r="G81" s="21"/>
      <c r="H81" s="21"/>
      <c r="I81" s="21"/>
      <c r="J81" s="21"/>
      <c r="K81" s="362"/>
      <c r="L81" s="372"/>
      <c r="M81" s="61"/>
      <c r="N81" s="61"/>
      <c r="O81" s="62"/>
      <c r="P81" s="61"/>
      <c r="Q81" s="62"/>
    </row>
    <row r="82" spans="1:17" ht="12" customHeight="1" thickBot="1">
      <c r="A82" s="358"/>
      <c r="B82" s="234">
        <v>167122</v>
      </c>
      <c r="C82" s="236">
        <v>167130</v>
      </c>
      <c r="D82" s="227">
        <v>167148</v>
      </c>
      <c r="E82" s="227">
        <v>167155</v>
      </c>
      <c r="F82" s="227"/>
      <c r="G82" s="227"/>
      <c r="H82" s="227"/>
      <c r="I82" s="227"/>
      <c r="J82" s="227"/>
      <c r="K82" s="363"/>
      <c r="L82" s="373"/>
      <c r="M82" s="61"/>
      <c r="N82" s="61"/>
      <c r="O82" s="62"/>
      <c r="P82" s="61"/>
      <c r="Q82" s="62"/>
    </row>
    <row r="83" spans="1:17" ht="12" customHeight="1">
      <c r="A83" s="358">
        <v>0</v>
      </c>
      <c r="B83" s="359" t="s">
        <v>611</v>
      </c>
      <c r="C83" s="360"/>
      <c r="D83" s="360"/>
      <c r="E83" s="360"/>
      <c r="F83" s="360"/>
      <c r="G83" s="360"/>
      <c r="H83" s="360"/>
      <c r="I83" s="360"/>
      <c r="J83" s="360"/>
      <c r="K83" s="361">
        <v>339</v>
      </c>
      <c r="L83" s="371">
        <f>ROUND(K83*Курс_EUR,0)</f>
        <v>35595</v>
      </c>
      <c r="M83" s="61"/>
      <c r="N83" s="61">
        <f>K83*(1-Скидка_SATA)</f>
        <v>339</v>
      </c>
      <c r="O83" s="62">
        <f>N83*M83</f>
        <v>0</v>
      </c>
      <c r="P83" s="61">
        <f>L83*(1-Скидка_SATA)</f>
        <v>35595</v>
      </c>
      <c r="Q83" s="62">
        <f>M83*P83</f>
        <v>0</v>
      </c>
    </row>
    <row r="84" spans="1:17" ht="12" customHeight="1">
      <c r="A84" s="358"/>
      <c r="B84" s="233">
        <v>1</v>
      </c>
      <c r="C84" s="20">
        <v>1.1000000000000001</v>
      </c>
      <c r="D84" s="21">
        <v>1.2</v>
      </c>
      <c r="E84" s="21">
        <v>1.3</v>
      </c>
      <c r="F84" s="21">
        <v>1.4</v>
      </c>
      <c r="G84" s="21">
        <v>1.6</v>
      </c>
      <c r="H84" s="21">
        <v>1.8</v>
      </c>
      <c r="I84" s="21">
        <v>2</v>
      </c>
      <c r="J84" s="21">
        <v>2.5</v>
      </c>
      <c r="K84" s="362"/>
      <c r="L84" s="372"/>
      <c r="M84" s="61"/>
      <c r="N84" s="61"/>
      <c r="O84" s="62"/>
      <c r="P84" s="61"/>
      <c r="Q84" s="62"/>
    </row>
    <row r="85" spans="1:17" ht="12" customHeight="1" thickBot="1">
      <c r="A85" s="358"/>
      <c r="B85" s="234">
        <v>166991</v>
      </c>
      <c r="C85" s="236">
        <v>167007</v>
      </c>
      <c r="D85" s="227">
        <v>167015</v>
      </c>
      <c r="E85" s="227">
        <v>167049</v>
      </c>
      <c r="F85" s="227">
        <v>167056</v>
      </c>
      <c r="G85" s="227">
        <v>167072</v>
      </c>
      <c r="H85" s="227">
        <v>167080</v>
      </c>
      <c r="I85" s="227">
        <v>168625</v>
      </c>
      <c r="J85" s="227">
        <v>168633</v>
      </c>
      <c r="K85" s="363"/>
      <c r="L85" s="373"/>
      <c r="M85" s="61"/>
      <c r="N85" s="61"/>
      <c r="O85" s="62"/>
      <c r="P85" s="61"/>
      <c r="Q85" s="62"/>
    </row>
    <row r="86" spans="1:17" ht="12" customHeight="1">
      <c r="A86" s="358">
        <v>0</v>
      </c>
      <c r="B86" s="359" t="s">
        <v>556</v>
      </c>
      <c r="C86" s="360"/>
      <c r="D86" s="360"/>
      <c r="E86" s="360"/>
      <c r="F86" s="360"/>
      <c r="G86" s="360"/>
      <c r="H86" s="360"/>
      <c r="I86" s="360"/>
      <c r="J86" s="360"/>
      <c r="K86" s="361">
        <v>737</v>
      </c>
      <c r="L86" s="371">
        <f>ROUND(K86*Курс_EUR,0)</f>
        <v>77385</v>
      </c>
      <c r="M86" s="61"/>
      <c r="N86" s="61">
        <f>K86*(1-Скидка_SATA)</f>
        <v>737</v>
      </c>
      <c r="O86" s="62">
        <f>N86*M86</f>
        <v>0</v>
      </c>
      <c r="P86" s="61">
        <f>L86*(1-Скидка_SATA)</f>
        <v>77385</v>
      </c>
      <c r="Q86" s="62">
        <f>M86*P86</f>
        <v>0</v>
      </c>
    </row>
    <row r="87" spans="1:17" ht="12" customHeight="1">
      <c r="A87" s="358"/>
      <c r="B87" s="233">
        <v>1</v>
      </c>
      <c r="C87" s="20">
        <v>1.3</v>
      </c>
      <c r="D87" s="21" t="s">
        <v>3363</v>
      </c>
      <c r="E87" s="21">
        <v>1.4</v>
      </c>
      <c r="F87" s="21">
        <v>1.5</v>
      </c>
      <c r="G87" s="21" t="s">
        <v>3362</v>
      </c>
      <c r="H87" s="21">
        <v>1.7</v>
      </c>
      <c r="I87" s="21">
        <v>1.9</v>
      </c>
      <c r="J87" s="21">
        <v>2.2000000000000002</v>
      </c>
      <c r="K87" s="362"/>
      <c r="L87" s="372"/>
      <c r="M87" s="61"/>
      <c r="N87" s="61"/>
      <c r="O87" s="62"/>
      <c r="P87" s="61"/>
      <c r="Q87" s="62"/>
    </row>
    <row r="88" spans="1:17" ht="12.45" thickBot="1">
      <c r="A88" s="358"/>
      <c r="B88" s="234">
        <v>166868</v>
      </c>
      <c r="C88" s="236">
        <v>166876</v>
      </c>
      <c r="D88" s="227">
        <v>166884</v>
      </c>
      <c r="E88" s="227">
        <v>166892</v>
      </c>
      <c r="F88" s="227">
        <v>166900</v>
      </c>
      <c r="G88" s="227">
        <v>166918</v>
      </c>
      <c r="H88" s="227">
        <v>168732</v>
      </c>
      <c r="I88" s="227">
        <v>168740</v>
      </c>
      <c r="J88" s="227">
        <v>168757</v>
      </c>
      <c r="K88" s="363"/>
      <c r="L88" s="373"/>
      <c r="M88" s="61"/>
      <c r="N88" s="61"/>
      <c r="O88" s="62"/>
      <c r="P88" s="61"/>
      <c r="Q88" s="62"/>
    </row>
    <row r="89" spans="1:17" ht="12" customHeight="1">
      <c r="A89" s="358">
        <v>0</v>
      </c>
      <c r="B89" s="359" t="s">
        <v>557</v>
      </c>
      <c r="C89" s="360"/>
      <c r="D89" s="360"/>
      <c r="E89" s="360"/>
      <c r="F89" s="360"/>
      <c r="G89" s="360"/>
      <c r="H89" s="360"/>
      <c r="I89" s="360"/>
      <c r="J89" s="360"/>
      <c r="K89" s="361">
        <v>745</v>
      </c>
      <c r="L89" s="371">
        <f>ROUND(K89*Курс_EUR,0)</f>
        <v>78225</v>
      </c>
      <c r="M89" s="61"/>
      <c r="N89" s="61">
        <f>K89*(1-Скидка_SATA)</f>
        <v>745</v>
      </c>
      <c r="O89" s="62">
        <f>N89*M89</f>
        <v>0</v>
      </c>
      <c r="P89" s="61">
        <f>L89*(1-Скидка_SATA)</f>
        <v>78225</v>
      </c>
      <c r="Q89" s="62">
        <f>M89*P89</f>
        <v>0</v>
      </c>
    </row>
    <row r="90" spans="1:17" ht="12" customHeight="1">
      <c r="A90" s="358"/>
      <c r="B90" s="233">
        <v>1</v>
      </c>
      <c r="C90" s="20">
        <v>1.2</v>
      </c>
      <c r="D90" s="21" t="s">
        <v>3362</v>
      </c>
      <c r="E90" s="21">
        <v>1.3</v>
      </c>
      <c r="F90" s="21">
        <v>1.4</v>
      </c>
      <c r="G90" s="21">
        <v>1.5</v>
      </c>
      <c r="H90" s="21">
        <v>1.7</v>
      </c>
      <c r="I90" s="21">
        <v>1.9</v>
      </c>
      <c r="J90" s="21">
        <v>2.2000000000000002</v>
      </c>
      <c r="K90" s="362"/>
      <c r="L90" s="372"/>
      <c r="M90" s="61"/>
      <c r="N90" s="61"/>
      <c r="O90" s="62"/>
      <c r="P90" s="61"/>
      <c r="Q90" s="62"/>
    </row>
    <row r="91" spans="1:17" ht="12.45" thickBot="1">
      <c r="A91" s="358"/>
      <c r="B91" s="234">
        <v>166801</v>
      </c>
      <c r="C91" s="236">
        <v>166207</v>
      </c>
      <c r="D91" s="227">
        <v>166850</v>
      </c>
      <c r="E91" s="227">
        <v>166819</v>
      </c>
      <c r="F91" s="227">
        <v>166835</v>
      </c>
      <c r="G91" s="227">
        <v>166843</v>
      </c>
      <c r="H91" s="227">
        <v>168765</v>
      </c>
      <c r="I91" s="227">
        <v>168773</v>
      </c>
      <c r="J91" s="227">
        <v>168781</v>
      </c>
      <c r="K91" s="363"/>
      <c r="L91" s="373"/>
      <c r="M91" s="61"/>
      <c r="N91" s="61"/>
      <c r="O91" s="62"/>
      <c r="P91" s="61"/>
      <c r="Q91" s="62"/>
    </row>
    <row r="92" spans="1:17" ht="12" customHeight="1">
      <c r="A92" s="358">
        <v>0</v>
      </c>
      <c r="B92" s="359" t="s">
        <v>558</v>
      </c>
      <c r="C92" s="360"/>
      <c r="D92" s="360"/>
      <c r="E92" s="360"/>
      <c r="F92" s="360"/>
      <c r="G92" s="360"/>
      <c r="H92" s="360"/>
      <c r="I92" s="360"/>
      <c r="J92" s="360"/>
      <c r="K92" s="361">
        <v>714</v>
      </c>
      <c r="L92" s="371">
        <f>ROUND(K92*Курс_EUR,0)</f>
        <v>74970</v>
      </c>
      <c r="M92" s="61"/>
      <c r="N92" s="61">
        <f>K92*(1-Скидка_SATA)</f>
        <v>714</v>
      </c>
      <c r="O92" s="62">
        <f>N92*M92</f>
        <v>0</v>
      </c>
      <c r="P92" s="61">
        <f>L92*(1-Скидка_SATA)</f>
        <v>74970</v>
      </c>
      <c r="Q92" s="62">
        <f>M92*P92</f>
        <v>0</v>
      </c>
    </row>
    <row r="93" spans="1:17" ht="12" customHeight="1">
      <c r="A93" s="358"/>
      <c r="B93" s="233" t="s">
        <v>3362</v>
      </c>
      <c r="C93" s="20">
        <v>1.3</v>
      </c>
      <c r="D93" s="21" t="s">
        <v>3363</v>
      </c>
      <c r="E93" s="21">
        <v>1.4</v>
      </c>
      <c r="F93" s="21"/>
      <c r="G93" s="21"/>
      <c r="H93" s="21"/>
      <c r="I93" s="21"/>
      <c r="J93" s="21"/>
      <c r="K93" s="362"/>
      <c r="L93" s="372"/>
      <c r="M93" s="61"/>
      <c r="N93" s="61"/>
      <c r="O93" s="62"/>
      <c r="P93" s="61"/>
      <c r="Q93" s="62"/>
    </row>
    <row r="94" spans="1:17" ht="12.45" thickBot="1">
      <c r="A94" s="358"/>
      <c r="B94" s="234">
        <v>167163</v>
      </c>
      <c r="C94" s="236">
        <v>167171</v>
      </c>
      <c r="D94" s="227">
        <v>167189</v>
      </c>
      <c r="E94" s="227">
        <v>167197</v>
      </c>
      <c r="F94" s="227"/>
      <c r="G94" s="227"/>
      <c r="H94" s="227"/>
      <c r="I94" s="227"/>
      <c r="J94" s="227"/>
      <c r="K94" s="363"/>
      <c r="L94" s="373"/>
      <c r="M94" s="61"/>
      <c r="N94" s="61"/>
      <c r="O94" s="62"/>
      <c r="P94" s="61"/>
      <c r="Q94" s="62"/>
    </row>
    <row r="95" spans="1:17" ht="12" customHeight="1">
      <c r="A95" s="358">
        <v>0</v>
      </c>
      <c r="B95" s="359" t="s">
        <v>600</v>
      </c>
      <c r="C95" s="360"/>
      <c r="D95" s="360"/>
      <c r="E95" s="360"/>
      <c r="F95" s="360"/>
      <c r="G95" s="360"/>
      <c r="H95" s="360"/>
      <c r="I95" s="360"/>
      <c r="J95" s="360"/>
      <c r="K95" s="361">
        <v>342</v>
      </c>
      <c r="L95" s="371">
        <f>ROUND(K95*Курс_EUR,0)</f>
        <v>35910</v>
      </c>
      <c r="M95" s="61"/>
      <c r="N95" s="61">
        <f>K95*(1-Скидка_SATA)</f>
        <v>342</v>
      </c>
      <c r="O95" s="62">
        <f>N95*M95</f>
        <v>0</v>
      </c>
      <c r="P95" s="61">
        <f>L95*(1-Скидка_SATA)</f>
        <v>35910</v>
      </c>
      <c r="Q95" s="62">
        <f>M95*P95</f>
        <v>0</v>
      </c>
    </row>
    <row r="96" spans="1:17">
      <c r="A96" s="358"/>
      <c r="B96" s="233">
        <v>1</v>
      </c>
      <c r="C96" s="20">
        <v>1.2</v>
      </c>
      <c r="D96" s="21" t="s">
        <v>3362</v>
      </c>
      <c r="E96" s="21">
        <v>1.3</v>
      </c>
      <c r="F96" s="21">
        <v>1.4</v>
      </c>
      <c r="G96" s="21">
        <v>1.5</v>
      </c>
      <c r="H96" s="21">
        <v>1.7</v>
      </c>
      <c r="I96" s="21">
        <v>1.9</v>
      </c>
      <c r="J96" s="21">
        <v>2.2000000000000002</v>
      </c>
      <c r="K96" s="362"/>
      <c r="L96" s="372"/>
      <c r="M96" s="61"/>
      <c r="N96" s="61"/>
      <c r="O96" s="62"/>
      <c r="P96" s="61"/>
      <c r="Q96" s="62"/>
    </row>
    <row r="97" spans="1:17" ht="12.45" thickBot="1">
      <c r="A97" s="358"/>
      <c r="B97" s="234">
        <v>166926</v>
      </c>
      <c r="C97" s="236">
        <v>166934</v>
      </c>
      <c r="D97" s="227">
        <v>166983</v>
      </c>
      <c r="E97" s="227">
        <v>166942</v>
      </c>
      <c r="F97" s="227">
        <v>166967</v>
      </c>
      <c r="G97" s="227">
        <v>166975</v>
      </c>
      <c r="H97" s="227">
        <v>168658</v>
      </c>
      <c r="I97" s="227">
        <v>168666</v>
      </c>
      <c r="J97" s="227">
        <v>168674</v>
      </c>
      <c r="K97" s="363"/>
      <c r="L97" s="373"/>
      <c r="M97" s="61"/>
      <c r="N97" s="61"/>
      <c r="O97" s="62"/>
      <c r="P97" s="61"/>
      <c r="Q97" s="62"/>
    </row>
    <row r="98" spans="1:17" ht="12.45" thickBot="1">
      <c r="A98" s="327"/>
      <c r="B98" s="228"/>
      <c r="C98" s="229"/>
      <c r="D98" s="230"/>
      <c r="E98" s="230"/>
      <c r="F98" s="230"/>
      <c r="G98" s="230"/>
      <c r="H98" s="230"/>
      <c r="I98" s="230"/>
      <c r="J98" s="231"/>
      <c r="K98" s="223"/>
      <c r="L98" s="223"/>
      <c r="M98" s="61"/>
      <c r="N98" s="61"/>
      <c r="O98" s="62"/>
      <c r="P98" s="61"/>
      <c r="Q98" s="62"/>
    </row>
    <row r="99" spans="1:17" ht="12" customHeight="1">
      <c r="A99" s="358">
        <v>0</v>
      </c>
      <c r="B99" s="359" t="s">
        <v>573</v>
      </c>
      <c r="C99" s="360"/>
      <c r="D99" s="360"/>
      <c r="E99" s="360"/>
      <c r="F99" s="360"/>
      <c r="G99" s="360"/>
      <c r="H99" s="360"/>
      <c r="I99" s="360"/>
      <c r="J99" s="360"/>
      <c r="K99" s="361">
        <v>923</v>
      </c>
      <c r="L99" s="371">
        <f>ROUND(K99*Курс_EUR,0)</f>
        <v>96915</v>
      </c>
      <c r="M99" s="61"/>
      <c r="N99" s="61">
        <f>K99*(1-Скидка_SATA)</f>
        <v>923</v>
      </c>
      <c r="O99" s="62">
        <f>N99*M99</f>
        <v>0</v>
      </c>
      <c r="P99" s="61">
        <f>L99*(1-Скидка_SATA)</f>
        <v>96915</v>
      </c>
      <c r="Q99" s="62">
        <f>M99*P99</f>
        <v>0</v>
      </c>
    </row>
    <row r="100" spans="1:17">
      <c r="A100" s="358"/>
      <c r="B100" s="233">
        <v>0.8</v>
      </c>
      <c r="C100" s="20">
        <v>1.1000000000000001</v>
      </c>
      <c r="D100" s="21">
        <v>1.3</v>
      </c>
      <c r="E100" s="21">
        <v>1.5</v>
      </c>
      <c r="F100" s="21">
        <v>1.7</v>
      </c>
      <c r="G100" s="21">
        <v>2</v>
      </c>
      <c r="H100" s="21"/>
      <c r="I100" s="21"/>
      <c r="J100" s="21"/>
      <c r="K100" s="362"/>
      <c r="L100" s="372"/>
      <c r="M100" s="61"/>
      <c r="N100" s="61"/>
      <c r="O100" s="62"/>
      <c r="P100" s="61"/>
      <c r="Q100" s="62"/>
    </row>
    <row r="101" spans="1:17" ht="12.45" thickBot="1">
      <c r="A101" s="358"/>
      <c r="B101" s="234">
        <v>92932</v>
      </c>
      <c r="C101" s="236">
        <v>93336</v>
      </c>
      <c r="D101" s="227">
        <v>93344</v>
      </c>
      <c r="E101" s="227">
        <v>93351</v>
      </c>
      <c r="F101" s="227">
        <v>93369</v>
      </c>
      <c r="G101" s="227">
        <v>93377</v>
      </c>
      <c r="H101" s="227"/>
      <c r="I101" s="227"/>
      <c r="J101" s="227"/>
      <c r="K101" s="363"/>
      <c r="L101" s="373"/>
      <c r="M101" s="61"/>
      <c r="N101" s="61"/>
      <c r="O101" s="62"/>
      <c r="P101" s="61"/>
      <c r="Q101" s="62"/>
    </row>
    <row r="102" spans="1:17" ht="12" customHeight="1">
      <c r="A102" s="358">
        <v>0</v>
      </c>
      <c r="B102" s="359" t="s">
        <v>613</v>
      </c>
      <c r="C102" s="360"/>
      <c r="D102" s="360"/>
      <c r="E102" s="360"/>
      <c r="F102" s="360"/>
      <c r="G102" s="360"/>
      <c r="H102" s="360"/>
      <c r="I102" s="360"/>
      <c r="J102" s="360"/>
      <c r="K102" s="361">
        <v>303</v>
      </c>
      <c r="L102" s="371">
        <f>ROUND(K102*Курс_EUR,0)</f>
        <v>31815</v>
      </c>
      <c r="M102" s="61"/>
      <c r="N102" s="61">
        <f>K102*(1-Скидка_SATA)</f>
        <v>303</v>
      </c>
      <c r="O102" s="62">
        <f>N102*M102</f>
        <v>0</v>
      </c>
      <c r="P102" s="61">
        <f>L102*(1-Скидка_SATA)</f>
        <v>31815</v>
      </c>
      <c r="Q102" s="62">
        <f>M102*P102</f>
        <v>0</v>
      </c>
    </row>
    <row r="103" spans="1:17">
      <c r="A103" s="358"/>
      <c r="B103" s="233">
        <v>0.8</v>
      </c>
      <c r="C103" s="20">
        <v>1.1000000000000001</v>
      </c>
      <c r="D103" s="21">
        <v>1.3</v>
      </c>
      <c r="E103" s="21">
        <v>1.5</v>
      </c>
      <c r="F103" s="21">
        <v>1.7</v>
      </c>
      <c r="G103" s="21">
        <v>2</v>
      </c>
      <c r="H103" s="21"/>
      <c r="I103" s="21"/>
      <c r="J103" s="21"/>
      <c r="K103" s="362"/>
      <c r="L103" s="372"/>
      <c r="M103" s="61"/>
      <c r="N103" s="61"/>
      <c r="O103" s="62"/>
      <c r="P103" s="61"/>
      <c r="Q103" s="62"/>
    </row>
    <row r="104" spans="1:17" ht="12.45" thickBot="1">
      <c r="A104" s="358"/>
      <c r="B104" s="234">
        <v>92494</v>
      </c>
      <c r="C104" s="236">
        <v>92502</v>
      </c>
      <c r="D104" s="227">
        <v>92510</v>
      </c>
      <c r="E104" s="227">
        <v>92528</v>
      </c>
      <c r="F104" s="227">
        <v>95422</v>
      </c>
      <c r="G104" s="227">
        <v>95356</v>
      </c>
      <c r="H104" s="227"/>
      <c r="I104" s="227"/>
      <c r="J104" s="227"/>
      <c r="K104" s="363"/>
      <c r="L104" s="373"/>
      <c r="M104" s="61"/>
      <c r="N104" s="61"/>
      <c r="O104" s="62"/>
      <c r="P104" s="61"/>
      <c r="Q104" s="62"/>
    </row>
    <row r="105" spans="1:17" ht="12" customHeight="1">
      <c r="A105" s="358">
        <v>0</v>
      </c>
      <c r="B105" s="359" t="s">
        <v>559</v>
      </c>
      <c r="C105" s="360"/>
      <c r="D105" s="360"/>
      <c r="E105" s="360"/>
      <c r="F105" s="360"/>
      <c r="G105" s="360"/>
      <c r="H105" s="360"/>
      <c r="I105" s="360"/>
      <c r="J105" s="360"/>
      <c r="K105" s="361">
        <v>930</v>
      </c>
      <c r="L105" s="371">
        <f>ROUND(K105*Курс_EUR,0)</f>
        <v>97650</v>
      </c>
      <c r="M105" s="61"/>
      <c r="N105" s="61">
        <f>K105*(1-Скидка_SATA)</f>
        <v>930</v>
      </c>
      <c r="O105" s="62">
        <f>N105*M105</f>
        <v>0</v>
      </c>
      <c r="P105" s="61">
        <f>L105*(1-Скидка_SATA)</f>
        <v>97650</v>
      </c>
      <c r="Q105" s="62">
        <f>M105*P105</f>
        <v>0</v>
      </c>
    </row>
    <row r="106" spans="1:17">
      <c r="A106" s="358"/>
      <c r="B106" s="233">
        <v>0.8</v>
      </c>
      <c r="C106" s="20">
        <v>1</v>
      </c>
      <c r="D106" s="21">
        <v>1.2</v>
      </c>
      <c r="E106" s="21">
        <v>1.4</v>
      </c>
      <c r="F106" s="21">
        <v>1.6</v>
      </c>
      <c r="G106" s="21">
        <v>2</v>
      </c>
      <c r="H106" s="21"/>
      <c r="I106" s="21"/>
      <c r="J106" s="21"/>
      <c r="K106" s="362"/>
      <c r="L106" s="372"/>
      <c r="M106" s="61"/>
      <c r="N106" s="61"/>
      <c r="O106" s="62"/>
      <c r="P106" s="61"/>
      <c r="Q106" s="62"/>
    </row>
    <row r="107" spans="1:17" ht="12.45" thickBot="1">
      <c r="A107" s="358"/>
      <c r="B107" s="234">
        <v>93385</v>
      </c>
      <c r="C107" s="236">
        <v>92924</v>
      </c>
      <c r="D107" s="227">
        <v>93393</v>
      </c>
      <c r="E107" s="227">
        <v>193656</v>
      </c>
      <c r="F107" s="227">
        <v>96164</v>
      </c>
      <c r="G107" s="227">
        <v>96172</v>
      </c>
      <c r="H107" s="227"/>
      <c r="I107" s="227"/>
      <c r="J107" s="227"/>
      <c r="K107" s="363"/>
      <c r="L107" s="373"/>
      <c r="M107" s="61"/>
      <c r="N107" s="61"/>
      <c r="O107" s="62"/>
      <c r="P107" s="61"/>
      <c r="Q107" s="62"/>
    </row>
    <row r="108" spans="1:17" ht="12" customHeight="1">
      <c r="A108" s="358">
        <v>0</v>
      </c>
      <c r="B108" s="359" t="s">
        <v>602</v>
      </c>
      <c r="C108" s="360"/>
      <c r="D108" s="360"/>
      <c r="E108" s="360"/>
      <c r="F108" s="360"/>
      <c r="G108" s="360"/>
      <c r="H108" s="360"/>
      <c r="I108" s="360"/>
      <c r="J108" s="360"/>
      <c r="K108" s="361">
        <v>309</v>
      </c>
      <c r="L108" s="371">
        <f>ROUND(K108*Курс_EUR,0)</f>
        <v>32445</v>
      </c>
      <c r="M108" s="61"/>
      <c r="N108" s="61">
        <f>K108*(1-Скидка_SATA)</f>
        <v>309</v>
      </c>
      <c r="O108" s="62">
        <f>N108*M108</f>
        <v>0</v>
      </c>
      <c r="P108" s="61">
        <f>L108*(1-Скидка_SATA)</f>
        <v>32445</v>
      </c>
      <c r="Q108" s="62">
        <f>M108*P108</f>
        <v>0</v>
      </c>
    </row>
    <row r="109" spans="1:17">
      <c r="A109" s="358"/>
      <c r="B109" s="233">
        <v>0.8</v>
      </c>
      <c r="C109" s="20">
        <v>1</v>
      </c>
      <c r="D109" s="21">
        <v>1.2</v>
      </c>
      <c r="E109" s="21">
        <v>1.6</v>
      </c>
      <c r="F109" s="21">
        <v>2</v>
      </c>
      <c r="G109" s="21"/>
      <c r="H109" s="21"/>
      <c r="I109" s="21"/>
      <c r="J109" s="21"/>
      <c r="K109" s="362"/>
      <c r="L109" s="372"/>
      <c r="M109" s="61"/>
      <c r="N109" s="61"/>
      <c r="O109" s="62"/>
      <c r="P109" s="61"/>
      <c r="Q109" s="62"/>
    </row>
    <row r="110" spans="1:17" ht="12.45" thickBot="1">
      <c r="A110" s="358"/>
      <c r="B110" s="234">
        <v>92783</v>
      </c>
      <c r="C110" s="236">
        <v>92791</v>
      </c>
      <c r="D110" s="227">
        <v>92809</v>
      </c>
      <c r="E110" s="227">
        <v>92817</v>
      </c>
      <c r="F110" s="227">
        <v>92825</v>
      </c>
      <c r="G110" s="227"/>
      <c r="H110" s="227"/>
      <c r="I110" s="227"/>
      <c r="J110" s="227"/>
      <c r="K110" s="363"/>
      <c r="L110" s="373"/>
      <c r="M110" s="61"/>
      <c r="N110" s="61"/>
      <c r="O110" s="62"/>
      <c r="P110" s="61"/>
      <c r="Q110" s="62"/>
    </row>
    <row r="111" spans="1:17" ht="12.45" thickBot="1">
      <c r="A111" s="327"/>
      <c r="B111" s="228"/>
      <c r="C111" s="229"/>
      <c r="D111" s="230"/>
      <c r="E111" s="230"/>
      <c r="F111" s="230"/>
      <c r="G111" s="230"/>
      <c r="H111" s="230"/>
      <c r="I111" s="230"/>
      <c r="J111" s="231"/>
      <c r="K111" s="223"/>
      <c r="L111" s="223"/>
      <c r="M111" s="61"/>
      <c r="N111" s="61"/>
      <c r="O111" s="62"/>
      <c r="P111" s="61"/>
      <c r="Q111" s="62"/>
    </row>
    <row r="112" spans="1:17" ht="24" customHeight="1">
      <c r="A112" s="293">
        <v>0</v>
      </c>
      <c r="B112" s="237">
        <v>1068023</v>
      </c>
      <c r="C112" s="360" t="s">
        <v>4314</v>
      </c>
      <c r="D112" s="360"/>
      <c r="E112" s="360"/>
      <c r="F112" s="360"/>
      <c r="G112" s="360"/>
      <c r="H112" s="360"/>
      <c r="I112" s="360"/>
      <c r="J112" s="360"/>
      <c r="K112" s="287">
        <v>1094</v>
      </c>
      <c r="L112" s="287">
        <f>ROUND(K112*Курс_EUR,0)</f>
        <v>114870</v>
      </c>
      <c r="M112" s="61"/>
      <c r="N112" s="61">
        <f>K112*(1-Скидка_SATA)</f>
        <v>1094</v>
      </c>
      <c r="O112" s="62">
        <f>N112*M112</f>
        <v>0</v>
      </c>
      <c r="P112" s="61">
        <f>L112*(1-Скидка_SATA)</f>
        <v>114870</v>
      </c>
      <c r="Q112" s="62">
        <f>M112*P112</f>
        <v>0</v>
      </c>
    </row>
    <row r="113" spans="1:17" ht="24" customHeight="1">
      <c r="A113" s="293">
        <v>0</v>
      </c>
      <c r="B113" s="238">
        <v>1090076</v>
      </c>
      <c r="C113" s="384" t="s">
        <v>4315</v>
      </c>
      <c r="D113" s="384"/>
      <c r="E113" s="384"/>
      <c r="F113" s="384"/>
      <c r="G113" s="384"/>
      <c r="H113" s="384"/>
      <c r="I113" s="384"/>
      <c r="J113" s="384"/>
      <c r="K113" s="288">
        <v>1201</v>
      </c>
      <c r="L113" s="288">
        <f>ROUND(K113*Курс_EUR,0)</f>
        <v>126105</v>
      </c>
      <c r="M113" s="61"/>
      <c r="N113" s="61">
        <f>K113*(1-Скидка_SATA)</f>
        <v>1201</v>
      </c>
      <c r="O113" s="62">
        <f>N113*M113</f>
        <v>0</v>
      </c>
      <c r="P113" s="61">
        <f>L113*(1-Скидка_SATA)</f>
        <v>126105</v>
      </c>
      <c r="Q113" s="62">
        <f>M113*P113</f>
        <v>0</v>
      </c>
    </row>
    <row r="114" spans="1:17" ht="24" customHeight="1" thickBot="1">
      <c r="A114" s="293">
        <v>0</v>
      </c>
      <c r="B114" s="239">
        <v>1091454</v>
      </c>
      <c r="C114" s="367" t="s">
        <v>4316</v>
      </c>
      <c r="D114" s="367"/>
      <c r="E114" s="367"/>
      <c r="F114" s="367"/>
      <c r="G114" s="367"/>
      <c r="H114" s="367"/>
      <c r="I114" s="367"/>
      <c r="J114" s="367"/>
      <c r="K114" s="289">
        <v>1237</v>
      </c>
      <c r="L114" s="289">
        <f>ROUND(K114*Курс_EUR,0)</f>
        <v>129885</v>
      </c>
      <c r="M114" s="61"/>
      <c r="N114" s="61">
        <f>K114*(1-Скидка_SATA)</f>
        <v>1237</v>
      </c>
      <c r="O114" s="62">
        <f>N114*M114</f>
        <v>0</v>
      </c>
      <c r="P114" s="61">
        <f>L114*(1-Скидка_SATA)</f>
        <v>129885</v>
      </c>
      <c r="Q114" s="62">
        <f>M114*P114</f>
        <v>0</v>
      </c>
    </row>
    <row r="115" spans="1:17" ht="12.45" thickBot="1">
      <c r="A115" s="293"/>
      <c r="B115" s="228"/>
      <c r="C115" s="229"/>
      <c r="D115" s="230"/>
      <c r="E115" s="230"/>
      <c r="F115" s="230"/>
      <c r="G115" s="230"/>
      <c r="H115" s="230"/>
      <c r="I115" s="230"/>
      <c r="J115" s="231"/>
      <c r="K115" s="223"/>
      <c r="L115" s="223"/>
      <c r="M115" s="61"/>
      <c r="N115" s="61"/>
      <c r="O115" s="62"/>
      <c r="P115" s="61"/>
      <c r="Q115" s="62"/>
    </row>
    <row r="116" spans="1:17" ht="24" customHeight="1">
      <c r="A116" s="293">
        <v>0</v>
      </c>
      <c r="B116" s="237">
        <v>120006</v>
      </c>
      <c r="C116" s="360" t="s">
        <v>3437</v>
      </c>
      <c r="D116" s="360"/>
      <c r="E116" s="360"/>
      <c r="F116" s="360"/>
      <c r="G116" s="360"/>
      <c r="H116" s="360"/>
      <c r="I116" s="360"/>
      <c r="J116" s="360"/>
      <c r="K116" s="287">
        <v>1247</v>
      </c>
      <c r="L116" s="287">
        <f>ROUND(K116*Курс_EUR,0)</f>
        <v>130935</v>
      </c>
      <c r="M116" s="61"/>
      <c r="N116" s="61">
        <f>K116*(1-Скидка_SATA)</f>
        <v>1247</v>
      </c>
      <c r="O116" s="62">
        <f>N116*M116</f>
        <v>0</v>
      </c>
      <c r="P116" s="61">
        <f>L116*(1-Скидка_SATA)</f>
        <v>130935</v>
      </c>
      <c r="Q116" s="62">
        <f>M116*P116</f>
        <v>0</v>
      </c>
    </row>
    <row r="117" spans="1:17" ht="24" customHeight="1" thickBot="1">
      <c r="A117" s="293">
        <v>0</v>
      </c>
      <c r="B117" s="239">
        <v>120014</v>
      </c>
      <c r="C117" s="367" t="s">
        <v>3438</v>
      </c>
      <c r="D117" s="367"/>
      <c r="E117" s="367"/>
      <c r="F117" s="367"/>
      <c r="G117" s="367"/>
      <c r="H117" s="367"/>
      <c r="I117" s="367"/>
      <c r="J117" s="367"/>
      <c r="K117" s="289">
        <v>1862</v>
      </c>
      <c r="L117" s="289">
        <f>ROUND(K117*Курс_EUR,0)</f>
        <v>195510</v>
      </c>
      <c r="M117" s="61"/>
      <c r="N117" s="61">
        <f>K117*(1-Скидка_SATA)</f>
        <v>1862</v>
      </c>
      <c r="O117" s="62">
        <f>N117*M117</f>
        <v>0</v>
      </c>
      <c r="P117" s="61">
        <f>L117*(1-Скидка_SATA)</f>
        <v>195510</v>
      </c>
      <c r="Q117" s="62">
        <f>M117*P117</f>
        <v>0</v>
      </c>
    </row>
    <row r="118" spans="1:17" ht="12" customHeight="1" thickBot="1">
      <c r="A118" s="327"/>
      <c r="B118" s="228"/>
      <c r="C118" s="229"/>
      <c r="D118" s="230"/>
      <c r="E118" s="230"/>
      <c r="F118" s="230"/>
      <c r="G118" s="230"/>
      <c r="H118" s="230"/>
      <c r="I118" s="230"/>
      <c r="J118" s="231"/>
      <c r="K118" s="223"/>
      <c r="L118" s="223"/>
      <c r="M118" s="61"/>
      <c r="N118" s="61"/>
      <c r="O118" s="62"/>
      <c r="P118" s="61"/>
      <c r="Q118" s="62"/>
    </row>
    <row r="119" spans="1:17" ht="12" customHeight="1">
      <c r="A119" s="364">
        <v>0</v>
      </c>
      <c r="B119" s="359" t="s">
        <v>632</v>
      </c>
      <c r="C119" s="360"/>
      <c r="D119" s="360"/>
      <c r="E119" s="360"/>
      <c r="F119" s="360"/>
      <c r="G119" s="360"/>
      <c r="H119" s="360"/>
      <c r="I119" s="360"/>
      <c r="J119" s="360"/>
      <c r="K119" s="361">
        <v>157</v>
      </c>
      <c r="L119" s="371">
        <f>ROUND(K119*Курс_EUR,0)</f>
        <v>16485</v>
      </c>
      <c r="M119" s="61"/>
      <c r="N119" s="61">
        <f>K119*(1-Скидка_SATA)</f>
        <v>157</v>
      </c>
      <c r="O119" s="62">
        <f>N119*M119</f>
        <v>0</v>
      </c>
      <c r="P119" s="61">
        <f>L119*(1-Скидка_SATA)</f>
        <v>16485</v>
      </c>
      <c r="Q119" s="62">
        <f>M119*P119</f>
        <v>0</v>
      </c>
    </row>
    <row r="120" spans="1:17" ht="12" customHeight="1">
      <c r="A120" s="365"/>
      <c r="B120" s="240">
        <v>0.18</v>
      </c>
      <c r="C120" s="241"/>
      <c r="D120" s="241"/>
      <c r="E120" s="241"/>
      <c r="F120" s="241"/>
      <c r="G120" s="241"/>
      <c r="H120" s="241"/>
      <c r="I120" s="241"/>
      <c r="J120" s="241"/>
      <c r="K120" s="362"/>
      <c r="L120" s="372"/>
      <c r="M120" s="61"/>
      <c r="N120" s="61"/>
      <c r="O120" s="62"/>
      <c r="P120" s="61"/>
      <c r="Q120" s="62"/>
    </row>
    <row r="121" spans="1:17" ht="12" customHeight="1">
      <c r="A121" s="365"/>
      <c r="B121" s="232">
        <v>1840</v>
      </c>
      <c r="C121" s="18"/>
      <c r="D121" s="19"/>
      <c r="E121" s="19"/>
      <c r="F121" s="19"/>
      <c r="G121" s="19"/>
      <c r="H121" s="19"/>
      <c r="I121" s="19"/>
      <c r="J121" s="19"/>
      <c r="K121" s="362"/>
      <c r="L121" s="372"/>
      <c r="M121" s="61"/>
      <c r="N121" s="61"/>
      <c r="O121" s="62"/>
      <c r="P121" s="61"/>
      <c r="Q121" s="62"/>
    </row>
    <row r="122" spans="1:17" ht="12" customHeight="1" thickBot="1">
      <c r="A122" s="366"/>
      <c r="B122" s="235">
        <v>23044</v>
      </c>
      <c r="C122" s="22"/>
      <c r="D122" s="23"/>
      <c r="E122" s="23"/>
      <c r="F122" s="23"/>
      <c r="G122" s="23"/>
      <c r="H122" s="23"/>
      <c r="I122" s="23"/>
      <c r="J122" s="23"/>
      <c r="K122" s="363"/>
      <c r="L122" s="373"/>
      <c r="M122" s="61"/>
      <c r="N122" s="61"/>
      <c r="O122" s="62"/>
      <c r="P122" s="61"/>
      <c r="Q122" s="62"/>
    </row>
    <row r="123" spans="1:17">
      <c r="A123" s="364">
        <v>0</v>
      </c>
      <c r="B123" s="359" t="s">
        <v>632</v>
      </c>
      <c r="C123" s="360"/>
      <c r="D123" s="360"/>
      <c r="E123" s="360"/>
      <c r="F123" s="360"/>
      <c r="G123" s="360"/>
      <c r="H123" s="360"/>
      <c r="I123" s="360"/>
      <c r="J123" s="360"/>
      <c r="K123" s="361">
        <v>157</v>
      </c>
      <c r="L123" s="371">
        <f>ROUND(K123*Курс_EUR,0)</f>
        <v>16485</v>
      </c>
      <c r="M123" s="61"/>
      <c r="N123" s="61">
        <f>K123*(1-Скидка_SATA)</f>
        <v>157</v>
      </c>
      <c r="O123" s="62">
        <f>N123*M123</f>
        <v>0</v>
      </c>
      <c r="P123" s="61">
        <f>L123*(1-Скидка_SATA)</f>
        <v>16485</v>
      </c>
      <c r="Q123" s="62">
        <f>M123*P123</f>
        <v>0</v>
      </c>
    </row>
    <row r="124" spans="1:17">
      <c r="A124" s="365"/>
      <c r="B124" s="240">
        <v>0.23</v>
      </c>
      <c r="C124" s="241">
        <v>0.23</v>
      </c>
      <c r="D124" s="241">
        <v>0.23</v>
      </c>
      <c r="E124" s="241">
        <v>0.28000000000000003</v>
      </c>
      <c r="F124" s="241">
        <v>0.28000000000000003</v>
      </c>
      <c r="G124" s="241">
        <v>0.28000000000000003</v>
      </c>
      <c r="H124" s="241">
        <v>0.33</v>
      </c>
      <c r="I124" s="241">
        <v>0.33</v>
      </c>
      <c r="J124" s="241">
        <v>0.33</v>
      </c>
      <c r="K124" s="362"/>
      <c r="L124" s="372"/>
      <c r="M124" s="61"/>
      <c r="N124" s="61"/>
      <c r="O124" s="62"/>
      <c r="P124" s="61"/>
      <c r="Q124" s="62"/>
    </row>
    <row r="125" spans="1:17">
      <c r="A125" s="365"/>
      <c r="B125" s="232">
        <v>2325</v>
      </c>
      <c r="C125" s="18">
        <v>2350</v>
      </c>
      <c r="D125" s="19">
        <v>2360</v>
      </c>
      <c r="E125" s="19">
        <v>2825</v>
      </c>
      <c r="F125" s="19">
        <v>2850</v>
      </c>
      <c r="G125" s="19">
        <v>2865</v>
      </c>
      <c r="H125" s="19">
        <v>3325</v>
      </c>
      <c r="I125" s="19">
        <v>3350</v>
      </c>
      <c r="J125" s="19">
        <v>3365</v>
      </c>
      <c r="K125" s="362"/>
      <c r="L125" s="372"/>
      <c r="M125" s="61"/>
      <c r="N125" s="61"/>
      <c r="O125" s="62"/>
      <c r="P125" s="61"/>
      <c r="Q125" s="62"/>
    </row>
    <row r="126" spans="1:17" ht="12.45" thickBot="1">
      <c r="A126" s="366"/>
      <c r="B126" s="235">
        <v>7328</v>
      </c>
      <c r="C126" s="22">
        <v>7435</v>
      </c>
      <c r="D126" s="23">
        <v>74922</v>
      </c>
      <c r="E126" s="23">
        <v>16998</v>
      </c>
      <c r="F126" s="23">
        <v>50906</v>
      </c>
      <c r="G126" s="23">
        <v>13771</v>
      </c>
      <c r="H126" s="23">
        <v>20206</v>
      </c>
      <c r="I126" s="23">
        <v>50898</v>
      </c>
      <c r="J126" s="23">
        <v>13789</v>
      </c>
      <c r="K126" s="363"/>
      <c r="L126" s="373"/>
      <c r="M126" s="61"/>
      <c r="N126" s="61"/>
      <c r="O126" s="62"/>
      <c r="P126" s="61"/>
      <c r="Q126" s="62"/>
    </row>
    <row r="127" spans="1:17">
      <c r="A127" s="358">
        <v>0</v>
      </c>
      <c r="B127" s="242">
        <v>0.33</v>
      </c>
      <c r="C127" s="243">
        <v>0.33</v>
      </c>
      <c r="D127" s="243">
        <v>0.38</v>
      </c>
      <c r="E127" s="243">
        <v>0.38</v>
      </c>
      <c r="F127" s="243">
        <v>0.38</v>
      </c>
      <c r="G127" s="243">
        <v>0.46</v>
      </c>
      <c r="H127" s="243">
        <v>0.46</v>
      </c>
      <c r="I127" s="243">
        <v>0.6</v>
      </c>
      <c r="J127" s="243"/>
      <c r="K127" s="361">
        <v>157</v>
      </c>
      <c r="L127" s="371">
        <f>ROUND(K127*Курс_EUR,0)</f>
        <v>16485</v>
      </c>
      <c r="M127" s="61"/>
      <c r="N127" s="61">
        <f>K127*(1-Скидка_SATA)</f>
        <v>157</v>
      </c>
      <c r="O127" s="62">
        <f>N127*M127</f>
        <v>0</v>
      </c>
      <c r="P127" s="61">
        <f>L127*(1-Скидка_SATA)</f>
        <v>16485</v>
      </c>
      <c r="Q127" s="62">
        <f>M127*P127</f>
        <v>0</v>
      </c>
    </row>
    <row r="128" spans="1:17">
      <c r="A128" s="358"/>
      <c r="B128" s="232">
        <v>3375</v>
      </c>
      <c r="C128" s="18">
        <v>3390</v>
      </c>
      <c r="D128" s="19">
        <v>3825</v>
      </c>
      <c r="E128" s="19">
        <v>3850</v>
      </c>
      <c r="F128" s="19">
        <v>3390</v>
      </c>
      <c r="G128" s="19">
        <v>4650</v>
      </c>
      <c r="H128" s="19">
        <v>4682</v>
      </c>
      <c r="I128" s="19">
        <v>6050</v>
      </c>
      <c r="J128" s="19"/>
      <c r="K128" s="362"/>
      <c r="L128" s="372"/>
      <c r="M128" s="61"/>
      <c r="N128" s="61"/>
      <c r="O128" s="62"/>
      <c r="P128" s="61"/>
      <c r="Q128" s="62"/>
    </row>
    <row r="129" spans="1:17" ht="12.45" thickBot="1">
      <c r="A129" s="358"/>
      <c r="B129" s="226">
        <v>74930</v>
      </c>
      <c r="C129" s="227">
        <v>73742</v>
      </c>
      <c r="D129" s="227">
        <v>13797</v>
      </c>
      <c r="E129" s="227">
        <v>7344</v>
      </c>
      <c r="F129" s="227">
        <v>74948</v>
      </c>
      <c r="G129" s="227">
        <v>19307</v>
      </c>
      <c r="H129" s="227">
        <v>74955</v>
      </c>
      <c r="I129" s="227">
        <v>17004</v>
      </c>
      <c r="J129" s="227"/>
      <c r="K129" s="363"/>
      <c r="L129" s="373"/>
      <c r="M129" s="61"/>
      <c r="N129" s="61"/>
      <c r="O129" s="62"/>
      <c r="P129" s="61"/>
      <c r="Q129" s="62"/>
    </row>
    <row r="130" spans="1:17">
      <c r="A130" s="364">
        <v>0</v>
      </c>
      <c r="B130" s="244" t="s">
        <v>4321</v>
      </c>
      <c r="C130" s="245"/>
      <c r="D130" s="245"/>
      <c r="E130" s="245"/>
      <c r="F130" s="245"/>
      <c r="G130" s="245"/>
      <c r="H130" s="245"/>
      <c r="I130" s="245"/>
      <c r="J130" s="245"/>
      <c r="K130" s="361">
        <v>341</v>
      </c>
      <c r="L130" s="371">
        <f>ROUND(K130*Курс_EUR,0)</f>
        <v>35805</v>
      </c>
      <c r="M130" s="61"/>
      <c r="N130" s="61">
        <f>K130*(1-Скидка_SATA)</f>
        <v>341</v>
      </c>
      <c r="O130" s="62">
        <f>N130*M130</f>
        <v>0</v>
      </c>
      <c r="P130" s="61">
        <f>L130*(1-Скидка_SATA)</f>
        <v>35805</v>
      </c>
      <c r="Q130" s="62">
        <f>M130*P130</f>
        <v>0</v>
      </c>
    </row>
    <row r="131" spans="1:17">
      <c r="A131" s="365"/>
      <c r="B131" s="240">
        <v>0.25</v>
      </c>
      <c r="C131" s="241">
        <v>0.3</v>
      </c>
      <c r="D131" s="241">
        <v>0.35</v>
      </c>
      <c r="E131" s="241">
        <v>0.4</v>
      </c>
      <c r="F131" s="241"/>
      <c r="G131" s="241"/>
      <c r="H131" s="241"/>
      <c r="I131" s="241"/>
      <c r="J131" s="241"/>
      <c r="K131" s="362"/>
      <c r="L131" s="372"/>
      <c r="M131" s="61"/>
      <c r="N131" s="61"/>
      <c r="O131" s="62"/>
      <c r="P131" s="61"/>
      <c r="Q131" s="62"/>
    </row>
    <row r="132" spans="1:17">
      <c r="A132" s="365"/>
      <c r="B132" s="232">
        <v>2550</v>
      </c>
      <c r="C132" s="18">
        <v>3050</v>
      </c>
      <c r="D132" s="19">
        <v>3550</v>
      </c>
      <c r="E132" s="19">
        <v>4050</v>
      </c>
      <c r="F132" s="19"/>
      <c r="G132" s="19"/>
      <c r="H132" s="19"/>
      <c r="I132" s="19"/>
      <c r="J132" s="19"/>
      <c r="K132" s="362"/>
      <c r="L132" s="372"/>
      <c r="M132" s="61"/>
      <c r="N132" s="61"/>
      <c r="O132" s="62"/>
      <c r="P132" s="61"/>
      <c r="Q132" s="62"/>
    </row>
    <row r="133" spans="1:17" ht="12.45" thickBot="1">
      <c r="A133" s="366"/>
      <c r="B133" s="234">
        <v>207548</v>
      </c>
      <c r="C133" s="236">
        <v>207555</v>
      </c>
      <c r="D133" s="227">
        <v>207563</v>
      </c>
      <c r="E133" s="227">
        <v>207571</v>
      </c>
      <c r="F133" s="227"/>
      <c r="G133" s="227"/>
      <c r="H133" s="227"/>
      <c r="I133" s="227"/>
      <c r="J133" s="227"/>
      <c r="K133" s="363"/>
      <c r="L133" s="373"/>
      <c r="M133" s="61"/>
      <c r="N133" s="61"/>
      <c r="O133" s="62"/>
      <c r="P133" s="61"/>
      <c r="Q133" s="62"/>
    </row>
    <row r="134" spans="1:17" ht="12.45" thickBot="1">
      <c r="A134" s="327"/>
      <c r="B134" s="228"/>
      <c r="C134" s="229"/>
      <c r="D134" s="230"/>
      <c r="E134" s="230"/>
      <c r="F134" s="230"/>
      <c r="G134" s="230"/>
      <c r="H134" s="230"/>
      <c r="I134" s="230"/>
      <c r="J134" s="231"/>
      <c r="K134" s="223"/>
      <c r="L134" s="223"/>
      <c r="M134" s="61"/>
      <c r="N134" s="61"/>
      <c r="O134" s="62"/>
      <c r="P134" s="61"/>
      <c r="Q134" s="62"/>
    </row>
    <row r="135" spans="1:17" ht="12" customHeight="1">
      <c r="A135" s="358">
        <v>0</v>
      </c>
      <c r="B135" s="359" t="s">
        <v>612</v>
      </c>
      <c r="C135" s="360"/>
      <c r="D135" s="360"/>
      <c r="E135" s="360"/>
      <c r="F135" s="360"/>
      <c r="G135" s="360"/>
      <c r="H135" s="360"/>
      <c r="I135" s="360"/>
      <c r="J135" s="360"/>
      <c r="K135" s="361">
        <v>332</v>
      </c>
      <c r="L135" s="371">
        <f>ROUND(K135*Курс_EUR,0)</f>
        <v>34860</v>
      </c>
      <c r="M135" s="61"/>
      <c r="N135" s="61">
        <f>K135*(1-Скидка_SATA)</f>
        <v>332</v>
      </c>
      <c r="O135" s="62">
        <f>N135*M135</f>
        <v>0</v>
      </c>
      <c r="P135" s="61">
        <f>L135*(1-Скидка_SATA)</f>
        <v>34860</v>
      </c>
      <c r="Q135" s="62">
        <f>M135*P135</f>
        <v>0</v>
      </c>
    </row>
    <row r="136" spans="1:17">
      <c r="A136" s="358"/>
      <c r="B136" s="233">
        <v>1</v>
      </c>
      <c r="C136" s="20">
        <v>1.2</v>
      </c>
      <c r="D136" s="21"/>
      <c r="E136" s="21">
        <v>1.3</v>
      </c>
      <c r="F136" s="21">
        <v>1.4</v>
      </c>
      <c r="G136" s="21">
        <v>1.6</v>
      </c>
      <c r="H136" s="21">
        <v>1.8</v>
      </c>
      <c r="I136" s="21">
        <v>2</v>
      </c>
      <c r="J136" s="21">
        <v>2.5</v>
      </c>
      <c r="K136" s="362"/>
      <c r="L136" s="372"/>
      <c r="M136" s="61"/>
      <c r="N136" s="61"/>
      <c r="O136" s="62"/>
      <c r="P136" s="61"/>
      <c r="Q136" s="62"/>
    </row>
    <row r="137" spans="1:17" ht="12.45" thickBot="1">
      <c r="A137" s="358"/>
      <c r="B137" s="234">
        <v>132357</v>
      </c>
      <c r="C137" s="236">
        <v>132365</v>
      </c>
      <c r="D137" s="227"/>
      <c r="E137" s="227">
        <v>132373</v>
      </c>
      <c r="F137" s="227">
        <v>132381</v>
      </c>
      <c r="G137" s="227">
        <v>132399</v>
      </c>
      <c r="H137" s="227">
        <v>132407</v>
      </c>
      <c r="I137" s="227">
        <v>132415</v>
      </c>
      <c r="J137" s="227">
        <v>132423</v>
      </c>
      <c r="K137" s="363"/>
      <c r="L137" s="373"/>
      <c r="M137" s="61"/>
      <c r="N137" s="61"/>
      <c r="O137" s="62"/>
      <c r="P137" s="61"/>
      <c r="Q137" s="62"/>
    </row>
    <row r="138" spans="1:17" ht="12" customHeight="1">
      <c r="A138" s="358">
        <v>0</v>
      </c>
      <c r="B138" s="359" t="s">
        <v>601</v>
      </c>
      <c r="C138" s="360"/>
      <c r="D138" s="360"/>
      <c r="E138" s="360"/>
      <c r="F138" s="360"/>
      <c r="G138" s="360"/>
      <c r="H138" s="360"/>
      <c r="I138" s="360"/>
      <c r="J138" s="360"/>
      <c r="K138" s="361">
        <v>337</v>
      </c>
      <c r="L138" s="371">
        <f>ROUND(K138*Курс_EUR,0)</f>
        <v>35385</v>
      </c>
      <c r="M138" s="61"/>
      <c r="N138" s="61">
        <f>K138*(1-Скидка_SATA)</f>
        <v>337</v>
      </c>
      <c r="O138" s="62">
        <f>N138*M138</f>
        <v>0</v>
      </c>
      <c r="P138" s="61">
        <f>L138*(1-Скидка_SATA)</f>
        <v>35385</v>
      </c>
      <c r="Q138" s="62">
        <f>M138*P138</f>
        <v>0</v>
      </c>
    </row>
    <row r="139" spans="1:17">
      <c r="A139" s="358"/>
      <c r="B139" s="233">
        <v>1</v>
      </c>
      <c r="C139" s="20">
        <v>1.2</v>
      </c>
      <c r="D139" s="21" t="s">
        <v>3362</v>
      </c>
      <c r="E139" s="21">
        <v>1.3</v>
      </c>
      <c r="F139" s="21">
        <v>1.4</v>
      </c>
      <c r="G139" s="21">
        <v>1.5</v>
      </c>
      <c r="H139" s="21">
        <v>1.7</v>
      </c>
      <c r="I139" s="21">
        <v>1.9</v>
      </c>
      <c r="J139" s="21">
        <v>2.2000000000000002</v>
      </c>
      <c r="K139" s="362"/>
      <c r="L139" s="372"/>
      <c r="M139" s="61"/>
      <c r="N139" s="61"/>
      <c r="O139" s="62"/>
      <c r="P139" s="61"/>
      <c r="Q139" s="62"/>
    </row>
    <row r="140" spans="1:17" ht="12" customHeight="1" thickBot="1">
      <c r="A140" s="358"/>
      <c r="B140" s="234">
        <v>132910</v>
      </c>
      <c r="C140" s="236">
        <v>132928</v>
      </c>
      <c r="D140" s="227">
        <v>132993</v>
      </c>
      <c r="E140" s="227">
        <v>132936</v>
      </c>
      <c r="F140" s="227">
        <v>132944</v>
      </c>
      <c r="G140" s="227">
        <v>132951</v>
      </c>
      <c r="H140" s="227">
        <v>132969</v>
      </c>
      <c r="I140" s="227">
        <v>132977</v>
      </c>
      <c r="J140" s="227">
        <v>132985</v>
      </c>
      <c r="K140" s="363"/>
      <c r="L140" s="373"/>
      <c r="M140" s="61"/>
      <c r="N140" s="61"/>
      <c r="O140" s="62"/>
      <c r="P140" s="61"/>
      <c r="Q140" s="62"/>
    </row>
    <row r="141" spans="1:17" ht="12.45" thickBot="1">
      <c r="A141" s="327"/>
      <c r="B141" s="228"/>
      <c r="C141" s="229"/>
      <c r="D141" s="230"/>
      <c r="E141" s="230"/>
      <c r="F141" s="230"/>
      <c r="G141" s="230"/>
      <c r="H141" s="230"/>
      <c r="I141" s="230"/>
      <c r="J141" s="231"/>
      <c r="K141" s="223"/>
      <c r="L141" s="223"/>
      <c r="M141" s="61"/>
      <c r="N141" s="61"/>
      <c r="O141" s="62"/>
      <c r="P141" s="61"/>
      <c r="Q141" s="62"/>
    </row>
    <row r="142" spans="1:17" ht="12" customHeight="1">
      <c r="A142" s="358">
        <v>0</v>
      </c>
      <c r="B142" s="359" t="s">
        <v>3125</v>
      </c>
      <c r="C142" s="360"/>
      <c r="D142" s="360"/>
      <c r="E142" s="360"/>
      <c r="F142" s="360"/>
      <c r="G142" s="360"/>
      <c r="H142" s="360"/>
      <c r="I142" s="360"/>
      <c r="J142" s="360"/>
      <c r="K142" s="361">
        <v>713</v>
      </c>
      <c r="L142" s="371">
        <f>ROUND(K142*Курс_EUR,0)</f>
        <v>74865</v>
      </c>
      <c r="M142" s="61"/>
      <c r="N142" s="61">
        <f>K142*(1-Скидка_SATA)</f>
        <v>713</v>
      </c>
      <c r="O142" s="62">
        <f>N142*M142</f>
        <v>0</v>
      </c>
      <c r="P142" s="61">
        <f>L142*(1-Скидка_SATA)</f>
        <v>74865</v>
      </c>
      <c r="Q142" s="62">
        <f>M142*P142</f>
        <v>0</v>
      </c>
    </row>
    <row r="143" spans="1:17">
      <c r="A143" s="358"/>
      <c r="B143" s="233">
        <v>1.3</v>
      </c>
      <c r="C143" s="21">
        <v>1.4</v>
      </c>
      <c r="D143" s="21"/>
      <c r="E143" s="21"/>
      <c r="F143" s="21"/>
      <c r="G143" s="21"/>
      <c r="H143" s="21"/>
      <c r="I143" s="21"/>
      <c r="J143" s="21"/>
      <c r="K143" s="362"/>
      <c r="L143" s="372"/>
      <c r="M143" s="61"/>
      <c r="N143" s="61"/>
      <c r="O143" s="62"/>
      <c r="P143" s="61"/>
      <c r="Q143" s="62"/>
    </row>
    <row r="144" spans="1:17" ht="12.45" thickBot="1">
      <c r="A144" s="358"/>
      <c r="B144" s="234">
        <v>1029562</v>
      </c>
      <c r="C144" s="227">
        <v>1029702</v>
      </c>
      <c r="D144" s="227"/>
      <c r="E144" s="227"/>
      <c r="F144" s="227"/>
      <c r="G144" s="227"/>
      <c r="H144" s="227"/>
      <c r="I144" s="227"/>
      <c r="J144" s="227"/>
      <c r="K144" s="363"/>
      <c r="L144" s="373"/>
      <c r="M144" s="61"/>
      <c r="N144" s="61"/>
      <c r="O144" s="62"/>
      <c r="P144" s="61"/>
      <c r="Q144" s="62"/>
    </row>
    <row r="145" spans="1:17" ht="12" customHeight="1">
      <c r="A145" s="358">
        <v>0</v>
      </c>
      <c r="B145" s="368" t="s">
        <v>3127</v>
      </c>
      <c r="C145" s="369"/>
      <c r="D145" s="369"/>
      <c r="E145" s="369"/>
      <c r="F145" s="369"/>
      <c r="G145" s="369"/>
      <c r="H145" s="369"/>
      <c r="I145" s="369"/>
      <c r="J145" s="370"/>
      <c r="K145" s="361">
        <v>223</v>
      </c>
      <c r="L145" s="371">
        <f>ROUND(K145*Курс_EUR,0)</f>
        <v>23415</v>
      </c>
      <c r="M145" s="61"/>
      <c r="N145" s="61">
        <f>K145*(1-Скидка_SATA)</f>
        <v>223</v>
      </c>
      <c r="O145" s="62">
        <f>N145*M145</f>
        <v>0</v>
      </c>
      <c r="P145" s="61">
        <f>L145*(1-Скидка_SATA)</f>
        <v>23415</v>
      </c>
      <c r="Q145" s="62">
        <f>M145*P145</f>
        <v>0</v>
      </c>
    </row>
    <row r="146" spans="1:17">
      <c r="A146" s="358"/>
      <c r="B146" s="233">
        <v>1.3</v>
      </c>
      <c r="C146" s="21">
        <v>1.4</v>
      </c>
      <c r="D146" s="21"/>
      <c r="E146" s="21"/>
      <c r="F146" s="21"/>
      <c r="G146" s="21"/>
      <c r="H146" s="21"/>
      <c r="I146" s="21"/>
      <c r="J146" s="21"/>
      <c r="K146" s="362"/>
      <c r="L146" s="372"/>
      <c r="M146" s="61"/>
      <c r="N146" s="61"/>
      <c r="O146" s="62"/>
      <c r="P146" s="61"/>
      <c r="Q146" s="62"/>
    </row>
    <row r="147" spans="1:17" ht="12.45" thickBot="1">
      <c r="A147" s="358"/>
      <c r="B147" s="234">
        <v>1066423</v>
      </c>
      <c r="C147" s="227">
        <v>1066431</v>
      </c>
      <c r="D147" s="227"/>
      <c r="E147" s="227"/>
      <c r="F147" s="227"/>
      <c r="G147" s="227"/>
      <c r="H147" s="227"/>
      <c r="I147" s="227"/>
      <c r="J147" s="227"/>
      <c r="K147" s="363"/>
      <c r="L147" s="373"/>
      <c r="M147" s="61"/>
      <c r="N147" s="61"/>
      <c r="O147" s="62"/>
      <c r="P147" s="61"/>
      <c r="Q147" s="62"/>
    </row>
    <row r="148" spans="1:17" ht="12" customHeight="1">
      <c r="A148" s="358">
        <v>0</v>
      </c>
      <c r="B148" s="359" t="s">
        <v>3124</v>
      </c>
      <c r="C148" s="360"/>
      <c r="D148" s="360"/>
      <c r="E148" s="360"/>
      <c r="F148" s="360"/>
      <c r="G148" s="360"/>
      <c r="H148" s="360"/>
      <c r="I148" s="360"/>
      <c r="J148" s="360"/>
      <c r="K148" s="361">
        <v>719</v>
      </c>
      <c r="L148" s="371">
        <f>ROUND(K148*Курс_EUR,0)</f>
        <v>75495</v>
      </c>
      <c r="M148" s="61"/>
      <c r="N148" s="61">
        <f>K148*(1-Скидка_SATA)</f>
        <v>719</v>
      </c>
      <c r="O148" s="62">
        <f>N148*M148</f>
        <v>0</v>
      </c>
      <c r="P148" s="61">
        <f>L148*(1-Скидка_SATA)</f>
        <v>75495</v>
      </c>
      <c r="Q148" s="62">
        <f>M148*P148</f>
        <v>0</v>
      </c>
    </row>
    <row r="149" spans="1:17">
      <c r="A149" s="358"/>
      <c r="B149" s="233">
        <v>1.3</v>
      </c>
      <c r="C149" s="21">
        <v>1.4</v>
      </c>
      <c r="D149" s="21"/>
      <c r="E149" s="21"/>
      <c r="F149" s="21"/>
      <c r="G149" s="21"/>
      <c r="H149" s="21"/>
      <c r="I149" s="21"/>
      <c r="J149" s="21"/>
      <c r="K149" s="362"/>
      <c r="L149" s="372"/>
      <c r="M149" s="61"/>
      <c r="N149" s="61"/>
      <c r="O149" s="62"/>
      <c r="P149" s="61"/>
      <c r="Q149" s="62"/>
    </row>
    <row r="150" spans="1:17" ht="12.45" thickBot="1">
      <c r="A150" s="358"/>
      <c r="B150" s="234">
        <v>1029710</v>
      </c>
      <c r="C150" s="227">
        <v>1093575</v>
      </c>
      <c r="D150" s="227"/>
      <c r="E150" s="227"/>
      <c r="F150" s="227"/>
      <c r="G150" s="227"/>
      <c r="H150" s="227"/>
      <c r="I150" s="227"/>
      <c r="J150" s="227"/>
      <c r="K150" s="363"/>
      <c r="L150" s="373"/>
      <c r="M150" s="61"/>
      <c r="N150" s="61"/>
      <c r="O150" s="62"/>
      <c r="P150" s="61"/>
      <c r="Q150" s="62"/>
    </row>
    <row r="151" spans="1:17" ht="12" customHeight="1">
      <c r="A151" s="358">
        <v>0</v>
      </c>
      <c r="B151" s="359" t="s">
        <v>3126</v>
      </c>
      <c r="C151" s="360"/>
      <c r="D151" s="360"/>
      <c r="E151" s="360"/>
      <c r="F151" s="360"/>
      <c r="G151" s="360"/>
      <c r="H151" s="360"/>
      <c r="I151" s="360"/>
      <c r="J151" s="360"/>
      <c r="K151" s="361">
        <v>226</v>
      </c>
      <c r="L151" s="371">
        <f>ROUND(K151*Курс_EUR,0)</f>
        <v>23730</v>
      </c>
      <c r="M151" s="61"/>
      <c r="N151" s="61">
        <f>K151*(1-Скидка_SATA)</f>
        <v>226</v>
      </c>
      <c r="O151" s="62">
        <f>N151*M151</f>
        <v>0</v>
      </c>
      <c r="P151" s="61">
        <f>L151*(1-Скидка_SATA)</f>
        <v>23730</v>
      </c>
      <c r="Q151" s="62">
        <f>M151*P151</f>
        <v>0</v>
      </c>
    </row>
    <row r="152" spans="1:17">
      <c r="A152" s="358"/>
      <c r="B152" s="233">
        <v>1.3</v>
      </c>
      <c r="C152" s="21">
        <v>1.4</v>
      </c>
      <c r="D152" s="21"/>
      <c r="E152" s="21"/>
      <c r="F152" s="21"/>
      <c r="G152" s="21"/>
      <c r="H152" s="21"/>
      <c r="I152" s="21"/>
      <c r="J152" s="21"/>
      <c r="K152" s="362"/>
      <c r="L152" s="372"/>
      <c r="M152" s="61"/>
      <c r="N152" s="61"/>
      <c r="O152" s="62"/>
      <c r="P152" s="61"/>
      <c r="Q152" s="62"/>
    </row>
    <row r="153" spans="1:17" ht="12.45" thickBot="1">
      <c r="A153" s="358"/>
      <c r="B153" s="234">
        <v>1066449</v>
      </c>
      <c r="C153" s="227">
        <v>1066457</v>
      </c>
      <c r="D153" s="227"/>
      <c r="E153" s="227"/>
      <c r="F153" s="227"/>
      <c r="G153" s="227"/>
      <c r="H153" s="227"/>
      <c r="I153" s="227"/>
      <c r="J153" s="227"/>
      <c r="K153" s="363"/>
      <c r="L153" s="373"/>
      <c r="M153" s="61"/>
      <c r="N153" s="61"/>
      <c r="O153" s="62"/>
      <c r="P153" s="61"/>
      <c r="Q153" s="62"/>
    </row>
    <row r="154" spans="1:17" ht="12.45" thickBot="1">
      <c r="A154" s="327"/>
      <c r="B154" s="228"/>
      <c r="C154" s="229"/>
      <c r="D154" s="230"/>
      <c r="E154" s="230"/>
      <c r="F154" s="230"/>
      <c r="G154" s="230"/>
      <c r="H154" s="230"/>
      <c r="I154" s="230"/>
      <c r="J154" s="231"/>
      <c r="K154" s="223"/>
      <c r="L154" s="223"/>
      <c r="M154" s="61"/>
      <c r="N154" s="61"/>
      <c r="O154" s="62"/>
      <c r="P154" s="61"/>
      <c r="Q154" s="62"/>
    </row>
    <row r="155" spans="1:17" ht="12" customHeight="1">
      <c r="A155" s="358">
        <v>0</v>
      </c>
      <c r="B155" s="359" t="s">
        <v>574</v>
      </c>
      <c r="C155" s="360"/>
      <c r="D155" s="360"/>
      <c r="E155" s="360"/>
      <c r="F155" s="360"/>
      <c r="G155" s="360"/>
      <c r="H155" s="360"/>
      <c r="I155" s="360"/>
      <c r="J155" s="360"/>
      <c r="K155" s="361">
        <v>507</v>
      </c>
      <c r="L155" s="371">
        <f>ROUND(K155*Курс_EUR,0)</f>
        <v>53235</v>
      </c>
      <c r="M155" s="61"/>
      <c r="N155" s="61">
        <f>K155*(1-Скидка_SATA)</f>
        <v>507</v>
      </c>
      <c r="O155" s="62">
        <f>N155*M155</f>
        <v>0</v>
      </c>
      <c r="P155" s="61">
        <f>L155*(1-Скидка_SATA)</f>
        <v>53235</v>
      </c>
      <c r="Q155" s="62">
        <f>M155*P155</f>
        <v>0</v>
      </c>
    </row>
    <row r="156" spans="1:17">
      <c r="A156" s="358"/>
      <c r="B156" s="233">
        <v>0.8</v>
      </c>
      <c r="C156" s="20">
        <v>1</v>
      </c>
      <c r="D156" s="21">
        <v>1.3</v>
      </c>
      <c r="E156" s="21">
        <v>1.6</v>
      </c>
      <c r="F156" s="21">
        <v>1.8</v>
      </c>
      <c r="G156" s="21">
        <v>2</v>
      </c>
      <c r="H156" s="21">
        <v>2.5</v>
      </c>
      <c r="I156" s="21">
        <v>3</v>
      </c>
      <c r="J156" s="21"/>
      <c r="K156" s="362"/>
      <c r="L156" s="372"/>
      <c r="M156" s="61"/>
      <c r="N156" s="61"/>
      <c r="O156" s="62"/>
      <c r="P156" s="61"/>
      <c r="Q156" s="62"/>
    </row>
    <row r="157" spans="1:17" ht="12.45" thickBot="1">
      <c r="A157" s="358"/>
      <c r="B157" s="234">
        <v>151183</v>
      </c>
      <c r="C157" s="236">
        <v>151191</v>
      </c>
      <c r="D157" s="227">
        <v>149302</v>
      </c>
      <c r="E157" s="227">
        <v>149310</v>
      </c>
      <c r="F157" s="227">
        <v>150391</v>
      </c>
      <c r="G157" s="227">
        <v>149328</v>
      </c>
      <c r="H157" s="227">
        <v>151209</v>
      </c>
      <c r="I157" s="227">
        <v>151217</v>
      </c>
      <c r="J157" s="227"/>
      <c r="K157" s="363"/>
      <c r="L157" s="373"/>
      <c r="M157" s="61"/>
      <c r="N157" s="61"/>
      <c r="O157" s="62"/>
      <c r="P157" s="61"/>
      <c r="Q157" s="62"/>
    </row>
    <row r="158" spans="1:17" ht="12" customHeight="1">
      <c r="A158" s="358">
        <v>0</v>
      </c>
      <c r="B158" s="359" t="s">
        <v>574</v>
      </c>
      <c r="C158" s="360"/>
      <c r="D158" s="360"/>
      <c r="E158" s="360"/>
      <c r="F158" s="360"/>
      <c r="G158" s="360"/>
      <c r="H158" s="360"/>
      <c r="I158" s="360"/>
      <c r="J158" s="360"/>
      <c r="K158" s="361">
        <v>539</v>
      </c>
      <c r="L158" s="371">
        <f>ROUND(K158*Курс_EUR,0)</f>
        <v>56595</v>
      </c>
      <c r="M158" s="61"/>
      <c r="N158" s="61">
        <f>K158*(1-Скидка_SATA)</f>
        <v>539</v>
      </c>
      <c r="O158" s="62">
        <f>N158*M158</f>
        <v>0</v>
      </c>
      <c r="P158" s="61">
        <f>L158*(1-Скидка_SATA)</f>
        <v>56595</v>
      </c>
      <c r="Q158" s="62">
        <f>M158*P158</f>
        <v>0</v>
      </c>
    </row>
    <row r="159" spans="1:17">
      <c r="A159" s="358"/>
      <c r="B159" s="233">
        <v>4</v>
      </c>
      <c r="C159" s="20"/>
      <c r="D159" s="21"/>
      <c r="E159" s="21"/>
      <c r="F159" s="21"/>
      <c r="G159" s="21"/>
      <c r="H159" s="21"/>
      <c r="I159" s="21"/>
      <c r="J159" s="21"/>
      <c r="K159" s="362"/>
      <c r="L159" s="372"/>
      <c r="M159" s="61"/>
      <c r="N159" s="61"/>
      <c r="O159" s="62"/>
      <c r="P159" s="61"/>
      <c r="Q159" s="62"/>
    </row>
    <row r="160" spans="1:17" ht="12.45" thickBot="1">
      <c r="A160" s="358"/>
      <c r="B160" s="234">
        <v>154161</v>
      </c>
      <c r="C160" s="236"/>
      <c r="D160" s="227"/>
      <c r="E160" s="227"/>
      <c r="F160" s="227"/>
      <c r="G160" s="227"/>
      <c r="H160" s="227"/>
      <c r="I160" s="227"/>
      <c r="J160" s="227"/>
      <c r="K160" s="363"/>
      <c r="L160" s="373"/>
      <c r="M160" s="61"/>
      <c r="N160" s="61"/>
      <c r="O160" s="62"/>
      <c r="P160" s="61"/>
      <c r="Q160" s="62"/>
    </row>
    <row r="161" spans="1:17">
      <c r="A161" s="358">
        <v>0</v>
      </c>
      <c r="B161" s="359" t="s">
        <v>1865</v>
      </c>
      <c r="C161" s="360"/>
      <c r="D161" s="360"/>
      <c r="E161" s="360"/>
      <c r="F161" s="360"/>
      <c r="G161" s="360"/>
      <c r="H161" s="360"/>
      <c r="I161" s="360"/>
      <c r="J161" s="360"/>
      <c r="K161" s="361">
        <v>524</v>
      </c>
      <c r="L161" s="371">
        <f>ROUND(K161*Курс_EUR,0)</f>
        <v>55020</v>
      </c>
      <c r="M161" s="61"/>
      <c r="N161" s="61">
        <f>K161*(1-Скидка_SATA)</f>
        <v>524</v>
      </c>
      <c r="O161" s="62">
        <f>N161*M161</f>
        <v>0</v>
      </c>
      <c r="P161" s="61">
        <f>L161*(1-Скидка_SATA)</f>
        <v>55020</v>
      </c>
      <c r="Q161" s="62">
        <f>M161*P161</f>
        <v>0</v>
      </c>
    </row>
    <row r="162" spans="1:17">
      <c r="A162" s="358"/>
      <c r="B162" s="233">
        <v>0.8</v>
      </c>
      <c r="C162" s="20">
        <v>1</v>
      </c>
      <c r="D162" s="21">
        <v>1.3</v>
      </c>
      <c r="E162" s="21">
        <v>1.6</v>
      </c>
      <c r="F162" s="21">
        <v>1.8</v>
      </c>
      <c r="G162" s="21">
        <v>2</v>
      </c>
      <c r="H162" s="21">
        <v>2.5</v>
      </c>
      <c r="I162" s="21">
        <v>3</v>
      </c>
      <c r="J162" s="21"/>
      <c r="K162" s="362"/>
      <c r="L162" s="372"/>
      <c r="M162" s="61"/>
      <c r="N162" s="61"/>
      <c r="O162" s="62"/>
      <c r="P162" s="61"/>
      <c r="Q162" s="62"/>
    </row>
    <row r="163" spans="1:17" ht="12.45" thickBot="1">
      <c r="A163" s="358"/>
      <c r="B163" s="234">
        <v>157875</v>
      </c>
      <c r="C163" s="236">
        <v>157883</v>
      </c>
      <c r="D163" s="227">
        <v>157891</v>
      </c>
      <c r="E163" s="227">
        <v>157909</v>
      </c>
      <c r="F163" s="227">
        <v>157917</v>
      </c>
      <c r="G163" s="227">
        <v>157925</v>
      </c>
      <c r="H163" s="227">
        <v>157933</v>
      </c>
      <c r="I163" s="227">
        <v>157941</v>
      </c>
      <c r="J163" s="227"/>
      <c r="K163" s="363"/>
      <c r="L163" s="373"/>
      <c r="M163" s="61"/>
      <c r="N163" s="61"/>
      <c r="O163" s="62"/>
      <c r="P163" s="61"/>
      <c r="Q163" s="62"/>
    </row>
    <row r="164" spans="1:17">
      <c r="A164" s="358">
        <v>0</v>
      </c>
      <c r="B164" s="359" t="s">
        <v>1865</v>
      </c>
      <c r="C164" s="360"/>
      <c r="D164" s="360"/>
      <c r="E164" s="360"/>
      <c r="F164" s="360"/>
      <c r="G164" s="360"/>
      <c r="H164" s="360"/>
      <c r="I164" s="360"/>
      <c r="J164" s="360"/>
      <c r="K164" s="361">
        <v>558</v>
      </c>
      <c r="L164" s="371">
        <f>ROUND(K164*Курс_EUR,0)</f>
        <v>58590</v>
      </c>
      <c r="M164" s="61"/>
      <c r="N164" s="61">
        <f>K164*(1-Скидка_SATA)</f>
        <v>558</v>
      </c>
      <c r="O164" s="62">
        <f>N164*M164</f>
        <v>0</v>
      </c>
      <c r="P164" s="61">
        <f>L164*(1-Скидка_SATA)</f>
        <v>58590</v>
      </c>
      <c r="Q164" s="62">
        <f>M164*P164</f>
        <v>0</v>
      </c>
    </row>
    <row r="165" spans="1:17">
      <c r="A165" s="358"/>
      <c r="B165" s="233">
        <v>4</v>
      </c>
      <c r="C165" s="20"/>
      <c r="D165" s="21"/>
      <c r="E165" s="21"/>
      <c r="F165" s="21"/>
      <c r="G165" s="21"/>
      <c r="H165" s="21"/>
      <c r="I165" s="21"/>
      <c r="J165" s="21"/>
      <c r="K165" s="362"/>
      <c r="L165" s="372"/>
      <c r="M165" s="61"/>
      <c r="N165" s="61"/>
      <c r="O165" s="62"/>
      <c r="P165" s="61"/>
      <c r="Q165" s="62"/>
    </row>
    <row r="166" spans="1:17" ht="12.45" thickBot="1">
      <c r="A166" s="358"/>
      <c r="B166" s="234">
        <v>157958</v>
      </c>
      <c r="C166" s="236"/>
      <c r="D166" s="227"/>
      <c r="E166" s="227"/>
      <c r="F166" s="227"/>
      <c r="G166" s="227"/>
      <c r="H166" s="227"/>
      <c r="I166" s="227"/>
      <c r="J166" s="227"/>
      <c r="K166" s="363"/>
      <c r="L166" s="373"/>
      <c r="M166" s="61"/>
      <c r="N166" s="61"/>
      <c r="O166" s="62"/>
      <c r="P166" s="61"/>
      <c r="Q166" s="62"/>
    </row>
    <row r="167" spans="1:17" ht="12" customHeight="1">
      <c r="A167" s="358">
        <v>0</v>
      </c>
      <c r="B167" s="359" t="s">
        <v>575</v>
      </c>
      <c r="C167" s="360"/>
      <c r="D167" s="360"/>
      <c r="E167" s="360"/>
      <c r="F167" s="360"/>
      <c r="G167" s="360"/>
      <c r="H167" s="360"/>
      <c r="I167" s="360"/>
      <c r="J167" s="360"/>
      <c r="K167" s="361">
        <v>509</v>
      </c>
      <c r="L167" s="371">
        <f>ROUND(K167*Курс_EUR,0)</f>
        <v>53445</v>
      </c>
      <c r="M167" s="61"/>
      <c r="N167" s="61">
        <f>K167*(1-Скидка_SATA)</f>
        <v>509</v>
      </c>
      <c r="O167" s="62">
        <f>N167*M167</f>
        <v>0</v>
      </c>
      <c r="P167" s="61">
        <f>L167*(1-Скидка_SATA)</f>
        <v>53445</v>
      </c>
      <c r="Q167" s="62">
        <f>M167*P167</f>
        <v>0</v>
      </c>
    </row>
    <row r="168" spans="1:17">
      <c r="A168" s="358"/>
      <c r="B168" s="233">
        <v>0.8</v>
      </c>
      <c r="C168" s="20">
        <v>1</v>
      </c>
      <c r="D168" s="21">
        <v>1.3</v>
      </c>
      <c r="E168" s="21">
        <v>1.6</v>
      </c>
      <c r="F168" s="21">
        <v>1.8</v>
      </c>
      <c r="G168" s="21">
        <v>2</v>
      </c>
      <c r="H168" s="21">
        <v>2.5</v>
      </c>
      <c r="I168" s="21">
        <v>3</v>
      </c>
      <c r="J168" s="21"/>
      <c r="K168" s="362"/>
      <c r="L168" s="372"/>
      <c r="M168" s="61"/>
      <c r="N168" s="61"/>
      <c r="O168" s="62"/>
      <c r="P168" s="61"/>
      <c r="Q168" s="62"/>
    </row>
    <row r="169" spans="1:17" ht="12.45" thickBot="1">
      <c r="A169" s="358"/>
      <c r="B169" s="234">
        <v>151225</v>
      </c>
      <c r="C169" s="236">
        <v>151233</v>
      </c>
      <c r="D169" s="227">
        <v>150342</v>
      </c>
      <c r="E169" s="227">
        <v>149344</v>
      </c>
      <c r="F169" s="227">
        <v>150409</v>
      </c>
      <c r="G169" s="227">
        <v>149351</v>
      </c>
      <c r="H169" s="227">
        <v>151241</v>
      </c>
      <c r="I169" s="227">
        <v>151258</v>
      </c>
      <c r="J169" s="227"/>
      <c r="K169" s="363"/>
      <c r="L169" s="373"/>
      <c r="M169" s="61"/>
      <c r="N169" s="61"/>
      <c r="O169" s="62"/>
      <c r="P169" s="61"/>
      <c r="Q169" s="62"/>
    </row>
    <row r="170" spans="1:17" ht="12" customHeight="1">
      <c r="A170" s="358">
        <v>0</v>
      </c>
      <c r="B170" s="359" t="s">
        <v>575</v>
      </c>
      <c r="C170" s="360"/>
      <c r="D170" s="360"/>
      <c r="E170" s="360"/>
      <c r="F170" s="360"/>
      <c r="G170" s="360"/>
      <c r="H170" s="360"/>
      <c r="I170" s="360"/>
      <c r="J170" s="360"/>
      <c r="K170" s="361">
        <v>546</v>
      </c>
      <c r="L170" s="371">
        <f>ROUND(K170*Курс_EUR,0)</f>
        <v>57330</v>
      </c>
      <c r="M170" s="61"/>
      <c r="N170" s="61">
        <f>K170*(1-Скидка_SATA)</f>
        <v>546</v>
      </c>
      <c r="O170" s="62">
        <f>N170*M170</f>
        <v>0</v>
      </c>
      <c r="P170" s="61">
        <f>L170*(1-Скидка_SATA)</f>
        <v>57330</v>
      </c>
      <c r="Q170" s="62">
        <f>M170*P170</f>
        <v>0</v>
      </c>
    </row>
    <row r="171" spans="1:17">
      <c r="A171" s="358"/>
      <c r="B171" s="233">
        <v>4</v>
      </c>
      <c r="C171" s="20"/>
      <c r="D171" s="21"/>
      <c r="E171" s="21"/>
      <c r="F171" s="21"/>
      <c r="G171" s="21"/>
      <c r="H171" s="21"/>
      <c r="I171" s="21"/>
      <c r="J171" s="21"/>
      <c r="K171" s="362"/>
      <c r="L171" s="372"/>
      <c r="M171" s="61"/>
      <c r="N171" s="61"/>
      <c r="O171" s="62"/>
      <c r="P171" s="61"/>
      <c r="Q171" s="62"/>
    </row>
    <row r="172" spans="1:17" ht="12.45" thickBot="1">
      <c r="A172" s="358"/>
      <c r="B172" s="234">
        <v>154179</v>
      </c>
      <c r="C172" s="236"/>
      <c r="D172" s="227"/>
      <c r="E172" s="227"/>
      <c r="F172" s="227"/>
      <c r="G172" s="227"/>
      <c r="H172" s="227"/>
      <c r="I172" s="227"/>
      <c r="J172" s="227"/>
      <c r="K172" s="363"/>
      <c r="L172" s="373"/>
      <c r="M172" s="61"/>
      <c r="N172" s="61"/>
      <c r="O172" s="62"/>
      <c r="P172" s="61"/>
      <c r="Q172" s="62"/>
    </row>
    <row r="173" spans="1:17">
      <c r="A173" s="358">
        <v>0</v>
      </c>
      <c r="B173" s="359" t="s">
        <v>576</v>
      </c>
      <c r="C173" s="360"/>
      <c r="D173" s="360"/>
      <c r="E173" s="360"/>
      <c r="F173" s="360"/>
      <c r="G173" s="360"/>
      <c r="H173" s="360"/>
      <c r="I173" s="360"/>
      <c r="J173" s="360"/>
      <c r="K173" s="361">
        <v>672</v>
      </c>
      <c r="L173" s="371">
        <f>ROUND(K173*Курс_EUR,0)</f>
        <v>70560</v>
      </c>
      <c r="M173" s="61"/>
      <c r="N173" s="61">
        <f>K173*(1-Скидка_SATA)</f>
        <v>672</v>
      </c>
      <c r="O173" s="62">
        <f>N173*M173</f>
        <v>0</v>
      </c>
      <c r="P173" s="61">
        <f>L173*(1-Скидка_SATA)</f>
        <v>70560</v>
      </c>
      <c r="Q173" s="62">
        <f>M173*P173</f>
        <v>0</v>
      </c>
    </row>
    <row r="174" spans="1:17">
      <c r="A174" s="358"/>
      <c r="B174" s="233">
        <v>1.6</v>
      </c>
      <c r="C174" s="20"/>
      <c r="D174" s="21"/>
      <c r="E174" s="21"/>
      <c r="F174" s="21"/>
      <c r="G174" s="21"/>
      <c r="H174" s="21"/>
      <c r="I174" s="21"/>
      <c r="J174" s="21"/>
      <c r="K174" s="362"/>
      <c r="L174" s="372"/>
      <c r="M174" s="61"/>
      <c r="N174" s="61"/>
      <c r="O174" s="62"/>
      <c r="P174" s="61"/>
      <c r="Q174" s="62"/>
    </row>
    <row r="175" spans="1:17" ht="12.45" thickBot="1">
      <c r="A175" s="358"/>
      <c r="B175" s="234">
        <v>164962</v>
      </c>
      <c r="C175" s="236"/>
      <c r="D175" s="227"/>
      <c r="E175" s="227"/>
      <c r="F175" s="227"/>
      <c r="G175" s="227"/>
      <c r="H175" s="227"/>
      <c r="I175" s="227"/>
      <c r="J175" s="227"/>
      <c r="K175" s="363"/>
      <c r="L175" s="373"/>
      <c r="M175" s="61"/>
      <c r="N175" s="61"/>
      <c r="O175" s="62"/>
      <c r="P175" s="61"/>
      <c r="Q175" s="62"/>
    </row>
    <row r="176" spans="1:17" ht="12" customHeight="1">
      <c r="A176" s="358">
        <v>0</v>
      </c>
      <c r="B176" s="359" t="s">
        <v>614</v>
      </c>
      <c r="C176" s="360"/>
      <c r="D176" s="360"/>
      <c r="E176" s="360"/>
      <c r="F176" s="360"/>
      <c r="G176" s="360"/>
      <c r="H176" s="360"/>
      <c r="I176" s="360"/>
      <c r="J176" s="360"/>
      <c r="K176" s="361">
        <v>221</v>
      </c>
      <c r="L176" s="371">
        <f>ROUND(K176*Курс_EUR,0)</f>
        <v>23205</v>
      </c>
      <c r="M176" s="61"/>
      <c r="N176" s="61">
        <f>K176*(1-Скидка_SATA)</f>
        <v>221</v>
      </c>
      <c r="O176" s="62">
        <f>N176*M176</f>
        <v>0</v>
      </c>
      <c r="P176" s="61">
        <f>L176*(1-Скидка_SATA)</f>
        <v>23205</v>
      </c>
      <c r="Q176" s="62">
        <f>M176*P176</f>
        <v>0</v>
      </c>
    </row>
    <row r="177" spans="1:17">
      <c r="A177" s="358"/>
      <c r="B177" s="233">
        <v>0.8</v>
      </c>
      <c r="C177" s="20">
        <v>1</v>
      </c>
      <c r="D177" s="21">
        <v>1.3</v>
      </c>
      <c r="E177" s="21">
        <v>1.6</v>
      </c>
      <c r="F177" s="21">
        <v>1.8</v>
      </c>
      <c r="G177" s="21">
        <v>2</v>
      </c>
      <c r="H177" s="21">
        <v>2.5</v>
      </c>
      <c r="I177" s="21">
        <v>3</v>
      </c>
      <c r="J177" s="21"/>
      <c r="K177" s="362"/>
      <c r="L177" s="372"/>
      <c r="M177" s="61"/>
      <c r="N177" s="61"/>
      <c r="O177" s="62"/>
      <c r="P177" s="61"/>
      <c r="Q177" s="62"/>
    </row>
    <row r="178" spans="1:17" ht="12.45" thickBot="1">
      <c r="A178" s="358"/>
      <c r="B178" s="234">
        <v>151316</v>
      </c>
      <c r="C178" s="236">
        <v>151324</v>
      </c>
      <c r="D178" s="227">
        <v>149161</v>
      </c>
      <c r="E178" s="227">
        <v>149179</v>
      </c>
      <c r="F178" s="227">
        <v>150417</v>
      </c>
      <c r="G178" s="227">
        <v>149187</v>
      </c>
      <c r="H178" s="227">
        <v>151332</v>
      </c>
      <c r="I178" s="227">
        <v>151340</v>
      </c>
      <c r="J178" s="227"/>
      <c r="K178" s="363"/>
      <c r="L178" s="373"/>
      <c r="M178" s="61"/>
      <c r="N178" s="61"/>
      <c r="O178" s="62"/>
      <c r="P178" s="61"/>
      <c r="Q178" s="62"/>
    </row>
    <row r="179" spans="1:17" ht="12" customHeight="1">
      <c r="A179" s="358">
        <v>0</v>
      </c>
      <c r="B179" s="359" t="s">
        <v>614</v>
      </c>
      <c r="C179" s="360"/>
      <c r="D179" s="360"/>
      <c r="E179" s="360"/>
      <c r="F179" s="360"/>
      <c r="G179" s="360"/>
      <c r="H179" s="360"/>
      <c r="I179" s="360"/>
      <c r="J179" s="360"/>
      <c r="K179" s="361">
        <v>256</v>
      </c>
      <c r="L179" s="371">
        <f>ROUND(K179*Курс_EUR,0)</f>
        <v>26880</v>
      </c>
      <c r="M179" s="61"/>
      <c r="N179" s="61">
        <f>K179*(1-Скидка_SATA)</f>
        <v>256</v>
      </c>
      <c r="O179" s="62">
        <f>N179*M179</f>
        <v>0</v>
      </c>
      <c r="P179" s="61">
        <f>L179*(1-Скидка_SATA)</f>
        <v>26880</v>
      </c>
      <c r="Q179" s="62">
        <f>M179*P179</f>
        <v>0</v>
      </c>
    </row>
    <row r="180" spans="1:17">
      <c r="A180" s="358"/>
      <c r="B180" s="233">
        <v>4</v>
      </c>
      <c r="C180" s="20">
        <v>5</v>
      </c>
      <c r="D180" s="21"/>
      <c r="E180" s="21"/>
      <c r="F180" s="21"/>
      <c r="G180" s="21"/>
      <c r="H180" s="21"/>
      <c r="I180" s="21"/>
      <c r="J180" s="21"/>
      <c r="K180" s="362"/>
      <c r="L180" s="372"/>
      <c r="M180" s="61"/>
      <c r="N180" s="61"/>
      <c r="O180" s="62"/>
      <c r="P180" s="61"/>
      <c r="Q180" s="62"/>
    </row>
    <row r="181" spans="1:17" ht="12.45" thickBot="1">
      <c r="A181" s="358"/>
      <c r="B181" s="234">
        <v>154187</v>
      </c>
      <c r="C181" s="236">
        <v>154195</v>
      </c>
      <c r="D181" s="227"/>
      <c r="E181" s="227"/>
      <c r="F181" s="227"/>
      <c r="G181" s="227"/>
      <c r="H181" s="227"/>
      <c r="I181" s="227"/>
      <c r="J181" s="227"/>
      <c r="K181" s="363"/>
      <c r="L181" s="373"/>
      <c r="M181" s="61"/>
      <c r="N181" s="61"/>
      <c r="O181" s="62"/>
      <c r="P181" s="61"/>
      <c r="Q181" s="62"/>
    </row>
    <row r="182" spans="1:17" ht="12" customHeight="1">
      <c r="A182" s="358">
        <v>0</v>
      </c>
      <c r="B182" s="359" t="s">
        <v>560</v>
      </c>
      <c r="C182" s="360"/>
      <c r="D182" s="360"/>
      <c r="E182" s="360"/>
      <c r="F182" s="360"/>
      <c r="G182" s="360"/>
      <c r="H182" s="360"/>
      <c r="I182" s="360"/>
      <c r="J182" s="360"/>
      <c r="K182" s="361">
        <v>579</v>
      </c>
      <c r="L182" s="371">
        <f>ROUND(K182*Курс_EUR,0)</f>
        <v>60795</v>
      </c>
      <c r="M182" s="61"/>
      <c r="N182" s="61">
        <f>K182*(1-Скидка_SATA)</f>
        <v>579</v>
      </c>
      <c r="O182" s="62">
        <f>N182*M182</f>
        <v>0</v>
      </c>
      <c r="P182" s="61">
        <f>L182*(1-Скидка_SATA)</f>
        <v>60795</v>
      </c>
      <c r="Q182" s="62">
        <f>M182*P182</f>
        <v>0</v>
      </c>
    </row>
    <row r="183" spans="1:17" ht="12" customHeight="1">
      <c r="A183" s="358"/>
      <c r="B183" s="233">
        <v>1.4</v>
      </c>
      <c r="C183" s="20">
        <v>1.7</v>
      </c>
      <c r="D183" s="21">
        <v>1.9</v>
      </c>
      <c r="E183" s="21">
        <v>2.1</v>
      </c>
      <c r="F183" s="21"/>
      <c r="G183" s="21"/>
      <c r="H183" s="21"/>
      <c r="I183" s="21"/>
      <c r="J183" s="21"/>
      <c r="K183" s="362"/>
      <c r="L183" s="372"/>
      <c r="M183" s="61"/>
      <c r="N183" s="61"/>
      <c r="O183" s="62"/>
      <c r="P183" s="61"/>
      <c r="Q183" s="62"/>
    </row>
    <row r="184" spans="1:17" ht="12.45" thickBot="1">
      <c r="A184" s="358"/>
      <c r="B184" s="234">
        <v>149377</v>
      </c>
      <c r="C184" s="236">
        <v>149385</v>
      </c>
      <c r="D184" s="227">
        <v>149393</v>
      </c>
      <c r="E184" s="227">
        <v>149401</v>
      </c>
      <c r="F184" s="227"/>
      <c r="G184" s="227"/>
      <c r="H184" s="227"/>
      <c r="I184" s="227"/>
      <c r="J184" s="227"/>
      <c r="K184" s="363"/>
      <c r="L184" s="373"/>
      <c r="M184" s="61"/>
      <c r="N184" s="61"/>
      <c r="O184" s="62"/>
      <c r="P184" s="61"/>
      <c r="Q184" s="62"/>
    </row>
    <row r="185" spans="1:17">
      <c r="A185" s="358">
        <v>0</v>
      </c>
      <c r="B185" s="359" t="s">
        <v>4127</v>
      </c>
      <c r="C185" s="360"/>
      <c r="D185" s="360"/>
      <c r="E185" s="360"/>
      <c r="F185" s="360"/>
      <c r="G185" s="360"/>
      <c r="H185" s="360"/>
      <c r="I185" s="360"/>
      <c r="J185" s="360"/>
      <c r="K185" s="361">
        <v>596</v>
      </c>
      <c r="L185" s="371">
        <f>ROUND(K185*Курс_EUR,0)</f>
        <v>62580</v>
      </c>
      <c r="M185" s="61"/>
      <c r="N185" s="61">
        <f>K185*(1-Скидка_SATA)</f>
        <v>596</v>
      </c>
      <c r="O185" s="62">
        <f>N185*M185</f>
        <v>0</v>
      </c>
      <c r="P185" s="61">
        <f>L185*(1-Скидка_SATA)</f>
        <v>62580</v>
      </c>
      <c r="Q185" s="62">
        <f>M185*P185</f>
        <v>0</v>
      </c>
    </row>
    <row r="186" spans="1:17">
      <c r="A186" s="358"/>
      <c r="B186" s="233">
        <v>1.4</v>
      </c>
      <c r="C186" s="20">
        <v>1.7</v>
      </c>
      <c r="D186" s="21">
        <v>1.9</v>
      </c>
      <c r="E186" s="21">
        <v>2.1</v>
      </c>
      <c r="F186" s="21"/>
      <c r="G186" s="21"/>
      <c r="H186" s="21"/>
      <c r="I186" s="21"/>
      <c r="J186" s="21"/>
      <c r="K186" s="362"/>
      <c r="L186" s="372"/>
      <c r="M186" s="61"/>
      <c r="N186" s="61"/>
      <c r="O186" s="62"/>
      <c r="P186" s="61"/>
      <c r="Q186" s="62"/>
    </row>
    <row r="187" spans="1:17" ht="12.45" thickBot="1">
      <c r="A187" s="358"/>
      <c r="B187" s="234">
        <v>157966</v>
      </c>
      <c r="C187" s="236">
        <v>157974</v>
      </c>
      <c r="D187" s="227">
        <v>157982</v>
      </c>
      <c r="E187" s="227">
        <v>157990</v>
      </c>
      <c r="F187" s="227"/>
      <c r="G187" s="227"/>
      <c r="H187" s="227"/>
      <c r="I187" s="227"/>
      <c r="J187" s="227"/>
      <c r="K187" s="363"/>
      <c r="L187" s="373"/>
      <c r="M187" s="61"/>
      <c r="N187" s="61"/>
      <c r="O187" s="62"/>
      <c r="P187" s="61"/>
      <c r="Q187" s="62"/>
    </row>
    <row r="188" spans="1:17" ht="12" customHeight="1">
      <c r="A188" s="358">
        <v>0</v>
      </c>
      <c r="B188" s="359" t="s">
        <v>561</v>
      </c>
      <c r="C188" s="360"/>
      <c r="D188" s="360"/>
      <c r="E188" s="360"/>
      <c r="F188" s="360"/>
      <c r="G188" s="360"/>
      <c r="H188" s="360"/>
      <c r="I188" s="360"/>
      <c r="J188" s="360"/>
      <c r="K188" s="361">
        <v>581</v>
      </c>
      <c r="L188" s="371">
        <f>ROUND(K188*Курс_EUR,0)</f>
        <v>61005</v>
      </c>
      <c r="M188" s="61"/>
      <c r="N188" s="61">
        <f>K188*(1-Скидка_SATA)</f>
        <v>581</v>
      </c>
      <c r="O188" s="62">
        <f>N188*M188</f>
        <v>0</v>
      </c>
      <c r="P188" s="61">
        <f>L188*(1-Скидка_SATA)</f>
        <v>61005</v>
      </c>
      <c r="Q188" s="62">
        <f>M188*P188</f>
        <v>0</v>
      </c>
    </row>
    <row r="189" spans="1:17" ht="12" customHeight="1">
      <c r="A189" s="358"/>
      <c r="B189" s="233">
        <v>1.4</v>
      </c>
      <c r="C189" s="20">
        <v>1.7</v>
      </c>
      <c r="D189" s="21">
        <v>1.9</v>
      </c>
      <c r="E189" s="21">
        <v>2.1</v>
      </c>
      <c r="F189" s="21"/>
      <c r="G189" s="21"/>
      <c r="H189" s="21"/>
      <c r="I189" s="21"/>
      <c r="J189" s="21"/>
      <c r="K189" s="362"/>
      <c r="L189" s="372"/>
      <c r="M189" s="61"/>
      <c r="N189" s="61"/>
      <c r="O189" s="62"/>
      <c r="P189" s="61"/>
      <c r="Q189" s="62"/>
    </row>
    <row r="190" spans="1:17" ht="12.45" thickBot="1">
      <c r="A190" s="358"/>
      <c r="B190" s="234">
        <v>149419</v>
      </c>
      <c r="C190" s="236">
        <v>149427</v>
      </c>
      <c r="D190" s="227">
        <v>149435</v>
      </c>
      <c r="E190" s="227">
        <v>149443</v>
      </c>
      <c r="F190" s="227"/>
      <c r="G190" s="227"/>
      <c r="H190" s="227"/>
      <c r="I190" s="227"/>
      <c r="J190" s="227"/>
      <c r="K190" s="363"/>
      <c r="L190" s="373"/>
      <c r="M190" s="61"/>
      <c r="N190" s="61"/>
      <c r="O190" s="62"/>
      <c r="P190" s="61"/>
      <c r="Q190" s="62"/>
    </row>
    <row r="191" spans="1:17" ht="12" customHeight="1">
      <c r="A191" s="358">
        <v>0</v>
      </c>
      <c r="B191" s="359" t="s">
        <v>603</v>
      </c>
      <c r="C191" s="360"/>
      <c r="D191" s="360"/>
      <c r="E191" s="360"/>
      <c r="F191" s="360"/>
      <c r="G191" s="360"/>
      <c r="H191" s="360"/>
      <c r="I191" s="360"/>
      <c r="J191" s="360"/>
      <c r="K191" s="361">
        <v>226</v>
      </c>
      <c r="L191" s="371">
        <f>ROUND(K191*Курс_EUR,0)</f>
        <v>23730</v>
      </c>
      <c r="M191" s="61"/>
      <c r="N191" s="61">
        <f>K191*(1-Скидка_SATA)</f>
        <v>226</v>
      </c>
      <c r="O191" s="62">
        <f>N191*M191</f>
        <v>0</v>
      </c>
      <c r="P191" s="61">
        <f>L191*(1-Скидка_SATA)</f>
        <v>23730</v>
      </c>
      <c r="Q191" s="62">
        <f>M191*P191</f>
        <v>0</v>
      </c>
    </row>
    <row r="192" spans="1:17">
      <c r="A192" s="358"/>
      <c r="B192" s="233">
        <v>1.4</v>
      </c>
      <c r="C192" s="20">
        <v>1.7</v>
      </c>
      <c r="D192" s="21">
        <v>1.9</v>
      </c>
      <c r="E192" s="21">
        <v>2.1</v>
      </c>
      <c r="F192" s="21"/>
      <c r="G192" s="21"/>
      <c r="H192" s="21"/>
      <c r="I192" s="21"/>
      <c r="J192" s="21"/>
      <c r="K192" s="362"/>
      <c r="L192" s="372"/>
      <c r="M192" s="61"/>
      <c r="N192" s="61"/>
      <c r="O192" s="62"/>
      <c r="P192" s="61"/>
      <c r="Q192" s="62"/>
    </row>
    <row r="193" spans="1:17" ht="12.45" thickBot="1">
      <c r="A193" s="358"/>
      <c r="B193" s="234">
        <v>149195</v>
      </c>
      <c r="C193" s="236">
        <v>149203</v>
      </c>
      <c r="D193" s="227">
        <v>149211</v>
      </c>
      <c r="E193" s="227">
        <v>149229</v>
      </c>
      <c r="F193" s="227"/>
      <c r="G193" s="227"/>
      <c r="H193" s="227"/>
      <c r="I193" s="227"/>
      <c r="J193" s="227"/>
      <c r="K193" s="363"/>
      <c r="L193" s="373"/>
      <c r="M193" s="61"/>
      <c r="N193" s="61"/>
      <c r="O193" s="62"/>
      <c r="P193" s="61"/>
      <c r="Q193" s="62"/>
    </row>
    <row r="194" spans="1:17" ht="12.45" thickBot="1">
      <c r="A194" s="327"/>
      <c r="B194" s="228"/>
      <c r="C194" s="229"/>
      <c r="D194" s="230"/>
      <c r="E194" s="230"/>
      <c r="F194" s="230"/>
      <c r="G194" s="230"/>
      <c r="H194" s="230"/>
      <c r="I194" s="230"/>
      <c r="J194" s="231"/>
      <c r="K194" s="223"/>
      <c r="L194" s="223"/>
      <c r="M194" s="61"/>
      <c r="N194" s="61"/>
      <c r="O194" s="62"/>
      <c r="P194" s="61"/>
      <c r="Q194" s="62"/>
    </row>
    <row r="195" spans="1:17" ht="12" customHeight="1">
      <c r="A195" s="358">
        <v>0</v>
      </c>
      <c r="B195" s="359" t="s">
        <v>578</v>
      </c>
      <c r="C195" s="360"/>
      <c r="D195" s="360"/>
      <c r="E195" s="360"/>
      <c r="F195" s="360"/>
      <c r="G195" s="360"/>
      <c r="H195" s="360"/>
      <c r="I195" s="360"/>
      <c r="J195" s="360"/>
      <c r="K195" s="361">
        <v>657</v>
      </c>
      <c r="L195" s="371">
        <f>ROUND(K195*Курс_EUR,0)</f>
        <v>68985</v>
      </c>
      <c r="M195" s="61"/>
      <c r="N195" s="61">
        <f>K195*(1-Скидка_SATA)</f>
        <v>657</v>
      </c>
      <c r="O195" s="62">
        <f>N195*M195</f>
        <v>0</v>
      </c>
      <c r="P195" s="61">
        <f>L195*(1-Скидка_SATA)</f>
        <v>68985</v>
      </c>
      <c r="Q195" s="62">
        <f>M195*P195</f>
        <v>0</v>
      </c>
    </row>
    <row r="196" spans="1:17">
      <c r="A196" s="358"/>
      <c r="B196" s="233">
        <v>0.8</v>
      </c>
      <c r="C196" s="20">
        <v>1.1000000000000001</v>
      </c>
      <c r="D196" s="21">
        <v>1.3</v>
      </c>
      <c r="E196" s="21">
        <v>1.5</v>
      </c>
      <c r="F196" s="21">
        <v>1.7</v>
      </c>
      <c r="G196" s="21">
        <v>2</v>
      </c>
      <c r="H196" s="21">
        <v>2.5</v>
      </c>
      <c r="I196" s="21">
        <v>3</v>
      </c>
      <c r="J196" s="21"/>
      <c r="K196" s="362"/>
      <c r="L196" s="372"/>
      <c r="M196" s="61"/>
      <c r="N196" s="61"/>
      <c r="O196" s="62"/>
      <c r="P196" s="61"/>
      <c r="Q196" s="62"/>
    </row>
    <row r="197" spans="1:17" ht="12.45" thickBot="1">
      <c r="A197" s="358"/>
      <c r="B197" s="234">
        <v>132092</v>
      </c>
      <c r="C197" s="236">
        <v>132100</v>
      </c>
      <c r="D197" s="227">
        <v>132118</v>
      </c>
      <c r="E197" s="227">
        <v>132126</v>
      </c>
      <c r="F197" s="227">
        <v>132134</v>
      </c>
      <c r="G197" s="227">
        <v>132142</v>
      </c>
      <c r="H197" s="227">
        <v>153486</v>
      </c>
      <c r="I197" s="227">
        <v>153494</v>
      </c>
      <c r="J197" s="227"/>
      <c r="K197" s="363"/>
      <c r="L197" s="373"/>
      <c r="M197" s="61"/>
      <c r="N197" s="61"/>
      <c r="O197" s="62"/>
      <c r="P197" s="61"/>
      <c r="Q197" s="62"/>
    </row>
    <row r="198" spans="1:17" ht="12" customHeight="1">
      <c r="A198" s="358">
        <v>0</v>
      </c>
      <c r="B198" s="359" t="s">
        <v>616</v>
      </c>
      <c r="C198" s="360"/>
      <c r="D198" s="360"/>
      <c r="E198" s="360"/>
      <c r="F198" s="360"/>
      <c r="G198" s="360"/>
      <c r="H198" s="360"/>
      <c r="I198" s="360"/>
      <c r="J198" s="360"/>
      <c r="K198" s="361">
        <v>235</v>
      </c>
      <c r="L198" s="371">
        <f>ROUND(K198*Курс_EUR,0)</f>
        <v>24675</v>
      </c>
      <c r="M198" s="61"/>
      <c r="N198" s="61">
        <f>K198*(1-Скидка_SATA)</f>
        <v>235</v>
      </c>
      <c r="O198" s="62">
        <f>N198*M198</f>
        <v>0</v>
      </c>
      <c r="P198" s="61">
        <f>L198*(1-Скидка_SATA)</f>
        <v>24675</v>
      </c>
      <c r="Q198" s="62">
        <f>M198*P198</f>
        <v>0</v>
      </c>
    </row>
    <row r="199" spans="1:17">
      <c r="A199" s="358"/>
      <c r="B199" s="233">
        <v>0.8</v>
      </c>
      <c r="C199" s="20">
        <v>1.1000000000000001</v>
      </c>
      <c r="D199" s="21">
        <v>1.3</v>
      </c>
      <c r="E199" s="21">
        <v>1.5</v>
      </c>
      <c r="F199" s="21">
        <v>1.7</v>
      </c>
      <c r="G199" s="21">
        <v>2</v>
      </c>
      <c r="H199" s="21">
        <v>2.5</v>
      </c>
      <c r="I199" s="21">
        <v>3</v>
      </c>
      <c r="J199" s="21"/>
      <c r="K199" s="362"/>
      <c r="L199" s="372"/>
      <c r="M199" s="61"/>
      <c r="N199" s="61"/>
      <c r="O199" s="62"/>
      <c r="P199" s="61"/>
      <c r="Q199" s="62"/>
    </row>
    <row r="200" spans="1:17" ht="12.45" thickBot="1">
      <c r="A200" s="358"/>
      <c r="B200" s="234">
        <v>132159</v>
      </c>
      <c r="C200" s="236">
        <v>132167</v>
      </c>
      <c r="D200" s="227">
        <v>132175</v>
      </c>
      <c r="E200" s="227">
        <v>132183</v>
      </c>
      <c r="F200" s="227">
        <v>132191</v>
      </c>
      <c r="G200" s="227">
        <v>132209</v>
      </c>
      <c r="H200" s="227">
        <v>153528</v>
      </c>
      <c r="I200" s="227">
        <v>153536</v>
      </c>
      <c r="J200" s="227"/>
      <c r="K200" s="363"/>
      <c r="L200" s="373"/>
      <c r="M200" s="61"/>
      <c r="N200" s="61"/>
      <c r="O200" s="62"/>
      <c r="P200" s="61"/>
      <c r="Q200" s="62"/>
    </row>
    <row r="201" spans="1:17" ht="12" customHeight="1">
      <c r="A201" s="358">
        <v>0</v>
      </c>
      <c r="B201" s="359" t="s">
        <v>616</v>
      </c>
      <c r="C201" s="360"/>
      <c r="D201" s="360"/>
      <c r="E201" s="360"/>
      <c r="F201" s="360"/>
      <c r="G201" s="360"/>
      <c r="H201" s="360"/>
      <c r="I201" s="360"/>
      <c r="J201" s="360"/>
      <c r="K201" s="361">
        <v>271</v>
      </c>
      <c r="L201" s="371">
        <f>ROUND(K201*Курс_EUR,0)</f>
        <v>28455</v>
      </c>
      <c r="M201" s="61"/>
      <c r="N201" s="61">
        <f>K201*(1-Скидка_SATA)</f>
        <v>271</v>
      </c>
      <c r="O201" s="62">
        <f>N201*M201</f>
        <v>0</v>
      </c>
      <c r="P201" s="61">
        <f>L201*(1-Скидка_SATA)</f>
        <v>28455</v>
      </c>
      <c r="Q201" s="62">
        <f>M201*P201</f>
        <v>0</v>
      </c>
    </row>
    <row r="202" spans="1:17">
      <c r="A202" s="358"/>
      <c r="B202" s="233">
        <v>4</v>
      </c>
      <c r="C202" s="20">
        <v>5</v>
      </c>
      <c r="D202" s="21"/>
      <c r="E202" s="21"/>
      <c r="F202" s="21"/>
      <c r="G202" s="21"/>
      <c r="H202" s="21"/>
      <c r="I202" s="21"/>
      <c r="J202" s="21"/>
      <c r="K202" s="362"/>
      <c r="L202" s="372"/>
      <c r="M202" s="61"/>
      <c r="N202" s="61"/>
      <c r="O202" s="62"/>
      <c r="P202" s="61"/>
      <c r="Q202" s="62"/>
    </row>
    <row r="203" spans="1:17" ht="12.45" thickBot="1">
      <c r="A203" s="358"/>
      <c r="B203" s="234">
        <v>154377</v>
      </c>
      <c r="C203" s="236">
        <v>154385</v>
      </c>
      <c r="D203" s="227"/>
      <c r="E203" s="227"/>
      <c r="F203" s="227"/>
      <c r="G203" s="227"/>
      <c r="H203" s="227"/>
      <c r="I203" s="227"/>
      <c r="J203" s="227"/>
      <c r="K203" s="363"/>
      <c r="L203" s="373"/>
      <c r="M203" s="61"/>
      <c r="N203" s="61"/>
      <c r="O203" s="62"/>
      <c r="P203" s="61"/>
      <c r="Q203" s="62"/>
    </row>
    <row r="204" spans="1:17" ht="12" customHeight="1">
      <c r="A204" s="358">
        <v>0</v>
      </c>
      <c r="B204" s="359" t="s">
        <v>579</v>
      </c>
      <c r="C204" s="360"/>
      <c r="D204" s="360"/>
      <c r="E204" s="360"/>
      <c r="F204" s="360"/>
      <c r="G204" s="360"/>
      <c r="H204" s="360"/>
      <c r="I204" s="360"/>
      <c r="J204" s="360"/>
      <c r="K204" s="361">
        <v>783</v>
      </c>
      <c r="L204" s="371">
        <f>ROUND(K204*Курс_EUR,0)</f>
        <v>82215</v>
      </c>
      <c r="M204" s="61"/>
      <c r="N204" s="61">
        <f>K204*(1-Скидка_SATA)</f>
        <v>783</v>
      </c>
      <c r="O204" s="62">
        <f>N204*M204</f>
        <v>0</v>
      </c>
      <c r="P204" s="61">
        <f>L204*(1-Скидка_SATA)</f>
        <v>82215</v>
      </c>
      <c r="Q204" s="62">
        <f>M204*P204</f>
        <v>0</v>
      </c>
    </row>
    <row r="205" spans="1:17">
      <c r="A205" s="358"/>
      <c r="B205" s="233">
        <v>0.8</v>
      </c>
      <c r="C205" s="20">
        <v>1.1000000000000001</v>
      </c>
      <c r="D205" s="21">
        <v>1.3</v>
      </c>
      <c r="E205" s="21">
        <v>1.5</v>
      </c>
      <c r="F205" s="21">
        <v>1.7</v>
      </c>
      <c r="G205" s="21">
        <v>2</v>
      </c>
      <c r="H205" s="21"/>
      <c r="I205" s="21"/>
      <c r="J205" s="21"/>
      <c r="K205" s="362"/>
      <c r="L205" s="372"/>
      <c r="M205" s="61"/>
      <c r="N205" s="61"/>
      <c r="O205" s="62"/>
      <c r="P205" s="61"/>
      <c r="Q205" s="62"/>
    </row>
    <row r="206" spans="1:17" ht="12.45" thickBot="1">
      <c r="A206" s="358"/>
      <c r="B206" s="234">
        <v>141903</v>
      </c>
      <c r="C206" s="236">
        <v>141911</v>
      </c>
      <c r="D206" s="227">
        <v>141929</v>
      </c>
      <c r="E206" s="227">
        <v>141937</v>
      </c>
      <c r="F206" s="227">
        <v>141945</v>
      </c>
      <c r="G206" s="227">
        <v>141952</v>
      </c>
      <c r="H206" s="227"/>
      <c r="I206" s="227"/>
      <c r="J206" s="227"/>
      <c r="K206" s="363"/>
      <c r="L206" s="373"/>
      <c r="M206" s="61"/>
      <c r="N206" s="61"/>
      <c r="O206" s="62"/>
      <c r="P206" s="61"/>
      <c r="Q206" s="62"/>
    </row>
    <row r="207" spans="1:17" ht="12" customHeight="1">
      <c r="A207" s="358">
        <v>0</v>
      </c>
      <c r="B207" s="359" t="s">
        <v>617</v>
      </c>
      <c r="C207" s="360"/>
      <c r="D207" s="360"/>
      <c r="E207" s="360"/>
      <c r="F207" s="360"/>
      <c r="G207" s="360"/>
      <c r="H207" s="360"/>
      <c r="I207" s="360"/>
      <c r="J207" s="360"/>
      <c r="K207" s="361">
        <v>392</v>
      </c>
      <c r="L207" s="371">
        <f>ROUND(K207*Курс_EUR,0)</f>
        <v>41160</v>
      </c>
      <c r="M207" s="61"/>
      <c r="N207" s="61">
        <f>K207*(1-Скидка_SATA)</f>
        <v>392</v>
      </c>
      <c r="O207" s="62">
        <f>N207*M207</f>
        <v>0</v>
      </c>
      <c r="P207" s="61">
        <f>L207*(1-Скидка_SATA)</f>
        <v>41160</v>
      </c>
      <c r="Q207" s="62">
        <f>M207*P207</f>
        <v>0</v>
      </c>
    </row>
    <row r="208" spans="1:17">
      <c r="A208" s="358"/>
      <c r="B208" s="233">
        <v>0.8</v>
      </c>
      <c r="C208" s="20">
        <v>1.1000000000000001</v>
      </c>
      <c r="D208" s="21">
        <v>1.3</v>
      </c>
      <c r="E208" s="21">
        <v>1.5</v>
      </c>
      <c r="F208" s="21">
        <v>1.7</v>
      </c>
      <c r="G208" s="21">
        <v>2</v>
      </c>
      <c r="H208" s="21"/>
      <c r="I208" s="21"/>
      <c r="J208" s="21"/>
      <c r="K208" s="362"/>
      <c r="L208" s="372"/>
      <c r="M208" s="61"/>
      <c r="N208" s="61"/>
      <c r="O208" s="62"/>
      <c r="P208" s="61"/>
      <c r="Q208" s="62"/>
    </row>
    <row r="209" spans="1:17" ht="12.45" thickBot="1">
      <c r="A209" s="358"/>
      <c r="B209" s="234">
        <v>141648</v>
      </c>
      <c r="C209" s="236">
        <v>141655</v>
      </c>
      <c r="D209" s="227">
        <v>141663</v>
      </c>
      <c r="E209" s="227">
        <v>141689</v>
      </c>
      <c r="F209" s="227">
        <v>141697</v>
      </c>
      <c r="G209" s="227">
        <v>141705</v>
      </c>
      <c r="H209" s="227"/>
      <c r="I209" s="227"/>
      <c r="J209" s="227"/>
      <c r="K209" s="363"/>
      <c r="L209" s="373"/>
      <c r="M209" s="61"/>
      <c r="N209" s="61"/>
      <c r="O209" s="62"/>
      <c r="P209" s="61"/>
      <c r="Q209" s="62"/>
    </row>
    <row r="210" spans="1:17" ht="12" customHeight="1">
      <c r="A210" s="358">
        <v>0</v>
      </c>
      <c r="B210" s="359" t="s">
        <v>580</v>
      </c>
      <c r="C210" s="360"/>
      <c r="D210" s="360"/>
      <c r="E210" s="360"/>
      <c r="F210" s="360"/>
      <c r="G210" s="360"/>
      <c r="H210" s="360"/>
      <c r="I210" s="360"/>
      <c r="J210" s="360"/>
      <c r="K210" s="361">
        <v>720</v>
      </c>
      <c r="L210" s="371">
        <f>ROUND(K210*Курс_EUR,0)</f>
        <v>75600</v>
      </c>
      <c r="M210" s="61"/>
      <c r="N210" s="61">
        <f>K210*(1-Скидка_SATA)</f>
        <v>720</v>
      </c>
      <c r="O210" s="62">
        <f>N210*M210</f>
        <v>0</v>
      </c>
      <c r="P210" s="61">
        <f>L210*(1-Скидка_SATA)</f>
        <v>75600</v>
      </c>
      <c r="Q210" s="62">
        <f>M210*P210</f>
        <v>0</v>
      </c>
    </row>
    <row r="211" spans="1:17">
      <c r="A211" s="358"/>
      <c r="B211" s="233">
        <v>2.5</v>
      </c>
      <c r="C211" s="20">
        <v>3</v>
      </c>
      <c r="D211" s="21">
        <v>4</v>
      </c>
      <c r="E211" s="21"/>
      <c r="F211" s="21"/>
      <c r="G211" s="21"/>
      <c r="H211" s="21"/>
      <c r="I211" s="21"/>
      <c r="J211" s="21"/>
      <c r="K211" s="362"/>
      <c r="L211" s="372"/>
      <c r="M211" s="61"/>
      <c r="N211" s="61"/>
      <c r="O211" s="62"/>
      <c r="P211" s="61"/>
      <c r="Q211" s="62"/>
    </row>
    <row r="212" spans="1:17" ht="12.45" thickBot="1">
      <c r="A212" s="358"/>
      <c r="B212" s="234">
        <v>154344</v>
      </c>
      <c r="C212" s="236">
        <v>154351</v>
      </c>
      <c r="D212" s="227">
        <v>154369</v>
      </c>
      <c r="E212" s="227"/>
      <c r="F212" s="227"/>
      <c r="G212" s="227"/>
      <c r="H212" s="227"/>
      <c r="I212" s="227"/>
      <c r="J212" s="227"/>
      <c r="K212" s="363"/>
      <c r="L212" s="373"/>
      <c r="M212" s="61"/>
      <c r="N212" s="61"/>
      <c r="O212" s="62"/>
      <c r="P212" s="61"/>
      <c r="Q212" s="62"/>
    </row>
    <row r="213" spans="1:17" ht="12" customHeight="1">
      <c r="A213" s="358">
        <v>0</v>
      </c>
      <c r="B213" s="359" t="s">
        <v>618</v>
      </c>
      <c r="C213" s="360"/>
      <c r="D213" s="360"/>
      <c r="E213" s="360"/>
      <c r="F213" s="360"/>
      <c r="G213" s="360"/>
      <c r="H213" s="360"/>
      <c r="I213" s="360"/>
      <c r="J213" s="360"/>
      <c r="K213" s="361">
        <v>344</v>
      </c>
      <c r="L213" s="371">
        <f>ROUND(K213*Курс_EUR,0)</f>
        <v>36120</v>
      </c>
      <c r="M213" s="61"/>
      <c r="N213" s="61">
        <f>K213*(1-Скидка_SATA)</f>
        <v>344</v>
      </c>
      <c r="O213" s="62">
        <f>N213*M213</f>
        <v>0</v>
      </c>
      <c r="P213" s="61">
        <f>L213*(1-Скидка_SATA)</f>
        <v>36120</v>
      </c>
      <c r="Q213" s="62">
        <f>M213*P213</f>
        <v>0</v>
      </c>
    </row>
    <row r="214" spans="1:17">
      <c r="A214" s="358"/>
      <c r="B214" s="233">
        <v>2.5</v>
      </c>
      <c r="C214" s="20">
        <v>3</v>
      </c>
      <c r="D214" s="21">
        <v>4</v>
      </c>
      <c r="E214" s="21"/>
      <c r="F214" s="21"/>
      <c r="G214" s="21"/>
      <c r="H214" s="21"/>
      <c r="I214" s="21"/>
      <c r="J214" s="21"/>
      <c r="K214" s="362"/>
      <c r="L214" s="372"/>
      <c r="M214" s="61"/>
      <c r="N214" s="61"/>
      <c r="O214" s="62"/>
      <c r="P214" s="61"/>
      <c r="Q214" s="62"/>
    </row>
    <row r="215" spans="1:17" ht="12.45" thickBot="1">
      <c r="A215" s="358"/>
      <c r="B215" s="234">
        <v>154393</v>
      </c>
      <c r="C215" s="236">
        <v>154401</v>
      </c>
      <c r="D215" s="227">
        <v>154419</v>
      </c>
      <c r="E215" s="227"/>
      <c r="F215" s="227"/>
      <c r="G215" s="227"/>
      <c r="H215" s="227"/>
      <c r="I215" s="227"/>
      <c r="J215" s="227"/>
      <c r="K215" s="363"/>
      <c r="L215" s="373"/>
      <c r="M215" s="61"/>
      <c r="N215" s="61"/>
      <c r="O215" s="62"/>
      <c r="P215" s="61"/>
      <c r="Q215" s="62"/>
    </row>
    <row r="216" spans="1:17">
      <c r="A216" s="358">
        <v>0</v>
      </c>
      <c r="B216" s="359" t="s">
        <v>581</v>
      </c>
      <c r="C216" s="360"/>
      <c r="D216" s="360"/>
      <c r="E216" s="360"/>
      <c r="F216" s="360"/>
      <c r="G216" s="360"/>
      <c r="H216" s="360"/>
      <c r="I216" s="360"/>
      <c r="J216" s="360"/>
      <c r="K216" s="361">
        <v>860</v>
      </c>
      <c r="L216" s="371">
        <f>ROUND(K216*Курс_EUR,0)</f>
        <v>90300</v>
      </c>
      <c r="M216" s="61"/>
      <c r="N216" s="61">
        <f>K216*(1-Скидка_SATA)</f>
        <v>860</v>
      </c>
      <c r="O216" s="62">
        <f>N216*M216</f>
        <v>0</v>
      </c>
      <c r="P216" s="61">
        <f>L216*(1-Скидка_SATA)</f>
        <v>90300</v>
      </c>
      <c r="Q216" s="62">
        <f>M216*P216</f>
        <v>0</v>
      </c>
    </row>
    <row r="217" spans="1:17">
      <c r="A217" s="358"/>
      <c r="B217" s="233">
        <v>1.6</v>
      </c>
      <c r="C217" s="20"/>
      <c r="D217" s="21"/>
      <c r="E217" s="21"/>
      <c r="F217" s="21"/>
      <c r="G217" s="21"/>
      <c r="H217" s="21"/>
      <c r="I217" s="21"/>
      <c r="J217" s="21"/>
      <c r="K217" s="362"/>
      <c r="L217" s="372"/>
      <c r="M217" s="61"/>
      <c r="N217" s="61"/>
      <c r="O217" s="62"/>
      <c r="P217" s="61"/>
      <c r="Q217" s="62"/>
    </row>
    <row r="218" spans="1:17" ht="12.45" thickBot="1">
      <c r="A218" s="358"/>
      <c r="B218" s="234">
        <v>161232</v>
      </c>
      <c r="C218" s="236"/>
      <c r="D218" s="227"/>
      <c r="E218" s="227"/>
      <c r="F218" s="227"/>
      <c r="G218" s="227"/>
      <c r="H218" s="227"/>
      <c r="I218" s="227"/>
      <c r="J218" s="227"/>
      <c r="K218" s="363"/>
      <c r="L218" s="373"/>
      <c r="M218" s="61"/>
      <c r="N218" s="61"/>
      <c r="O218" s="62"/>
      <c r="P218" s="61"/>
      <c r="Q218" s="62"/>
    </row>
    <row r="219" spans="1:17" ht="12" customHeight="1">
      <c r="A219" s="358">
        <v>0</v>
      </c>
      <c r="B219" s="359" t="s">
        <v>562</v>
      </c>
      <c r="C219" s="360"/>
      <c r="D219" s="360"/>
      <c r="E219" s="360"/>
      <c r="F219" s="360"/>
      <c r="G219" s="360"/>
      <c r="H219" s="360"/>
      <c r="I219" s="360"/>
      <c r="J219" s="360"/>
      <c r="K219" s="361">
        <v>663</v>
      </c>
      <c r="L219" s="371">
        <f>ROUND(K219*Курс_EUR,0)</f>
        <v>69615</v>
      </c>
      <c r="M219" s="61"/>
      <c r="N219" s="61">
        <f>K219*(1-Скидка_SATA)</f>
        <v>663</v>
      </c>
      <c r="O219" s="62">
        <f>N219*M219</f>
        <v>0</v>
      </c>
      <c r="P219" s="61">
        <f>L219*(1-Скидка_SATA)</f>
        <v>69615</v>
      </c>
      <c r="Q219" s="62">
        <f>M219*P219</f>
        <v>0</v>
      </c>
    </row>
    <row r="220" spans="1:17" ht="12" customHeight="1">
      <c r="A220" s="358"/>
      <c r="B220" s="233">
        <v>0.8</v>
      </c>
      <c r="C220" s="20">
        <v>1</v>
      </c>
      <c r="D220" s="21">
        <v>1.2</v>
      </c>
      <c r="E220" s="21">
        <v>1.4</v>
      </c>
      <c r="F220" s="21">
        <v>1.6</v>
      </c>
      <c r="G220" s="21">
        <v>2</v>
      </c>
      <c r="H220" s="21"/>
      <c r="I220" s="21"/>
      <c r="J220" s="21"/>
      <c r="K220" s="362"/>
      <c r="L220" s="372"/>
      <c r="M220" s="61"/>
      <c r="N220" s="61"/>
      <c r="O220" s="62"/>
      <c r="P220" s="61"/>
      <c r="Q220" s="62"/>
    </row>
    <row r="221" spans="1:17" ht="12.45" thickBot="1">
      <c r="A221" s="358"/>
      <c r="B221" s="234">
        <v>139196</v>
      </c>
      <c r="C221" s="236">
        <v>139204</v>
      </c>
      <c r="D221" s="227">
        <v>139212</v>
      </c>
      <c r="E221" s="227">
        <v>193664</v>
      </c>
      <c r="F221" s="227">
        <v>139220</v>
      </c>
      <c r="G221" s="227">
        <v>139238</v>
      </c>
      <c r="H221" s="227"/>
      <c r="I221" s="227"/>
      <c r="J221" s="227"/>
      <c r="K221" s="363"/>
      <c r="L221" s="373"/>
      <c r="M221" s="61"/>
      <c r="N221" s="61"/>
      <c r="O221" s="62"/>
      <c r="P221" s="61"/>
      <c r="Q221" s="62"/>
    </row>
    <row r="222" spans="1:17" ht="12" customHeight="1">
      <c r="A222" s="358">
        <v>0</v>
      </c>
      <c r="B222" s="359" t="s">
        <v>604</v>
      </c>
      <c r="C222" s="360"/>
      <c r="D222" s="360"/>
      <c r="E222" s="360"/>
      <c r="F222" s="360"/>
      <c r="G222" s="360"/>
      <c r="H222" s="360"/>
      <c r="I222" s="360"/>
      <c r="J222" s="360"/>
      <c r="K222" s="361">
        <v>242</v>
      </c>
      <c r="L222" s="371">
        <f>ROUND(K222*Курс_EUR,0)</f>
        <v>25410</v>
      </c>
      <c r="M222" s="61"/>
      <c r="N222" s="61">
        <f>K222*(1-Скидка_SATA)</f>
        <v>242</v>
      </c>
      <c r="O222" s="62">
        <f>N222*M222</f>
        <v>0</v>
      </c>
      <c r="P222" s="61">
        <f>L222*(1-Скидка_SATA)</f>
        <v>25410</v>
      </c>
      <c r="Q222" s="62">
        <f>M222*P222</f>
        <v>0</v>
      </c>
    </row>
    <row r="223" spans="1:17">
      <c r="A223" s="358"/>
      <c r="B223" s="233">
        <v>0.8</v>
      </c>
      <c r="C223" s="20">
        <v>1</v>
      </c>
      <c r="D223" s="21">
        <v>1.2</v>
      </c>
      <c r="E223" s="21">
        <v>1.6</v>
      </c>
      <c r="F223" s="21">
        <v>2</v>
      </c>
      <c r="G223" s="21"/>
      <c r="H223" s="21"/>
      <c r="I223" s="21"/>
      <c r="J223" s="21"/>
      <c r="K223" s="362"/>
      <c r="L223" s="372"/>
      <c r="M223" s="61"/>
      <c r="N223" s="61"/>
      <c r="O223" s="62"/>
      <c r="P223" s="61"/>
      <c r="Q223" s="62"/>
    </row>
    <row r="224" spans="1:17" ht="12.45" thickBot="1">
      <c r="A224" s="358"/>
      <c r="B224" s="234">
        <v>139253</v>
      </c>
      <c r="C224" s="236">
        <v>139261</v>
      </c>
      <c r="D224" s="227">
        <v>139279</v>
      </c>
      <c r="E224" s="227">
        <v>139287</v>
      </c>
      <c r="F224" s="227">
        <v>139295</v>
      </c>
      <c r="G224" s="227"/>
      <c r="H224" s="227"/>
      <c r="I224" s="227"/>
      <c r="J224" s="227"/>
      <c r="K224" s="363"/>
      <c r="L224" s="373"/>
      <c r="M224" s="61"/>
      <c r="N224" s="61"/>
      <c r="O224" s="62"/>
      <c r="P224" s="61"/>
      <c r="Q224" s="62"/>
    </row>
    <row r="225" spans="1:17" ht="12" customHeight="1">
      <c r="A225" s="358">
        <v>0</v>
      </c>
      <c r="B225" s="359" t="s">
        <v>563</v>
      </c>
      <c r="C225" s="360"/>
      <c r="D225" s="360"/>
      <c r="E225" s="360"/>
      <c r="F225" s="360"/>
      <c r="G225" s="360"/>
      <c r="H225" s="360"/>
      <c r="I225" s="360"/>
      <c r="J225" s="360"/>
      <c r="K225" s="361">
        <v>789</v>
      </c>
      <c r="L225" s="371">
        <f>ROUND(K225*Курс_EUR,0)</f>
        <v>82845</v>
      </c>
      <c r="M225" s="61"/>
      <c r="N225" s="61">
        <f>K225*(1-Скидка_SATA)</f>
        <v>789</v>
      </c>
      <c r="O225" s="62">
        <f>N225*M225</f>
        <v>0</v>
      </c>
      <c r="P225" s="61">
        <f>L225*(1-Скидка_SATA)</f>
        <v>82845</v>
      </c>
      <c r="Q225" s="62">
        <f>M225*P225</f>
        <v>0</v>
      </c>
    </row>
    <row r="226" spans="1:17" ht="12" customHeight="1">
      <c r="A226" s="358"/>
      <c r="B226" s="233">
        <v>0.8</v>
      </c>
      <c r="C226" s="20">
        <v>1</v>
      </c>
      <c r="D226" s="21">
        <v>1.2</v>
      </c>
      <c r="E226" s="21">
        <v>1.6</v>
      </c>
      <c r="F226" s="21">
        <v>2</v>
      </c>
      <c r="G226" s="21"/>
      <c r="H226" s="21"/>
      <c r="I226" s="21"/>
      <c r="J226" s="21"/>
      <c r="K226" s="362"/>
      <c r="L226" s="372"/>
      <c r="M226" s="61"/>
      <c r="N226" s="61"/>
      <c r="O226" s="62"/>
      <c r="P226" s="61"/>
      <c r="Q226" s="62"/>
    </row>
    <row r="227" spans="1:17" ht="12.45" thickBot="1">
      <c r="A227" s="358"/>
      <c r="B227" s="234">
        <v>141960</v>
      </c>
      <c r="C227" s="236">
        <v>141978</v>
      </c>
      <c r="D227" s="227">
        <v>141986</v>
      </c>
      <c r="E227" s="227">
        <v>142000</v>
      </c>
      <c r="F227" s="227">
        <v>142018</v>
      </c>
      <c r="G227" s="227"/>
      <c r="H227" s="227"/>
      <c r="I227" s="227"/>
      <c r="J227" s="227"/>
      <c r="K227" s="363"/>
      <c r="L227" s="373"/>
      <c r="M227" s="61"/>
      <c r="N227" s="61"/>
      <c r="O227" s="62"/>
      <c r="P227" s="61"/>
      <c r="Q227" s="62"/>
    </row>
    <row r="228" spans="1:17" ht="12" customHeight="1">
      <c r="A228" s="358">
        <v>0</v>
      </c>
      <c r="B228" s="359" t="s">
        <v>605</v>
      </c>
      <c r="C228" s="360"/>
      <c r="D228" s="360"/>
      <c r="E228" s="360"/>
      <c r="F228" s="360"/>
      <c r="G228" s="360"/>
      <c r="H228" s="360"/>
      <c r="I228" s="360"/>
      <c r="J228" s="360"/>
      <c r="K228" s="361">
        <v>396</v>
      </c>
      <c r="L228" s="371">
        <f>ROUND(K228*Курс_EUR,0)</f>
        <v>41580</v>
      </c>
      <c r="M228" s="61"/>
      <c r="N228" s="61">
        <f>K228*(1-Скидка_SATA)</f>
        <v>396</v>
      </c>
      <c r="O228" s="62">
        <f>N228*M228</f>
        <v>0</v>
      </c>
      <c r="P228" s="61">
        <f>L228*(1-Скидка_SATA)</f>
        <v>41580</v>
      </c>
      <c r="Q228" s="62">
        <f>M228*P228</f>
        <v>0</v>
      </c>
    </row>
    <row r="229" spans="1:17" ht="12" customHeight="1">
      <c r="A229" s="358"/>
      <c r="B229" s="233">
        <v>0.8</v>
      </c>
      <c r="C229" s="20">
        <v>1</v>
      </c>
      <c r="D229" s="21">
        <v>1.2</v>
      </c>
      <c r="E229" s="21">
        <v>1.6</v>
      </c>
      <c r="F229" s="21">
        <v>2</v>
      </c>
      <c r="G229" s="21"/>
      <c r="H229" s="21"/>
      <c r="I229" s="21"/>
      <c r="J229" s="21"/>
      <c r="K229" s="362"/>
      <c r="L229" s="372"/>
      <c r="M229" s="61"/>
      <c r="N229" s="61"/>
      <c r="O229" s="62"/>
      <c r="P229" s="61"/>
      <c r="Q229" s="62"/>
    </row>
    <row r="230" spans="1:17" ht="12" customHeight="1" thickBot="1">
      <c r="A230" s="358"/>
      <c r="B230" s="234">
        <v>141762</v>
      </c>
      <c r="C230" s="236">
        <v>141770</v>
      </c>
      <c r="D230" s="227">
        <v>141804</v>
      </c>
      <c r="E230" s="227">
        <v>141812</v>
      </c>
      <c r="F230" s="227">
        <v>141838</v>
      </c>
      <c r="G230" s="227"/>
      <c r="H230" s="227"/>
      <c r="I230" s="227"/>
      <c r="J230" s="227"/>
      <c r="K230" s="363"/>
      <c r="L230" s="373"/>
      <c r="M230" s="61"/>
      <c r="N230" s="61"/>
      <c r="O230" s="62"/>
      <c r="P230" s="61"/>
      <c r="Q230" s="62"/>
    </row>
    <row r="231" spans="1:17" ht="12" customHeight="1" thickBot="1">
      <c r="A231" s="327"/>
      <c r="B231" s="228"/>
      <c r="C231" s="229"/>
      <c r="D231" s="230"/>
      <c r="E231" s="230"/>
      <c r="F231" s="230"/>
      <c r="G231" s="230"/>
      <c r="H231" s="230"/>
      <c r="I231" s="230"/>
      <c r="J231" s="231"/>
      <c r="K231" s="223"/>
      <c r="L231" s="223"/>
      <c r="M231" s="61"/>
      <c r="N231" s="61"/>
      <c r="O231" s="62"/>
      <c r="P231" s="61"/>
      <c r="Q231" s="62"/>
    </row>
    <row r="232" spans="1:17" ht="12" customHeight="1">
      <c r="A232" s="358">
        <v>0</v>
      </c>
      <c r="B232" s="359" t="s">
        <v>577</v>
      </c>
      <c r="C232" s="360"/>
      <c r="D232" s="360"/>
      <c r="E232" s="360"/>
      <c r="F232" s="360"/>
      <c r="G232" s="360"/>
      <c r="H232" s="360"/>
      <c r="I232" s="360"/>
      <c r="J232" s="360"/>
      <c r="K232" s="361">
        <v>672</v>
      </c>
      <c r="L232" s="371">
        <f>ROUND(K232*Курс_EUR,0)</f>
        <v>70560</v>
      </c>
      <c r="M232" s="61"/>
      <c r="N232" s="61">
        <f>K232*(1-Скидка_SATA)</f>
        <v>672</v>
      </c>
      <c r="O232" s="62">
        <f>N232*M232</f>
        <v>0</v>
      </c>
      <c r="P232" s="61">
        <f>L232*(1-Скидка_SATA)</f>
        <v>70560</v>
      </c>
      <c r="Q232" s="62">
        <f>M232*P232</f>
        <v>0</v>
      </c>
    </row>
    <row r="233" spans="1:17" ht="12" customHeight="1">
      <c r="A233" s="358"/>
      <c r="B233" s="233">
        <v>1.3</v>
      </c>
      <c r="C233" s="20">
        <v>1.6</v>
      </c>
      <c r="D233" s="21">
        <v>1.8</v>
      </c>
      <c r="E233" s="21">
        <v>2</v>
      </c>
      <c r="F233" s="21"/>
      <c r="G233" s="21"/>
      <c r="H233" s="21"/>
      <c r="I233" s="21"/>
      <c r="J233" s="21"/>
      <c r="K233" s="362"/>
      <c r="L233" s="372"/>
      <c r="M233" s="61"/>
      <c r="N233" s="61"/>
      <c r="O233" s="62"/>
      <c r="P233" s="61"/>
      <c r="Q233" s="62"/>
    </row>
    <row r="234" spans="1:17" ht="12" customHeight="1" thickBot="1">
      <c r="A234" s="358"/>
      <c r="B234" s="234">
        <v>161034</v>
      </c>
      <c r="C234" s="236">
        <v>151266</v>
      </c>
      <c r="D234" s="227">
        <v>151274</v>
      </c>
      <c r="E234" s="227">
        <v>153353</v>
      </c>
      <c r="F234" s="227"/>
      <c r="G234" s="227"/>
      <c r="H234" s="227"/>
      <c r="I234" s="227"/>
      <c r="J234" s="227"/>
      <c r="K234" s="363"/>
      <c r="L234" s="373"/>
      <c r="M234" s="61"/>
      <c r="N234" s="61"/>
      <c r="O234" s="62"/>
      <c r="P234" s="61"/>
      <c r="Q234" s="62"/>
    </row>
    <row r="235" spans="1:17" ht="12" customHeight="1">
      <c r="A235" s="358">
        <v>0</v>
      </c>
      <c r="B235" s="359" t="s">
        <v>615</v>
      </c>
      <c r="C235" s="360"/>
      <c r="D235" s="360"/>
      <c r="E235" s="360"/>
      <c r="F235" s="360"/>
      <c r="G235" s="360"/>
      <c r="H235" s="360"/>
      <c r="I235" s="360"/>
      <c r="J235" s="360"/>
      <c r="K235" s="361">
        <v>217</v>
      </c>
      <c r="L235" s="371">
        <f>ROUND(K235*Курс_EUR,0)</f>
        <v>22785</v>
      </c>
      <c r="M235" s="61"/>
      <c r="N235" s="61">
        <f>K235*(1-Скидка_SATA)</f>
        <v>217</v>
      </c>
      <c r="O235" s="62">
        <f>N235*M235</f>
        <v>0</v>
      </c>
      <c r="P235" s="61">
        <f>L235*(1-Скидка_SATA)</f>
        <v>22785</v>
      </c>
      <c r="Q235" s="62">
        <f>M235*P235</f>
        <v>0</v>
      </c>
    </row>
    <row r="236" spans="1:17" ht="12" customHeight="1">
      <c r="A236" s="358"/>
      <c r="B236" s="233">
        <v>1.6</v>
      </c>
      <c r="C236" s="20">
        <v>1.8</v>
      </c>
      <c r="D236" s="21">
        <v>2</v>
      </c>
      <c r="E236" s="21"/>
      <c r="F236" s="21"/>
      <c r="G236" s="21"/>
      <c r="H236" s="21"/>
      <c r="I236" s="21"/>
      <c r="J236" s="21"/>
      <c r="K236" s="362"/>
      <c r="L236" s="372"/>
      <c r="M236" s="61"/>
      <c r="N236" s="61"/>
      <c r="O236" s="62"/>
      <c r="P236" s="61"/>
      <c r="Q236" s="62"/>
    </row>
    <row r="237" spans="1:17" ht="12" customHeight="1" thickBot="1">
      <c r="A237" s="358"/>
      <c r="B237" s="234">
        <v>151613</v>
      </c>
      <c r="C237" s="236">
        <v>151621</v>
      </c>
      <c r="D237" s="227">
        <v>153379</v>
      </c>
      <c r="E237" s="227"/>
      <c r="F237" s="227"/>
      <c r="G237" s="227"/>
      <c r="H237" s="227"/>
      <c r="I237" s="227"/>
      <c r="J237" s="227"/>
      <c r="K237" s="363"/>
      <c r="L237" s="373"/>
      <c r="M237" s="61"/>
      <c r="N237" s="61"/>
      <c r="O237" s="62"/>
      <c r="P237" s="61"/>
      <c r="Q237" s="62"/>
    </row>
    <row r="238" spans="1:17" ht="12" customHeight="1" thickBot="1">
      <c r="A238" s="327"/>
      <c r="B238" s="228"/>
      <c r="C238" s="229"/>
      <c r="D238" s="230"/>
      <c r="E238" s="230"/>
      <c r="F238" s="230"/>
      <c r="G238" s="230"/>
      <c r="H238" s="230"/>
      <c r="I238" s="230"/>
      <c r="J238" s="231"/>
      <c r="K238" s="223"/>
      <c r="L238" s="223"/>
      <c r="M238" s="61"/>
      <c r="N238" s="61"/>
      <c r="O238" s="62"/>
      <c r="P238" s="61"/>
      <c r="Q238" s="62"/>
    </row>
    <row r="239" spans="1:17" ht="12" customHeight="1">
      <c r="A239" s="358">
        <v>0</v>
      </c>
      <c r="B239" s="359" t="s">
        <v>582</v>
      </c>
      <c r="C239" s="360"/>
      <c r="D239" s="360"/>
      <c r="E239" s="360"/>
      <c r="F239" s="360"/>
      <c r="G239" s="360"/>
      <c r="H239" s="360"/>
      <c r="I239" s="360"/>
      <c r="J239" s="360"/>
      <c r="K239" s="361">
        <v>413</v>
      </c>
      <c r="L239" s="371">
        <f>ROUND(K239*Курс_EUR,0)</f>
        <v>43365</v>
      </c>
      <c r="M239" s="61"/>
      <c r="N239" s="61">
        <f>K239*(1-Скидка_SATA)</f>
        <v>413</v>
      </c>
      <c r="O239" s="62">
        <f>N239*M239</f>
        <v>0</v>
      </c>
      <c r="P239" s="61">
        <f>L239*(1-Скидка_SATA)</f>
        <v>43365</v>
      </c>
      <c r="Q239" s="62">
        <f>M239*P239</f>
        <v>0</v>
      </c>
    </row>
    <row r="240" spans="1:17" ht="12" customHeight="1">
      <c r="A240" s="358"/>
      <c r="B240" s="233" t="s">
        <v>3370</v>
      </c>
      <c r="C240" s="20">
        <v>1.4</v>
      </c>
      <c r="D240" s="21">
        <v>1.6</v>
      </c>
      <c r="E240" s="21">
        <v>1.8</v>
      </c>
      <c r="F240" s="21">
        <v>2</v>
      </c>
      <c r="G240" s="21" t="s">
        <v>3371</v>
      </c>
      <c r="H240" s="21"/>
      <c r="I240" s="21"/>
      <c r="J240" s="21"/>
      <c r="K240" s="362"/>
      <c r="L240" s="372"/>
      <c r="M240" s="61"/>
      <c r="N240" s="61"/>
      <c r="O240" s="62"/>
      <c r="P240" s="61"/>
      <c r="Q240" s="62"/>
    </row>
    <row r="241" spans="1:17" ht="12" customHeight="1" thickBot="1">
      <c r="A241" s="358"/>
      <c r="B241" s="234">
        <v>182592</v>
      </c>
      <c r="C241" s="236">
        <v>146969</v>
      </c>
      <c r="D241" s="227">
        <v>145193</v>
      </c>
      <c r="E241" s="227">
        <v>145201</v>
      </c>
      <c r="F241" s="227">
        <v>145219</v>
      </c>
      <c r="G241" s="227">
        <v>145185</v>
      </c>
      <c r="H241" s="227"/>
      <c r="I241" s="227"/>
      <c r="J241" s="227"/>
      <c r="K241" s="363"/>
      <c r="L241" s="373"/>
      <c r="M241" s="61"/>
      <c r="N241" s="61"/>
      <c r="O241" s="62"/>
      <c r="P241" s="61"/>
      <c r="Q241" s="62"/>
    </row>
    <row r="242" spans="1:17" ht="12" customHeight="1">
      <c r="A242" s="358">
        <v>0</v>
      </c>
      <c r="B242" s="359" t="s">
        <v>583</v>
      </c>
      <c r="C242" s="360"/>
      <c r="D242" s="360"/>
      <c r="E242" s="360"/>
      <c r="F242" s="360"/>
      <c r="G242" s="360"/>
      <c r="H242" s="360"/>
      <c r="I242" s="360"/>
      <c r="J242" s="360"/>
      <c r="K242" s="361">
        <v>413</v>
      </c>
      <c r="L242" s="371">
        <f>ROUND(K242*Курс_EUR,0)</f>
        <v>43365</v>
      </c>
      <c r="M242" s="61"/>
      <c r="N242" s="61">
        <f>K242*(1-Скидка_SATA)</f>
        <v>413</v>
      </c>
      <c r="O242" s="62">
        <f>N242*M242</f>
        <v>0</v>
      </c>
      <c r="P242" s="61">
        <f>L242*(1-Скидка_SATA)</f>
        <v>43365</v>
      </c>
      <c r="Q242" s="62">
        <f>M242*P242</f>
        <v>0</v>
      </c>
    </row>
    <row r="243" spans="1:17" ht="12" customHeight="1">
      <c r="A243" s="358"/>
      <c r="B243" s="233">
        <v>1.4</v>
      </c>
      <c r="C243" s="20">
        <v>1.6</v>
      </c>
      <c r="D243" s="21">
        <v>1.8</v>
      </c>
      <c r="E243" s="21">
        <v>2</v>
      </c>
      <c r="F243" s="21" t="s">
        <v>3371</v>
      </c>
      <c r="G243" s="21"/>
      <c r="H243" s="21"/>
      <c r="I243" s="21"/>
      <c r="J243" s="21"/>
      <c r="K243" s="362"/>
      <c r="L243" s="372"/>
      <c r="M243" s="61"/>
      <c r="N243" s="61"/>
      <c r="O243" s="62"/>
      <c r="P243" s="61"/>
      <c r="Q243" s="62"/>
    </row>
    <row r="244" spans="1:17" ht="12" customHeight="1" thickBot="1">
      <c r="A244" s="358"/>
      <c r="B244" s="234">
        <v>153023</v>
      </c>
      <c r="C244" s="236">
        <v>146134</v>
      </c>
      <c r="D244" s="227">
        <v>146142</v>
      </c>
      <c r="E244" s="227">
        <v>147421</v>
      </c>
      <c r="F244" s="227">
        <v>146217</v>
      </c>
      <c r="G244" s="227"/>
      <c r="H244" s="227"/>
      <c r="I244" s="227"/>
      <c r="J244" s="227"/>
      <c r="K244" s="363"/>
      <c r="L244" s="373"/>
      <c r="M244" s="61"/>
      <c r="N244" s="61"/>
      <c r="O244" s="62"/>
      <c r="P244" s="61"/>
      <c r="Q244" s="62"/>
    </row>
    <row r="245" spans="1:17" ht="12" customHeight="1">
      <c r="A245" s="358">
        <v>0</v>
      </c>
      <c r="B245" s="359" t="s">
        <v>1604</v>
      </c>
      <c r="C245" s="360"/>
      <c r="D245" s="360"/>
      <c r="E245" s="360"/>
      <c r="F245" s="360"/>
      <c r="G245" s="360"/>
      <c r="H245" s="360"/>
      <c r="I245" s="360"/>
      <c r="J245" s="360"/>
      <c r="K245" s="361">
        <v>373</v>
      </c>
      <c r="L245" s="371">
        <f>ROUND(K245*Курс_EUR,0)</f>
        <v>39165</v>
      </c>
      <c r="M245" s="61"/>
      <c r="N245" s="61">
        <f>K245*(1-Скидка_SATA)</f>
        <v>373</v>
      </c>
      <c r="O245" s="62">
        <f>N245*M245</f>
        <v>0</v>
      </c>
      <c r="P245" s="61">
        <f>L245*(1-Скидка_SATA)</f>
        <v>39165</v>
      </c>
      <c r="Q245" s="62">
        <f>M245*P245</f>
        <v>0</v>
      </c>
    </row>
    <row r="246" spans="1:17" ht="12" customHeight="1">
      <c r="A246" s="358"/>
      <c r="B246" s="21">
        <v>1.8</v>
      </c>
      <c r="C246" s="20"/>
      <c r="D246" s="20"/>
      <c r="E246" s="21"/>
      <c r="F246" s="21"/>
      <c r="G246" s="21"/>
      <c r="H246" s="21"/>
      <c r="I246" s="21"/>
      <c r="J246" s="21"/>
      <c r="K246" s="362"/>
      <c r="L246" s="372"/>
      <c r="M246" s="61"/>
      <c r="N246" s="61"/>
      <c r="O246" s="62"/>
      <c r="P246" s="61"/>
      <c r="Q246" s="62"/>
    </row>
    <row r="247" spans="1:17" ht="12" customHeight="1" thickBot="1">
      <c r="A247" s="358"/>
      <c r="B247" s="227">
        <v>175182</v>
      </c>
      <c r="C247" s="236"/>
      <c r="D247" s="236"/>
      <c r="E247" s="227"/>
      <c r="F247" s="227"/>
      <c r="G247" s="227"/>
      <c r="H247" s="227"/>
      <c r="I247" s="227"/>
      <c r="J247" s="227"/>
      <c r="K247" s="363"/>
      <c r="L247" s="373"/>
      <c r="M247" s="61"/>
      <c r="N247" s="61"/>
      <c r="O247" s="62"/>
      <c r="P247" s="61"/>
      <c r="Q247" s="62"/>
    </row>
    <row r="248" spans="1:17" ht="12" customHeight="1">
      <c r="A248" s="358">
        <v>0</v>
      </c>
      <c r="B248" s="359" t="s">
        <v>619</v>
      </c>
      <c r="C248" s="360"/>
      <c r="D248" s="360"/>
      <c r="E248" s="360"/>
      <c r="F248" s="360"/>
      <c r="G248" s="360"/>
      <c r="H248" s="360"/>
      <c r="I248" s="360"/>
      <c r="J248" s="360"/>
      <c r="K248" s="361">
        <v>171</v>
      </c>
      <c r="L248" s="371">
        <f>ROUND(K248*Курс_EUR,0)</f>
        <v>17955</v>
      </c>
      <c r="M248" s="61"/>
      <c r="N248" s="61">
        <f>K248*(1-Скидка_SATA)</f>
        <v>171</v>
      </c>
      <c r="O248" s="62">
        <f>N248*M248</f>
        <v>0</v>
      </c>
      <c r="P248" s="61">
        <f>L248*(1-Скидка_SATA)</f>
        <v>17955</v>
      </c>
      <c r="Q248" s="62">
        <f>M248*P248</f>
        <v>0</v>
      </c>
    </row>
    <row r="249" spans="1:17" ht="12" customHeight="1">
      <c r="A249" s="358"/>
      <c r="B249" s="233">
        <v>1.4</v>
      </c>
      <c r="C249" s="20">
        <v>1.6</v>
      </c>
      <c r="D249" s="21">
        <v>1.8</v>
      </c>
      <c r="E249" s="21">
        <v>2</v>
      </c>
      <c r="F249" s="21" t="s">
        <v>3373</v>
      </c>
      <c r="G249" s="21"/>
      <c r="H249" s="21"/>
      <c r="I249" s="21"/>
      <c r="J249" s="21"/>
      <c r="K249" s="362"/>
      <c r="L249" s="372"/>
      <c r="M249" s="61"/>
      <c r="N249" s="61"/>
      <c r="O249" s="62"/>
      <c r="P249" s="61"/>
      <c r="Q249" s="62"/>
    </row>
    <row r="250" spans="1:17" ht="12" customHeight="1" thickBot="1">
      <c r="A250" s="358"/>
      <c r="B250" s="234">
        <v>146977</v>
      </c>
      <c r="C250" s="236">
        <v>145250</v>
      </c>
      <c r="D250" s="227">
        <v>145268</v>
      </c>
      <c r="E250" s="227">
        <v>145276</v>
      </c>
      <c r="F250" s="227">
        <v>145284</v>
      </c>
      <c r="G250" s="227"/>
      <c r="H250" s="227"/>
      <c r="I250" s="227"/>
      <c r="J250" s="227"/>
      <c r="K250" s="363"/>
      <c r="L250" s="373"/>
      <c r="M250" s="61"/>
      <c r="N250" s="61"/>
      <c r="O250" s="62"/>
      <c r="P250" s="61"/>
      <c r="Q250" s="62"/>
    </row>
    <row r="251" spans="1:17" ht="12" customHeight="1">
      <c r="A251" s="358">
        <v>0</v>
      </c>
      <c r="B251" s="359" t="s">
        <v>564</v>
      </c>
      <c r="C251" s="360"/>
      <c r="D251" s="360"/>
      <c r="E251" s="360"/>
      <c r="F251" s="360"/>
      <c r="G251" s="360"/>
      <c r="H251" s="360"/>
      <c r="I251" s="360"/>
      <c r="J251" s="360"/>
      <c r="K251" s="361">
        <v>497</v>
      </c>
      <c r="L251" s="371">
        <f>ROUND(K251*Курс_EUR,0)</f>
        <v>52185</v>
      </c>
      <c r="M251" s="61"/>
      <c r="N251" s="61">
        <f>K251*(1-Скидка_SATA)</f>
        <v>497</v>
      </c>
      <c r="O251" s="62">
        <f>N251*M251</f>
        <v>0</v>
      </c>
      <c r="P251" s="61">
        <f>L251*(1-Скидка_SATA)</f>
        <v>52185</v>
      </c>
      <c r="Q251" s="62">
        <f>M251*P251</f>
        <v>0</v>
      </c>
    </row>
    <row r="252" spans="1:17" ht="12" customHeight="1">
      <c r="A252" s="358"/>
      <c r="B252" s="233">
        <v>1.4</v>
      </c>
      <c r="C252" s="20">
        <v>1.7</v>
      </c>
      <c r="D252" s="21">
        <v>1.9</v>
      </c>
      <c r="E252" s="21">
        <v>2.1</v>
      </c>
      <c r="F252" s="21"/>
      <c r="G252" s="21"/>
      <c r="H252" s="21"/>
      <c r="I252" s="21"/>
      <c r="J252" s="21"/>
      <c r="K252" s="362"/>
      <c r="L252" s="372"/>
      <c r="M252" s="61"/>
      <c r="N252" s="61"/>
      <c r="O252" s="62"/>
      <c r="P252" s="61"/>
      <c r="Q252" s="62"/>
    </row>
    <row r="253" spans="1:17" ht="12.45" thickBot="1">
      <c r="A253" s="358"/>
      <c r="B253" s="234">
        <v>146373</v>
      </c>
      <c r="C253" s="236">
        <v>145722</v>
      </c>
      <c r="D253" s="227">
        <v>145730</v>
      </c>
      <c r="E253" s="227">
        <v>145748</v>
      </c>
      <c r="F253" s="227"/>
      <c r="G253" s="227"/>
      <c r="H253" s="227"/>
      <c r="I253" s="227"/>
      <c r="J253" s="227"/>
      <c r="K253" s="363"/>
      <c r="L253" s="373"/>
      <c r="M253" s="61"/>
      <c r="N253" s="61"/>
      <c r="O253" s="62"/>
      <c r="P253" s="61"/>
      <c r="Q253" s="62"/>
    </row>
    <row r="254" spans="1:17" ht="12" customHeight="1">
      <c r="A254" s="358">
        <v>0</v>
      </c>
      <c r="B254" s="359" t="s">
        <v>565</v>
      </c>
      <c r="C254" s="360"/>
      <c r="D254" s="360"/>
      <c r="E254" s="360"/>
      <c r="F254" s="360"/>
      <c r="G254" s="360"/>
      <c r="H254" s="360"/>
      <c r="I254" s="360"/>
      <c r="J254" s="360"/>
      <c r="K254" s="361">
        <v>500</v>
      </c>
      <c r="L254" s="371">
        <f>ROUND(K254*Курс_EUR,0)</f>
        <v>52500</v>
      </c>
      <c r="M254" s="61"/>
      <c r="N254" s="61">
        <f>K254*(1-Скидка_SATA)</f>
        <v>500</v>
      </c>
      <c r="O254" s="62">
        <f>N254*M254</f>
        <v>0</v>
      </c>
      <c r="P254" s="61">
        <f>L254*(1-Скидка_SATA)</f>
        <v>52500</v>
      </c>
      <c r="Q254" s="62">
        <f>M254*P254</f>
        <v>0</v>
      </c>
    </row>
    <row r="255" spans="1:17" ht="12" customHeight="1">
      <c r="A255" s="358"/>
      <c r="B255" s="233">
        <v>1.4</v>
      </c>
      <c r="C255" s="20">
        <v>1.7</v>
      </c>
      <c r="D255" s="21">
        <v>1.9</v>
      </c>
      <c r="E255" s="21">
        <v>2.1</v>
      </c>
      <c r="F255" s="21"/>
      <c r="G255" s="21"/>
      <c r="H255" s="21"/>
      <c r="I255" s="21"/>
      <c r="J255" s="21"/>
      <c r="K255" s="362"/>
      <c r="L255" s="372"/>
      <c r="M255" s="61"/>
      <c r="N255" s="61"/>
      <c r="O255" s="62"/>
      <c r="P255" s="61"/>
      <c r="Q255" s="62"/>
    </row>
    <row r="256" spans="1:17" ht="12.45" thickBot="1">
      <c r="A256" s="358"/>
      <c r="B256" s="234">
        <v>147447</v>
      </c>
      <c r="C256" s="236">
        <v>146175</v>
      </c>
      <c r="D256" s="227">
        <v>146183</v>
      </c>
      <c r="E256" s="227">
        <v>147454</v>
      </c>
      <c r="F256" s="227"/>
      <c r="G256" s="227"/>
      <c r="H256" s="227"/>
      <c r="I256" s="227"/>
      <c r="J256" s="227"/>
      <c r="K256" s="363"/>
      <c r="L256" s="373"/>
      <c r="M256" s="61"/>
      <c r="N256" s="61"/>
      <c r="O256" s="62"/>
      <c r="P256" s="61"/>
      <c r="Q256" s="62"/>
    </row>
    <row r="257" spans="1:17" ht="12" customHeight="1">
      <c r="A257" s="358">
        <v>0</v>
      </c>
      <c r="B257" s="359" t="s">
        <v>606</v>
      </c>
      <c r="C257" s="360"/>
      <c r="D257" s="360"/>
      <c r="E257" s="360"/>
      <c r="F257" s="360"/>
      <c r="G257" s="360"/>
      <c r="H257" s="360"/>
      <c r="I257" s="360"/>
      <c r="J257" s="360"/>
      <c r="K257" s="361">
        <v>177</v>
      </c>
      <c r="L257" s="371">
        <f>ROUND(K257*Курс_EUR,0)</f>
        <v>18585</v>
      </c>
      <c r="M257" s="61"/>
      <c r="N257" s="61">
        <f>K257*(1-Скидка_SATA)</f>
        <v>177</v>
      </c>
      <c r="O257" s="62">
        <f>N257*M257</f>
        <v>0</v>
      </c>
      <c r="P257" s="61">
        <f>L257*(1-Скидка_SATA)</f>
        <v>18585</v>
      </c>
      <c r="Q257" s="62">
        <f>M257*P257</f>
        <v>0</v>
      </c>
    </row>
    <row r="258" spans="1:17">
      <c r="A258" s="358"/>
      <c r="B258" s="233">
        <v>1.4</v>
      </c>
      <c r="C258" s="20">
        <v>1.7</v>
      </c>
      <c r="D258" s="21">
        <v>1.9</v>
      </c>
      <c r="E258" s="21">
        <v>2.1</v>
      </c>
      <c r="F258" s="21"/>
      <c r="G258" s="21"/>
      <c r="H258" s="21"/>
      <c r="I258" s="21"/>
      <c r="J258" s="21"/>
      <c r="K258" s="362"/>
      <c r="L258" s="372"/>
      <c r="M258" s="61"/>
      <c r="N258" s="61"/>
      <c r="O258" s="62"/>
      <c r="P258" s="61"/>
      <c r="Q258" s="62"/>
    </row>
    <row r="259" spans="1:17" ht="12.45" thickBot="1">
      <c r="A259" s="358"/>
      <c r="B259" s="234">
        <v>146381</v>
      </c>
      <c r="C259" s="236">
        <v>145417</v>
      </c>
      <c r="D259" s="227">
        <v>145425</v>
      </c>
      <c r="E259" s="227">
        <v>145433</v>
      </c>
      <c r="F259" s="227"/>
      <c r="G259" s="227"/>
      <c r="H259" s="227"/>
      <c r="I259" s="227"/>
      <c r="J259" s="227"/>
      <c r="K259" s="363"/>
      <c r="L259" s="373"/>
      <c r="M259" s="61"/>
      <c r="N259" s="61"/>
      <c r="O259" s="62"/>
      <c r="P259" s="61"/>
      <c r="Q259" s="62"/>
    </row>
    <row r="260" spans="1:17" ht="12.45" thickBot="1">
      <c r="A260" s="327"/>
      <c r="B260" s="228"/>
      <c r="C260" s="229"/>
      <c r="D260" s="230"/>
      <c r="E260" s="230"/>
      <c r="F260" s="230"/>
      <c r="G260" s="230"/>
      <c r="H260" s="230"/>
      <c r="I260" s="230"/>
      <c r="J260" s="231"/>
      <c r="K260" s="223"/>
      <c r="L260" s="223"/>
      <c r="M260" s="61"/>
      <c r="N260" s="61"/>
      <c r="O260" s="62"/>
      <c r="P260" s="61"/>
      <c r="Q260" s="62"/>
    </row>
    <row r="261" spans="1:17" ht="12" customHeight="1">
      <c r="A261" s="358">
        <v>0</v>
      </c>
      <c r="B261" s="359" t="s">
        <v>584</v>
      </c>
      <c r="C261" s="360"/>
      <c r="D261" s="360"/>
      <c r="E261" s="360"/>
      <c r="F261" s="360"/>
      <c r="G261" s="360"/>
      <c r="H261" s="360"/>
      <c r="I261" s="360"/>
      <c r="J261" s="360"/>
      <c r="K261" s="361">
        <v>510</v>
      </c>
      <c r="L261" s="371">
        <f>ROUND(K261*Курс_EUR,0)</f>
        <v>53550</v>
      </c>
      <c r="M261" s="61"/>
      <c r="N261" s="61">
        <f>K261*(1-Скидка_SATA)</f>
        <v>510</v>
      </c>
      <c r="O261" s="62">
        <f>N261*M261</f>
        <v>0</v>
      </c>
      <c r="P261" s="61">
        <f>L261*(1-Скидка_SATA)</f>
        <v>53550</v>
      </c>
      <c r="Q261" s="62">
        <f>M261*P261</f>
        <v>0</v>
      </c>
    </row>
    <row r="262" spans="1:17">
      <c r="A262" s="358"/>
      <c r="B262" s="233">
        <v>0.5</v>
      </c>
      <c r="C262" s="20">
        <v>1.4</v>
      </c>
      <c r="D262" s="21">
        <v>1.6</v>
      </c>
      <c r="E262" s="21" t="s">
        <v>3364</v>
      </c>
      <c r="F262" s="21" t="s">
        <v>3365</v>
      </c>
      <c r="G262" s="21" t="s">
        <v>3366</v>
      </c>
      <c r="H262" s="21"/>
      <c r="I262" s="21"/>
      <c r="J262" s="21"/>
      <c r="K262" s="362"/>
      <c r="L262" s="372"/>
      <c r="M262" s="61"/>
      <c r="N262" s="61"/>
      <c r="O262" s="62"/>
      <c r="P262" s="61"/>
      <c r="Q262" s="62"/>
    </row>
    <row r="263" spans="1:17" ht="12.45" thickBot="1">
      <c r="A263" s="358"/>
      <c r="B263" s="234">
        <v>202416</v>
      </c>
      <c r="C263" s="236">
        <v>198234</v>
      </c>
      <c r="D263" s="227">
        <v>198242</v>
      </c>
      <c r="E263" s="227">
        <v>198200</v>
      </c>
      <c r="F263" s="227">
        <v>198218</v>
      </c>
      <c r="G263" s="227">
        <v>198226</v>
      </c>
      <c r="H263" s="227"/>
      <c r="I263" s="227"/>
      <c r="J263" s="227"/>
      <c r="K263" s="363"/>
      <c r="L263" s="373"/>
      <c r="M263" s="61"/>
      <c r="N263" s="61"/>
      <c r="O263" s="62"/>
      <c r="P263" s="61"/>
      <c r="Q263" s="62"/>
    </row>
    <row r="264" spans="1:17" ht="12" customHeight="1">
      <c r="A264" s="358">
        <v>0</v>
      </c>
      <c r="B264" s="359" t="s">
        <v>585</v>
      </c>
      <c r="C264" s="360"/>
      <c r="D264" s="360"/>
      <c r="E264" s="360"/>
      <c r="F264" s="360"/>
      <c r="G264" s="360"/>
      <c r="H264" s="360"/>
      <c r="I264" s="360"/>
      <c r="J264" s="360"/>
      <c r="K264" s="361">
        <v>486</v>
      </c>
      <c r="L264" s="371">
        <f>ROUND(K264*Курс_EUR,0)</f>
        <v>51030</v>
      </c>
      <c r="M264" s="61"/>
      <c r="N264" s="61">
        <f>K264*(1-Скидка_SATA)</f>
        <v>486</v>
      </c>
      <c r="O264" s="62">
        <f>N264*M264</f>
        <v>0</v>
      </c>
      <c r="P264" s="61">
        <f>L264*(1-Скидка_SATA)</f>
        <v>51030</v>
      </c>
      <c r="Q264" s="62">
        <f>M264*P264</f>
        <v>0</v>
      </c>
    </row>
    <row r="265" spans="1:17">
      <c r="A265" s="358"/>
      <c r="B265" s="233" t="s">
        <v>3364</v>
      </c>
      <c r="C265" s="20" t="s">
        <v>3365</v>
      </c>
      <c r="D265" s="21" t="s">
        <v>3366</v>
      </c>
      <c r="E265" s="21"/>
      <c r="F265" s="21"/>
      <c r="G265" s="21"/>
      <c r="H265" s="21"/>
      <c r="I265" s="21"/>
      <c r="J265" s="21"/>
      <c r="K265" s="362"/>
      <c r="L265" s="372"/>
      <c r="M265" s="61"/>
      <c r="N265" s="61"/>
      <c r="O265" s="62"/>
      <c r="P265" s="61"/>
      <c r="Q265" s="62"/>
    </row>
    <row r="266" spans="1:17" ht="12.45" thickBot="1">
      <c r="A266" s="358"/>
      <c r="B266" s="234">
        <v>202390</v>
      </c>
      <c r="C266" s="236">
        <v>198358</v>
      </c>
      <c r="D266" s="227">
        <v>198366</v>
      </c>
      <c r="E266" s="227"/>
      <c r="F266" s="227"/>
      <c r="G266" s="227"/>
      <c r="H266" s="227"/>
      <c r="I266" s="227"/>
      <c r="J266" s="227"/>
      <c r="K266" s="363"/>
      <c r="L266" s="373"/>
      <c r="M266" s="61"/>
      <c r="N266" s="61"/>
      <c r="O266" s="62"/>
      <c r="P266" s="61"/>
      <c r="Q266" s="62"/>
    </row>
    <row r="267" spans="1:17" ht="12" customHeight="1">
      <c r="A267" s="358">
        <v>0</v>
      </c>
      <c r="B267" s="359" t="s">
        <v>620</v>
      </c>
      <c r="C267" s="360"/>
      <c r="D267" s="360"/>
      <c r="E267" s="360"/>
      <c r="F267" s="360"/>
      <c r="G267" s="360"/>
      <c r="H267" s="360"/>
      <c r="I267" s="360"/>
      <c r="J267" s="360"/>
      <c r="K267" s="361">
        <v>203</v>
      </c>
      <c r="L267" s="371">
        <f>ROUND(K267*Курс_EUR,0)</f>
        <v>21315</v>
      </c>
      <c r="M267" s="61"/>
      <c r="N267" s="61">
        <f>K267*(1-Скидка_SATA)</f>
        <v>203</v>
      </c>
      <c r="O267" s="62">
        <f>N267*M267</f>
        <v>0</v>
      </c>
      <c r="P267" s="61">
        <f>L267*(1-Скидка_SATA)</f>
        <v>21315</v>
      </c>
      <c r="Q267" s="62">
        <f>M267*P267</f>
        <v>0</v>
      </c>
    </row>
    <row r="268" spans="1:17">
      <c r="A268" s="358"/>
      <c r="B268" s="233">
        <v>0.5</v>
      </c>
      <c r="C268" s="20">
        <v>1.4</v>
      </c>
      <c r="D268" s="21">
        <v>1.6</v>
      </c>
      <c r="E268" s="21" t="s">
        <v>3364</v>
      </c>
      <c r="F268" s="21" t="s">
        <v>3365</v>
      </c>
      <c r="G268" s="21" t="s">
        <v>3366</v>
      </c>
      <c r="H268" s="21"/>
      <c r="I268" s="21"/>
      <c r="J268" s="21"/>
      <c r="K268" s="362"/>
      <c r="L268" s="372"/>
      <c r="M268" s="61"/>
      <c r="N268" s="61"/>
      <c r="O268" s="62"/>
      <c r="P268" s="61"/>
      <c r="Q268" s="62"/>
    </row>
    <row r="269" spans="1:17" ht="12.45" thickBot="1">
      <c r="A269" s="358"/>
      <c r="B269" s="234">
        <v>202408</v>
      </c>
      <c r="C269" s="236">
        <v>201319</v>
      </c>
      <c r="D269" s="227">
        <v>201327</v>
      </c>
      <c r="E269" s="227">
        <v>201285</v>
      </c>
      <c r="F269" s="227">
        <v>201293</v>
      </c>
      <c r="G269" s="227">
        <v>201301</v>
      </c>
      <c r="H269" s="227"/>
      <c r="I269" s="227"/>
      <c r="J269" s="227"/>
      <c r="K269" s="363"/>
      <c r="L269" s="373"/>
      <c r="M269" s="61"/>
      <c r="N269" s="61"/>
      <c r="O269" s="62"/>
      <c r="P269" s="61"/>
      <c r="Q269" s="62"/>
    </row>
    <row r="270" spans="1:17" ht="12" customHeight="1">
      <c r="A270" s="358">
        <v>0</v>
      </c>
      <c r="B270" s="359" t="s">
        <v>566</v>
      </c>
      <c r="C270" s="360"/>
      <c r="D270" s="360"/>
      <c r="E270" s="360"/>
      <c r="F270" s="360"/>
      <c r="G270" s="360"/>
      <c r="H270" s="360"/>
      <c r="I270" s="360"/>
      <c r="J270" s="360"/>
      <c r="K270" s="361">
        <v>513</v>
      </c>
      <c r="L270" s="371">
        <f>ROUND(K270*Курс_EUR,0)</f>
        <v>53865</v>
      </c>
      <c r="M270" s="61"/>
      <c r="N270" s="61">
        <f>K270*(1-Скидка_SATA)</f>
        <v>513</v>
      </c>
      <c r="O270" s="62">
        <f>N270*M270</f>
        <v>0</v>
      </c>
      <c r="P270" s="61">
        <f>L270*(1-Скидка_SATA)</f>
        <v>53865</v>
      </c>
      <c r="Q270" s="62">
        <f>M270*P270</f>
        <v>0</v>
      </c>
    </row>
    <row r="271" spans="1:17" ht="12" customHeight="1">
      <c r="A271" s="358"/>
      <c r="B271" s="233">
        <v>0.3</v>
      </c>
      <c r="C271" s="20">
        <v>0.5</v>
      </c>
      <c r="D271" s="21">
        <v>0.8</v>
      </c>
      <c r="E271" s="21">
        <v>1</v>
      </c>
      <c r="F271" s="21">
        <v>1.1000000000000001</v>
      </c>
      <c r="G271" s="21" t="s">
        <v>3364</v>
      </c>
      <c r="H271" s="21" t="s">
        <v>3365</v>
      </c>
      <c r="I271" s="21" t="s">
        <v>3366</v>
      </c>
      <c r="J271" s="21" t="s">
        <v>3367</v>
      </c>
      <c r="K271" s="362"/>
      <c r="L271" s="372"/>
      <c r="M271" s="61"/>
      <c r="N271" s="61"/>
      <c r="O271" s="62"/>
      <c r="P271" s="61"/>
      <c r="Q271" s="62"/>
    </row>
    <row r="272" spans="1:17" ht="12.45" thickBot="1">
      <c r="A272" s="358"/>
      <c r="B272" s="234">
        <v>197970</v>
      </c>
      <c r="C272" s="236">
        <v>197988</v>
      </c>
      <c r="D272" s="227">
        <v>197996</v>
      </c>
      <c r="E272" s="227">
        <v>198002</v>
      </c>
      <c r="F272" s="227">
        <v>198010</v>
      </c>
      <c r="G272" s="227">
        <v>198069</v>
      </c>
      <c r="H272" s="227">
        <v>198077</v>
      </c>
      <c r="I272" s="227">
        <v>198085</v>
      </c>
      <c r="J272" s="227">
        <v>198093</v>
      </c>
      <c r="K272" s="363"/>
      <c r="L272" s="373"/>
      <c r="M272" s="61"/>
      <c r="N272" s="61"/>
      <c r="O272" s="62"/>
      <c r="P272" s="61"/>
      <c r="Q272" s="62"/>
    </row>
    <row r="273" spans="1:17" ht="12" customHeight="1">
      <c r="A273" s="358">
        <v>0</v>
      </c>
      <c r="B273" s="359" t="s">
        <v>567</v>
      </c>
      <c r="C273" s="360"/>
      <c r="D273" s="360"/>
      <c r="E273" s="360"/>
      <c r="F273" s="360"/>
      <c r="G273" s="360"/>
      <c r="H273" s="360"/>
      <c r="I273" s="360"/>
      <c r="J273" s="360"/>
      <c r="K273" s="361">
        <v>488</v>
      </c>
      <c r="L273" s="371">
        <f>ROUND(K273*Курс_EUR,0)</f>
        <v>51240</v>
      </c>
      <c r="M273" s="61"/>
      <c r="N273" s="61">
        <f>K273*(1-Скидка_SATA)</f>
        <v>488</v>
      </c>
      <c r="O273" s="62">
        <f>N273*M273</f>
        <v>0</v>
      </c>
      <c r="P273" s="61">
        <f>L273*(1-Скидка_SATA)</f>
        <v>51240</v>
      </c>
      <c r="Q273" s="62">
        <f>M273*P273</f>
        <v>0</v>
      </c>
    </row>
    <row r="274" spans="1:17" ht="12" customHeight="1">
      <c r="A274" s="358"/>
      <c r="B274" s="233" t="s">
        <v>3364</v>
      </c>
      <c r="C274" s="20" t="s">
        <v>3365</v>
      </c>
      <c r="D274" s="21" t="s">
        <v>3366</v>
      </c>
      <c r="E274" s="21" t="s">
        <v>3367</v>
      </c>
      <c r="F274" s="21"/>
      <c r="G274" s="21"/>
      <c r="H274" s="21"/>
      <c r="I274" s="21"/>
      <c r="J274" s="21"/>
      <c r="K274" s="362"/>
      <c r="L274" s="372"/>
      <c r="M274" s="61"/>
      <c r="N274" s="61"/>
      <c r="O274" s="62"/>
      <c r="P274" s="61"/>
      <c r="Q274" s="62"/>
    </row>
    <row r="275" spans="1:17" ht="12.45" thickBot="1">
      <c r="A275" s="358"/>
      <c r="B275" s="234">
        <v>198168</v>
      </c>
      <c r="C275" s="236">
        <v>198176</v>
      </c>
      <c r="D275" s="227">
        <v>198184</v>
      </c>
      <c r="E275" s="227">
        <v>198192</v>
      </c>
      <c r="F275" s="227"/>
      <c r="G275" s="227"/>
      <c r="H275" s="227"/>
      <c r="I275" s="227"/>
      <c r="J275" s="227"/>
      <c r="K275" s="363"/>
      <c r="L275" s="373"/>
      <c r="M275" s="61"/>
      <c r="N275" s="61"/>
      <c r="O275" s="62"/>
      <c r="P275" s="61"/>
      <c r="Q275" s="62"/>
    </row>
    <row r="276" spans="1:17" ht="12" customHeight="1">
      <c r="A276" s="358">
        <v>0</v>
      </c>
      <c r="B276" s="359" t="s">
        <v>607</v>
      </c>
      <c r="C276" s="360"/>
      <c r="D276" s="360"/>
      <c r="E276" s="360"/>
      <c r="F276" s="360"/>
      <c r="G276" s="360"/>
      <c r="H276" s="360"/>
      <c r="I276" s="360"/>
      <c r="J276" s="360"/>
      <c r="K276" s="361">
        <v>207</v>
      </c>
      <c r="L276" s="371">
        <f>ROUND(K276*Курс_EUR,0)</f>
        <v>21735</v>
      </c>
      <c r="M276" s="61"/>
      <c r="N276" s="61">
        <f>K276*(1-Скидка_SATA)</f>
        <v>207</v>
      </c>
      <c r="O276" s="62">
        <f>N276*M276</f>
        <v>0</v>
      </c>
      <c r="P276" s="61">
        <f>L276*(1-Скидка_SATA)</f>
        <v>21735</v>
      </c>
      <c r="Q276" s="62">
        <f>M276*P276</f>
        <v>0</v>
      </c>
    </row>
    <row r="277" spans="1:17">
      <c r="A277" s="358"/>
      <c r="B277" s="233">
        <v>0.3</v>
      </c>
      <c r="C277" s="20">
        <v>0.5</v>
      </c>
      <c r="D277" s="21">
        <v>0.8</v>
      </c>
      <c r="E277" s="21">
        <v>1</v>
      </c>
      <c r="F277" s="21">
        <v>1.1000000000000001</v>
      </c>
      <c r="G277" s="21" t="s">
        <v>3364</v>
      </c>
      <c r="H277" s="21" t="s">
        <v>3365</v>
      </c>
      <c r="I277" s="21" t="s">
        <v>3366</v>
      </c>
      <c r="J277" s="21" t="s">
        <v>3367</v>
      </c>
      <c r="K277" s="362"/>
      <c r="L277" s="372"/>
      <c r="M277" s="61"/>
      <c r="N277" s="61"/>
      <c r="O277" s="62"/>
      <c r="P277" s="61"/>
      <c r="Q277" s="62"/>
    </row>
    <row r="278" spans="1:17" ht="12.45" thickBot="1">
      <c r="A278" s="358"/>
      <c r="B278" s="234">
        <v>201194</v>
      </c>
      <c r="C278" s="236">
        <v>201202</v>
      </c>
      <c r="D278" s="227">
        <v>201210</v>
      </c>
      <c r="E278" s="227">
        <v>201228</v>
      </c>
      <c r="F278" s="227">
        <v>201236</v>
      </c>
      <c r="G278" s="227">
        <v>201244</v>
      </c>
      <c r="H278" s="227">
        <v>201251</v>
      </c>
      <c r="I278" s="227">
        <v>201269</v>
      </c>
      <c r="J278" s="227">
        <v>201277</v>
      </c>
      <c r="K278" s="363"/>
      <c r="L278" s="373"/>
      <c r="M278" s="61"/>
      <c r="N278" s="61"/>
      <c r="O278" s="62"/>
      <c r="P278" s="61"/>
      <c r="Q278" s="62"/>
    </row>
    <row r="279" spans="1:17" ht="12.45" thickBot="1">
      <c r="A279" s="327"/>
      <c r="B279" s="228"/>
      <c r="C279" s="229"/>
      <c r="D279" s="230"/>
      <c r="E279" s="230"/>
      <c r="F279" s="230"/>
      <c r="G279" s="230"/>
      <c r="H279" s="230"/>
      <c r="I279" s="230"/>
      <c r="J279" s="231"/>
      <c r="K279" s="223"/>
      <c r="L279" s="223"/>
      <c r="M279" s="61"/>
      <c r="N279" s="61"/>
      <c r="O279" s="62"/>
      <c r="P279" s="61"/>
      <c r="Q279" s="62"/>
    </row>
    <row r="280" spans="1:17" ht="12" customHeight="1">
      <c r="A280" s="358">
        <v>0</v>
      </c>
      <c r="B280" s="359" t="s">
        <v>568</v>
      </c>
      <c r="C280" s="360"/>
      <c r="D280" s="360"/>
      <c r="E280" s="360"/>
      <c r="F280" s="360"/>
      <c r="G280" s="360"/>
      <c r="H280" s="360"/>
      <c r="I280" s="360"/>
      <c r="J280" s="360"/>
      <c r="K280" s="361">
        <v>509</v>
      </c>
      <c r="L280" s="371">
        <f>ROUND(K280*Курс_EUR,0)</f>
        <v>53445</v>
      </c>
      <c r="M280" s="61"/>
      <c r="N280" s="61">
        <f>K280*(1-Скидка_SATA)</f>
        <v>509</v>
      </c>
      <c r="O280" s="62">
        <f>N280*M280</f>
        <v>0</v>
      </c>
      <c r="P280" s="61">
        <f>L280*(1-Скидка_SATA)</f>
        <v>53445</v>
      </c>
      <c r="Q280" s="62">
        <f>M280*P280</f>
        <v>0</v>
      </c>
    </row>
    <row r="281" spans="1:17" ht="12" customHeight="1">
      <c r="A281" s="358"/>
      <c r="B281" s="233">
        <v>0.3</v>
      </c>
      <c r="C281" s="20">
        <v>0.5</v>
      </c>
      <c r="D281" s="21">
        <v>0.8</v>
      </c>
      <c r="E281" s="21">
        <v>1</v>
      </c>
      <c r="F281" s="21">
        <v>1.1000000000000001</v>
      </c>
      <c r="G281" s="21" t="s">
        <v>3364</v>
      </c>
      <c r="H281" s="21" t="s">
        <v>3365</v>
      </c>
      <c r="I281" s="21" t="s">
        <v>3366</v>
      </c>
      <c r="J281" s="21" t="s">
        <v>3367</v>
      </c>
      <c r="K281" s="362"/>
      <c r="L281" s="372"/>
      <c r="M281" s="61"/>
      <c r="N281" s="61"/>
      <c r="O281" s="62"/>
      <c r="P281" s="61"/>
      <c r="Q281" s="62"/>
    </row>
    <row r="282" spans="1:17" ht="12.45" thickBot="1">
      <c r="A282" s="358"/>
      <c r="B282" s="234">
        <v>125633</v>
      </c>
      <c r="C282" s="236">
        <v>125641</v>
      </c>
      <c r="D282" s="227">
        <v>125658</v>
      </c>
      <c r="E282" s="227">
        <v>125666</v>
      </c>
      <c r="F282" s="227">
        <v>125674</v>
      </c>
      <c r="G282" s="227">
        <v>125724</v>
      </c>
      <c r="H282" s="227">
        <v>125732</v>
      </c>
      <c r="I282" s="227">
        <v>125740</v>
      </c>
      <c r="J282" s="227">
        <v>125757</v>
      </c>
      <c r="K282" s="363"/>
      <c r="L282" s="373"/>
      <c r="M282" s="61"/>
      <c r="N282" s="61"/>
      <c r="O282" s="62"/>
      <c r="P282" s="61"/>
      <c r="Q282" s="62"/>
    </row>
    <row r="283" spans="1:17" ht="12" customHeight="1">
      <c r="A283" s="358">
        <v>0</v>
      </c>
      <c r="B283" s="359" t="s">
        <v>608</v>
      </c>
      <c r="C283" s="360"/>
      <c r="D283" s="360"/>
      <c r="E283" s="360"/>
      <c r="F283" s="360"/>
      <c r="G283" s="360"/>
      <c r="H283" s="360"/>
      <c r="I283" s="360"/>
      <c r="J283" s="360"/>
      <c r="K283" s="361">
        <v>168</v>
      </c>
      <c r="L283" s="371">
        <f>ROUND(K283*Курс_EUR,0)</f>
        <v>17640</v>
      </c>
      <c r="M283" s="61"/>
      <c r="N283" s="61">
        <f>K283*(1-Скидка_SATA)</f>
        <v>168</v>
      </c>
      <c r="O283" s="62">
        <f>N283*M283</f>
        <v>0</v>
      </c>
      <c r="P283" s="61">
        <f>L283*(1-Скидка_SATA)</f>
        <v>17640</v>
      </c>
      <c r="Q283" s="62">
        <f>M283*P283</f>
        <v>0</v>
      </c>
    </row>
    <row r="284" spans="1:17" ht="12" customHeight="1">
      <c r="A284" s="358"/>
      <c r="B284" s="233">
        <v>0.3</v>
      </c>
      <c r="C284" s="20">
        <v>0.5</v>
      </c>
      <c r="D284" s="21">
        <v>0.8</v>
      </c>
      <c r="E284" s="21">
        <v>1</v>
      </c>
      <c r="F284" s="21">
        <v>1.1000000000000001</v>
      </c>
      <c r="G284" s="21"/>
      <c r="H284" s="21"/>
      <c r="I284" s="21"/>
      <c r="J284" s="21"/>
      <c r="K284" s="362"/>
      <c r="L284" s="372"/>
      <c r="M284" s="61"/>
      <c r="N284" s="61"/>
      <c r="O284" s="62"/>
      <c r="P284" s="61"/>
      <c r="Q284" s="62"/>
    </row>
    <row r="285" spans="1:17" ht="12.45" thickBot="1">
      <c r="A285" s="358"/>
      <c r="B285" s="234">
        <v>125583</v>
      </c>
      <c r="C285" s="236">
        <v>125591</v>
      </c>
      <c r="D285" s="227">
        <v>125609</v>
      </c>
      <c r="E285" s="227">
        <v>125617</v>
      </c>
      <c r="F285" s="227">
        <v>125625</v>
      </c>
      <c r="G285" s="227"/>
      <c r="H285" s="227"/>
      <c r="I285" s="227"/>
      <c r="J285" s="227"/>
      <c r="K285" s="363"/>
      <c r="L285" s="373"/>
      <c r="M285" s="61"/>
      <c r="N285" s="61"/>
      <c r="O285" s="62"/>
      <c r="P285" s="61"/>
      <c r="Q285" s="62"/>
    </row>
    <row r="286" spans="1:17" ht="12" customHeight="1">
      <c r="A286" s="358">
        <v>0</v>
      </c>
      <c r="B286" s="359" t="s">
        <v>609</v>
      </c>
      <c r="C286" s="360"/>
      <c r="D286" s="360"/>
      <c r="E286" s="360"/>
      <c r="F286" s="360"/>
      <c r="G286" s="360"/>
      <c r="H286" s="360"/>
      <c r="I286" s="360"/>
      <c r="J286" s="360"/>
      <c r="K286" s="361">
        <v>181</v>
      </c>
      <c r="L286" s="371">
        <f>ROUND(K286*Курс_EUR,0)</f>
        <v>19005</v>
      </c>
      <c r="M286" s="61"/>
      <c r="N286" s="61">
        <f>K286*(1-Скидка_SATA)</f>
        <v>181</v>
      </c>
      <c r="O286" s="62">
        <f>N286*M286</f>
        <v>0</v>
      </c>
      <c r="P286" s="61">
        <f>L286*(1-Скидка_SATA)</f>
        <v>19005</v>
      </c>
      <c r="Q286" s="62">
        <f>M286*P286</f>
        <v>0</v>
      </c>
    </row>
    <row r="287" spans="1:17">
      <c r="A287" s="358"/>
      <c r="B287" s="233" t="s">
        <v>3364</v>
      </c>
      <c r="C287" s="20" t="s">
        <v>3365</v>
      </c>
      <c r="D287" s="21" t="s">
        <v>3366</v>
      </c>
      <c r="E287" s="21" t="s">
        <v>3367</v>
      </c>
      <c r="F287" s="21"/>
      <c r="G287" s="21"/>
      <c r="H287" s="21"/>
      <c r="I287" s="21"/>
      <c r="J287" s="21"/>
      <c r="K287" s="362"/>
      <c r="L287" s="372"/>
      <c r="M287" s="61"/>
      <c r="N287" s="61"/>
      <c r="O287" s="62"/>
      <c r="P287" s="61"/>
      <c r="Q287" s="62"/>
    </row>
    <row r="288" spans="1:17" ht="12.45" thickBot="1">
      <c r="A288" s="358"/>
      <c r="B288" s="234">
        <v>125682</v>
      </c>
      <c r="C288" s="236">
        <v>125690</v>
      </c>
      <c r="D288" s="227">
        <v>125708</v>
      </c>
      <c r="E288" s="227">
        <v>125716</v>
      </c>
      <c r="F288" s="227"/>
      <c r="G288" s="227"/>
      <c r="H288" s="227"/>
      <c r="I288" s="227"/>
      <c r="J288" s="227"/>
      <c r="K288" s="363"/>
      <c r="L288" s="373"/>
      <c r="M288" s="61"/>
      <c r="N288" s="61"/>
      <c r="O288" s="62"/>
      <c r="P288" s="61"/>
      <c r="Q288" s="62"/>
    </row>
    <row r="289" spans="1:17" ht="12.45" thickBot="1">
      <c r="A289" s="327"/>
      <c r="B289" s="228"/>
      <c r="C289" s="229"/>
      <c r="D289" s="230"/>
      <c r="E289" s="230"/>
      <c r="F289" s="230"/>
      <c r="G289" s="230"/>
      <c r="H289" s="230"/>
      <c r="I289" s="230"/>
      <c r="J289" s="231"/>
      <c r="K289" s="223"/>
      <c r="L289" s="223"/>
      <c r="M289" s="61"/>
      <c r="N289" s="61"/>
      <c r="O289" s="62"/>
      <c r="P289" s="61"/>
      <c r="Q289" s="62"/>
    </row>
    <row r="290" spans="1:17" ht="12" customHeight="1">
      <c r="A290" s="358">
        <v>0</v>
      </c>
      <c r="B290" s="359" t="s">
        <v>586</v>
      </c>
      <c r="C290" s="360"/>
      <c r="D290" s="360"/>
      <c r="E290" s="360"/>
      <c r="F290" s="360"/>
      <c r="G290" s="360"/>
      <c r="H290" s="360"/>
      <c r="I290" s="360"/>
      <c r="J290" s="360"/>
      <c r="K290" s="361">
        <v>593</v>
      </c>
      <c r="L290" s="371">
        <f>ROUND(K290*Курс_EUR,0)</f>
        <v>62265</v>
      </c>
      <c r="M290" s="61"/>
      <c r="N290" s="61">
        <f>K290*(1-Скидка_SATA)</f>
        <v>593</v>
      </c>
      <c r="O290" s="62">
        <f>N290*M290</f>
        <v>0</v>
      </c>
      <c r="P290" s="61">
        <f>L290*(1-Скидка_SATA)</f>
        <v>62265</v>
      </c>
      <c r="Q290" s="62">
        <f>M290*P290</f>
        <v>0</v>
      </c>
    </row>
    <row r="291" spans="1:17">
      <c r="A291" s="358"/>
      <c r="B291" s="233">
        <v>0.3</v>
      </c>
      <c r="C291" s="20">
        <v>0.5</v>
      </c>
      <c r="D291" s="21">
        <v>0.8</v>
      </c>
      <c r="E291" s="21">
        <v>1</v>
      </c>
      <c r="F291" s="21">
        <v>1.2</v>
      </c>
      <c r="G291" s="21">
        <v>1.4</v>
      </c>
      <c r="H291" s="21"/>
      <c r="I291" s="21"/>
      <c r="J291" s="21"/>
      <c r="K291" s="362"/>
      <c r="L291" s="372"/>
      <c r="M291" s="61"/>
      <c r="N291" s="61"/>
      <c r="O291" s="62"/>
      <c r="P291" s="61"/>
      <c r="Q291" s="62"/>
    </row>
    <row r="292" spans="1:17" ht="12.45" thickBot="1">
      <c r="A292" s="358"/>
      <c r="B292" s="234">
        <v>187450</v>
      </c>
      <c r="C292" s="236">
        <v>187468</v>
      </c>
      <c r="D292" s="227">
        <v>187476</v>
      </c>
      <c r="E292" s="227">
        <v>187484</v>
      </c>
      <c r="F292" s="227">
        <v>187492</v>
      </c>
      <c r="G292" s="227">
        <v>197152</v>
      </c>
      <c r="H292" s="227"/>
      <c r="I292" s="227"/>
      <c r="J292" s="227"/>
      <c r="K292" s="363"/>
      <c r="L292" s="373"/>
      <c r="M292" s="61"/>
      <c r="N292" s="61"/>
      <c r="O292" s="62"/>
      <c r="P292" s="61"/>
      <c r="Q292" s="62"/>
    </row>
    <row r="293" spans="1:17" ht="12" customHeight="1">
      <c r="A293" s="358">
        <v>0</v>
      </c>
      <c r="B293" s="359" t="s">
        <v>621</v>
      </c>
      <c r="C293" s="360"/>
      <c r="D293" s="360"/>
      <c r="E293" s="360"/>
      <c r="F293" s="360"/>
      <c r="G293" s="360"/>
      <c r="H293" s="360"/>
      <c r="I293" s="360"/>
      <c r="J293" s="360"/>
      <c r="K293" s="361">
        <v>200</v>
      </c>
      <c r="L293" s="371">
        <f>ROUND(K293*Курс_EUR,0)</f>
        <v>21000</v>
      </c>
      <c r="M293" s="61"/>
      <c r="N293" s="61">
        <f>K293*(1-Скидка_SATA)</f>
        <v>200</v>
      </c>
      <c r="O293" s="62">
        <f>N293*M293</f>
        <v>0</v>
      </c>
      <c r="P293" s="61">
        <f>L293*(1-Скидка_SATA)</f>
        <v>21000</v>
      </c>
      <c r="Q293" s="62">
        <f>M293*P293</f>
        <v>0</v>
      </c>
    </row>
    <row r="294" spans="1:17">
      <c r="A294" s="358"/>
      <c r="B294" s="233">
        <v>0.3</v>
      </c>
      <c r="C294" s="20">
        <v>0.5</v>
      </c>
      <c r="D294" s="21">
        <v>0.8</v>
      </c>
      <c r="E294" s="21">
        <v>1</v>
      </c>
      <c r="F294" s="21">
        <v>1.2</v>
      </c>
      <c r="G294" s="21">
        <v>1.4</v>
      </c>
      <c r="H294" s="21"/>
      <c r="I294" s="21"/>
      <c r="J294" s="21"/>
      <c r="K294" s="362"/>
      <c r="L294" s="372"/>
      <c r="M294" s="61"/>
      <c r="N294" s="61"/>
      <c r="O294" s="62"/>
      <c r="P294" s="61"/>
      <c r="Q294" s="62"/>
    </row>
    <row r="295" spans="1:17" ht="12.45" thickBot="1">
      <c r="A295" s="358"/>
      <c r="B295" s="234">
        <v>187625</v>
      </c>
      <c r="C295" s="236">
        <v>187633</v>
      </c>
      <c r="D295" s="227">
        <v>187641</v>
      </c>
      <c r="E295" s="227">
        <v>187658</v>
      </c>
      <c r="F295" s="227">
        <v>187666</v>
      </c>
      <c r="G295" s="227">
        <v>197160</v>
      </c>
      <c r="H295" s="227"/>
      <c r="I295" s="227"/>
      <c r="J295" s="227"/>
      <c r="K295" s="363"/>
      <c r="L295" s="373"/>
      <c r="M295" s="61"/>
      <c r="N295" s="61"/>
      <c r="O295" s="62"/>
      <c r="P295" s="61"/>
      <c r="Q295" s="62"/>
    </row>
    <row r="296" spans="1:17">
      <c r="A296" s="358">
        <v>0</v>
      </c>
      <c r="B296" s="359" t="s">
        <v>2797</v>
      </c>
      <c r="C296" s="360"/>
      <c r="D296" s="360"/>
      <c r="E296" s="360"/>
      <c r="F296" s="360"/>
      <c r="G296" s="360"/>
      <c r="H296" s="360"/>
      <c r="I296" s="360"/>
      <c r="J296" s="360"/>
      <c r="K296" s="361">
        <v>597</v>
      </c>
      <c r="L296" s="371">
        <f>ROUND(K296*Курс_EUR,0)</f>
        <v>62685</v>
      </c>
      <c r="M296" s="61"/>
      <c r="N296" s="61">
        <f>K296*(1-Скидка_SATA)</f>
        <v>597</v>
      </c>
      <c r="O296" s="62">
        <f>N296*M296</f>
        <v>0</v>
      </c>
      <c r="P296" s="61">
        <f>L296*(1-Скидка_SATA)</f>
        <v>62685</v>
      </c>
      <c r="Q296" s="62">
        <f>M296*P296</f>
        <v>0</v>
      </c>
    </row>
    <row r="297" spans="1:17">
      <c r="A297" s="358"/>
      <c r="B297" s="233">
        <v>0.3</v>
      </c>
      <c r="C297" s="20">
        <v>0.5</v>
      </c>
      <c r="D297" s="21">
        <v>0.8</v>
      </c>
      <c r="E297" s="21">
        <v>1</v>
      </c>
      <c r="F297" s="21">
        <v>1.2</v>
      </c>
      <c r="G297" s="21"/>
      <c r="H297" s="21"/>
      <c r="I297" s="21"/>
      <c r="J297" s="21"/>
      <c r="K297" s="362"/>
      <c r="L297" s="372"/>
      <c r="M297" s="61"/>
      <c r="N297" s="61"/>
      <c r="O297" s="62"/>
      <c r="P297" s="61"/>
      <c r="Q297" s="62"/>
    </row>
    <row r="298" spans="1:17" ht="12.45" thickBot="1">
      <c r="A298" s="358"/>
      <c r="B298" s="234">
        <v>190280</v>
      </c>
      <c r="C298" s="236">
        <v>190298</v>
      </c>
      <c r="D298" s="227">
        <v>190306</v>
      </c>
      <c r="E298" s="227">
        <v>190314</v>
      </c>
      <c r="F298" s="227">
        <v>190322</v>
      </c>
      <c r="G298" s="227"/>
      <c r="H298" s="227"/>
      <c r="I298" s="227"/>
      <c r="J298" s="227"/>
      <c r="K298" s="363"/>
      <c r="L298" s="373"/>
      <c r="M298" s="61"/>
      <c r="N298" s="61"/>
      <c r="O298" s="62"/>
      <c r="P298" s="61"/>
      <c r="Q298" s="62"/>
    </row>
    <row r="299" spans="1:17" ht="12.45" thickBot="1">
      <c r="A299" s="327"/>
      <c r="B299" s="228"/>
      <c r="C299" s="229"/>
      <c r="D299" s="230"/>
      <c r="E299" s="230"/>
      <c r="F299" s="230"/>
      <c r="G299" s="230"/>
      <c r="H299" s="230"/>
      <c r="I299" s="230"/>
      <c r="J299" s="231"/>
      <c r="K299" s="223"/>
      <c r="L299" s="223"/>
      <c r="M299" s="61"/>
      <c r="N299" s="61"/>
      <c r="O299" s="62"/>
      <c r="P299" s="61"/>
      <c r="Q299" s="62"/>
    </row>
    <row r="300" spans="1:17" ht="12" customHeight="1">
      <c r="A300" s="358">
        <v>0</v>
      </c>
      <c r="B300" s="359" t="s">
        <v>587</v>
      </c>
      <c r="C300" s="360"/>
      <c r="D300" s="360"/>
      <c r="E300" s="360"/>
      <c r="F300" s="360"/>
      <c r="G300" s="360"/>
      <c r="H300" s="360"/>
      <c r="I300" s="360"/>
      <c r="J300" s="360"/>
      <c r="K300" s="361">
        <v>589</v>
      </c>
      <c r="L300" s="371">
        <f>ROUND(K300*Курс_EUR,0)</f>
        <v>61845</v>
      </c>
      <c r="M300" s="61"/>
      <c r="N300" s="61">
        <f>K300*(1-Скидка_SATA)</f>
        <v>589</v>
      </c>
      <c r="O300" s="62">
        <f>N300*M300</f>
        <v>0</v>
      </c>
      <c r="P300" s="61">
        <f>L300*(1-Скидка_SATA)</f>
        <v>61845</v>
      </c>
      <c r="Q300" s="62">
        <f>M300*P300</f>
        <v>0</v>
      </c>
    </row>
    <row r="301" spans="1:17">
      <c r="A301" s="358"/>
      <c r="B301" s="233">
        <v>1.4</v>
      </c>
      <c r="C301" s="20"/>
      <c r="D301" s="21"/>
      <c r="E301" s="21"/>
      <c r="F301" s="21"/>
      <c r="G301" s="21"/>
      <c r="H301" s="21"/>
      <c r="I301" s="21"/>
      <c r="J301" s="21"/>
      <c r="K301" s="362"/>
      <c r="L301" s="372"/>
      <c r="M301" s="61"/>
      <c r="N301" s="61"/>
      <c r="O301" s="62"/>
      <c r="P301" s="61"/>
      <c r="Q301" s="62"/>
    </row>
    <row r="302" spans="1:17" ht="12.45" thickBot="1">
      <c r="A302" s="358"/>
      <c r="B302" s="234">
        <v>187682</v>
      </c>
      <c r="C302" s="236"/>
      <c r="D302" s="227"/>
      <c r="E302" s="227"/>
      <c r="F302" s="227"/>
      <c r="G302" s="227"/>
      <c r="H302" s="227"/>
      <c r="I302" s="227"/>
      <c r="J302" s="227"/>
      <c r="K302" s="363"/>
      <c r="L302" s="373"/>
      <c r="M302" s="61"/>
      <c r="N302" s="61"/>
      <c r="O302" s="62"/>
      <c r="P302" s="61"/>
      <c r="Q302" s="62"/>
    </row>
    <row r="303" spans="1:17" ht="12" customHeight="1">
      <c r="A303" s="358">
        <v>0</v>
      </c>
      <c r="B303" s="359" t="s">
        <v>622</v>
      </c>
      <c r="C303" s="360"/>
      <c r="D303" s="360"/>
      <c r="E303" s="360"/>
      <c r="F303" s="360"/>
      <c r="G303" s="360"/>
      <c r="H303" s="360"/>
      <c r="I303" s="360"/>
      <c r="J303" s="360"/>
      <c r="K303" s="361">
        <v>193</v>
      </c>
      <c r="L303" s="371">
        <f>ROUND(K303*Курс_EUR,0)</f>
        <v>20265</v>
      </c>
      <c r="M303" s="61"/>
      <c r="N303" s="61">
        <f>K303*(1-Скидка_SATA)</f>
        <v>193</v>
      </c>
      <c r="O303" s="62">
        <f>N303*M303</f>
        <v>0</v>
      </c>
      <c r="P303" s="61">
        <f>L303*(1-Скидка_SATA)</f>
        <v>20265</v>
      </c>
      <c r="Q303" s="62">
        <f>M303*P303</f>
        <v>0</v>
      </c>
    </row>
    <row r="304" spans="1:17">
      <c r="A304" s="358"/>
      <c r="B304" s="233">
        <v>1.4</v>
      </c>
      <c r="C304" s="20"/>
      <c r="D304" s="21"/>
      <c r="E304" s="21"/>
      <c r="F304" s="21"/>
      <c r="G304" s="21"/>
      <c r="H304" s="21"/>
      <c r="I304" s="21"/>
      <c r="J304" s="21"/>
      <c r="K304" s="362"/>
      <c r="L304" s="372"/>
      <c r="M304" s="61"/>
      <c r="N304" s="61"/>
      <c r="O304" s="62"/>
      <c r="P304" s="61"/>
      <c r="Q304" s="62"/>
    </row>
    <row r="305" spans="1:17" ht="12.45" thickBot="1">
      <c r="A305" s="358"/>
      <c r="B305" s="234">
        <v>187674</v>
      </c>
      <c r="C305" s="236"/>
      <c r="D305" s="227"/>
      <c r="E305" s="227"/>
      <c r="F305" s="227"/>
      <c r="G305" s="227"/>
      <c r="H305" s="227"/>
      <c r="I305" s="227"/>
      <c r="J305" s="227"/>
      <c r="K305" s="363"/>
      <c r="L305" s="373"/>
      <c r="M305" s="61"/>
      <c r="N305" s="61"/>
      <c r="O305" s="62"/>
      <c r="P305" s="61"/>
      <c r="Q305" s="62"/>
    </row>
    <row r="306" spans="1:17" ht="12.45" thickBot="1">
      <c r="A306" s="327"/>
      <c r="B306" s="228"/>
      <c r="C306" s="229"/>
      <c r="D306" s="230"/>
      <c r="E306" s="230"/>
      <c r="F306" s="230"/>
      <c r="G306" s="230"/>
      <c r="H306" s="230"/>
      <c r="I306" s="230"/>
      <c r="J306" s="231"/>
      <c r="K306" s="223"/>
      <c r="L306" s="223"/>
      <c r="M306" s="61"/>
      <c r="N306" s="61"/>
      <c r="O306" s="62"/>
      <c r="P306" s="61"/>
      <c r="Q306" s="62"/>
    </row>
    <row r="307" spans="1:17" ht="12" customHeight="1">
      <c r="A307" s="358">
        <v>0</v>
      </c>
      <c r="B307" s="359" t="s">
        <v>588</v>
      </c>
      <c r="C307" s="360"/>
      <c r="D307" s="360"/>
      <c r="E307" s="360"/>
      <c r="F307" s="360"/>
      <c r="G307" s="360"/>
      <c r="H307" s="360"/>
      <c r="I307" s="360"/>
      <c r="J307" s="360"/>
      <c r="K307" s="361">
        <v>1483</v>
      </c>
      <c r="L307" s="371">
        <f>ROUND(K307*Курс_EUR,0)</f>
        <v>155715</v>
      </c>
      <c r="M307" s="61"/>
      <c r="N307" s="61">
        <f>K307*(1-Скидка_SATA)</f>
        <v>1483</v>
      </c>
      <c r="O307" s="62">
        <f>N307*M307</f>
        <v>0</v>
      </c>
      <c r="P307" s="61">
        <f>L307*(1-Скидка_SATA)</f>
        <v>155715</v>
      </c>
      <c r="Q307" s="62">
        <f>M307*P307</f>
        <v>0</v>
      </c>
    </row>
    <row r="308" spans="1:17" ht="12" customHeight="1">
      <c r="A308" s="358"/>
      <c r="B308" s="233" t="s">
        <v>3372</v>
      </c>
      <c r="C308" s="20">
        <v>1.7</v>
      </c>
      <c r="D308" s="21">
        <v>2</v>
      </c>
      <c r="E308" s="21"/>
      <c r="F308" s="21"/>
      <c r="G308" s="21"/>
      <c r="H308" s="21"/>
      <c r="I308" s="21"/>
      <c r="J308" s="21"/>
      <c r="K308" s="362"/>
      <c r="L308" s="372"/>
      <c r="M308" s="61"/>
      <c r="N308" s="61"/>
      <c r="O308" s="62"/>
      <c r="P308" s="61"/>
      <c r="Q308" s="62"/>
    </row>
    <row r="309" spans="1:17" ht="12.45" thickBot="1">
      <c r="A309" s="358"/>
      <c r="B309" s="234">
        <v>72900</v>
      </c>
      <c r="C309" s="236">
        <v>73734</v>
      </c>
      <c r="D309" s="227">
        <v>74120</v>
      </c>
      <c r="E309" s="227"/>
      <c r="F309" s="227"/>
      <c r="G309" s="227"/>
      <c r="H309" s="227"/>
      <c r="I309" s="227"/>
      <c r="J309" s="227"/>
      <c r="K309" s="363"/>
      <c r="L309" s="373"/>
      <c r="M309" s="61"/>
      <c r="N309" s="61"/>
      <c r="O309" s="62"/>
      <c r="P309" s="61"/>
      <c r="Q309" s="62"/>
    </row>
    <row r="310" spans="1:17" ht="12" customHeight="1">
      <c r="A310" s="358">
        <v>0</v>
      </c>
      <c r="B310" s="359" t="s">
        <v>626</v>
      </c>
      <c r="C310" s="360"/>
      <c r="D310" s="360"/>
      <c r="E310" s="360"/>
      <c r="F310" s="360"/>
      <c r="G310" s="360"/>
      <c r="H310" s="360"/>
      <c r="I310" s="360"/>
      <c r="J310" s="360"/>
      <c r="K310" s="361">
        <v>373</v>
      </c>
      <c r="L310" s="371">
        <f>ROUND(K310*Курс_EUR,0)</f>
        <v>39165</v>
      </c>
      <c r="M310" s="61"/>
      <c r="N310" s="61">
        <f>K310*(1-Скидка_SATA)</f>
        <v>373</v>
      </c>
      <c r="O310" s="62">
        <f>N310*M310</f>
        <v>0</v>
      </c>
      <c r="P310" s="61">
        <f>L310*(1-Скидка_SATA)</f>
        <v>39165</v>
      </c>
      <c r="Q310" s="62">
        <f>M310*P310</f>
        <v>0</v>
      </c>
    </row>
    <row r="311" spans="1:17">
      <c r="A311" s="358"/>
      <c r="B311" s="233" t="s">
        <v>3372</v>
      </c>
      <c r="C311" s="20">
        <v>1.7</v>
      </c>
      <c r="D311" s="21">
        <v>2</v>
      </c>
      <c r="E311" s="21"/>
      <c r="F311" s="21"/>
      <c r="G311" s="21"/>
      <c r="H311" s="21"/>
      <c r="I311" s="21"/>
      <c r="J311" s="21"/>
      <c r="K311" s="362"/>
      <c r="L311" s="372"/>
      <c r="M311" s="61"/>
      <c r="N311" s="61"/>
      <c r="O311" s="62"/>
      <c r="P311" s="61"/>
      <c r="Q311" s="62"/>
    </row>
    <row r="312" spans="1:17" ht="12.45" thickBot="1">
      <c r="A312" s="358"/>
      <c r="B312" s="234">
        <v>77982</v>
      </c>
      <c r="C312" s="236">
        <v>73791</v>
      </c>
      <c r="D312" s="227">
        <v>78279</v>
      </c>
      <c r="E312" s="227"/>
      <c r="F312" s="227"/>
      <c r="G312" s="227"/>
      <c r="H312" s="227"/>
      <c r="I312" s="227"/>
      <c r="J312" s="227"/>
      <c r="K312" s="363"/>
      <c r="L312" s="373"/>
      <c r="M312" s="61"/>
      <c r="N312" s="61"/>
      <c r="O312" s="62"/>
      <c r="P312" s="61"/>
      <c r="Q312" s="62"/>
    </row>
    <row r="313" spans="1:17" ht="12.45" thickBot="1">
      <c r="A313" s="327"/>
      <c r="B313" s="228"/>
      <c r="C313" s="229"/>
      <c r="D313" s="230"/>
      <c r="E313" s="230"/>
      <c r="F313" s="230"/>
      <c r="G313" s="230"/>
      <c r="H313" s="230"/>
      <c r="I313" s="230"/>
      <c r="J313" s="231"/>
      <c r="K313" s="223"/>
      <c r="L313" s="223"/>
      <c r="M313" s="61"/>
      <c r="N313" s="61"/>
      <c r="O313" s="62"/>
      <c r="P313" s="61"/>
      <c r="Q313" s="62"/>
    </row>
    <row r="314" spans="1:17" ht="10.5" customHeight="1">
      <c r="A314" s="358">
        <v>0</v>
      </c>
      <c r="B314" s="359" t="s">
        <v>589</v>
      </c>
      <c r="C314" s="360"/>
      <c r="D314" s="360"/>
      <c r="E314" s="360"/>
      <c r="F314" s="360"/>
      <c r="G314" s="360"/>
      <c r="H314" s="360"/>
      <c r="I314" s="360"/>
      <c r="J314" s="360"/>
      <c r="K314" s="361">
        <v>550</v>
      </c>
      <c r="L314" s="371">
        <f>ROUND(K314*Курс_EUR,0)</f>
        <v>57750</v>
      </c>
      <c r="M314" s="61"/>
      <c r="N314" s="61">
        <f>K314*(1-Скидка_SATA)</f>
        <v>550</v>
      </c>
      <c r="O314" s="62">
        <f>N314*M314</f>
        <v>0</v>
      </c>
      <c r="P314" s="61">
        <f>L314*(1-Скидка_SATA)</f>
        <v>57750</v>
      </c>
      <c r="Q314" s="62">
        <f>M314*P314</f>
        <v>0</v>
      </c>
    </row>
    <row r="315" spans="1:17" ht="10.5" customHeight="1">
      <c r="A315" s="358"/>
      <c r="B315" s="233">
        <v>0.2</v>
      </c>
      <c r="C315" s="20">
        <v>0.35</v>
      </c>
      <c r="D315" s="21">
        <v>0.5</v>
      </c>
      <c r="E315" s="21">
        <v>0.8</v>
      </c>
      <c r="F315" s="21">
        <v>1</v>
      </c>
      <c r="G315" s="21"/>
      <c r="H315" s="21"/>
      <c r="I315" s="21"/>
      <c r="J315" s="21"/>
      <c r="K315" s="362"/>
      <c r="L315" s="372"/>
      <c r="M315" s="61"/>
      <c r="N315" s="61"/>
      <c r="O315" s="62"/>
      <c r="P315" s="61"/>
      <c r="Q315" s="62"/>
    </row>
    <row r="316" spans="1:17" ht="12.45" thickBot="1">
      <c r="A316" s="358"/>
      <c r="B316" s="234">
        <v>86181</v>
      </c>
      <c r="C316" s="236">
        <v>86199</v>
      </c>
      <c r="D316" s="227">
        <v>86207</v>
      </c>
      <c r="E316" s="227">
        <v>86215</v>
      </c>
      <c r="F316" s="227">
        <v>86223</v>
      </c>
      <c r="G316" s="227"/>
      <c r="H316" s="227"/>
      <c r="I316" s="227"/>
      <c r="J316" s="227"/>
      <c r="K316" s="363"/>
      <c r="L316" s="373"/>
      <c r="M316" s="61"/>
      <c r="N316" s="61"/>
      <c r="O316" s="62"/>
      <c r="P316" s="61"/>
      <c r="Q316" s="62"/>
    </row>
    <row r="317" spans="1:17" ht="12" customHeight="1">
      <c r="A317" s="358">
        <v>0</v>
      </c>
      <c r="B317" s="359" t="s">
        <v>590</v>
      </c>
      <c r="C317" s="360"/>
      <c r="D317" s="360"/>
      <c r="E317" s="360"/>
      <c r="F317" s="360"/>
      <c r="G317" s="360"/>
      <c r="H317" s="360"/>
      <c r="I317" s="360"/>
      <c r="J317" s="360"/>
      <c r="K317" s="361">
        <v>446</v>
      </c>
      <c r="L317" s="371">
        <f>ROUND(K317*Курс_EUR,0)</f>
        <v>46830</v>
      </c>
      <c r="M317" s="61"/>
      <c r="N317" s="61">
        <f>K317*(1-Скидка_SATA)</f>
        <v>446</v>
      </c>
      <c r="O317" s="62">
        <f>N317*M317</f>
        <v>0</v>
      </c>
      <c r="P317" s="61">
        <f>L317*(1-Скидка_SATA)</f>
        <v>46830</v>
      </c>
      <c r="Q317" s="62">
        <f>M317*P317</f>
        <v>0</v>
      </c>
    </row>
    <row r="318" spans="1:17" ht="12" customHeight="1">
      <c r="A318" s="358"/>
      <c r="B318" s="233">
        <v>0.2</v>
      </c>
      <c r="C318" s="20">
        <v>0.35</v>
      </c>
      <c r="D318" s="21">
        <v>0.5</v>
      </c>
      <c r="E318" s="21">
        <v>0.8</v>
      </c>
      <c r="F318" s="21">
        <v>1</v>
      </c>
      <c r="G318" s="21"/>
      <c r="H318" s="21"/>
      <c r="I318" s="21"/>
      <c r="J318" s="21"/>
      <c r="K318" s="362"/>
      <c r="L318" s="372"/>
      <c r="M318" s="61"/>
      <c r="N318" s="61"/>
      <c r="O318" s="62"/>
      <c r="P318" s="61"/>
      <c r="Q318" s="62"/>
    </row>
    <row r="319" spans="1:17" ht="12.45" thickBot="1">
      <c r="A319" s="358"/>
      <c r="B319" s="234">
        <v>65078</v>
      </c>
      <c r="C319" s="236">
        <v>65581</v>
      </c>
      <c r="D319" s="227">
        <v>65649</v>
      </c>
      <c r="E319" s="227">
        <v>66316</v>
      </c>
      <c r="F319" s="227">
        <v>69229</v>
      </c>
      <c r="G319" s="227"/>
      <c r="H319" s="227"/>
      <c r="I319" s="227"/>
      <c r="J319" s="227"/>
      <c r="K319" s="363"/>
      <c r="L319" s="373"/>
      <c r="M319" s="61"/>
      <c r="N319" s="61"/>
      <c r="O319" s="62"/>
      <c r="P319" s="61"/>
      <c r="Q319" s="62"/>
    </row>
    <row r="320" spans="1:17" ht="12" customHeight="1">
      <c r="A320" s="358">
        <v>0</v>
      </c>
      <c r="B320" s="359" t="s">
        <v>627</v>
      </c>
      <c r="C320" s="360"/>
      <c r="D320" s="360"/>
      <c r="E320" s="360"/>
      <c r="F320" s="360"/>
      <c r="G320" s="360"/>
      <c r="H320" s="360"/>
      <c r="I320" s="360"/>
      <c r="J320" s="360"/>
      <c r="K320" s="361">
        <v>134</v>
      </c>
      <c r="L320" s="371">
        <f>ROUND(K320*Курс_EUR,0)</f>
        <v>14070</v>
      </c>
      <c r="M320" s="61"/>
      <c r="N320" s="61">
        <f>K320*(1-Скидка_SATA)</f>
        <v>134</v>
      </c>
      <c r="O320" s="62">
        <f>N320*M320</f>
        <v>0</v>
      </c>
      <c r="P320" s="61">
        <f>L320*(1-Скидка_SATA)</f>
        <v>14070</v>
      </c>
      <c r="Q320" s="62">
        <f>M320*P320</f>
        <v>0</v>
      </c>
    </row>
    <row r="321" spans="1:17">
      <c r="A321" s="358"/>
      <c r="B321" s="233">
        <v>0.2</v>
      </c>
      <c r="C321" s="20">
        <v>0.35</v>
      </c>
      <c r="D321" s="21">
        <v>0.5</v>
      </c>
      <c r="E321" s="21">
        <v>0.8</v>
      </c>
      <c r="F321" s="21">
        <v>1</v>
      </c>
      <c r="G321" s="21"/>
      <c r="H321" s="21"/>
      <c r="I321" s="21"/>
      <c r="J321" s="21"/>
      <c r="K321" s="362"/>
      <c r="L321" s="372"/>
      <c r="M321" s="61"/>
      <c r="N321" s="61"/>
      <c r="O321" s="62"/>
      <c r="P321" s="61"/>
      <c r="Q321" s="62"/>
    </row>
    <row r="322" spans="1:17" ht="12.45" thickBot="1">
      <c r="A322" s="358"/>
      <c r="B322" s="234">
        <v>60459</v>
      </c>
      <c r="C322" s="236">
        <v>60640</v>
      </c>
      <c r="D322" s="227">
        <v>61200</v>
      </c>
      <c r="E322" s="227">
        <v>61341</v>
      </c>
      <c r="F322" s="227">
        <v>61523</v>
      </c>
      <c r="G322" s="227"/>
      <c r="H322" s="227"/>
      <c r="I322" s="227"/>
      <c r="J322" s="227"/>
      <c r="K322" s="363"/>
      <c r="L322" s="373"/>
      <c r="M322" s="61"/>
      <c r="N322" s="61"/>
      <c r="O322" s="62"/>
      <c r="P322" s="61"/>
      <c r="Q322" s="62"/>
    </row>
    <row r="323" spans="1:17" ht="12.45" thickBot="1">
      <c r="A323" s="327"/>
      <c r="B323" s="228"/>
      <c r="C323" s="229"/>
      <c r="D323" s="230"/>
      <c r="E323" s="230"/>
      <c r="F323" s="230"/>
      <c r="G323" s="230"/>
      <c r="H323" s="230"/>
      <c r="I323" s="230"/>
      <c r="J323" s="231"/>
      <c r="K323" s="223"/>
      <c r="L323" s="223"/>
      <c r="M323" s="61"/>
      <c r="N323" s="61"/>
      <c r="O323" s="62"/>
      <c r="P323" s="61"/>
      <c r="Q323" s="62"/>
    </row>
    <row r="324" spans="1:17" ht="12" customHeight="1">
      <c r="A324" s="358">
        <v>0</v>
      </c>
      <c r="B324" s="359" t="s">
        <v>623</v>
      </c>
      <c r="C324" s="360"/>
      <c r="D324" s="360"/>
      <c r="E324" s="360"/>
      <c r="F324" s="360"/>
      <c r="G324" s="360"/>
      <c r="H324" s="360"/>
      <c r="I324" s="360"/>
      <c r="J324" s="360"/>
      <c r="K324" s="361">
        <v>217</v>
      </c>
      <c r="L324" s="371">
        <f>ROUND(K324*Курс_EUR,0)</f>
        <v>22785</v>
      </c>
      <c r="M324" s="61"/>
      <c r="N324" s="61">
        <f>K324*(1-Скидка_SATA)</f>
        <v>217</v>
      </c>
      <c r="O324" s="62">
        <f>N324*M324</f>
        <v>0</v>
      </c>
      <c r="P324" s="61">
        <f>L324*(1-Скидка_SATA)</f>
        <v>22785</v>
      </c>
      <c r="Q324" s="62">
        <f>M324*P324</f>
        <v>0</v>
      </c>
    </row>
    <row r="325" spans="1:17">
      <c r="A325" s="358"/>
      <c r="B325" s="233">
        <v>1</v>
      </c>
      <c r="C325" s="20" t="s">
        <v>3374</v>
      </c>
      <c r="D325" s="21">
        <v>1.4</v>
      </c>
      <c r="E325" s="21">
        <v>1.5</v>
      </c>
      <c r="F325" s="21">
        <v>1.7</v>
      </c>
      <c r="G325" s="21"/>
      <c r="H325" s="21"/>
      <c r="I325" s="21"/>
      <c r="J325" s="21"/>
      <c r="K325" s="362"/>
      <c r="L325" s="372"/>
      <c r="M325" s="61"/>
      <c r="N325" s="61"/>
      <c r="O325" s="62"/>
      <c r="P325" s="61"/>
      <c r="Q325" s="62"/>
    </row>
    <row r="326" spans="1:17" ht="12.45" thickBot="1">
      <c r="A326" s="358"/>
      <c r="B326" s="234">
        <v>4143</v>
      </c>
      <c r="C326" s="236">
        <v>4127</v>
      </c>
      <c r="D326" s="227">
        <v>3848</v>
      </c>
      <c r="E326" s="227">
        <v>4119</v>
      </c>
      <c r="F326" s="227">
        <v>4101</v>
      </c>
      <c r="G326" s="227"/>
      <c r="H326" s="227"/>
      <c r="I326" s="227"/>
      <c r="J326" s="227"/>
      <c r="K326" s="363"/>
      <c r="L326" s="373"/>
      <c r="M326" s="61"/>
      <c r="N326" s="61"/>
      <c r="O326" s="62"/>
      <c r="P326" s="61"/>
      <c r="Q326" s="62"/>
    </row>
    <row r="327" spans="1:17" ht="12" customHeight="1">
      <c r="A327" s="358">
        <v>0</v>
      </c>
      <c r="B327" s="359" t="s">
        <v>624</v>
      </c>
      <c r="C327" s="360"/>
      <c r="D327" s="360"/>
      <c r="E327" s="360"/>
      <c r="F327" s="360"/>
      <c r="G327" s="360"/>
      <c r="H327" s="360"/>
      <c r="I327" s="360"/>
      <c r="J327" s="360"/>
      <c r="K327" s="361">
        <v>217</v>
      </c>
      <c r="L327" s="371">
        <f>ROUND(K327*Курс_EUR,0)</f>
        <v>22785</v>
      </c>
      <c r="M327" s="61"/>
      <c r="N327" s="61">
        <f>K327*(1-Скидка_SATA)</f>
        <v>217</v>
      </c>
      <c r="O327" s="62">
        <f>N327*M327</f>
        <v>0</v>
      </c>
      <c r="P327" s="61">
        <f>L327*(1-Скидка_SATA)</f>
        <v>22785</v>
      </c>
      <c r="Q327" s="62">
        <f>M327*P327</f>
        <v>0</v>
      </c>
    </row>
    <row r="328" spans="1:17">
      <c r="A328" s="358"/>
      <c r="B328" s="233" t="s">
        <v>3375</v>
      </c>
      <c r="C328" s="20" t="s">
        <v>3376</v>
      </c>
      <c r="D328" s="21" t="s">
        <v>3377</v>
      </c>
      <c r="E328" s="21" t="s">
        <v>3378</v>
      </c>
      <c r="F328" s="21" t="s">
        <v>3379</v>
      </c>
      <c r="G328" s="21" t="s">
        <v>3380</v>
      </c>
      <c r="H328" s="21"/>
      <c r="I328" s="21"/>
      <c r="J328" s="21"/>
      <c r="K328" s="362"/>
      <c r="L328" s="372"/>
      <c r="M328" s="61"/>
      <c r="N328" s="61"/>
      <c r="O328" s="62"/>
      <c r="P328" s="61"/>
      <c r="Q328" s="62"/>
    </row>
    <row r="329" spans="1:17" ht="12.45" thickBot="1">
      <c r="A329" s="358"/>
      <c r="B329" s="234">
        <v>31252</v>
      </c>
      <c r="C329" s="236">
        <v>31898</v>
      </c>
      <c r="D329" s="227">
        <v>31997</v>
      </c>
      <c r="E329" s="227">
        <v>4093</v>
      </c>
      <c r="F329" s="227">
        <v>13003</v>
      </c>
      <c r="G329" s="227">
        <v>13011</v>
      </c>
      <c r="H329" s="227"/>
      <c r="I329" s="227"/>
      <c r="J329" s="227"/>
      <c r="K329" s="363"/>
      <c r="L329" s="373"/>
      <c r="M329" s="61"/>
      <c r="N329" s="61"/>
      <c r="O329" s="62"/>
      <c r="P329" s="61"/>
      <c r="Q329" s="62"/>
    </row>
    <row r="330" spans="1:17" ht="12" customHeight="1">
      <c r="A330" s="358">
        <v>0</v>
      </c>
      <c r="B330" s="359" t="s">
        <v>625</v>
      </c>
      <c r="C330" s="360"/>
      <c r="D330" s="360"/>
      <c r="E330" s="360"/>
      <c r="F330" s="360"/>
      <c r="G330" s="360"/>
      <c r="H330" s="360"/>
      <c r="I330" s="360"/>
      <c r="J330" s="360"/>
      <c r="K330" s="361">
        <v>217</v>
      </c>
      <c r="L330" s="371">
        <f>ROUND(K330*Курс_EUR,0)</f>
        <v>22785</v>
      </c>
      <c r="M330" s="61"/>
      <c r="N330" s="61">
        <f>K330*(1-Скидка_SATA)</f>
        <v>217</v>
      </c>
      <c r="O330" s="62">
        <f>N330*M330</f>
        <v>0</v>
      </c>
      <c r="P330" s="61">
        <f>L330*(1-Скидка_SATA)</f>
        <v>22785</v>
      </c>
      <c r="Q330" s="62">
        <f>M330*P330</f>
        <v>0</v>
      </c>
    </row>
    <row r="331" spans="1:17">
      <c r="A331" s="358"/>
      <c r="B331" s="233">
        <v>1.5</v>
      </c>
      <c r="C331" s="20" t="s">
        <v>3381</v>
      </c>
      <c r="D331" s="21">
        <v>2</v>
      </c>
      <c r="E331" s="21"/>
      <c r="F331" s="21"/>
      <c r="G331" s="21"/>
      <c r="H331" s="21"/>
      <c r="I331" s="21"/>
      <c r="J331" s="21"/>
      <c r="K331" s="362"/>
      <c r="L331" s="372"/>
      <c r="M331" s="61"/>
      <c r="N331" s="61"/>
      <c r="O331" s="62"/>
      <c r="P331" s="61"/>
      <c r="Q331" s="62"/>
    </row>
    <row r="332" spans="1:17" ht="12.45" thickBot="1">
      <c r="A332" s="358"/>
      <c r="B332" s="234">
        <v>23663</v>
      </c>
      <c r="C332" s="236">
        <v>23697</v>
      </c>
      <c r="D332" s="227">
        <v>23689</v>
      </c>
      <c r="E332" s="227"/>
      <c r="F332" s="227"/>
      <c r="G332" s="227"/>
      <c r="H332" s="227"/>
      <c r="I332" s="227"/>
      <c r="J332" s="227"/>
      <c r="K332" s="363"/>
      <c r="L332" s="373"/>
      <c r="M332" s="61"/>
      <c r="N332" s="61"/>
      <c r="O332" s="62"/>
      <c r="P332" s="61"/>
      <c r="Q332" s="62"/>
    </row>
    <row r="333" spans="1:17" ht="12.45" thickBot="1">
      <c r="A333" s="327"/>
      <c r="B333" s="228"/>
      <c r="C333" s="229"/>
      <c r="D333" s="230"/>
      <c r="E333" s="230"/>
      <c r="F333" s="230"/>
      <c r="G333" s="230"/>
      <c r="H333" s="230"/>
      <c r="I333" s="230"/>
      <c r="J333" s="231"/>
      <c r="K333" s="223"/>
      <c r="L333" s="223"/>
      <c r="M333" s="61"/>
      <c r="N333" s="61"/>
      <c r="O333" s="62"/>
      <c r="P333" s="61"/>
      <c r="Q333" s="62"/>
    </row>
    <row r="334" spans="1:17" ht="12" customHeight="1">
      <c r="A334" s="358">
        <v>0</v>
      </c>
      <c r="B334" s="359" t="s">
        <v>591</v>
      </c>
      <c r="C334" s="360"/>
      <c r="D334" s="360"/>
      <c r="E334" s="360"/>
      <c r="F334" s="360"/>
      <c r="G334" s="360"/>
      <c r="H334" s="360"/>
      <c r="I334" s="360"/>
      <c r="J334" s="360"/>
      <c r="K334" s="361">
        <v>330</v>
      </c>
      <c r="L334" s="371">
        <f>ROUND(K334*Курс_EUR,0)</f>
        <v>34650</v>
      </c>
      <c r="M334" s="61"/>
      <c r="N334" s="61">
        <f>K334*(1-Скидка_SATA)</f>
        <v>330</v>
      </c>
      <c r="O334" s="62">
        <f>N334*M334</f>
        <v>0</v>
      </c>
      <c r="P334" s="61">
        <f>L334*(1-Скидка_SATA)</f>
        <v>34650</v>
      </c>
      <c r="Q334" s="62">
        <f>M334*P334</f>
        <v>0</v>
      </c>
    </row>
    <row r="335" spans="1:17" ht="12" customHeight="1">
      <c r="A335" s="358"/>
      <c r="B335" s="246">
        <v>0.25</v>
      </c>
      <c r="C335" s="20"/>
      <c r="D335" s="21"/>
      <c r="E335" s="21"/>
      <c r="F335" s="21"/>
      <c r="G335" s="21"/>
      <c r="H335" s="21"/>
      <c r="I335" s="21"/>
      <c r="J335" s="21"/>
      <c r="K335" s="362"/>
      <c r="L335" s="372"/>
      <c r="M335" s="61"/>
      <c r="N335" s="61"/>
      <c r="O335" s="62"/>
      <c r="P335" s="61"/>
      <c r="Q335" s="62"/>
    </row>
    <row r="336" spans="1:17" ht="12.45" thickBot="1">
      <c r="A336" s="358"/>
      <c r="B336" s="234">
        <v>134544</v>
      </c>
      <c r="C336" s="236"/>
      <c r="D336" s="227"/>
      <c r="E336" s="227"/>
      <c r="F336" s="227"/>
      <c r="G336" s="227"/>
      <c r="H336" s="227"/>
      <c r="I336" s="227"/>
      <c r="J336" s="227"/>
      <c r="K336" s="363"/>
      <c r="L336" s="373"/>
      <c r="M336" s="61"/>
      <c r="N336" s="61"/>
      <c r="O336" s="62"/>
      <c r="P336" s="61"/>
      <c r="Q336" s="62"/>
    </row>
    <row r="337" spans="1:17" ht="12" customHeight="1">
      <c r="A337" s="358">
        <v>0</v>
      </c>
      <c r="B337" s="359" t="s">
        <v>592</v>
      </c>
      <c r="C337" s="360"/>
      <c r="D337" s="360"/>
      <c r="E337" s="360"/>
      <c r="F337" s="360"/>
      <c r="G337" s="360"/>
      <c r="H337" s="360"/>
      <c r="I337" s="360"/>
      <c r="J337" s="360"/>
      <c r="K337" s="361">
        <v>364</v>
      </c>
      <c r="L337" s="371">
        <f>ROUND(K337*Курс_EUR,0)</f>
        <v>38220</v>
      </c>
      <c r="M337" s="61"/>
      <c r="N337" s="61">
        <f>K337*(1-Скидка_SATA)</f>
        <v>364</v>
      </c>
      <c r="O337" s="62">
        <f t="shared" ref="O337:O400" si="0">N337*M337</f>
        <v>0</v>
      </c>
      <c r="P337" s="61">
        <f>L337*(1-Скидка_SATA)</f>
        <v>38220</v>
      </c>
      <c r="Q337" s="62">
        <f t="shared" ref="Q337:Q400" si="1">M337*P337</f>
        <v>0</v>
      </c>
    </row>
    <row r="338" spans="1:17" ht="12" customHeight="1">
      <c r="A338" s="358"/>
      <c r="B338" s="246">
        <v>0.25</v>
      </c>
      <c r="C338" s="20"/>
      <c r="D338" s="21"/>
      <c r="E338" s="21"/>
      <c r="F338" s="21"/>
      <c r="G338" s="21"/>
      <c r="H338" s="21"/>
      <c r="I338" s="21"/>
      <c r="J338" s="21"/>
      <c r="K338" s="362"/>
      <c r="L338" s="372"/>
      <c r="M338" s="61"/>
      <c r="N338" s="61"/>
      <c r="O338" s="62"/>
      <c r="P338" s="61"/>
      <c r="Q338" s="62"/>
    </row>
    <row r="339" spans="1:17" ht="12.45" thickBot="1">
      <c r="A339" s="358"/>
      <c r="B339" s="234">
        <v>139568</v>
      </c>
      <c r="C339" s="236"/>
      <c r="D339" s="227"/>
      <c r="E339" s="227"/>
      <c r="F339" s="227"/>
      <c r="G339" s="227"/>
      <c r="H339" s="227"/>
      <c r="I339" s="227"/>
      <c r="J339" s="227"/>
      <c r="K339" s="363"/>
      <c r="L339" s="373"/>
      <c r="M339" s="61"/>
      <c r="N339" s="61"/>
      <c r="O339" s="62"/>
      <c r="P339" s="61"/>
      <c r="Q339" s="62"/>
    </row>
    <row r="340" spans="1:17" ht="12" customHeight="1">
      <c r="A340" s="358">
        <v>0</v>
      </c>
      <c r="B340" s="359" t="s">
        <v>593</v>
      </c>
      <c r="C340" s="360"/>
      <c r="D340" s="360"/>
      <c r="E340" s="360"/>
      <c r="F340" s="360"/>
      <c r="G340" s="360"/>
      <c r="H340" s="360"/>
      <c r="I340" s="360"/>
      <c r="J340" s="360"/>
      <c r="K340" s="361">
        <v>364</v>
      </c>
      <c r="L340" s="371">
        <f>ROUND(K340*Курс_EUR,0)</f>
        <v>38220</v>
      </c>
      <c r="M340" s="61"/>
      <c r="N340" s="61">
        <f>K340*(1-Скидка_SATA)</f>
        <v>364</v>
      </c>
      <c r="O340" s="62">
        <f t="shared" si="0"/>
        <v>0</v>
      </c>
      <c r="P340" s="61">
        <f>L340*(1-Скидка_SATA)</f>
        <v>38220</v>
      </c>
      <c r="Q340" s="62">
        <f t="shared" si="1"/>
        <v>0</v>
      </c>
    </row>
    <row r="341" spans="1:17" ht="12" customHeight="1">
      <c r="A341" s="358"/>
      <c r="B341" s="246">
        <v>0.45</v>
      </c>
      <c r="C341" s="20"/>
      <c r="D341" s="21"/>
      <c r="E341" s="21"/>
      <c r="F341" s="21"/>
      <c r="G341" s="21"/>
      <c r="H341" s="21"/>
      <c r="I341" s="21"/>
      <c r="J341" s="21"/>
      <c r="K341" s="362"/>
      <c r="L341" s="372"/>
      <c r="M341" s="61"/>
      <c r="N341" s="61"/>
      <c r="O341" s="62"/>
      <c r="P341" s="61"/>
      <c r="Q341" s="62"/>
    </row>
    <row r="342" spans="1:17" ht="12.45" thickBot="1">
      <c r="A342" s="358"/>
      <c r="B342" s="234">
        <v>141408</v>
      </c>
      <c r="C342" s="236"/>
      <c r="D342" s="227"/>
      <c r="E342" s="227"/>
      <c r="F342" s="227"/>
      <c r="G342" s="227"/>
      <c r="H342" s="227"/>
      <c r="I342" s="227"/>
      <c r="J342" s="227"/>
      <c r="K342" s="363"/>
      <c r="L342" s="373"/>
      <c r="M342" s="61"/>
      <c r="N342" s="61"/>
      <c r="O342" s="62"/>
      <c r="P342" s="61"/>
      <c r="Q342" s="62"/>
    </row>
    <row r="343" spans="1:17" ht="12" customHeight="1">
      <c r="A343" s="358">
        <v>0</v>
      </c>
      <c r="B343" s="359" t="s">
        <v>628</v>
      </c>
      <c r="C343" s="360"/>
      <c r="D343" s="360"/>
      <c r="E343" s="360"/>
      <c r="F343" s="360"/>
      <c r="G343" s="360"/>
      <c r="H343" s="360"/>
      <c r="I343" s="360"/>
      <c r="J343" s="360"/>
      <c r="K343" s="361">
        <v>133</v>
      </c>
      <c r="L343" s="371">
        <f>ROUND(K343*Курс_EUR,0)</f>
        <v>13965</v>
      </c>
      <c r="M343" s="61"/>
      <c r="N343" s="61">
        <f>K343*(1-Скидка_SATA)</f>
        <v>133</v>
      </c>
      <c r="O343" s="62">
        <f t="shared" si="0"/>
        <v>0</v>
      </c>
      <c r="P343" s="61">
        <f>L343*(1-Скидка_SATA)</f>
        <v>13965</v>
      </c>
      <c r="Q343" s="62">
        <f t="shared" si="1"/>
        <v>0</v>
      </c>
    </row>
    <row r="344" spans="1:17">
      <c r="A344" s="358"/>
      <c r="B344" s="246">
        <v>0.25</v>
      </c>
      <c r="C344" s="247">
        <v>0.45</v>
      </c>
      <c r="D344" s="21"/>
      <c r="E344" s="21"/>
      <c r="F344" s="21"/>
      <c r="G344" s="21"/>
      <c r="H344" s="21"/>
      <c r="I344" s="21"/>
      <c r="J344" s="21"/>
      <c r="K344" s="362"/>
      <c r="L344" s="372"/>
      <c r="M344" s="61"/>
      <c r="N344" s="61"/>
      <c r="O344" s="62"/>
      <c r="P344" s="61"/>
      <c r="Q344" s="62"/>
    </row>
    <row r="345" spans="1:17" ht="12.45" thickBot="1">
      <c r="A345" s="358"/>
      <c r="B345" s="234">
        <v>134619</v>
      </c>
      <c r="C345" s="236">
        <v>134635</v>
      </c>
      <c r="D345" s="227"/>
      <c r="E345" s="227"/>
      <c r="F345" s="227"/>
      <c r="G345" s="227"/>
      <c r="H345" s="227"/>
      <c r="I345" s="227"/>
      <c r="J345" s="227"/>
      <c r="K345" s="363"/>
      <c r="L345" s="373"/>
      <c r="M345" s="61"/>
      <c r="N345" s="61"/>
      <c r="O345" s="62"/>
      <c r="P345" s="61"/>
      <c r="Q345" s="62"/>
    </row>
    <row r="346" spans="1:17" ht="12" customHeight="1">
      <c r="A346" s="358">
        <v>0</v>
      </c>
      <c r="B346" s="359" t="s">
        <v>629</v>
      </c>
      <c r="C346" s="360"/>
      <c r="D346" s="360"/>
      <c r="E346" s="360"/>
      <c r="F346" s="360"/>
      <c r="G346" s="360"/>
      <c r="H346" s="360"/>
      <c r="I346" s="360"/>
      <c r="J346" s="360"/>
      <c r="K346" s="361">
        <v>153</v>
      </c>
      <c r="L346" s="371">
        <f>ROUND(K346*Курс_EUR,0)</f>
        <v>16065</v>
      </c>
      <c r="M346" s="61"/>
      <c r="N346" s="61">
        <f>K346*(1-Скидка_SATA)</f>
        <v>153</v>
      </c>
      <c r="O346" s="62">
        <f t="shared" si="0"/>
        <v>0</v>
      </c>
      <c r="P346" s="61">
        <f>L346*(1-Скидка_SATA)</f>
        <v>16065</v>
      </c>
      <c r="Q346" s="62">
        <f t="shared" si="1"/>
        <v>0</v>
      </c>
    </row>
    <row r="347" spans="1:17">
      <c r="A347" s="358"/>
      <c r="B347" s="246">
        <v>0.2</v>
      </c>
      <c r="C347" s="247">
        <v>0.25</v>
      </c>
      <c r="D347" s="21"/>
      <c r="E347" s="21"/>
      <c r="F347" s="21"/>
      <c r="G347" s="21"/>
      <c r="H347" s="21"/>
      <c r="I347" s="21"/>
      <c r="J347" s="21"/>
      <c r="K347" s="362"/>
      <c r="L347" s="372"/>
      <c r="M347" s="61"/>
      <c r="N347" s="61"/>
      <c r="O347" s="62"/>
      <c r="P347" s="61"/>
      <c r="Q347" s="62"/>
    </row>
    <row r="348" spans="1:17" ht="12.45" thickBot="1">
      <c r="A348" s="358"/>
      <c r="B348" s="234">
        <v>123448</v>
      </c>
      <c r="C348" s="236">
        <v>31476</v>
      </c>
      <c r="D348" s="227"/>
      <c r="E348" s="227"/>
      <c r="F348" s="227"/>
      <c r="G348" s="227"/>
      <c r="H348" s="227"/>
      <c r="I348" s="227"/>
      <c r="J348" s="227"/>
      <c r="K348" s="363"/>
      <c r="L348" s="373"/>
      <c r="M348" s="61"/>
      <c r="N348" s="61"/>
      <c r="O348" s="62"/>
      <c r="P348" s="61"/>
      <c r="Q348" s="62"/>
    </row>
    <row r="349" spans="1:17">
      <c r="A349" s="358">
        <v>0</v>
      </c>
      <c r="B349" s="359" t="s">
        <v>597</v>
      </c>
      <c r="C349" s="360"/>
      <c r="D349" s="360"/>
      <c r="E349" s="360"/>
      <c r="F349" s="360"/>
      <c r="G349" s="360"/>
      <c r="H349" s="360"/>
      <c r="I349" s="360"/>
      <c r="J349" s="360"/>
      <c r="K349" s="361">
        <v>613</v>
      </c>
      <c r="L349" s="371">
        <f>ROUND(K349*Курс_EUR,0)</f>
        <v>64365</v>
      </c>
      <c r="M349" s="61"/>
      <c r="N349" s="61">
        <f>K349*(1-Скидка_SATA)</f>
        <v>613</v>
      </c>
      <c r="O349" s="62">
        <f t="shared" si="0"/>
        <v>0</v>
      </c>
      <c r="P349" s="61">
        <f>L349*(1-Скидка_SATA)</f>
        <v>64365</v>
      </c>
      <c r="Q349" s="62">
        <f t="shared" si="1"/>
        <v>0</v>
      </c>
    </row>
    <row r="350" spans="1:17">
      <c r="A350" s="358"/>
      <c r="B350" s="246">
        <v>0.25</v>
      </c>
      <c r="C350" s="20"/>
      <c r="D350" s="21"/>
      <c r="E350" s="21"/>
      <c r="F350" s="21"/>
      <c r="G350" s="21"/>
      <c r="H350" s="21"/>
      <c r="I350" s="21"/>
      <c r="J350" s="21"/>
      <c r="K350" s="362"/>
      <c r="L350" s="372"/>
      <c r="M350" s="61"/>
      <c r="N350" s="61"/>
      <c r="O350" s="62"/>
      <c r="P350" s="61"/>
      <c r="Q350" s="62"/>
    </row>
    <row r="351" spans="1:17" ht="12.45" thickBot="1">
      <c r="A351" s="358"/>
      <c r="B351" s="234">
        <v>134577</v>
      </c>
      <c r="C351" s="236"/>
      <c r="D351" s="227"/>
      <c r="E351" s="227"/>
      <c r="F351" s="227"/>
      <c r="G351" s="227"/>
      <c r="H351" s="227"/>
      <c r="I351" s="227"/>
      <c r="J351" s="227"/>
      <c r="K351" s="363"/>
      <c r="L351" s="373"/>
      <c r="M351" s="61"/>
      <c r="N351" s="61"/>
      <c r="O351" s="62"/>
      <c r="P351" s="61"/>
      <c r="Q351" s="62"/>
    </row>
    <row r="352" spans="1:17">
      <c r="A352" s="358">
        <v>0</v>
      </c>
      <c r="B352" s="359" t="s">
        <v>595</v>
      </c>
      <c r="C352" s="360"/>
      <c r="D352" s="360"/>
      <c r="E352" s="360"/>
      <c r="F352" s="360"/>
      <c r="G352" s="360"/>
      <c r="H352" s="360"/>
      <c r="I352" s="360"/>
      <c r="J352" s="360"/>
      <c r="K352" s="361">
        <v>558</v>
      </c>
      <c r="L352" s="371">
        <f>ROUND(K352*Курс_EUR,0)</f>
        <v>58590</v>
      </c>
      <c r="M352" s="61"/>
      <c r="N352" s="61">
        <f>K352*(1-Скидка_SATA)</f>
        <v>558</v>
      </c>
      <c r="O352" s="62">
        <f t="shared" si="0"/>
        <v>0</v>
      </c>
      <c r="P352" s="61">
        <f>L352*(1-Скидка_SATA)</f>
        <v>58590</v>
      </c>
      <c r="Q352" s="62">
        <f t="shared" si="1"/>
        <v>0</v>
      </c>
    </row>
    <row r="353" spans="1:17">
      <c r="A353" s="358"/>
      <c r="B353" s="246">
        <v>0.25</v>
      </c>
      <c r="C353" s="20"/>
      <c r="D353" s="21"/>
      <c r="E353" s="21"/>
      <c r="F353" s="21"/>
      <c r="G353" s="21"/>
      <c r="H353" s="21"/>
      <c r="I353" s="21"/>
      <c r="J353" s="21"/>
      <c r="K353" s="362"/>
      <c r="L353" s="372"/>
      <c r="M353" s="61"/>
      <c r="N353" s="61"/>
      <c r="O353" s="62"/>
      <c r="P353" s="61"/>
      <c r="Q353" s="62"/>
    </row>
    <row r="354" spans="1:17" ht="12.45" thickBot="1">
      <c r="A354" s="358"/>
      <c r="B354" s="234">
        <v>134585</v>
      </c>
      <c r="C354" s="236"/>
      <c r="D354" s="227"/>
      <c r="E354" s="227"/>
      <c r="F354" s="227"/>
      <c r="G354" s="227"/>
      <c r="H354" s="227"/>
      <c r="I354" s="227"/>
      <c r="J354" s="227"/>
      <c r="K354" s="363"/>
      <c r="L354" s="373"/>
      <c r="M354" s="61"/>
      <c r="N354" s="61"/>
      <c r="O354" s="62"/>
      <c r="P354" s="61"/>
      <c r="Q354" s="62"/>
    </row>
    <row r="355" spans="1:17">
      <c r="A355" s="358">
        <v>0</v>
      </c>
      <c r="B355" s="359" t="s">
        <v>596</v>
      </c>
      <c r="C355" s="360"/>
      <c r="D355" s="360"/>
      <c r="E355" s="360"/>
      <c r="F355" s="360"/>
      <c r="G355" s="360"/>
      <c r="H355" s="360"/>
      <c r="I355" s="360"/>
      <c r="J355" s="360"/>
      <c r="K355" s="361">
        <v>613</v>
      </c>
      <c r="L355" s="371">
        <f>ROUND(K355*Курс_EUR,0)</f>
        <v>64365</v>
      </c>
      <c r="M355" s="61"/>
      <c r="N355" s="61">
        <f>K355*(1-Скидка_SATA)</f>
        <v>613</v>
      </c>
      <c r="O355" s="62">
        <f t="shared" si="0"/>
        <v>0</v>
      </c>
      <c r="P355" s="61">
        <f>L355*(1-Скидка_SATA)</f>
        <v>64365</v>
      </c>
      <c r="Q355" s="62">
        <f t="shared" si="1"/>
        <v>0</v>
      </c>
    </row>
    <row r="356" spans="1:17">
      <c r="A356" s="358"/>
      <c r="B356" s="246">
        <v>0.25</v>
      </c>
      <c r="C356" s="20"/>
      <c r="D356" s="21"/>
      <c r="E356" s="21"/>
      <c r="F356" s="21"/>
      <c r="G356" s="21"/>
      <c r="H356" s="21"/>
      <c r="I356" s="21"/>
      <c r="J356" s="21"/>
      <c r="K356" s="362"/>
      <c r="L356" s="372"/>
      <c r="M356" s="61"/>
      <c r="N356" s="61"/>
      <c r="O356" s="62"/>
      <c r="P356" s="61"/>
      <c r="Q356" s="62"/>
    </row>
    <row r="357" spans="1:17" ht="12.45" thickBot="1">
      <c r="A357" s="358"/>
      <c r="B357" s="234">
        <v>134551</v>
      </c>
      <c r="C357" s="236"/>
      <c r="D357" s="227"/>
      <c r="E357" s="227"/>
      <c r="F357" s="227"/>
      <c r="G357" s="227"/>
      <c r="H357" s="227"/>
      <c r="I357" s="227"/>
      <c r="J357" s="227"/>
      <c r="K357" s="363"/>
      <c r="L357" s="373"/>
      <c r="M357" s="61"/>
      <c r="N357" s="61"/>
      <c r="O357" s="62"/>
      <c r="P357" s="61"/>
      <c r="Q357" s="62"/>
    </row>
    <row r="358" spans="1:17">
      <c r="A358" s="358">
        <v>0</v>
      </c>
      <c r="B358" s="359" t="s">
        <v>594</v>
      </c>
      <c r="C358" s="360"/>
      <c r="D358" s="360"/>
      <c r="E358" s="360"/>
      <c r="F358" s="360"/>
      <c r="G358" s="360"/>
      <c r="H358" s="360"/>
      <c r="I358" s="360"/>
      <c r="J358" s="360"/>
      <c r="K358" s="361">
        <v>558</v>
      </c>
      <c r="L358" s="371">
        <f>ROUND(K358*Курс_EUR,0)</f>
        <v>58590</v>
      </c>
      <c r="M358" s="61"/>
      <c r="N358" s="61">
        <f>K358*(1-Скидка_SATA)</f>
        <v>558</v>
      </c>
      <c r="O358" s="62">
        <f t="shared" si="0"/>
        <v>0</v>
      </c>
      <c r="P358" s="61">
        <f>L358*(1-Скидка_SATA)</f>
        <v>58590</v>
      </c>
      <c r="Q358" s="62">
        <f t="shared" si="1"/>
        <v>0</v>
      </c>
    </row>
    <row r="359" spans="1:17">
      <c r="A359" s="358"/>
      <c r="B359" s="246">
        <v>0.15</v>
      </c>
      <c r="C359" s="247">
        <v>0.25</v>
      </c>
      <c r="D359" s="21"/>
      <c r="E359" s="21"/>
      <c r="F359" s="21"/>
      <c r="G359" s="21"/>
      <c r="H359" s="21"/>
      <c r="I359" s="21"/>
      <c r="J359" s="21"/>
      <c r="K359" s="362"/>
      <c r="L359" s="372"/>
      <c r="M359" s="61"/>
      <c r="N359" s="61"/>
      <c r="O359" s="62"/>
      <c r="P359" s="61"/>
      <c r="Q359" s="62"/>
    </row>
    <row r="360" spans="1:17" ht="12.45" thickBot="1">
      <c r="A360" s="358"/>
      <c r="B360" s="234">
        <v>136077</v>
      </c>
      <c r="C360" s="236">
        <v>134569</v>
      </c>
      <c r="D360" s="227"/>
      <c r="E360" s="227"/>
      <c r="F360" s="227"/>
      <c r="G360" s="227"/>
      <c r="H360" s="227"/>
      <c r="I360" s="227"/>
      <c r="J360" s="227"/>
      <c r="K360" s="363"/>
      <c r="L360" s="373"/>
      <c r="M360" s="61"/>
      <c r="N360" s="61"/>
      <c r="O360" s="62"/>
      <c r="P360" s="61"/>
      <c r="Q360" s="62"/>
    </row>
    <row r="361" spans="1:17" ht="12" customHeight="1">
      <c r="A361" s="358">
        <v>0</v>
      </c>
      <c r="B361" s="359" t="s">
        <v>630</v>
      </c>
      <c r="C361" s="360"/>
      <c r="D361" s="360"/>
      <c r="E361" s="360"/>
      <c r="F361" s="360"/>
      <c r="G361" s="360"/>
      <c r="H361" s="360"/>
      <c r="I361" s="360"/>
      <c r="J361" s="360"/>
      <c r="K361" s="361">
        <v>196</v>
      </c>
      <c r="L361" s="371">
        <f>ROUND(K361*Курс_EUR,0)</f>
        <v>20580</v>
      </c>
      <c r="M361" s="61"/>
      <c r="N361" s="61">
        <f>K361*(1-Скидка_SATA)</f>
        <v>196</v>
      </c>
      <c r="O361" s="62">
        <f t="shared" si="0"/>
        <v>0</v>
      </c>
      <c r="P361" s="61">
        <f>L361*(1-Скидка_SATA)</f>
        <v>20580</v>
      </c>
      <c r="Q361" s="62">
        <f t="shared" si="1"/>
        <v>0</v>
      </c>
    </row>
    <row r="362" spans="1:17">
      <c r="A362" s="358"/>
      <c r="B362" s="246">
        <v>0.15</v>
      </c>
      <c r="C362" s="247">
        <v>0.25</v>
      </c>
      <c r="D362" s="247">
        <v>0.45</v>
      </c>
      <c r="E362" s="247">
        <v>0.65</v>
      </c>
      <c r="F362" s="21"/>
      <c r="G362" s="21"/>
      <c r="H362" s="21"/>
      <c r="I362" s="21"/>
      <c r="J362" s="21"/>
      <c r="K362" s="362"/>
      <c r="L362" s="372"/>
      <c r="M362" s="61"/>
      <c r="N362" s="61"/>
      <c r="O362" s="62"/>
      <c r="P362" s="61"/>
      <c r="Q362" s="62"/>
    </row>
    <row r="363" spans="1:17" ht="12.45" thickBot="1">
      <c r="A363" s="358"/>
      <c r="B363" s="234">
        <v>134643</v>
      </c>
      <c r="C363" s="236">
        <v>134650</v>
      </c>
      <c r="D363" s="227">
        <v>134668</v>
      </c>
      <c r="E363" s="227">
        <v>134676</v>
      </c>
      <c r="F363" s="227"/>
      <c r="G363" s="227"/>
      <c r="H363" s="227"/>
      <c r="I363" s="227"/>
      <c r="J363" s="227"/>
      <c r="K363" s="363"/>
      <c r="L363" s="373"/>
      <c r="M363" s="61"/>
      <c r="N363" s="61"/>
      <c r="O363" s="62"/>
      <c r="P363" s="61"/>
      <c r="Q363" s="62"/>
    </row>
    <row r="364" spans="1:17" ht="12" customHeight="1">
      <c r="A364" s="358">
        <v>0</v>
      </c>
      <c r="B364" s="359" t="s">
        <v>3320</v>
      </c>
      <c r="C364" s="360"/>
      <c r="D364" s="360"/>
      <c r="E364" s="360"/>
      <c r="F364" s="360"/>
      <c r="G364" s="360"/>
      <c r="H364" s="360"/>
      <c r="I364" s="360"/>
      <c r="J364" s="360"/>
      <c r="K364" s="361">
        <v>487</v>
      </c>
      <c r="L364" s="371">
        <f>ROUND(K364*Курс_EUR,0)</f>
        <v>51135</v>
      </c>
      <c r="M364" s="61"/>
      <c r="N364" s="61">
        <f>K364*(1-Скидка_SATA)</f>
        <v>487</v>
      </c>
      <c r="O364" s="62">
        <f t="shared" si="0"/>
        <v>0</v>
      </c>
      <c r="P364" s="61">
        <f>L364*(1-Скидка_SATA)</f>
        <v>51135</v>
      </c>
      <c r="Q364" s="62">
        <f t="shared" si="1"/>
        <v>0</v>
      </c>
    </row>
    <row r="365" spans="1:17">
      <c r="A365" s="358"/>
      <c r="B365" s="233">
        <v>0.5</v>
      </c>
      <c r="C365" s="20"/>
      <c r="D365" s="21"/>
      <c r="E365" s="21"/>
      <c r="F365" s="21"/>
      <c r="G365" s="21"/>
      <c r="H365" s="21"/>
      <c r="I365" s="21"/>
      <c r="J365" s="21"/>
      <c r="K365" s="362"/>
      <c r="L365" s="372"/>
      <c r="M365" s="61"/>
      <c r="N365" s="61"/>
      <c r="O365" s="62"/>
      <c r="P365" s="61"/>
      <c r="Q365" s="62"/>
    </row>
    <row r="366" spans="1:17" ht="12.45" thickBot="1">
      <c r="A366" s="358"/>
      <c r="B366" s="234">
        <v>227629</v>
      </c>
      <c r="C366" s="236"/>
      <c r="D366" s="227"/>
      <c r="E366" s="227"/>
      <c r="F366" s="227"/>
      <c r="G366" s="227"/>
      <c r="H366" s="227"/>
      <c r="I366" s="227"/>
      <c r="J366" s="227"/>
      <c r="K366" s="363"/>
      <c r="L366" s="373"/>
      <c r="M366" s="61"/>
      <c r="N366" s="61"/>
      <c r="O366" s="62"/>
      <c r="P366" s="61"/>
      <c r="Q366" s="62"/>
    </row>
    <row r="367" spans="1:17" ht="12" customHeight="1">
      <c r="A367" s="358">
        <v>0</v>
      </c>
      <c r="B367" s="359" t="s">
        <v>3321</v>
      </c>
      <c r="C367" s="360"/>
      <c r="D367" s="360"/>
      <c r="E367" s="360"/>
      <c r="F367" s="360"/>
      <c r="G367" s="360"/>
      <c r="H367" s="360"/>
      <c r="I367" s="360"/>
      <c r="J367" s="360"/>
      <c r="K367" s="361">
        <v>502</v>
      </c>
      <c r="L367" s="371">
        <f>ROUND(K367*Курс_EUR,0)</f>
        <v>52710</v>
      </c>
      <c r="M367" s="61"/>
      <c r="N367" s="61">
        <f>K367*(1-Скидка_SATA)</f>
        <v>502</v>
      </c>
      <c r="O367" s="62">
        <f t="shared" si="0"/>
        <v>0</v>
      </c>
      <c r="P367" s="61">
        <f>L367*(1-Скидка_SATA)</f>
        <v>52710</v>
      </c>
      <c r="Q367" s="62">
        <f t="shared" si="1"/>
        <v>0</v>
      </c>
    </row>
    <row r="368" spans="1:17">
      <c r="A368" s="358"/>
      <c r="B368" s="233">
        <v>0.5</v>
      </c>
      <c r="C368" s="20"/>
      <c r="D368" s="21"/>
      <c r="E368" s="21"/>
      <c r="F368" s="21"/>
      <c r="G368" s="21"/>
      <c r="H368" s="21"/>
      <c r="I368" s="21"/>
      <c r="J368" s="21"/>
      <c r="K368" s="362"/>
      <c r="L368" s="372"/>
      <c r="M368" s="61"/>
      <c r="N368" s="61"/>
      <c r="O368" s="62"/>
      <c r="P368" s="61"/>
      <c r="Q368" s="62"/>
    </row>
    <row r="369" spans="1:17" ht="12.45" thickBot="1">
      <c r="A369" s="358"/>
      <c r="B369" s="234">
        <v>227637</v>
      </c>
      <c r="C369" s="236"/>
      <c r="D369" s="227"/>
      <c r="E369" s="227"/>
      <c r="F369" s="227"/>
      <c r="G369" s="227"/>
      <c r="H369" s="227"/>
      <c r="I369" s="227"/>
      <c r="J369" s="227"/>
      <c r="K369" s="363"/>
      <c r="L369" s="373"/>
      <c r="M369" s="61"/>
      <c r="N369" s="61"/>
      <c r="O369" s="62"/>
      <c r="P369" s="61"/>
      <c r="Q369" s="62"/>
    </row>
    <row r="370" spans="1:17" ht="12" customHeight="1">
      <c r="A370" s="358">
        <v>0</v>
      </c>
      <c r="B370" s="359" t="s">
        <v>598</v>
      </c>
      <c r="C370" s="360"/>
      <c r="D370" s="360"/>
      <c r="E370" s="360"/>
      <c r="F370" s="360"/>
      <c r="G370" s="360"/>
      <c r="H370" s="360"/>
      <c r="I370" s="360"/>
      <c r="J370" s="360"/>
      <c r="K370" s="361">
        <v>385</v>
      </c>
      <c r="L370" s="371">
        <f>ROUND(K370*Курс_EUR,0)</f>
        <v>40425</v>
      </c>
      <c r="M370" s="61"/>
      <c r="N370" s="61">
        <f>K370*(1-Скидка_SATA)</f>
        <v>385</v>
      </c>
      <c r="O370" s="62">
        <f t="shared" si="0"/>
        <v>0</v>
      </c>
      <c r="P370" s="61">
        <f>L370*(1-Скидка_SATA)</f>
        <v>40425</v>
      </c>
      <c r="Q370" s="62">
        <f t="shared" si="1"/>
        <v>0</v>
      </c>
    </row>
    <row r="371" spans="1:17" ht="12" customHeight="1">
      <c r="A371" s="358"/>
      <c r="B371" s="233">
        <v>1.3</v>
      </c>
      <c r="C371" s="20">
        <v>1.6</v>
      </c>
      <c r="D371" s="21">
        <v>1.8</v>
      </c>
      <c r="E371" s="21"/>
      <c r="F371" s="21"/>
      <c r="G371" s="21"/>
      <c r="H371" s="21"/>
      <c r="I371" s="21"/>
      <c r="J371" s="21"/>
      <c r="K371" s="362"/>
      <c r="L371" s="372"/>
      <c r="M371" s="61"/>
      <c r="N371" s="61"/>
      <c r="O371" s="62"/>
      <c r="P371" s="61"/>
      <c r="Q371" s="62"/>
    </row>
    <row r="372" spans="1:17" ht="12.45" thickBot="1">
      <c r="A372" s="358"/>
      <c r="B372" s="234">
        <v>126532</v>
      </c>
      <c r="C372" s="236">
        <v>126540</v>
      </c>
      <c r="D372" s="227">
        <v>126557</v>
      </c>
      <c r="E372" s="227"/>
      <c r="F372" s="227"/>
      <c r="G372" s="227"/>
      <c r="H372" s="227"/>
      <c r="I372" s="227"/>
      <c r="J372" s="227"/>
      <c r="K372" s="363"/>
      <c r="L372" s="373"/>
      <c r="M372" s="61"/>
      <c r="N372" s="61"/>
      <c r="O372" s="62"/>
      <c r="P372" s="61"/>
      <c r="Q372" s="62"/>
    </row>
    <row r="373" spans="1:17" ht="12" customHeight="1">
      <c r="A373" s="358">
        <v>0</v>
      </c>
      <c r="B373" s="359" t="s">
        <v>631</v>
      </c>
      <c r="C373" s="360"/>
      <c r="D373" s="360"/>
      <c r="E373" s="360"/>
      <c r="F373" s="360"/>
      <c r="G373" s="360"/>
      <c r="H373" s="360"/>
      <c r="I373" s="360"/>
      <c r="J373" s="360"/>
      <c r="K373" s="361">
        <v>119</v>
      </c>
      <c r="L373" s="371">
        <f>ROUND(K373*Курс_EUR,0)</f>
        <v>12495</v>
      </c>
      <c r="M373" s="61"/>
      <c r="N373" s="61">
        <f>K373*(1-Скидка_SATA)</f>
        <v>119</v>
      </c>
      <c r="O373" s="62">
        <f t="shared" si="0"/>
        <v>0</v>
      </c>
      <c r="P373" s="61">
        <f>L373*(1-Скидка_SATA)</f>
        <v>12495</v>
      </c>
      <c r="Q373" s="62">
        <f t="shared" si="1"/>
        <v>0</v>
      </c>
    </row>
    <row r="374" spans="1:17">
      <c r="A374" s="358"/>
      <c r="B374" s="233">
        <v>1.3</v>
      </c>
      <c r="C374" s="20">
        <v>1.6</v>
      </c>
      <c r="D374" s="21">
        <v>1.8</v>
      </c>
      <c r="E374" s="21"/>
      <c r="F374" s="21"/>
      <c r="G374" s="21"/>
      <c r="H374" s="21"/>
      <c r="I374" s="21"/>
      <c r="J374" s="21"/>
      <c r="K374" s="362"/>
      <c r="L374" s="372"/>
      <c r="M374" s="61"/>
      <c r="N374" s="61"/>
      <c r="O374" s="62"/>
      <c r="P374" s="61"/>
      <c r="Q374" s="62"/>
    </row>
    <row r="375" spans="1:17" ht="12" customHeight="1" thickBot="1">
      <c r="A375" s="358"/>
      <c r="B375" s="234">
        <v>126441</v>
      </c>
      <c r="C375" s="236">
        <v>126458</v>
      </c>
      <c r="D375" s="227">
        <v>126466</v>
      </c>
      <c r="E375" s="227"/>
      <c r="F375" s="227"/>
      <c r="G375" s="227"/>
      <c r="H375" s="227"/>
      <c r="I375" s="227"/>
      <c r="J375" s="227"/>
      <c r="K375" s="363"/>
      <c r="L375" s="373"/>
      <c r="M375" s="61"/>
      <c r="N375" s="61"/>
      <c r="O375" s="62"/>
      <c r="P375" s="61"/>
      <c r="Q375" s="62"/>
    </row>
    <row r="376" spans="1:17">
      <c r="A376" s="327"/>
      <c r="B376" s="26"/>
      <c r="C376" s="24"/>
      <c r="D376" s="25"/>
      <c r="E376" s="25"/>
      <c r="F376" s="25"/>
      <c r="G376" s="25"/>
      <c r="H376" s="25"/>
      <c r="I376" s="25"/>
      <c r="J376" s="26"/>
      <c r="K376" s="17"/>
      <c r="L376" s="17"/>
      <c r="M376" s="61"/>
      <c r="N376" s="61"/>
      <c r="O376" s="62"/>
      <c r="P376" s="61"/>
      <c r="Q376" s="62"/>
    </row>
    <row r="377" spans="1:17">
      <c r="A377" s="327">
        <v>0</v>
      </c>
      <c r="B377" s="26">
        <v>154211</v>
      </c>
      <c r="C377" s="348" t="s">
        <v>3597</v>
      </c>
      <c r="D377" s="349"/>
      <c r="E377" s="349"/>
      <c r="F377" s="349"/>
      <c r="G377" s="349"/>
      <c r="H377" s="349"/>
      <c r="I377" s="349"/>
      <c r="J377" s="350"/>
      <c r="K377" s="17">
        <v>621</v>
      </c>
      <c r="L377" s="17">
        <f t="shared" ref="L377:L391" si="2">ROUND(K377*Курс_EUR,0)</f>
        <v>65205</v>
      </c>
      <c r="M377" s="61"/>
      <c r="N377" s="61">
        <f t="shared" ref="N377:N391" si="3">K377*(1-Скидка_SATA)</f>
        <v>621</v>
      </c>
      <c r="O377" s="62">
        <f t="shared" si="0"/>
        <v>0</v>
      </c>
      <c r="P377" s="61">
        <f t="shared" ref="P377:P391" si="4">L377*(1-Скидка_SATA)</f>
        <v>65205</v>
      </c>
      <c r="Q377" s="62">
        <f t="shared" si="1"/>
        <v>0</v>
      </c>
    </row>
    <row r="378" spans="1:17">
      <c r="A378" s="327">
        <v>0</v>
      </c>
      <c r="B378" s="26">
        <v>154229</v>
      </c>
      <c r="C378" s="348" t="s">
        <v>3598</v>
      </c>
      <c r="D378" s="349"/>
      <c r="E378" s="349"/>
      <c r="F378" s="349"/>
      <c r="G378" s="349"/>
      <c r="H378" s="349"/>
      <c r="I378" s="349"/>
      <c r="J378" s="350"/>
      <c r="K378" s="17">
        <v>710</v>
      </c>
      <c r="L378" s="17">
        <f t="shared" si="2"/>
        <v>74550</v>
      </c>
      <c r="M378" s="61"/>
      <c r="N378" s="61">
        <f t="shared" si="3"/>
        <v>710</v>
      </c>
      <c r="O378" s="62">
        <f t="shared" si="0"/>
        <v>0</v>
      </c>
      <c r="P378" s="61">
        <f t="shared" si="4"/>
        <v>74550</v>
      </c>
      <c r="Q378" s="62">
        <f t="shared" si="1"/>
        <v>0</v>
      </c>
    </row>
    <row r="379" spans="1:17">
      <c r="A379" s="327">
        <v>0</v>
      </c>
      <c r="B379" s="26">
        <v>154237</v>
      </c>
      <c r="C379" s="348" t="s">
        <v>3599</v>
      </c>
      <c r="D379" s="349"/>
      <c r="E379" s="349"/>
      <c r="F379" s="349"/>
      <c r="G379" s="349"/>
      <c r="H379" s="349"/>
      <c r="I379" s="349"/>
      <c r="J379" s="350"/>
      <c r="K379" s="17">
        <v>794</v>
      </c>
      <c r="L379" s="17">
        <f t="shared" si="2"/>
        <v>83370</v>
      </c>
      <c r="M379" s="61"/>
      <c r="N379" s="61">
        <f t="shared" si="3"/>
        <v>794</v>
      </c>
      <c r="O379" s="62">
        <f t="shared" si="0"/>
        <v>0</v>
      </c>
      <c r="P379" s="61">
        <f t="shared" si="4"/>
        <v>83370</v>
      </c>
      <c r="Q379" s="62">
        <f t="shared" si="1"/>
        <v>0</v>
      </c>
    </row>
    <row r="380" spans="1:17">
      <c r="A380" s="327">
        <v>0</v>
      </c>
      <c r="B380" s="26">
        <v>154252</v>
      </c>
      <c r="C380" s="348" t="s">
        <v>3600</v>
      </c>
      <c r="D380" s="349"/>
      <c r="E380" s="349"/>
      <c r="F380" s="349"/>
      <c r="G380" s="349"/>
      <c r="H380" s="349"/>
      <c r="I380" s="349"/>
      <c r="J380" s="350"/>
      <c r="K380" s="17">
        <v>560</v>
      </c>
      <c r="L380" s="17">
        <f t="shared" si="2"/>
        <v>58800</v>
      </c>
      <c r="M380" s="61"/>
      <c r="N380" s="61">
        <f t="shared" si="3"/>
        <v>560</v>
      </c>
      <c r="O380" s="62">
        <f t="shared" si="0"/>
        <v>0</v>
      </c>
      <c r="P380" s="61">
        <f t="shared" si="4"/>
        <v>58800</v>
      </c>
      <c r="Q380" s="62">
        <f t="shared" si="1"/>
        <v>0</v>
      </c>
    </row>
    <row r="381" spans="1:17">
      <c r="A381" s="327">
        <v>0</v>
      </c>
      <c r="B381" s="26">
        <v>154260</v>
      </c>
      <c r="C381" s="348" t="s">
        <v>3601</v>
      </c>
      <c r="D381" s="349"/>
      <c r="E381" s="349"/>
      <c r="F381" s="349"/>
      <c r="G381" s="349"/>
      <c r="H381" s="349"/>
      <c r="I381" s="349"/>
      <c r="J381" s="350"/>
      <c r="K381" s="17">
        <v>722</v>
      </c>
      <c r="L381" s="17">
        <f t="shared" si="2"/>
        <v>75810</v>
      </c>
      <c r="M381" s="61"/>
      <c r="N381" s="61">
        <f t="shared" si="3"/>
        <v>722</v>
      </c>
      <c r="O381" s="62">
        <f t="shared" si="0"/>
        <v>0</v>
      </c>
      <c r="P381" s="61">
        <f t="shared" si="4"/>
        <v>75810</v>
      </c>
      <c r="Q381" s="62">
        <f t="shared" si="1"/>
        <v>0</v>
      </c>
    </row>
    <row r="382" spans="1:17">
      <c r="A382" s="327">
        <v>0</v>
      </c>
      <c r="B382" s="26">
        <v>154278</v>
      </c>
      <c r="C382" s="348" t="s">
        <v>3602</v>
      </c>
      <c r="D382" s="349"/>
      <c r="E382" s="349"/>
      <c r="F382" s="349"/>
      <c r="G382" s="349"/>
      <c r="H382" s="349"/>
      <c r="I382" s="349"/>
      <c r="J382" s="350"/>
      <c r="K382" s="17">
        <v>812</v>
      </c>
      <c r="L382" s="17">
        <f t="shared" si="2"/>
        <v>85260</v>
      </c>
      <c r="M382" s="61"/>
      <c r="N382" s="61">
        <f t="shared" si="3"/>
        <v>812</v>
      </c>
      <c r="O382" s="62">
        <f t="shared" si="0"/>
        <v>0</v>
      </c>
      <c r="P382" s="61">
        <f t="shared" si="4"/>
        <v>85260</v>
      </c>
      <c r="Q382" s="62">
        <f t="shared" si="1"/>
        <v>0</v>
      </c>
    </row>
    <row r="383" spans="1:17">
      <c r="A383" s="327">
        <v>0</v>
      </c>
      <c r="B383" s="26">
        <v>154294</v>
      </c>
      <c r="C383" s="348" t="s">
        <v>3603</v>
      </c>
      <c r="D383" s="349"/>
      <c r="E383" s="349"/>
      <c r="F383" s="349"/>
      <c r="G383" s="349"/>
      <c r="H383" s="349"/>
      <c r="I383" s="349"/>
      <c r="J383" s="350"/>
      <c r="K383" s="17">
        <v>956</v>
      </c>
      <c r="L383" s="17">
        <f t="shared" si="2"/>
        <v>100380</v>
      </c>
      <c r="M383" s="61"/>
      <c r="N383" s="61">
        <f t="shared" si="3"/>
        <v>956</v>
      </c>
      <c r="O383" s="62">
        <f t="shared" si="0"/>
        <v>0</v>
      </c>
      <c r="P383" s="61">
        <f t="shared" si="4"/>
        <v>100380</v>
      </c>
      <c r="Q383" s="62">
        <f t="shared" si="1"/>
        <v>0</v>
      </c>
    </row>
    <row r="384" spans="1:17">
      <c r="A384" s="327">
        <v>0</v>
      </c>
      <c r="B384" s="26">
        <v>154302</v>
      </c>
      <c r="C384" s="348" t="s">
        <v>3604</v>
      </c>
      <c r="D384" s="349"/>
      <c r="E384" s="349"/>
      <c r="F384" s="349"/>
      <c r="G384" s="349"/>
      <c r="H384" s="349"/>
      <c r="I384" s="349"/>
      <c r="J384" s="350"/>
      <c r="K384" s="17">
        <v>1026</v>
      </c>
      <c r="L384" s="17">
        <f t="shared" si="2"/>
        <v>107730</v>
      </c>
      <c r="M384" s="61"/>
      <c r="N384" s="61">
        <f t="shared" si="3"/>
        <v>1026</v>
      </c>
      <c r="O384" s="62">
        <f t="shared" si="0"/>
        <v>0</v>
      </c>
      <c r="P384" s="61">
        <f t="shared" si="4"/>
        <v>107730</v>
      </c>
      <c r="Q384" s="62">
        <f t="shared" si="1"/>
        <v>0</v>
      </c>
    </row>
    <row r="385" spans="1:17">
      <c r="A385" s="327">
        <v>0</v>
      </c>
      <c r="B385" s="26">
        <v>154310</v>
      </c>
      <c r="C385" s="348" t="s">
        <v>3605</v>
      </c>
      <c r="D385" s="349"/>
      <c r="E385" s="349"/>
      <c r="F385" s="349"/>
      <c r="G385" s="349"/>
      <c r="H385" s="349"/>
      <c r="I385" s="349"/>
      <c r="J385" s="350"/>
      <c r="K385" s="17">
        <v>1122</v>
      </c>
      <c r="L385" s="17">
        <f t="shared" si="2"/>
        <v>117810</v>
      </c>
      <c r="M385" s="61"/>
      <c r="N385" s="61">
        <f t="shared" si="3"/>
        <v>1122</v>
      </c>
      <c r="O385" s="62">
        <f t="shared" si="0"/>
        <v>0</v>
      </c>
      <c r="P385" s="61">
        <f t="shared" si="4"/>
        <v>117810</v>
      </c>
      <c r="Q385" s="62">
        <f t="shared" si="1"/>
        <v>0</v>
      </c>
    </row>
    <row r="386" spans="1:17">
      <c r="A386" s="327">
        <v>0</v>
      </c>
      <c r="B386" s="26">
        <v>154286</v>
      </c>
      <c r="C386" s="348" t="s">
        <v>3606</v>
      </c>
      <c r="D386" s="349"/>
      <c r="E386" s="349"/>
      <c r="F386" s="349"/>
      <c r="G386" s="349"/>
      <c r="H386" s="349"/>
      <c r="I386" s="349"/>
      <c r="J386" s="350"/>
      <c r="K386" s="17">
        <v>1025</v>
      </c>
      <c r="L386" s="17">
        <f t="shared" si="2"/>
        <v>107625</v>
      </c>
      <c r="M386" s="61"/>
      <c r="N386" s="61">
        <f t="shared" si="3"/>
        <v>1025</v>
      </c>
      <c r="O386" s="62">
        <f t="shared" si="0"/>
        <v>0</v>
      </c>
      <c r="P386" s="61">
        <f t="shared" si="4"/>
        <v>107625</v>
      </c>
      <c r="Q386" s="62">
        <f t="shared" si="1"/>
        <v>0</v>
      </c>
    </row>
    <row r="387" spans="1:17">
      <c r="A387" s="327">
        <v>0</v>
      </c>
      <c r="B387" s="26">
        <v>178533</v>
      </c>
      <c r="C387" s="348" t="s">
        <v>3619</v>
      </c>
      <c r="D387" s="349"/>
      <c r="E387" s="349"/>
      <c r="F387" s="349"/>
      <c r="G387" s="349"/>
      <c r="H387" s="349"/>
      <c r="I387" s="349"/>
      <c r="J387" s="350"/>
      <c r="K387" s="17">
        <v>863</v>
      </c>
      <c r="L387" s="17">
        <f t="shared" si="2"/>
        <v>90615</v>
      </c>
      <c r="M387" s="61"/>
      <c r="N387" s="61">
        <f t="shared" si="3"/>
        <v>863</v>
      </c>
      <c r="O387" s="62">
        <f t="shared" si="0"/>
        <v>0</v>
      </c>
      <c r="P387" s="61">
        <f t="shared" si="4"/>
        <v>90615</v>
      </c>
      <c r="Q387" s="62">
        <f t="shared" si="1"/>
        <v>0</v>
      </c>
    </row>
    <row r="388" spans="1:17">
      <c r="A388" s="327">
        <v>0</v>
      </c>
      <c r="B388" s="26">
        <v>185520</v>
      </c>
      <c r="C388" s="348" t="s">
        <v>3620</v>
      </c>
      <c r="D388" s="349"/>
      <c r="E388" s="349"/>
      <c r="F388" s="349"/>
      <c r="G388" s="349"/>
      <c r="H388" s="349"/>
      <c r="I388" s="349"/>
      <c r="J388" s="350"/>
      <c r="K388" s="17">
        <v>827</v>
      </c>
      <c r="L388" s="17">
        <f t="shared" si="2"/>
        <v>86835</v>
      </c>
      <c r="M388" s="61"/>
      <c r="N388" s="61">
        <f t="shared" si="3"/>
        <v>827</v>
      </c>
      <c r="O388" s="62">
        <f t="shared" si="0"/>
        <v>0</v>
      </c>
      <c r="P388" s="61">
        <f t="shared" si="4"/>
        <v>86835</v>
      </c>
      <c r="Q388" s="62">
        <f t="shared" si="1"/>
        <v>0</v>
      </c>
    </row>
    <row r="389" spans="1:17">
      <c r="A389" s="327">
        <v>0</v>
      </c>
      <c r="B389" s="26">
        <v>196162</v>
      </c>
      <c r="C389" s="348" t="s">
        <v>4106</v>
      </c>
      <c r="D389" s="349"/>
      <c r="E389" s="349"/>
      <c r="F389" s="349"/>
      <c r="G389" s="349"/>
      <c r="H389" s="349"/>
      <c r="I389" s="349"/>
      <c r="J389" s="350"/>
      <c r="K389" s="17">
        <v>739</v>
      </c>
      <c r="L389" s="17">
        <f t="shared" si="2"/>
        <v>77595</v>
      </c>
      <c r="M389" s="61"/>
      <c r="N389" s="61">
        <f t="shared" si="3"/>
        <v>739</v>
      </c>
      <c r="O389" s="62">
        <f t="shared" si="0"/>
        <v>0</v>
      </c>
      <c r="P389" s="61">
        <f t="shared" si="4"/>
        <v>77595</v>
      </c>
      <c r="Q389" s="62">
        <f t="shared" si="1"/>
        <v>0</v>
      </c>
    </row>
    <row r="390" spans="1:17">
      <c r="A390" s="327">
        <v>0</v>
      </c>
      <c r="B390" s="26">
        <v>196170</v>
      </c>
      <c r="C390" s="348" t="s">
        <v>4107</v>
      </c>
      <c r="D390" s="349"/>
      <c r="E390" s="349"/>
      <c r="F390" s="349"/>
      <c r="G390" s="349"/>
      <c r="H390" s="349"/>
      <c r="I390" s="349"/>
      <c r="J390" s="350"/>
      <c r="K390" s="17">
        <v>744</v>
      </c>
      <c r="L390" s="17">
        <f t="shared" si="2"/>
        <v>78120</v>
      </c>
      <c r="M390" s="61"/>
      <c r="N390" s="61">
        <f t="shared" si="3"/>
        <v>744</v>
      </c>
      <c r="O390" s="62">
        <f t="shared" si="0"/>
        <v>0</v>
      </c>
      <c r="P390" s="61">
        <f t="shared" si="4"/>
        <v>78120</v>
      </c>
      <c r="Q390" s="62">
        <f t="shared" si="1"/>
        <v>0</v>
      </c>
    </row>
    <row r="391" spans="1:17">
      <c r="A391" s="327">
        <v>0</v>
      </c>
      <c r="B391" s="26">
        <v>196188</v>
      </c>
      <c r="C391" s="348" t="s">
        <v>4108</v>
      </c>
      <c r="D391" s="349"/>
      <c r="E391" s="349"/>
      <c r="F391" s="349"/>
      <c r="G391" s="349"/>
      <c r="H391" s="349"/>
      <c r="I391" s="349"/>
      <c r="J391" s="350"/>
      <c r="K391" s="17">
        <v>837</v>
      </c>
      <c r="L391" s="17">
        <f t="shared" si="2"/>
        <v>87885</v>
      </c>
      <c r="M391" s="61"/>
      <c r="N391" s="61">
        <f t="shared" si="3"/>
        <v>837</v>
      </c>
      <c r="O391" s="62">
        <f t="shared" si="0"/>
        <v>0</v>
      </c>
      <c r="P391" s="61">
        <f t="shared" si="4"/>
        <v>87885</v>
      </c>
      <c r="Q391" s="62">
        <f t="shared" si="1"/>
        <v>0</v>
      </c>
    </row>
    <row r="392" spans="1:17">
      <c r="A392" s="327"/>
      <c r="B392" s="26"/>
      <c r="C392" s="348"/>
      <c r="D392" s="349"/>
      <c r="E392" s="349"/>
      <c r="F392" s="349"/>
      <c r="G392" s="349"/>
      <c r="H392" s="349"/>
      <c r="I392" s="349"/>
      <c r="J392" s="350"/>
      <c r="K392" s="17"/>
      <c r="L392" s="17"/>
      <c r="M392" s="61"/>
      <c r="N392" s="61"/>
      <c r="O392" s="62"/>
      <c r="P392" s="61"/>
      <c r="Q392" s="62"/>
    </row>
    <row r="393" spans="1:17" ht="12" customHeight="1">
      <c r="A393" s="327">
        <v>0</v>
      </c>
      <c r="B393" s="26">
        <v>154435</v>
      </c>
      <c r="C393" s="348" t="s">
        <v>3607</v>
      </c>
      <c r="D393" s="349"/>
      <c r="E393" s="349"/>
      <c r="F393" s="349"/>
      <c r="G393" s="349"/>
      <c r="H393" s="349"/>
      <c r="I393" s="349"/>
      <c r="J393" s="350"/>
      <c r="K393" s="17">
        <v>613</v>
      </c>
      <c r="L393" s="17">
        <f t="shared" ref="L393:L404" si="5">ROUND(K393*Курс_EUR,0)</f>
        <v>64365</v>
      </c>
      <c r="M393" s="61"/>
      <c r="N393" s="61">
        <f t="shared" ref="N393:N404" si="6">K393*(1-Скидка_SATA)</f>
        <v>613</v>
      </c>
      <c r="O393" s="62">
        <f t="shared" si="0"/>
        <v>0</v>
      </c>
      <c r="P393" s="61">
        <f t="shared" ref="P393:P404" si="7">L393*(1-Скидка_SATA)</f>
        <v>64365</v>
      </c>
      <c r="Q393" s="62">
        <f t="shared" si="1"/>
        <v>0</v>
      </c>
    </row>
    <row r="394" spans="1:17" ht="12" customHeight="1">
      <c r="A394" s="327">
        <v>0</v>
      </c>
      <c r="B394" s="26">
        <v>154443</v>
      </c>
      <c r="C394" s="348" t="s">
        <v>3608</v>
      </c>
      <c r="D394" s="349"/>
      <c r="E394" s="349"/>
      <c r="F394" s="349"/>
      <c r="G394" s="349"/>
      <c r="H394" s="349"/>
      <c r="I394" s="349"/>
      <c r="J394" s="350"/>
      <c r="K394" s="17">
        <v>700</v>
      </c>
      <c r="L394" s="17">
        <f t="shared" si="5"/>
        <v>73500</v>
      </c>
      <c r="M394" s="61"/>
      <c r="N394" s="61">
        <f t="shared" si="6"/>
        <v>700</v>
      </c>
      <c r="O394" s="62">
        <f t="shared" si="0"/>
        <v>0</v>
      </c>
      <c r="P394" s="61">
        <f t="shared" si="7"/>
        <v>73500</v>
      </c>
      <c r="Q394" s="62">
        <f t="shared" si="1"/>
        <v>0</v>
      </c>
    </row>
    <row r="395" spans="1:17" ht="12" customHeight="1">
      <c r="A395" s="327">
        <v>0</v>
      </c>
      <c r="B395" s="26">
        <v>154450</v>
      </c>
      <c r="C395" s="348" t="s">
        <v>3609</v>
      </c>
      <c r="D395" s="349"/>
      <c r="E395" s="349"/>
      <c r="F395" s="349"/>
      <c r="G395" s="349"/>
      <c r="H395" s="349"/>
      <c r="I395" s="349"/>
      <c r="J395" s="350"/>
      <c r="K395" s="17">
        <v>797</v>
      </c>
      <c r="L395" s="17">
        <f t="shared" si="5"/>
        <v>83685</v>
      </c>
      <c r="M395" s="61"/>
      <c r="N395" s="61">
        <f t="shared" si="6"/>
        <v>797</v>
      </c>
      <c r="O395" s="62">
        <f t="shared" si="0"/>
        <v>0</v>
      </c>
      <c r="P395" s="61">
        <f t="shared" si="7"/>
        <v>83685</v>
      </c>
      <c r="Q395" s="62">
        <f t="shared" si="1"/>
        <v>0</v>
      </c>
    </row>
    <row r="396" spans="1:17" ht="12" customHeight="1">
      <c r="A396" s="327">
        <v>0</v>
      </c>
      <c r="B396" s="26">
        <v>154476</v>
      </c>
      <c r="C396" s="348" t="s">
        <v>3610</v>
      </c>
      <c r="D396" s="349"/>
      <c r="E396" s="349"/>
      <c r="F396" s="349"/>
      <c r="G396" s="349"/>
      <c r="H396" s="349"/>
      <c r="I396" s="349"/>
      <c r="J396" s="350"/>
      <c r="K396" s="17">
        <v>560</v>
      </c>
      <c r="L396" s="17">
        <f t="shared" si="5"/>
        <v>58800</v>
      </c>
      <c r="M396" s="61"/>
      <c r="N396" s="61">
        <f t="shared" si="6"/>
        <v>560</v>
      </c>
      <c r="O396" s="62">
        <f t="shared" si="0"/>
        <v>0</v>
      </c>
      <c r="P396" s="61">
        <f t="shared" si="7"/>
        <v>58800</v>
      </c>
      <c r="Q396" s="62">
        <f t="shared" si="1"/>
        <v>0</v>
      </c>
    </row>
    <row r="397" spans="1:17" ht="12" customHeight="1">
      <c r="A397" s="327">
        <v>0</v>
      </c>
      <c r="B397" s="26">
        <v>154484</v>
      </c>
      <c r="C397" s="348" t="s">
        <v>3611</v>
      </c>
      <c r="D397" s="349"/>
      <c r="E397" s="349"/>
      <c r="F397" s="349"/>
      <c r="G397" s="349"/>
      <c r="H397" s="349"/>
      <c r="I397" s="349"/>
      <c r="J397" s="350"/>
      <c r="K397" s="17">
        <v>622</v>
      </c>
      <c r="L397" s="17">
        <f t="shared" si="5"/>
        <v>65310</v>
      </c>
      <c r="M397" s="61"/>
      <c r="N397" s="61">
        <f t="shared" si="6"/>
        <v>622</v>
      </c>
      <c r="O397" s="62">
        <f t="shared" si="0"/>
        <v>0</v>
      </c>
      <c r="P397" s="61">
        <f t="shared" si="7"/>
        <v>65310</v>
      </c>
      <c r="Q397" s="62">
        <f t="shared" si="1"/>
        <v>0</v>
      </c>
    </row>
    <row r="398" spans="1:17" ht="12" customHeight="1">
      <c r="A398" s="327">
        <v>0</v>
      </c>
      <c r="B398" s="26">
        <v>154492</v>
      </c>
      <c r="C398" s="348" t="s">
        <v>3612</v>
      </c>
      <c r="D398" s="349"/>
      <c r="E398" s="349"/>
      <c r="F398" s="349"/>
      <c r="G398" s="349"/>
      <c r="H398" s="349"/>
      <c r="I398" s="349"/>
      <c r="J398" s="350"/>
      <c r="K398" s="17">
        <v>817</v>
      </c>
      <c r="L398" s="17">
        <f t="shared" si="5"/>
        <v>85785</v>
      </c>
      <c r="M398" s="61"/>
      <c r="N398" s="61">
        <f t="shared" si="6"/>
        <v>817</v>
      </c>
      <c r="O398" s="62">
        <f t="shared" si="0"/>
        <v>0</v>
      </c>
      <c r="P398" s="61">
        <f t="shared" si="7"/>
        <v>85785</v>
      </c>
      <c r="Q398" s="62">
        <f t="shared" si="1"/>
        <v>0</v>
      </c>
    </row>
    <row r="399" spans="1:17" ht="12" customHeight="1">
      <c r="A399" s="327">
        <v>0</v>
      </c>
      <c r="B399" s="26">
        <v>154518</v>
      </c>
      <c r="C399" s="348" t="s">
        <v>3613</v>
      </c>
      <c r="D399" s="349"/>
      <c r="E399" s="349"/>
      <c r="F399" s="349"/>
      <c r="G399" s="349"/>
      <c r="H399" s="349"/>
      <c r="I399" s="349"/>
      <c r="J399" s="350"/>
      <c r="K399" s="17">
        <v>592</v>
      </c>
      <c r="L399" s="17">
        <f t="shared" si="5"/>
        <v>62160</v>
      </c>
      <c r="M399" s="61"/>
      <c r="N399" s="61">
        <f t="shared" si="6"/>
        <v>592</v>
      </c>
      <c r="O399" s="62">
        <f t="shared" si="0"/>
        <v>0</v>
      </c>
      <c r="P399" s="61">
        <f t="shared" si="7"/>
        <v>62160</v>
      </c>
      <c r="Q399" s="62">
        <f t="shared" si="1"/>
        <v>0</v>
      </c>
    </row>
    <row r="400" spans="1:17" ht="12" customHeight="1">
      <c r="A400" s="327">
        <v>0</v>
      </c>
      <c r="B400" s="26">
        <v>154526</v>
      </c>
      <c r="C400" s="348" t="s">
        <v>3614</v>
      </c>
      <c r="D400" s="349"/>
      <c r="E400" s="349"/>
      <c r="F400" s="349"/>
      <c r="G400" s="349"/>
      <c r="H400" s="349"/>
      <c r="I400" s="349"/>
      <c r="J400" s="350"/>
      <c r="K400" s="17">
        <v>804</v>
      </c>
      <c r="L400" s="17">
        <f t="shared" si="5"/>
        <v>84420</v>
      </c>
      <c r="M400" s="61"/>
      <c r="N400" s="61">
        <f t="shared" si="6"/>
        <v>804</v>
      </c>
      <c r="O400" s="62">
        <f t="shared" si="0"/>
        <v>0</v>
      </c>
      <c r="P400" s="61">
        <f t="shared" si="7"/>
        <v>84420</v>
      </c>
      <c r="Q400" s="62">
        <f t="shared" si="1"/>
        <v>0</v>
      </c>
    </row>
    <row r="401" spans="1:17" ht="12" customHeight="1">
      <c r="A401" s="327">
        <v>0</v>
      </c>
      <c r="B401" s="26">
        <v>154534</v>
      </c>
      <c r="C401" s="348" t="s">
        <v>3615</v>
      </c>
      <c r="D401" s="349"/>
      <c r="E401" s="349"/>
      <c r="F401" s="349"/>
      <c r="G401" s="349"/>
      <c r="H401" s="349"/>
      <c r="I401" s="349"/>
      <c r="J401" s="350"/>
      <c r="K401" s="17">
        <v>769</v>
      </c>
      <c r="L401" s="17">
        <f t="shared" si="5"/>
        <v>80745</v>
      </c>
      <c r="M401" s="61"/>
      <c r="N401" s="61">
        <f t="shared" si="6"/>
        <v>769</v>
      </c>
      <c r="O401" s="62">
        <f t="shared" ref="O401:O464" si="8">N401*M401</f>
        <v>0</v>
      </c>
      <c r="P401" s="61">
        <f t="shared" si="7"/>
        <v>80745</v>
      </c>
      <c r="Q401" s="62">
        <f t="shared" ref="Q401:Q464" si="9">M401*P401</f>
        <v>0</v>
      </c>
    </row>
    <row r="402" spans="1:17" ht="12" customHeight="1">
      <c r="A402" s="327">
        <v>0</v>
      </c>
      <c r="B402" s="26">
        <v>154559</v>
      </c>
      <c r="C402" s="348" t="s">
        <v>3616</v>
      </c>
      <c r="D402" s="349"/>
      <c r="E402" s="349"/>
      <c r="F402" s="349"/>
      <c r="G402" s="349"/>
      <c r="H402" s="349"/>
      <c r="I402" s="349"/>
      <c r="J402" s="350"/>
      <c r="K402" s="17">
        <v>942</v>
      </c>
      <c r="L402" s="17">
        <f t="shared" si="5"/>
        <v>98910</v>
      </c>
      <c r="M402" s="61"/>
      <c r="N402" s="61">
        <f t="shared" si="6"/>
        <v>942</v>
      </c>
      <c r="O402" s="62">
        <f t="shared" si="8"/>
        <v>0</v>
      </c>
      <c r="P402" s="61">
        <f t="shared" si="7"/>
        <v>98910</v>
      </c>
      <c r="Q402" s="62">
        <f t="shared" si="9"/>
        <v>0</v>
      </c>
    </row>
    <row r="403" spans="1:17" ht="12" customHeight="1">
      <c r="A403" s="327">
        <v>0</v>
      </c>
      <c r="B403" s="26">
        <v>154567</v>
      </c>
      <c r="C403" s="348" t="s">
        <v>3617</v>
      </c>
      <c r="D403" s="349"/>
      <c r="E403" s="349"/>
      <c r="F403" s="349"/>
      <c r="G403" s="349"/>
      <c r="H403" s="349"/>
      <c r="I403" s="349"/>
      <c r="J403" s="350"/>
      <c r="K403" s="17">
        <v>1041</v>
      </c>
      <c r="L403" s="17">
        <f t="shared" si="5"/>
        <v>109305</v>
      </c>
      <c r="M403" s="61"/>
      <c r="N403" s="61">
        <f t="shared" si="6"/>
        <v>1041</v>
      </c>
      <c r="O403" s="62">
        <f t="shared" si="8"/>
        <v>0</v>
      </c>
      <c r="P403" s="61">
        <f t="shared" si="7"/>
        <v>109305</v>
      </c>
      <c r="Q403" s="62">
        <f t="shared" si="9"/>
        <v>0</v>
      </c>
    </row>
    <row r="404" spans="1:17" ht="12" customHeight="1" thickBot="1">
      <c r="A404" s="327">
        <v>0</v>
      </c>
      <c r="B404" s="26">
        <v>154575</v>
      </c>
      <c r="C404" s="348" t="s">
        <v>3618</v>
      </c>
      <c r="D404" s="349"/>
      <c r="E404" s="349"/>
      <c r="F404" s="349"/>
      <c r="G404" s="349"/>
      <c r="H404" s="349"/>
      <c r="I404" s="349"/>
      <c r="J404" s="350"/>
      <c r="K404" s="17">
        <v>1122</v>
      </c>
      <c r="L404" s="17">
        <f t="shared" si="5"/>
        <v>117810</v>
      </c>
      <c r="M404" s="61"/>
      <c r="N404" s="61">
        <f t="shared" si="6"/>
        <v>1122</v>
      </c>
      <c r="O404" s="62">
        <f t="shared" si="8"/>
        <v>0</v>
      </c>
      <c r="P404" s="61">
        <f t="shared" si="7"/>
        <v>117810</v>
      </c>
      <c r="Q404" s="62">
        <f t="shared" si="9"/>
        <v>0</v>
      </c>
    </row>
    <row r="405" spans="1:17" ht="12" customHeight="1">
      <c r="A405" s="327"/>
      <c r="B405" s="351" t="s">
        <v>3460</v>
      </c>
      <c r="C405" s="351"/>
      <c r="D405" s="351"/>
      <c r="E405" s="351"/>
      <c r="F405" s="351"/>
      <c r="G405" s="351"/>
      <c r="H405" s="351"/>
      <c r="I405" s="351"/>
      <c r="J405" s="351"/>
      <c r="K405" s="352"/>
      <c r="L405" s="291"/>
      <c r="M405" s="61"/>
      <c r="N405" s="61"/>
      <c r="O405" s="62"/>
      <c r="P405" s="61"/>
      <c r="Q405" s="62"/>
    </row>
    <row r="406" spans="1:17" ht="12" customHeight="1">
      <c r="A406" s="327">
        <v>0</v>
      </c>
      <c r="B406" s="26">
        <v>4002</v>
      </c>
      <c r="C406" s="348" t="s">
        <v>3461</v>
      </c>
      <c r="D406" s="349"/>
      <c r="E406" s="349"/>
      <c r="F406" s="349"/>
      <c r="G406" s="349"/>
      <c r="H406" s="349"/>
      <c r="I406" s="349"/>
      <c r="J406" s="350"/>
      <c r="K406" s="17">
        <v>93</v>
      </c>
      <c r="L406" s="17">
        <f t="shared" ref="L406:L430" si="10">ROUND(K406*Курс_EUR,0)</f>
        <v>9765</v>
      </c>
      <c r="M406" s="61"/>
      <c r="N406" s="61">
        <f t="shared" ref="N406:N430" si="11">K406*(1-Скидка_SATA)</f>
        <v>93</v>
      </c>
      <c r="O406" s="62">
        <f t="shared" si="8"/>
        <v>0</v>
      </c>
      <c r="P406" s="61">
        <f t="shared" ref="P406:P430" si="12">L406*(1-Скидка_SATA)</f>
        <v>9765</v>
      </c>
      <c r="Q406" s="62">
        <f t="shared" si="9"/>
        <v>0</v>
      </c>
    </row>
    <row r="407" spans="1:17" ht="12" customHeight="1">
      <c r="A407" s="327">
        <v>0</v>
      </c>
      <c r="B407" s="26">
        <v>27771</v>
      </c>
      <c r="C407" s="348" t="s">
        <v>3462</v>
      </c>
      <c r="D407" s="349"/>
      <c r="E407" s="349"/>
      <c r="F407" s="349"/>
      <c r="G407" s="349"/>
      <c r="H407" s="349"/>
      <c r="I407" s="349"/>
      <c r="J407" s="350"/>
      <c r="K407" s="17">
        <v>131</v>
      </c>
      <c r="L407" s="17">
        <f t="shared" si="10"/>
        <v>13755</v>
      </c>
      <c r="M407" s="61"/>
      <c r="N407" s="61">
        <f t="shared" si="11"/>
        <v>131</v>
      </c>
      <c r="O407" s="62">
        <f t="shared" si="8"/>
        <v>0</v>
      </c>
      <c r="P407" s="61">
        <f t="shared" si="12"/>
        <v>13755</v>
      </c>
      <c r="Q407" s="62">
        <f t="shared" si="9"/>
        <v>0</v>
      </c>
    </row>
    <row r="408" spans="1:17" ht="12" customHeight="1">
      <c r="A408" s="327">
        <v>0</v>
      </c>
      <c r="B408" s="26">
        <v>123513</v>
      </c>
      <c r="C408" s="348" t="s">
        <v>3463</v>
      </c>
      <c r="D408" s="349"/>
      <c r="E408" s="349"/>
      <c r="F408" s="349"/>
      <c r="G408" s="349"/>
      <c r="H408" s="349"/>
      <c r="I408" s="349"/>
      <c r="J408" s="350"/>
      <c r="K408" s="290">
        <v>55.3</v>
      </c>
      <c r="L408" s="17">
        <f t="shared" si="10"/>
        <v>5807</v>
      </c>
      <c r="M408" s="61"/>
      <c r="N408" s="61">
        <f t="shared" si="11"/>
        <v>55.3</v>
      </c>
      <c r="O408" s="62">
        <f t="shared" si="8"/>
        <v>0</v>
      </c>
      <c r="P408" s="61">
        <f t="shared" si="12"/>
        <v>5807</v>
      </c>
      <c r="Q408" s="62">
        <f t="shared" si="9"/>
        <v>0</v>
      </c>
    </row>
    <row r="409" spans="1:17" ht="12" customHeight="1">
      <c r="A409" s="327">
        <v>0</v>
      </c>
      <c r="B409" s="26">
        <v>133967</v>
      </c>
      <c r="C409" s="348" t="s">
        <v>3464</v>
      </c>
      <c r="D409" s="349"/>
      <c r="E409" s="349"/>
      <c r="F409" s="349"/>
      <c r="G409" s="349"/>
      <c r="H409" s="349"/>
      <c r="I409" s="349"/>
      <c r="J409" s="350"/>
      <c r="K409" s="116">
        <v>12.88</v>
      </c>
      <c r="L409" s="17">
        <f t="shared" si="10"/>
        <v>1352</v>
      </c>
      <c r="M409" s="61"/>
      <c r="N409" s="61">
        <f t="shared" si="11"/>
        <v>12.88</v>
      </c>
      <c r="O409" s="62">
        <f t="shared" si="8"/>
        <v>0</v>
      </c>
      <c r="P409" s="61">
        <f t="shared" si="12"/>
        <v>1352</v>
      </c>
      <c r="Q409" s="62">
        <f t="shared" si="9"/>
        <v>0</v>
      </c>
    </row>
    <row r="410" spans="1:17" ht="12" customHeight="1">
      <c r="A410" s="327">
        <v>0</v>
      </c>
      <c r="B410" s="26">
        <v>160846</v>
      </c>
      <c r="C410" s="348" t="s">
        <v>3465</v>
      </c>
      <c r="D410" s="349"/>
      <c r="E410" s="349"/>
      <c r="F410" s="349"/>
      <c r="G410" s="349"/>
      <c r="H410" s="349"/>
      <c r="I410" s="349"/>
      <c r="J410" s="350"/>
      <c r="K410" s="17">
        <v>359</v>
      </c>
      <c r="L410" s="17">
        <f t="shared" si="10"/>
        <v>37695</v>
      </c>
      <c r="M410" s="61"/>
      <c r="N410" s="61">
        <f t="shared" si="11"/>
        <v>359</v>
      </c>
      <c r="O410" s="62">
        <f t="shared" si="8"/>
        <v>0</v>
      </c>
      <c r="P410" s="61">
        <f t="shared" si="12"/>
        <v>37695</v>
      </c>
      <c r="Q410" s="62">
        <f t="shared" si="9"/>
        <v>0</v>
      </c>
    </row>
    <row r="411" spans="1:17" ht="12" customHeight="1">
      <c r="A411" s="327">
        <v>0</v>
      </c>
      <c r="B411" s="26">
        <v>160879</v>
      </c>
      <c r="C411" s="348" t="s">
        <v>3466</v>
      </c>
      <c r="D411" s="349"/>
      <c r="E411" s="349"/>
      <c r="F411" s="349"/>
      <c r="G411" s="349"/>
      <c r="H411" s="349"/>
      <c r="I411" s="349"/>
      <c r="J411" s="350"/>
      <c r="K411" s="17">
        <v>359</v>
      </c>
      <c r="L411" s="17">
        <f t="shared" si="10"/>
        <v>37695</v>
      </c>
      <c r="M411" s="61"/>
      <c r="N411" s="61">
        <f t="shared" si="11"/>
        <v>359</v>
      </c>
      <c r="O411" s="62">
        <f t="shared" si="8"/>
        <v>0</v>
      </c>
      <c r="P411" s="61">
        <f t="shared" si="12"/>
        <v>37695</v>
      </c>
      <c r="Q411" s="62">
        <f t="shared" si="9"/>
        <v>0</v>
      </c>
    </row>
    <row r="412" spans="1:17" ht="12" customHeight="1">
      <c r="A412" s="327">
        <v>0</v>
      </c>
      <c r="B412" s="26">
        <v>160689</v>
      </c>
      <c r="C412" s="348" t="s">
        <v>634</v>
      </c>
      <c r="D412" s="349"/>
      <c r="E412" s="349"/>
      <c r="F412" s="349"/>
      <c r="G412" s="349"/>
      <c r="H412" s="349"/>
      <c r="I412" s="349"/>
      <c r="J412" s="350"/>
      <c r="K412" s="17">
        <v>289</v>
      </c>
      <c r="L412" s="17">
        <f t="shared" si="10"/>
        <v>30345</v>
      </c>
      <c r="M412" s="61"/>
      <c r="N412" s="61">
        <f t="shared" si="11"/>
        <v>289</v>
      </c>
      <c r="O412" s="62">
        <f t="shared" si="8"/>
        <v>0</v>
      </c>
      <c r="P412" s="61">
        <f t="shared" si="12"/>
        <v>30345</v>
      </c>
      <c r="Q412" s="62">
        <f t="shared" si="9"/>
        <v>0</v>
      </c>
    </row>
    <row r="413" spans="1:17" ht="12" customHeight="1">
      <c r="A413" s="327">
        <v>0</v>
      </c>
      <c r="B413" s="26">
        <v>160788</v>
      </c>
      <c r="C413" s="348" t="s">
        <v>3467</v>
      </c>
      <c r="D413" s="349"/>
      <c r="E413" s="349"/>
      <c r="F413" s="349"/>
      <c r="G413" s="349"/>
      <c r="H413" s="349"/>
      <c r="I413" s="349"/>
      <c r="J413" s="350"/>
      <c r="K413" s="17">
        <v>113</v>
      </c>
      <c r="L413" s="17">
        <f t="shared" si="10"/>
        <v>11865</v>
      </c>
      <c r="M413" s="61"/>
      <c r="N413" s="61">
        <f t="shared" si="11"/>
        <v>113</v>
      </c>
      <c r="O413" s="62">
        <f t="shared" si="8"/>
        <v>0</v>
      </c>
      <c r="P413" s="61">
        <f t="shared" si="12"/>
        <v>11865</v>
      </c>
      <c r="Q413" s="62">
        <f t="shared" si="9"/>
        <v>0</v>
      </c>
    </row>
    <row r="414" spans="1:17" ht="12" customHeight="1">
      <c r="A414" s="327">
        <v>0</v>
      </c>
      <c r="B414" s="26">
        <v>160796</v>
      </c>
      <c r="C414" s="348" t="s">
        <v>3468</v>
      </c>
      <c r="D414" s="349"/>
      <c r="E414" s="349"/>
      <c r="F414" s="349"/>
      <c r="G414" s="349"/>
      <c r="H414" s="349"/>
      <c r="I414" s="349"/>
      <c r="J414" s="350"/>
      <c r="K414" s="17">
        <v>222</v>
      </c>
      <c r="L414" s="17">
        <f t="shared" si="10"/>
        <v>23310</v>
      </c>
      <c r="M414" s="61"/>
      <c r="N414" s="61">
        <f t="shared" si="11"/>
        <v>222</v>
      </c>
      <c r="O414" s="62">
        <f t="shared" si="8"/>
        <v>0</v>
      </c>
      <c r="P414" s="61">
        <f t="shared" si="12"/>
        <v>23310</v>
      </c>
      <c r="Q414" s="62">
        <f t="shared" si="9"/>
        <v>0</v>
      </c>
    </row>
    <row r="415" spans="1:17" ht="12" customHeight="1">
      <c r="A415" s="327">
        <v>0</v>
      </c>
      <c r="B415" s="26">
        <v>160861</v>
      </c>
      <c r="C415" s="348" t="s">
        <v>3469</v>
      </c>
      <c r="D415" s="349"/>
      <c r="E415" s="349"/>
      <c r="F415" s="349"/>
      <c r="G415" s="349"/>
      <c r="H415" s="349"/>
      <c r="I415" s="349"/>
      <c r="J415" s="350"/>
      <c r="K415" s="17">
        <v>113</v>
      </c>
      <c r="L415" s="17">
        <f t="shared" si="10"/>
        <v>11865</v>
      </c>
      <c r="M415" s="61"/>
      <c r="N415" s="61">
        <f t="shared" si="11"/>
        <v>113</v>
      </c>
      <c r="O415" s="62">
        <f t="shared" si="8"/>
        <v>0</v>
      </c>
      <c r="P415" s="61">
        <f t="shared" si="12"/>
        <v>11865</v>
      </c>
      <c r="Q415" s="62">
        <f t="shared" si="9"/>
        <v>0</v>
      </c>
    </row>
    <row r="416" spans="1:17" ht="12" customHeight="1">
      <c r="A416" s="327">
        <v>0</v>
      </c>
      <c r="B416" s="26">
        <v>160739</v>
      </c>
      <c r="C416" s="348" t="s">
        <v>3470</v>
      </c>
      <c r="D416" s="349"/>
      <c r="E416" s="349"/>
      <c r="F416" s="349"/>
      <c r="G416" s="349"/>
      <c r="H416" s="349"/>
      <c r="I416" s="349"/>
      <c r="J416" s="350"/>
      <c r="K416" s="290">
        <v>48.3</v>
      </c>
      <c r="L416" s="17">
        <f t="shared" si="10"/>
        <v>5072</v>
      </c>
      <c r="M416" s="61"/>
      <c r="N416" s="61">
        <f t="shared" si="11"/>
        <v>48.3</v>
      </c>
      <c r="O416" s="62">
        <f t="shared" si="8"/>
        <v>0</v>
      </c>
      <c r="P416" s="61">
        <f t="shared" si="12"/>
        <v>5072</v>
      </c>
      <c r="Q416" s="62">
        <f t="shared" si="9"/>
        <v>0</v>
      </c>
    </row>
    <row r="417" spans="1:17" ht="12" customHeight="1">
      <c r="A417" s="327">
        <v>0</v>
      </c>
      <c r="B417" s="26">
        <v>195214</v>
      </c>
      <c r="C417" s="348" t="s">
        <v>3471</v>
      </c>
      <c r="D417" s="349"/>
      <c r="E417" s="349"/>
      <c r="F417" s="349"/>
      <c r="G417" s="349"/>
      <c r="H417" s="349"/>
      <c r="I417" s="349"/>
      <c r="J417" s="350"/>
      <c r="K417" s="17">
        <v>392</v>
      </c>
      <c r="L417" s="17">
        <f t="shared" si="10"/>
        <v>41160</v>
      </c>
      <c r="M417" s="61"/>
      <c r="N417" s="61">
        <f t="shared" si="11"/>
        <v>392</v>
      </c>
      <c r="O417" s="62">
        <f t="shared" si="8"/>
        <v>0</v>
      </c>
      <c r="P417" s="61">
        <f t="shared" si="12"/>
        <v>41160</v>
      </c>
      <c r="Q417" s="62">
        <f t="shared" si="9"/>
        <v>0</v>
      </c>
    </row>
    <row r="418" spans="1:17" ht="12" customHeight="1">
      <c r="A418" s="327">
        <v>0</v>
      </c>
      <c r="B418" s="26">
        <v>195230</v>
      </c>
      <c r="C418" s="348" t="s">
        <v>3472</v>
      </c>
      <c r="D418" s="349"/>
      <c r="E418" s="349"/>
      <c r="F418" s="349"/>
      <c r="G418" s="349"/>
      <c r="H418" s="349"/>
      <c r="I418" s="349"/>
      <c r="J418" s="350"/>
      <c r="K418" s="17">
        <v>131</v>
      </c>
      <c r="L418" s="17">
        <f t="shared" si="10"/>
        <v>13755</v>
      </c>
      <c r="M418" s="61"/>
      <c r="N418" s="61">
        <f t="shared" si="11"/>
        <v>131</v>
      </c>
      <c r="O418" s="62">
        <f t="shared" si="8"/>
        <v>0</v>
      </c>
      <c r="P418" s="61">
        <f t="shared" si="12"/>
        <v>13755</v>
      </c>
      <c r="Q418" s="62">
        <f t="shared" si="9"/>
        <v>0</v>
      </c>
    </row>
    <row r="419" spans="1:17" ht="12" customHeight="1">
      <c r="A419" s="327">
        <v>0</v>
      </c>
      <c r="B419" s="26">
        <v>195925</v>
      </c>
      <c r="C419" s="348" t="s">
        <v>3473</v>
      </c>
      <c r="D419" s="349"/>
      <c r="E419" s="349"/>
      <c r="F419" s="349"/>
      <c r="G419" s="349"/>
      <c r="H419" s="349"/>
      <c r="I419" s="349"/>
      <c r="J419" s="350"/>
      <c r="K419" s="290">
        <v>20.6</v>
      </c>
      <c r="L419" s="17">
        <f t="shared" si="10"/>
        <v>2163</v>
      </c>
      <c r="M419" s="61"/>
      <c r="N419" s="61">
        <f t="shared" si="11"/>
        <v>20.6</v>
      </c>
      <c r="O419" s="62">
        <f t="shared" si="8"/>
        <v>0</v>
      </c>
      <c r="P419" s="61">
        <f t="shared" si="12"/>
        <v>2163</v>
      </c>
      <c r="Q419" s="62">
        <f t="shared" si="9"/>
        <v>0</v>
      </c>
    </row>
    <row r="420" spans="1:17" ht="12" customHeight="1">
      <c r="A420" s="327">
        <v>0</v>
      </c>
      <c r="B420" s="26">
        <v>211540</v>
      </c>
      <c r="C420" s="348" t="s">
        <v>3474</v>
      </c>
      <c r="D420" s="349"/>
      <c r="E420" s="349"/>
      <c r="F420" s="349"/>
      <c r="G420" s="349"/>
      <c r="H420" s="349"/>
      <c r="I420" s="349"/>
      <c r="J420" s="350"/>
      <c r="K420" s="17">
        <v>373</v>
      </c>
      <c r="L420" s="17">
        <f t="shared" si="10"/>
        <v>39165</v>
      </c>
      <c r="M420" s="61"/>
      <c r="N420" s="61">
        <f t="shared" si="11"/>
        <v>373</v>
      </c>
      <c r="O420" s="62">
        <f t="shared" si="8"/>
        <v>0</v>
      </c>
      <c r="P420" s="61">
        <f t="shared" si="12"/>
        <v>39165</v>
      </c>
      <c r="Q420" s="62">
        <f t="shared" si="9"/>
        <v>0</v>
      </c>
    </row>
    <row r="421" spans="1:17" ht="12" customHeight="1">
      <c r="A421" s="327">
        <v>0</v>
      </c>
      <c r="B421" s="26">
        <v>1031723</v>
      </c>
      <c r="C421" s="348" t="s">
        <v>3475</v>
      </c>
      <c r="D421" s="349"/>
      <c r="E421" s="349"/>
      <c r="F421" s="349"/>
      <c r="G421" s="349"/>
      <c r="H421" s="349"/>
      <c r="I421" s="349"/>
      <c r="J421" s="350"/>
      <c r="K421" s="17">
        <v>373</v>
      </c>
      <c r="L421" s="17">
        <f t="shared" si="10"/>
        <v>39165</v>
      </c>
      <c r="M421" s="61"/>
      <c r="N421" s="61">
        <f t="shared" si="11"/>
        <v>373</v>
      </c>
      <c r="O421" s="62">
        <f t="shared" si="8"/>
        <v>0</v>
      </c>
      <c r="P421" s="61">
        <f t="shared" si="12"/>
        <v>39165</v>
      </c>
      <c r="Q421" s="62">
        <f t="shared" si="9"/>
        <v>0</v>
      </c>
    </row>
    <row r="422" spans="1:17" ht="12" customHeight="1">
      <c r="A422" s="327">
        <v>0</v>
      </c>
      <c r="B422" s="26">
        <v>211565</v>
      </c>
      <c r="C422" s="348" t="s">
        <v>3476</v>
      </c>
      <c r="D422" s="349"/>
      <c r="E422" s="349"/>
      <c r="F422" s="349"/>
      <c r="G422" s="349"/>
      <c r="H422" s="349"/>
      <c r="I422" s="349"/>
      <c r="J422" s="350"/>
      <c r="K422" s="17">
        <v>116</v>
      </c>
      <c r="L422" s="17">
        <f t="shared" si="10"/>
        <v>12180</v>
      </c>
      <c r="M422" s="61"/>
      <c r="N422" s="61">
        <f t="shared" si="11"/>
        <v>116</v>
      </c>
      <c r="O422" s="62">
        <f t="shared" si="8"/>
        <v>0</v>
      </c>
      <c r="P422" s="61">
        <f t="shared" si="12"/>
        <v>12180</v>
      </c>
      <c r="Q422" s="62">
        <f t="shared" si="9"/>
        <v>0</v>
      </c>
    </row>
    <row r="423" spans="1:17" ht="12" customHeight="1">
      <c r="A423" s="327">
        <v>0</v>
      </c>
      <c r="B423" s="26">
        <v>211573</v>
      </c>
      <c r="C423" s="348" t="s">
        <v>3477</v>
      </c>
      <c r="D423" s="349"/>
      <c r="E423" s="349"/>
      <c r="F423" s="349"/>
      <c r="G423" s="349"/>
      <c r="H423" s="349"/>
      <c r="I423" s="349"/>
      <c r="J423" s="350"/>
      <c r="K423" s="17">
        <v>227</v>
      </c>
      <c r="L423" s="17">
        <f t="shared" si="10"/>
        <v>23835</v>
      </c>
      <c r="M423" s="61"/>
      <c r="N423" s="61">
        <f t="shared" si="11"/>
        <v>227</v>
      </c>
      <c r="O423" s="62">
        <f t="shared" si="8"/>
        <v>0</v>
      </c>
      <c r="P423" s="61">
        <f t="shared" si="12"/>
        <v>23835</v>
      </c>
      <c r="Q423" s="62">
        <f t="shared" si="9"/>
        <v>0</v>
      </c>
    </row>
    <row r="424" spans="1:17" ht="12" customHeight="1">
      <c r="A424" s="327">
        <v>0</v>
      </c>
      <c r="B424" s="26">
        <v>7096</v>
      </c>
      <c r="C424" s="348" t="s">
        <v>3478</v>
      </c>
      <c r="D424" s="349"/>
      <c r="E424" s="349"/>
      <c r="F424" s="349"/>
      <c r="G424" s="349"/>
      <c r="H424" s="349"/>
      <c r="I424" s="349"/>
      <c r="J424" s="350"/>
      <c r="K424" s="17">
        <v>755</v>
      </c>
      <c r="L424" s="17">
        <f t="shared" si="10"/>
        <v>79275</v>
      </c>
      <c r="M424" s="61"/>
      <c r="N424" s="61">
        <f t="shared" si="11"/>
        <v>755</v>
      </c>
      <c r="O424" s="62">
        <f t="shared" si="8"/>
        <v>0</v>
      </c>
      <c r="P424" s="61">
        <f t="shared" si="12"/>
        <v>79275</v>
      </c>
      <c r="Q424" s="62">
        <f t="shared" si="9"/>
        <v>0</v>
      </c>
    </row>
    <row r="425" spans="1:17" ht="12" customHeight="1">
      <c r="A425" s="327">
        <v>0</v>
      </c>
      <c r="B425" s="26">
        <v>7666</v>
      </c>
      <c r="C425" s="348" t="s">
        <v>3479</v>
      </c>
      <c r="D425" s="349"/>
      <c r="E425" s="349"/>
      <c r="F425" s="349"/>
      <c r="G425" s="349"/>
      <c r="H425" s="349"/>
      <c r="I425" s="349"/>
      <c r="J425" s="350"/>
      <c r="K425" s="17">
        <v>136</v>
      </c>
      <c r="L425" s="17">
        <f t="shared" si="10"/>
        <v>14280</v>
      </c>
      <c r="M425" s="61"/>
      <c r="N425" s="61">
        <f t="shared" si="11"/>
        <v>136</v>
      </c>
      <c r="O425" s="62">
        <f t="shared" si="8"/>
        <v>0</v>
      </c>
      <c r="P425" s="61">
        <f t="shared" si="12"/>
        <v>14280</v>
      </c>
      <c r="Q425" s="62">
        <f t="shared" si="9"/>
        <v>0</v>
      </c>
    </row>
    <row r="426" spans="1:17" ht="12" customHeight="1">
      <c r="A426" s="327">
        <v>0</v>
      </c>
      <c r="B426" s="26">
        <v>156299</v>
      </c>
      <c r="C426" s="348" t="s">
        <v>3480</v>
      </c>
      <c r="D426" s="349"/>
      <c r="E426" s="349"/>
      <c r="F426" s="349"/>
      <c r="G426" s="349"/>
      <c r="H426" s="349"/>
      <c r="I426" s="349"/>
      <c r="J426" s="350"/>
      <c r="K426" s="17">
        <v>86</v>
      </c>
      <c r="L426" s="17">
        <f t="shared" si="10"/>
        <v>9030</v>
      </c>
      <c r="M426" s="61"/>
      <c r="N426" s="61">
        <f t="shared" si="11"/>
        <v>86</v>
      </c>
      <c r="O426" s="62">
        <f t="shared" si="8"/>
        <v>0</v>
      </c>
      <c r="P426" s="61">
        <f t="shared" si="12"/>
        <v>9030</v>
      </c>
      <c r="Q426" s="62">
        <f t="shared" si="9"/>
        <v>0</v>
      </c>
    </row>
    <row r="427" spans="1:17" ht="12" customHeight="1">
      <c r="A427" s="327">
        <v>0</v>
      </c>
      <c r="B427" s="26">
        <v>161596</v>
      </c>
      <c r="C427" s="348" t="s">
        <v>3481</v>
      </c>
      <c r="D427" s="349"/>
      <c r="E427" s="349"/>
      <c r="F427" s="349"/>
      <c r="G427" s="349"/>
      <c r="H427" s="349"/>
      <c r="I427" s="349"/>
      <c r="J427" s="350"/>
      <c r="K427" s="17">
        <v>266</v>
      </c>
      <c r="L427" s="17">
        <f t="shared" si="10"/>
        <v>27930</v>
      </c>
      <c r="M427" s="61"/>
      <c r="N427" s="61">
        <f t="shared" si="11"/>
        <v>266</v>
      </c>
      <c r="O427" s="62">
        <f t="shared" si="8"/>
        <v>0</v>
      </c>
      <c r="P427" s="61">
        <f t="shared" si="12"/>
        <v>27930</v>
      </c>
      <c r="Q427" s="62">
        <f t="shared" si="9"/>
        <v>0</v>
      </c>
    </row>
    <row r="428" spans="1:17" ht="12" customHeight="1">
      <c r="A428" s="327">
        <v>0</v>
      </c>
      <c r="B428" s="26">
        <v>161646</v>
      </c>
      <c r="C428" s="348" t="s">
        <v>3482</v>
      </c>
      <c r="D428" s="349"/>
      <c r="E428" s="349"/>
      <c r="F428" s="349"/>
      <c r="G428" s="349"/>
      <c r="H428" s="349"/>
      <c r="I428" s="349"/>
      <c r="J428" s="350"/>
      <c r="K428" s="17">
        <v>97</v>
      </c>
      <c r="L428" s="17">
        <f t="shared" si="10"/>
        <v>10185</v>
      </c>
      <c r="M428" s="61"/>
      <c r="N428" s="61">
        <f t="shared" si="11"/>
        <v>97</v>
      </c>
      <c r="O428" s="62">
        <f t="shared" si="8"/>
        <v>0</v>
      </c>
      <c r="P428" s="61">
        <f t="shared" si="12"/>
        <v>10185</v>
      </c>
      <c r="Q428" s="62">
        <f t="shared" si="9"/>
        <v>0</v>
      </c>
    </row>
    <row r="429" spans="1:17" ht="12" customHeight="1">
      <c r="A429" s="327">
        <v>0</v>
      </c>
      <c r="B429" s="26">
        <v>162172</v>
      </c>
      <c r="C429" s="348" t="s">
        <v>3483</v>
      </c>
      <c r="D429" s="349"/>
      <c r="E429" s="349"/>
      <c r="F429" s="349"/>
      <c r="G429" s="349"/>
      <c r="H429" s="349"/>
      <c r="I429" s="349"/>
      <c r="J429" s="350"/>
      <c r="K429" s="290">
        <v>35.9</v>
      </c>
      <c r="L429" s="17">
        <f t="shared" si="10"/>
        <v>3770</v>
      </c>
      <c r="M429" s="61"/>
      <c r="N429" s="61">
        <f t="shared" si="11"/>
        <v>35.9</v>
      </c>
      <c r="O429" s="62">
        <f t="shared" si="8"/>
        <v>0</v>
      </c>
      <c r="P429" s="61">
        <f t="shared" si="12"/>
        <v>3770</v>
      </c>
      <c r="Q429" s="62">
        <f t="shared" si="9"/>
        <v>0</v>
      </c>
    </row>
    <row r="430" spans="1:17" ht="12" customHeight="1">
      <c r="A430" s="327">
        <v>0</v>
      </c>
      <c r="B430" s="26">
        <v>162628</v>
      </c>
      <c r="C430" s="348" t="s">
        <v>3484</v>
      </c>
      <c r="D430" s="349"/>
      <c r="E430" s="349"/>
      <c r="F430" s="349"/>
      <c r="G430" s="349"/>
      <c r="H430" s="349"/>
      <c r="I430" s="349"/>
      <c r="J430" s="350"/>
      <c r="K430" s="17">
        <v>157</v>
      </c>
      <c r="L430" s="17">
        <f t="shared" si="10"/>
        <v>16485</v>
      </c>
      <c r="M430" s="61"/>
      <c r="N430" s="61">
        <f t="shared" si="11"/>
        <v>157</v>
      </c>
      <c r="O430" s="62">
        <f t="shared" si="8"/>
        <v>0</v>
      </c>
      <c r="P430" s="61">
        <f t="shared" si="12"/>
        <v>16485</v>
      </c>
      <c r="Q430" s="62">
        <f t="shared" si="9"/>
        <v>0</v>
      </c>
    </row>
    <row r="431" spans="1:17" ht="12" customHeight="1">
      <c r="A431" s="327"/>
      <c r="B431" s="356" t="s">
        <v>4322</v>
      </c>
      <c r="C431" s="356" t="s">
        <v>4322</v>
      </c>
      <c r="D431" s="356"/>
      <c r="E431" s="356"/>
      <c r="F431" s="356"/>
      <c r="G431" s="356"/>
      <c r="H431" s="356"/>
      <c r="I431" s="356"/>
      <c r="J431" s="356"/>
      <c r="K431" s="357">
        <v>0</v>
      </c>
      <c r="L431" s="291"/>
      <c r="M431" s="61"/>
      <c r="N431" s="61"/>
      <c r="O431" s="62"/>
      <c r="P431" s="61"/>
      <c r="Q431" s="62"/>
    </row>
    <row r="432" spans="1:17" ht="12" customHeight="1">
      <c r="A432" s="327">
        <v>0</v>
      </c>
      <c r="B432" s="26">
        <v>1010389</v>
      </c>
      <c r="C432" s="348" t="s">
        <v>3322</v>
      </c>
      <c r="D432" s="349"/>
      <c r="E432" s="349"/>
      <c r="F432" s="349"/>
      <c r="G432" s="349"/>
      <c r="H432" s="349"/>
      <c r="I432" s="349"/>
      <c r="J432" s="350"/>
      <c r="K432" s="17">
        <v>141</v>
      </c>
      <c r="L432" s="17">
        <f t="shared" ref="L432:L460" si="13">ROUND(K432*Курс_EUR,0)</f>
        <v>14805</v>
      </c>
      <c r="M432" s="61"/>
      <c r="N432" s="61">
        <f t="shared" ref="N432:N460" si="14">K432*(1-Скидка_SATA)</f>
        <v>141</v>
      </c>
      <c r="O432" s="62">
        <f t="shared" si="8"/>
        <v>0</v>
      </c>
      <c r="P432" s="61">
        <f t="shared" ref="P432:P460" si="15">L432*(1-Скидка_SATA)</f>
        <v>14805</v>
      </c>
      <c r="Q432" s="62">
        <f t="shared" si="9"/>
        <v>0</v>
      </c>
    </row>
    <row r="433" spans="1:17" ht="12" customHeight="1">
      <c r="A433" s="327">
        <v>0</v>
      </c>
      <c r="B433" s="26">
        <v>1010397</v>
      </c>
      <c r="C433" s="348" t="s">
        <v>3323</v>
      </c>
      <c r="D433" s="349"/>
      <c r="E433" s="349"/>
      <c r="F433" s="349"/>
      <c r="G433" s="349"/>
      <c r="H433" s="349"/>
      <c r="I433" s="349"/>
      <c r="J433" s="350"/>
      <c r="K433" s="17">
        <v>141</v>
      </c>
      <c r="L433" s="17">
        <f t="shared" si="13"/>
        <v>14805</v>
      </c>
      <c r="M433" s="61"/>
      <c r="N433" s="61">
        <f t="shared" si="14"/>
        <v>141</v>
      </c>
      <c r="O433" s="62">
        <f t="shared" si="8"/>
        <v>0</v>
      </c>
      <c r="P433" s="61">
        <f t="shared" si="15"/>
        <v>14805</v>
      </c>
      <c r="Q433" s="62">
        <f t="shared" si="9"/>
        <v>0</v>
      </c>
    </row>
    <row r="434" spans="1:17" ht="12" customHeight="1">
      <c r="A434" s="327">
        <v>0</v>
      </c>
      <c r="B434" s="26">
        <v>1010404</v>
      </c>
      <c r="C434" s="348" t="s">
        <v>3324</v>
      </c>
      <c r="D434" s="349"/>
      <c r="E434" s="349"/>
      <c r="F434" s="349"/>
      <c r="G434" s="349"/>
      <c r="H434" s="349"/>
      <c r="I434" s="349"/>
      <c r="J434" s="350"/>
      <c r="K434" s="17">
        <v>352</v>
      </c>
      <c r="L434" s="17">
        <f t="shared" si="13"/>
        <v>36960</v>
      </c>
      <c r="M434" s="61"/>
      <c r="N434" s="61">
        <f t="shared" si="14"/>
        <v>352</v>
      </c>
      <c r="O434" s="62">
        <f t="shared" si="8"/>
        <v>0</v>
      </c>
      <c r="P434" s="61">
        <f t="shared" si="15"/>
        <v>36960</v>
      </c>
      <c r="Q434" s="62">
        <f t="shared" si="9"/>
        <v>0</v>
      </c>
    </row>
    <row r="435" spans="1:17" ht="12" customHeight="1">
      <c r="A435" s="327">
        <v>0</v>
      </c>
      <c r="B435" s="26">
        <v>1010420</v>
      </c>
      <c r="C435" s="348" t="s">
        <v>3325</v>
      </c>
      <c r="D435" s="349"/>
      <c r="E435" s="349"/>
      <c r="F435" s="349"/>
      <c r="G435" s="349"/>
      <c r="H435" s="349"/>
      <c r="I435" s="349"/>
      <c r="J435" s="350"/>
      <c r="K435" s="17">
        <v>352</v>
      </c>
      <c r="L435" s="17">
        <f t="shared" si="13"/>
        <v>36960</v>
      </c>
      <c r="M435" s="61"/>
      <c r="N435" s="61">
        <f t="shared" si="14"/>
        <v>352</v>
      </c>
      <c r="O435" s="62">
        <f t="shared" si="8"/>
        <v>0</v>
      </c>
      <c r="P435" s="61">
        <f t="shared" si="15"/>
        <v>36960</v>
      </c>
      <c r="Q435" s="62">
        <f t="shared" si="9"/>
        <v>0</v>
      </c>
    </row>
    <row r="436" spans="1:17" ht="12" customHeight="1">
      <c r="A436" s="327">
        <v>0</v>
      </c>
      <c r="B436" s="26">
        <v>1010553</v>
      </c>
      <c r="C436" s="348" t="s">
        <v>3326</v>
      </c>
      <c r="D436" s="349"/>
      <c r="E436" s="349"/>
      <c r="F436" s="349"/>
      <c r="G436" s="349"/>
      <c r="H436" s="349"/>
      <c r="I436" s="349"/>
      <c r="J436" s="350"/>
      <c r="K436" s="17">
        <v>211</v>
      </c>
      <c r="L436" s="17">
        <f t="shared" si="13"/>
        <v>22155</v>
      </c>
      <c r="M436" s="61"/>
      <c r="N436" s="61">
        <f t="shared" si="14"/>
        <v>211</v>
      </c>
      <c r="O436" s="62">
        <f t="shared" si="8"/>
        <v>0</v>
      </c>
      <c r="P436" s="61">
        <f t="shared" si="15"/>
        <v>22155</v>
      </c>
      <c r="Q436" s="62">
        <f t="shared" si="9"/>
        <v>0</v>
      </c>
    </row>
    <row r="437" spans="1:17" ht="12" customHeight="1">
      <c r="A437" s="327">
        <v>0</v>
      </c>
      <c r="B437" s="26">
        <v>1010561</v>
      </c>
      <c r="C437" s="348" t="s">
        <v>3327</v>
      </c>
      <c r="D437" s="349"/>
      <c r="E437" s="349"/>
      <c r="F437" s="349"/>
      <c r="G437" s="349"/>
      <c r="H437" s="349"/>
      <c r="I437" s="349"/>
      <c r="J437" s="350"/>
      <c r="K437" s="17">
        <v>211</v>
      </c>
      <c r="L437" s="17">
        <f t="shared" si="13"/>
        <v>22155</v>
      </c>
      <c r="M437" s="61"/>
      <c r="N437" s="61">
        <f t="shared" si="14"/>
        <v>211</v>
      </c>
      <c r="O437" s="62">
        <f t="shared" si="8"/>
        <v>0</v>
      </c>
      <c r="P437" s="61">
        <f t="shared" si="15"/>
        <v>22155</v>
      </c>
      <c r="Q437" s="62">
        <f t="shared" si="9"/>
        <v>0</v>
      </c>
    </row>
    <row r="438" spans="1:17" ht="12" customHeight="1">
      <c r="A438" s="327">
        <v>0</v>
      </c>
      <c r="B438" s="26">
        <v>1011973</v>
      </c>
      <c r="C438" s="348" t="s">
        <v>3328</v>
      </c>
      <c r="D438" s="349"/>
      <c r="E438" s="349"/>
      <c r="F438" s="349"/>
      <c r="G438" s="349"/>
      <c r="H438" s="349"/>
      <c r="I438" s="349"/>
      <c r="J438" s="350"/>
      <c r="K438" s="17">
        <v>189</v>
      </c>
      <c r="L438" s="17">
        <f t="shared" si="13"/>
        <v>19845</v>
      </c>
      <c r="M438" s="61"/>
      <c r="N438" s="61">
        <f t="shared" si="14"/>
        <v>189</v>
      </c>
      <c r="O438" s="62">
        <f t="shared" si="8"/>
        <v>0</v>
      </c>
      <c r="P438" s="61">
        <f t="shared" si="15"/>
        <v>19845</v>
      </c>
      <c r="Q438" s="62">
        <f t="shared" si="9"/>
        <v>0</v>
      </c>
    </row>
    <row r="439" spans="1:17" ht="12" customHeight="1">
      <c r="A439" s="327">
        <v>0</v>
      </c>
      <c r="B439" s="26">
        <v>1011981</v>
      </c>
      <c r="C439" s="348" t="s">
        <v>3329</v>
      </c>
      <c r="D439" s="349"/>
      <c r="E439" s="349"/>
      <c r="F439" s="349"/>
      <c r="G439" s="349"/>
      <c r="H439" s="349"/>
      <c r="I439" s="349"/>
      <c r="J439" s="350"/>
      <c r="K439" s="17">
        <v>189</v>
      </c>
      <c r="L439" s="17">
        <f t="shared" si="13"/>
        <v>19845</v>
      </c>
      <c r="M439" s="61"/>
      <c r="N439" s="61">
        <f t="shared" si="14"/>
        <v>189</v>
      </c>
      <c r="O439" s="62">
        <f t="shared" si="8"/>
        <v>0</v>
      </c>
      <c r="P439" s="61">
        <f t="shared" si="15"/>
        <v>19845</v>
      </c>
      <c r="Q439" s="62">
        <f t="shared" si="9"/>
        <v>0</v>
      </c>
    </row>
    <row r="440" spans="1:17" ht="12" customHeight="1">
      <c r="A440" s="327">
        <v>0</v>
      </c>
      <c r="B440" s="26">
        <v>1010438</v>
      </c>
      <c r="C440" s="348" t="s">
        <v>3330</v>
      </c>
      <c r="D440" s="349"/>
      <c r="E440" s="349"/>
      <c r="F440" s="349"/>
      <c r="G440" s="349"/>
      <c r="H440" s="349"/>
      <c r="I440" s="349"/>
      <c r="J440" s="350"/>
      <c r="K440" s="17">
        <v>244</v>
      </c>
      <c r="L440" s="17">
        <f t="shared" si="13"/>
        <v>25620</v>
      </c>
      <c r="M440" s="61"/>
      <c r="N440" s="61">
        <f t="shared" si="14"/>
        <v>244</v>
      </c>
      <c r="O440" s="62">
        <f t="shared" si="8"/>
        <v>0</v>
      </c>
      <c r="P440" s="61">
        <f t="shared" si="15"/>
        <v>25620</v>
      </c>
      <c r="Q440" s="62">
        <f t="shared" si="9"/>
        <v>0</v>
      </c>
    </row>
    <row r="441" spans="1:17" ht="12" customHeight="1">
      <c r="A441" s="327">
        <v>0</v>
      </c>
      <c r="B441" s="26">
        <v>1010488</v>
      </c>
      <c r="C441" s="348" t="s">
        <v>3331</v>
      </c>
      <c r="D441" s="349"/>
      <c r="E441" s="349"/>
      <c r="F441" s="349"/>
      <c r="G441" s="349"/>
      <c r="H441" s="349"/>
      <c r="I441" s="349"/>
      <c r="J441" s="350"/>
      <c r="K441" s="17">
        <v>244</v>
      </c>
      <c r="L441" s="17">
        <f t="shared" si="13"/>
        <v>25620</v>
      </c>
      <c r="M441" s="61"/>
      <c r="N441" s="61">
        <f t="shared" si="14"/>
        <v>244</v>
      </c>
      <c r="O441" s="62">
        <f t="shared" si="8"/>
        <v>0</v>
      </c>
      <c r="P441" s="61">
        <f t="shared" si="15"/>
        <v>25620</v>
      </c>
      <c r="Q441" s="62">
        <f t="shared" si="9"/>
        <v>0</v>
      </c>
    </row>
    <row r="442" spans="1:17" ht="12" customHeight="1">
      <c r="A442" s="327">
        <v>0</v>
      </c>
      <c r="B442" s="26">
        <v>1010496</v>
      </c>
      <c r="C442" s="348" t="s">
        <v>3332</v>
      </c>
      <c r="D442" s="349"/>
      <c r="E442" s="349"/>
      <c r="F442" s="349"/>
      <c r="G442" s="349"/>
      <c r="H442" s="349"/>
      <c r="I442" s="349"/>
      <c r="J442" s="350"/>
      <c r="K442" s="17">
        <v>281</v>
      </c>
      <c r="L442" s="17">
        <f t="shared" si="13"/>
        <v>29505</v>
      </c>
      <c r="M442" s="61"/>
      <c r="N442" s="61">
        <f t="shared" si="14"/>
        <v>281</v>
      </c>
      <c r="O442" s="62">
        <f t="shared" si="8"/>
        <v>0</v>
      </c>
      <c r="P442" s="61">
        <f t="shared" si="15"/>
        <v>29505</v>
      </c>
      <c r="Q442" s="62">
        <f t="shared" si="9"/>
        <v>0</v>
      </c>
    </row>
    <row r="443" spans="1:17" ht="12" customHeight="1">
      <c r="A443" s="327">
        <v>0</v>
      </c>
      <c r="B443" s="26">
        <v>1010503</v>
      </c>
      <c r="C443" s="348" t="s">
        <v>3333</v>
      </c>
      <c r="D443" s="349"/>
      <c r="E443" s="349"/>
      <c r="F443" s="349"/>
      <c r="G443" s="349"/>
      <c r="H443" s="349"/>
      <c r="I443" s="349"/>
      <c r="J443" s="350"/>
      <c r="K443" s="17">
        <v>281</v>
      </c>
      <c r="L443" s="17">
        <f t="shared" si="13"/>
        <v>29505</v>
      </c>
      <c r="M443" s="61"/>
      <c r="N443" s="61">
        <f t="shared" si="14"/>
        <v>281</v>
      </c>
      <c r="O443" s="62">
        <f t="shared" si="8"/>
        <v>0</v>
      </c>
      <c r="P443" s="61">
        <f t="shared" si="15"/>
        <v>29505</v>
      </c>
      <c r="Q443" s="62">
        <f t="shared" si="9"/>
        <v>0</v>
      </c>
    </row>
    <row r="444" spans="1:17" ht="12" customHeight="1">
      <c r="A444" s="327">
        <v>0</v>
      </c>
      <c r="B444" s="26">
        <v>131979</v>
      </c>
      <c r="C444" s="348" t="s">
        <v>3334</v>
      </c>
      <c r="D444" s="349"/>
      <c r="E444" s="349"/>
      <c r="F444" s="349"/>
      <c r="G444" s="349"/>
      <c r="H444" s="349"/>
      <c r="I444" s="349"/>
      <c r="J444" s="350"/>
      <c r="K444" s="17">
        <v>206</v>
      </c>
      <c r="L444" s="17">
        <f t="shared" si="13"/>
        <v>21630</v>
      </c>
      <c r="M444" s="61"/>
      <c r="N444" s="61">
        <f t="shared" si="14"/>
        <v>206</v>
      </c>
      <c r="O444" s="62">
        <f t="shared" si="8"/>
        <v>0</v>
      </c>
      <c r="P444" s="61">
        <f t="shared" si="15"/>
        <v>21630</v>
      </c>
      <c r="Q444" s="62">
        <f t="shared" si="9"/>
        <v>0</v>
      </c>
    </row>
    <row r="445" spans="1:17" ht="12" customHeight="1">
      <c r="A445" s="327">
        <v>0</v>
      </c>
      <c r="B445" s="26">
        <v>131987</v>
      </c>
      <c r="C445" s="348" t="s">
        <v>3335</v>
      </c>
      <c r="D445" s="349"/>
      <c r="E445" s="349"/>
      <c r="F445" s="349"/>
      <c r="G445" s="349"/>
      <c r="H445" s="349"/>
      <c r="I445" s="349"/>
      <c r="J445" s="350"/>
      <c r="K445" s="17">
        <v>176</v>
      </c>
      <c r="L445" s="17">
        <f t="shared" si="13"/>
        <v>18480</v>
      </c>
      <c r="M445" s="61"/>
      <c r="N445" s="61">
        <f t="shared" si="14"/>
        <v>176</v>
      </c>
      <c r="O445" s="62">
        <f t="shared" si="8"/>
        <v>0</v>
      </c>
      <c r="P445" s="61">
        <f t="shared" si="15"/>
        <v>18480</v>
      </c>
      <c r="Q445" s="62">
        <f t="shared" si="9"/>
        <v>0</v>
      </c>
    </row>
    <row r="446" spans="1:17" ht="12" customHeight="1">
      <c r="A446" s="327">
        <v>0</v>
      </c>
      <c r="B446" s="26">
        <v>125211</v>
      </c>
      <c r="C446" s="348" t="s">
        <v>3336</v>
      </c>
      <c r="D446" s="349"/>
      <c r="E446" s="349"/>
      <c r="F446" s="349"/>
      <c r="G446" s="349"/>
      <c r="H446" s="349"/>
      <c r="I446" s="349"/>
      <c r="J446" s="350"/>
      <c r="K446" s="17">
        <v>72</v>
      </c>
      <c r="L446" s="17">
        <f t="shared" si="13"/>
        <v>7560</v>
      </c>
      <c r="M446" s="61"/>
      <c r="N446" s="61">
        <f t="shared" si="14"/>
        <v>72</v>
      </c>
      <c r="O446" s="62">
        <f t="shared" si="8"/>
        <v>0</v>
      </c>
      <c r="P446" s="61">
        <f t="shared" si="15"/>
        <v>7560</v>
      </c>
      <c r="Q446" s="62">
        <f t="shared" si="9"/>
        <v>0</v>
      </c>
    </row>
    <row r="447" spans="1:17" ht="12" customHeight="1">
      <c r="A447" s="327">
        <v>0</v>
      </c>
      <c r="B447" s="26">
        <v>125237</v>
      </c>
      <c r="C447" s="348" t="s">
        <v>3337</v>
      </c>
      <c r="D447" s="349"/>
      <c r="E447" s="349"/>
      <c r="F447" s="349"/>
      <c r="G447" s="349"/>
      <c r="H447" s="349"/>
      <c r="I447" s="349"/>
      <c r="J447" s="350"/>
      <c r="K447" s="17">
        <v>72</v>
      </c>
      <c r="L447" s="17">
        <f t="shared" si="13"/>
        <v>7560</v>
      </c>
      <c r="M447" s="61"/>
      <c r="N447" s="61">
        <f t="shared" si="14"/>
        <v>72</v>
      </c>
      <c r="O447" s="62">
        <f t="shared" si="8"/>
        <v>0</v>
      </c>
      <c r="P447" s="61">
        <f t="shared" si="15"/>
        <v>7560</v>
      </c>
      <c r="Q447" s="62">
        <f t="shared" si="9"/>
        <v>0</v>
      </c>
    </row>
    <row r="448" spans="1:17" ht="12" customHeight="1">
      <c r="A448" s="327">
        <v>0</v>
      </c>
      <c r="B448" s="26">
        <v>125252</v>
      </c>
      <c r="C448" s="348" t="s">
        <v>3338</v>
      </c>
      <c r="D448" s="349"/>
      <c r="E448" s="349"/>
      <c r="F448" s="349"/>
      <c r="G448" s="349"/>
      <c r="H448" s="349"/>
      <c r="I448" s="349"/>
      <c r="J448" s="350"/>
      <c r="K448" s="17">
        <v>72</v>
      </c>
      <c r="L448" s="17">
        <f t="shared" si="13"/>
        <v>7560</v>
      </c>
      <c r="M448" s="61"/>
      <c r="N448" s="61">
        <f t="shared" si="14"/>
        <v>72</v>
      </c>
      <c r="O448" s="62">
        <f t="shared" si="8"/>
        <v>0</v>
      </c>
      <c r="P448" s="61">
        <f t="shared" si="15"/>
        <v>7560</v>
      </c>
      <c r="Q448" s="62">
        <f t="shared" si="9"/>
        <v>0</v>
      </c>
    </row>
    <row r="449" spans="1:17" ht="12" customHeight="1">
      <c r="A449" s="327">
        <v>0</v>
      </c>
      <c r="B449" s="26">
        <v>125278</v>
      </c>
      <c r="C449" s="348" t="s">
        <v>3339</v>
      </c>
      <c r="D449" s="349"/>
      <c r="E449" s="349"/>
      <c r="F449" s="349"/>
      <c r="G449" s="349"/>
      <c r="H449" s="349"/>
      <c r="I449" s="349"/>
      <c r="J449" s="350"/>
      <c r="K449" s="17">
        <v>72</v>
      </c>
      <c r="L449" s="17">
        <f t="shared" si="13"/>
        <v>7560</v>
      </c>
      <c r="M449" s="61"/>
      <c r="N449" s="61">
        <f t="shared" si="14"/>
        <v>72</v>
      </c>
      <c r="O449" s="62">
        <f t="shared" si="8"/>
        <v>0</v>
      </c>
      <c r="P449" s="61">
        <f t="shared" si="15"/>
        <v>7560</v>
      </c>
      <c r="Q449" s="62">
        <f t="shared" si="9"/>
        <v>0</v>
      </c>
    </row>
    <row r="450" spans="1:17" ht="12" customHeight="1">
      <c r="A450" s="327">
        <v>0</v>
      </c>
      <c r="B450" s="26">
        <v>125294</v>
      </c>
      <c r="C450" s="348" t="s">
        <v>3340</v>
      </c>
      <c r="D450" s="349"/>
      <c r="E450" s="349"/>
      <c r="F450" s="349"/>
      <c r="G450" s="349"/>
      <c r="H450" s="349"/>
      <c r="I450" s="349"/>
      <c r="J450" s="350"/>
      <c r="K450" s="17">
        <v>72</v>
      </c>
      <c r="L450" s="17">
        <f t="shared" si="13"/>
        <v>7560</v>
      </c>
      <c r="M450" s="61"/>
      <c r="N450" s="61">
        <f t="shared" si="14"/>
        <v>72</v>
      </c>
      <c r="O450" s="62">
        <f t="shared" si="8"/>
        <v>0</v>
      </c>
      <c r="P450" s="61">
        <f t="shared" si="15"/>
        <v>7560</v>
      </c>
      <c r="Q450" s="62">
        <f t="shared" si="9"/>
        <v>0</v>
      </c>
    </row>
    <row r="451" spans="1:17" ht="12" customHeight="1">
      <c r="A451" s="327">
        <v>0</v>
      </c>
      <c r="B451" s="26">
        <v>126326</v>
      </c>
      <c r="C451" s="348" t="s">
        <v>3341</v>
      </c>
      <c r="D451" s="349"/>
      <c r="E451" s="349"/>
      <c r="F451" s="349"/>
      <c r="G451" s="349"/>
      <c r="H451" s="349"/>
      <c r="I451" s="349"/>
      <c r="J451" s="350"/>
      <c r="K451" s="17">
        <v>72</v>
      </c>
      <c r="L451" s="17">
        <f t="shared" si="13"/>
        <v>7560</v>
      </c>
      <c r="M451" s="61"/>
      <c r="N451" s="61">
        <f t="shared" si="14"/>
        <v>72</v>
      </c>
      <c r="O451" s="62">
        <f t="shared" si="8"/>
        <v>0</v>
      </c>
      <c r="P451" s="61">
        <f t="shared" si="15"/>
        <v>7560</v>
      </c>
      <c r="Q451" s="62">
        <f t="shared" si="9"/>
        <v>0</v>
      </c>
    </row>
    <row r="452" spans="1:17" ht="12" customHeight="1">
      <c r="A452" s="327">
        <v>0</v>
      </c>
      <c r="B452" s="26">
        <v>133827</v>
      </c>
      <c r="C452" s="348" t="s">
        <v>3342</v>
      </c>
      <c r="D452" s="349"/>
      <c r="E452" s="349"/>
      <c r="F452" s="349"/>
      <c r="G452" s="349"/>
      <c r="H452" s="349"/>
      <c r="I452" s="349"/>
      <c r="J452" s="350"/>
      <c r="K452" s="17">
        <v>72</v>
      </c>
      <c r="L452" s="17">
        <f t="shared" si="13"/>
        <v>7560</v>
      </c>
      <c r="M452" s="61"/>
      <c r="N452" s="61">
        <f t="shared" si="14"/>
        <v>72</v>
      </c>
      <c r="O452" s="62">
        <f t="shared" si="8"/>
        <v>0</v>
      </c>
      <c r="P452" s="61">
        <f t="shared" si="15"/>
        <v>7560</v>
      </c>
      <c r="Q452" s="62">
        <f t="shared" si="9"/>
        <v>0</v>
      </c>
    </row>
    <row r="453" spans="1:17" ht="12" customHeight="1">
      <c r="A453" s="327">
        <v>0</v>
      </c>
      <c r="B453" s="26">
        <v>135798</v>
      </c>
      <c r="C453" s="348" t="s">
        <v>3343</v>
      </c>
      <c r="D453" s="349"/>
      <c r="E453" s="349"/>
      <c r="F453" s="349"/>
      <c r="G453" s="349"/>
      <c r="H453" s="349"/>
      <c r="I453" s="349"/>
      <c r="J453" s="350"/>
      <c r="K453" s="17">
        <v>72</v>
      </c>
      <c r="L453" s="17">
        <f t="shared" si="13"/>
        <v>7560</v>
      </c>
      <c r="M453" s="61"/>
      <c r="N453" s="61">
        <f t="shared" si="14"/>
        <v>72</v>
      </c>
      <c r="O453" s="62">
        <f t="shared" si="8"/>
        <v>0</v>
      </c>
      <c r="P453" s="61">
        <f t="shared" si="15"/>
        <v>7560</v>
      </c>
      <c r="Q453" s="62">
        <f t="shared" si="9"/>
        <v>0</v>
      </c>
    </row>
    <row r="454" spans="1:17" ht="12" customHeight="1">
      <c r="A454" s="327">
        <v>0</v>
      </c>
      <c r="B454" s="26">
        <v>164608</v>
      </c>
      <c r="C454" s="348" t="s">
        <v>3344</v>
      </c>
      <c r="D454" s="349"/>
      <c r="E454" s="349"/>
      <c r="F454" s="349"/>
      <c r="G454" s="349"/>
      <c r="H454" s="349"/>
      <c r="I454" s="349"/>
      <c r="J454" s="350"/>
      <c r="K454" s="17">
        <v>72</v>
      </c>
      <c r="L454" s="17">
        <f t="shared" si="13"/>
        <v>7560</v>
      </c>
      <c r="M454" s="61"/>
      <c r="N454" s="61">
        <f t="shared" si="14"/>
        <v>72</v>
      </c>
      <c r="O454" s="62">
        <f t="shared" si="8"/>
        <v>0</v>
      </c>
      <c r="P454" s="61">
        <f t="shared" si="15"/>
        <v>7560</v>
      </c>
      <c r="Q454" s="62">
        <f t="shared" si="9"/>
        <v>0</v>
      </c>
    </row>
    <row r="455" spans="1:17" ht="12" customHeight="1">
      <c r="A455" s="327">
        <v>0</v>
      </c>
      <c r="B455" s="26">
        <v>188664</v>
      </c>
      <c r="C455" s="348" t="s">
        <v>3345</v>
      </c>
      <c r="D455" s="349"/>
      <c r="E455" s="349"/>
      <c r="F455" s="349"/>
      <c r="G455" s="349"/>
      <c r="H455" s="349"/>
      <c r="I455" s="349"/>
      <c r="J455" s="350"/>
      <c r="K455" s="17">
        <v>72</v>
      </c>
      <c r="L455" s="17">
        <f t="shared" si="13"/>
        <v>7560</v>
      </c>
      <c r="M455" s="61"/>
      <c r="N455" s="61">
        <f t="shared" si="14"/>
        <v>72</v>
      </c>
      <c r="O455" s="62">
        <f t="shared" si="8"/>
        <v>0</v>
      </c>
      <c r="P455" s="61">
        <f t="shared" si="15"/>
        <v>7560</v>
      </c>
      <c r="Q455" s="62">
        <f t="shared" si="9"/>
        <v>0</v>
      </c>
    </row>
    <row r="456" spans="1:17" ht="12" customHeight="1">
      <c r="A456" s="327">
        <v>0</v>
      </c>
      <c r="B456" s="26">
        <v>160606</v>
      </c>
      <c r="C456" s="348" t="s">
        <v>3346</v>
      </c>
      <c r="D456" s="349"/>
      <c r="E456" s="349"/>
      <c r="F456" s="349"/>
      <c r="G456" s="349"/>
      <c r="H456" s="349"/>
      <c r="I456" s="349"/>
      <c r="J456" s="350"/>
      <c r="K456" s="17">
        <v>102</v>
      </c>
      <c r="L456" s="17">
        <f t="shared" si="13"/>
        <v>10710</v>
      </c>
      <c r="M456" s="61"/>
      <c r="N456" s="61">
        <f t="shared" si="14"/>
        <v>102</v>
      </c>
      <c r="O456" s="62">
        <f t="shared" si="8"/>
        <v>0</v>
      </c>
      <c r="P456" s="61">
        <f t="shared" si="15"/>
        <v>10710</v>
      </c>
      <c r="Q456" s="62">
        <f t="shared" si="9"/>
        <v>0</v>
      </c>
    </row>
    <row r="457" spans="1:17" ht="12" customHeight="1">
      <c r="A457" s="327">
        <v>0</v>
      </c>
      <c r="B457" s="26">
        <v>1013226</v>
      </c>
      <c r="C457" s="348" t="s">
        <v>3347</v>
      </c>
      <c r="D457" s="349"/>
      <c r="E457" s="349"/>
      <c r="F457" s="349"/>
      <c r="G457" s="349"/>
      <c r="H457" s="349"/>
      <c r="I457" s="349"/>
      <c r="J457" s="350"/>
      <c r="K457" s="17">
        <v>141</v>
      </c>
      <c r="L457" s="17">
        <f t="shared" si="13"/>
        <v>14805</v>
      </c>
      <c r="M457" s="61"/>
      <c r="N457" s="61">
        <f t="shared" si="14"/>
        <v>141</v>
      </c>
      <c r="O457" s="62">
        <f t="shared" si="8"/>
        <v>0</v>
      </c>
      <c r="P457" s="61">
        <f t="shared" si="15"/>
        <v>14805</v>
      </c>
      <c r="Q457" s="62">
        <f t="shared" si="9"/>
        <v>0</v>
      </c>
    </row>
    <row r="458" spans="1:17" ht="12" customHeight="1">
      <c r="A458" s="327">
        <v>0</v>
      </c>
      <c r="B458" s="26">
        <v>195784</v>
      </c>
      <c r="C458" s="348" t="s">
        <v>3348</v>
      </c>
      <c r="D458" s="349"/>
      <c r="E458" s="349"/>
      <c r="F458" s="349"/>
      <c r="G458" s="349"/>
      <c r="H458" s="349"/>
      <c r="I458" s="349"/>
      <c r="J458" s="350"/>
      <c r="K458" s="17">
        <v>516</v>
      </c>
      <c r="L458" s="17">
        <f t="shared" si="13"/>
        <v>54180</v>
      </c>
      <c r="M458" s="61"/>
      <c r="N458" s="61">
        <f t="shared" si="14"/>
        <v>516</v>
      </c>
      <c r="O458" s="62">
        <f t="shared" si="8"/>
        <v>0</v>
      </c>
      <c r="P458" s="61">
        <f t="shared" si="15"/>
        <v>54180</v>
      </c>
      <c r="Q458" s="62">
        <f t="shared" si="9"/>
        <v>0</v>
      </c>
    </row>
    <row r="459" spans="1:17" ht="12" customHeight="1">
      <c r="A459" s="327">
        <v>0</v>
      </c>
      <c r="B459" s="26">
        <v>195776</v>
      </c>
      <c r="C459" s="348" t="s">
        <v>3349</v>
      </c>
      <c r="D459" s="349"/>
      <c r="E459" s="349"/>
      <c r="F459" s="349"/>
      <c r="G459" s="349"/>
      <c r="H459" s="349"/>
      <c r="I459" s="349"/>
      <c r="J459" s="350"/>
      <c r="K459" s="17">
        <v>225</v>
      </c>
      <c r="L459" s="17">
        <f t="shared" si="13"/>
        <v>23625</v>
      </c>
      <c r="M459" s="61"/>
      <c r="N459" s="61">
        <f t="shared" si="14"/>
        <v>225</v>
      </c>
      <c r="O459" s="62">
        <f t="shared" si="8"/>
        <v>0</v>
      </c>
      <c r="P459" s="61">
        <f t="shared" si="15"/>
        <v>23625</v>
      </c>
      <c r="Q459" s="62">
        <f t="shared" si="9"/>
        <v>0</v>
      </c>
    </row>
    <row r="460" spans="1:17" ht="12" customHeight="1" thickBot="1">
      <c r="A460" s="327">
        <v>0</v>
      </c>
      <c r="B460" s="26">
        <v>144840</v>
      </c>
      <c r="C460" s="353" t="s">
        <v>3350</v>
      </c>
      <c r="D460" s="354"/>
      <c r="E460" s="354"/>
      <c r="F460" s="354"/>
      <c r="G460" s="354"/>
      <c r="H460" s="354"/>
      <c r="I460" s="354"/>
      <c r="J460" s="355"/>
      <c r="K460" s="17">
        <v>88</v>
      </c>
      <c r="L460" s="17">
        <f t="shared" si="13"/>
        <v>9240</v>
      </c>
      <c r="M460" s="61"/>
      <c r="N460" s="61">
        <f t="shared" si="14"/>
        <v>88</v>
      </c>
      <c r="O460" s="62">
        <f t="shared" si="8"/>
        <v>0</v>
      </c>
      <c r="P460" s="61">
        <f t="shared" si="15"/>
        <v>9240</v>
      </c>
      <c r="Q460" s="62">
        <f t="shared" si="9"/>
        <v>0</v>
      </c>
    </row>
    <row r="461" spans="1:17" ht="12" customHeight="1">
      <c r="A461" s="327"/>
      <c r="B461" s="356" t="s">
        <v>4323</v>
      </c>
      <c r="C461" s="356"/>
      <c r="D461" s="356"/>
      <c r="E461" s="356"/>
      <c r="F461" s="356"/>
      <c r="G461" s="356"/>
      <c r="H461" s="356"/>
      <c r="I461" s="356"/>
      <c r="J461" s="356"/>
      <c r="K461" s="357"/>
      <c r="L461" s="291"/>
      <c r="M461" s="61"/>
      <c r="N461" s="61"/>
      <c r="O461" s="62"/>
      <c r="P461" s="61"/>
      <c r="Q461" s="62"/>
    </row>
    <row r="462" spans="1:17" ht="12" customHeight="1">
      <c r="A462" s="327">
        <v>0</v>
      </c>
      <c r="B462" s="26">
        <v>197541</v>
      </c>
      <c r="C462" s="348" t="s">
        <v>3969</v>
      </c>
      <c r="D462" s="349"/>
      <c r="E462" s="349"/>
      <c r="F462" s="349"/>
      <c r="G462" s="349"/>
      <c r="H462" s="349"/>
      <c r="I462" s="349"/>
      <c r="J462" s="350"/>
      <c r="K462" s="17">
        <v>80</v>
      </c>
      <c r="L462" s="17">
        <f t="shared" ref="L462:L488" si="16">ROUND(K462*Курс_EUR,0)</f>
        <v>8400</v>
      </c>
      <c r="M462" s="61"/>
      <c r="N462" s="61">
        <f t="shared" ref="N462:N488" si="17">K462*(1-Скидка_SATA)</f>
        <v>80</v>
      </c>
      <c r="O462" s="62">
        <f t="shared" si="8"/>
        <v>0</v>
      </c>
      <c r="P462" s="61">
        <f t="shared" ref="P462:P488" si="18">L462*(1-Скидка_SATA)</f>
        <v>8400</v>
      </c>
      <c r="Q462" s="62">
        <f t="shared" si="9"/>
        <v>0</v>
      </c>
    </row>
    <row r="463" spans="1:17" ht="12" customHeight="1">
      <c r="A463" s="327">
        <v>0</v>
      </c>
      <c r="B463" s="26">
        <v>125443</v>
      </c>
      <c r="C463" s="348" t="s">
        <v>3963</v>
      </c>
      <c r="D463" s="349"/>
      <c r="E463" s="349"/>
      <c r="F463" s="349"/>
      <c r="G463" s="349"/>
      <c r="H463" s="349"/>
      <c r="I463" s="349"/>
      <c r="J463" s="350"/>
      <c r="K463" s="17">
        <v>80</v>
      </c>
      <c r="L463" s="17">
        <f t="shared" si="16"/>
        <v>8400</v>
      </c>
      <c r="M463" s="61"/>
      <c r="N463" s="61">
        <f t="shared" si="17"/>
        <v>80</v>
      </c>
      <c r="O463" s="62">
        <f t="shared" si="8"/>
        <v>0</v>
      </c>
      <c r="P463" s="61">
        <f t="shared" si="18"/>
        <v>8400</v>
      </c>
      <c r="Q463" s="62">
        <f t="shared" si="9"/>
        <v>0</v>
      </c>
    </row>
    <row r="464" spans="1:17" ht="12" customHeight="1">
      <c r="A464" s="327">
        <v>0</v>
      </c>
      <c r="B464" s="26">
        <v>199075</v>
      </c>
      <c r="C464" s="348" t="s">
        <v>3970</v>
      </c>
      <c r="D464" s="349"/>
      <c r="E464" s="349"/>
      <c r="F464" s="349"/>
      <c r="G464" s="349"/>
      <c r="H464" s="349"/>
      <c r="I464" s="349"/>
      <c r="J464" s="350"/>
      <c r="K464" s="290">
        <v>23.9</v>
      </c>
      <c r="L464" s="17">
        <f t="shared" si="16"/>
        <v>2510</v>
      </c>
      <c r="M464" s="61"/>
      <c r="N464" s="61">
        <f t="shared" si="17"/>
        <v>23.9</v>
      </c>
      <c r="O464" s="62">
        <f t="shared" si="8"/>
        <v>0</v>
      </c>
      <c r="P464" s="61">
        <f t="shared" si="18"/>
        <v>2510</v>
      </c>
      <c r="Q464" s="62">
        <f t="shared" si="9"/>
        <v>0</v>
      </c>
    </row>
    <row r="465" spans="1:17" ht="12" customHeight="1">
      <c r="A465" s="327">
        <v>0</v>
      </c>
      <c r="B465" s="26">
        <v>120675</v>
      </c>
      <c r="C465" s="348" t="s">
        <v>3967</v>
      </c>
      <c r="D465" s="349"/>
      <c r="E465" s="349"/>
      <c r="F465" s="349"/>
      <c r="G465" s="349"/>
      <c r="H465" s="349"/>
      <c r="I465" s="349"/>
      <c r="J465" s="350"/>
      <c r="K465" s="17">
        <v>96</v>
      </c>
      <c r="L465" s="17">
        <f t="shared" si="16"/>
        <v>10080</v>
      </c>
      <c r="M465" s="61"/>
      <c r="N465" s="61">
        <f t="shared" si="17"/>
        <v>96</v>
      </c>
      <c r="O465" s="62">
        <f t="shared" ref="O465:O528" si="19">N465*M465</f>
        <v>0</v>
      </c>
      <c r="P465" s="61">
        <f t="shared" si="18"/>
        <v>10080</v>
      </c>
      <c r="Q465" s="62">
        <f t="shared" ref="Q465:Q528" si="20">M465*P465</f>
        <v>0</v>
      </c>
    </row>
    <row r="466" spans="1:17" ht="12" customHeight="1">
      <c r="A466" s="327">
        <v>0</v>
      </c>
      <c r="B466" s="26">
        <v>48587</v>
      </c>
      <c r="C466" s="348" t="s">
        <v>3975</v>
      </c>
      <c r="D466" s="349"/>
      <c r="E466" s="349"/>
      <c r="F466" s="349"/>
      <c r="G466" s="349"/>
      <c r="H466" s="349"/>
      <c r="I466" s="349"/>
      <c r="J466" s="350"/>
      <c r="K466" s="17">
        <v>86</v>
      </c>
      <c r="L466" s="17">
        <f t="shared" si="16"/>
        <v>9030</v>
      </c>
      <c r="M466" s="61"/>
      <c r="N466" s="61">
        <f t="shared" si="17"/>
        <v>86</v>
      </c>
      <c r="O466" s="62">
        <f t="shared" si="19"/>
        <v>0</v>
      </c>
      <c r="P466" s="61">
        <f t="shared" si="18"/>
        <v>9030</v>
      </c>
      <c r="Q466" s="62">
        <f t="shared" si="20"/>
        <v>0</v>
      </c>
    </row>
    <row r="467" spans="1:17" ht="12" customHeight="1">
      <c r="A467" s="327">
        <v>0</v>
      </c>
      <c r="B467" s="26">
        <v>128470</v>
      </c>
      <c r="C467" s="348" t="s">
        <v>3968</v>
      </c>
      <c r="D467" s="349"/>
      <c r="E467" s="349"/>
      <c r="F467" s="349"/>
      <c r="G467" s="349"/>
      <c r="H467" s="349"/>
      <c r="I467" s="349"/>
      <c r="J467" s="350"/>
      <c r="K467" s="17">
        <v>85</v>
      </c>
      <c r="L467" s="17">
        <f t="shared" si="16"/>
        <v>8925</v>
      </c>
      <c r="M467" s="61"/>
      <c r="N467" s="61">
        <f t="shared" si="17"/>
        <v>85</v>
      </c>
      <c r="O467" s="62">
        <f t="shared" si="19"/>
        <v>0</v>
      </c>
      <c r="P467" s="61">
        <f t="shared" si="18"/>
        <v>8925</v>
      </c>
      <c r="Q467" s="62">
        <f t="shared" si="20"/>
        <v>0</v>
      </c>
    </row>
    <row r="468" spans="1:17" ht="12" customHeight="1">
      <c r="A468" s="327">
        <v>0</v>
      </c>
      <c r="B468" s="26">
        <v>60384</v>
      </c>
      <c r="C468" s="348" t="s">
        <v>3966</v>
      </c>
      <c r="D468" s="349"/>
      <c r="E468" s="349"/>
      <c r="F468" s="349"/>
      <c r="G468" s="349"/>
      <c r="H468" s="349"/>
      <c r="I468" s="349"/>
      <c r="J468" s="350"/>
      <c r="K468" s="17">
        <v>77</v>
      </c>
      <c r="L468" s="17">
        <f t="shared" si="16"/>
        <v>8085</v>
      </c>
      <c r="M468" s="61"/>
      <c r="N468" s="61">
        <f t="shared" si="17"/>
        <v>77</v>
      </c>
      <c r="O468" s="62">
        <f t="shared" si="19"/>
        <v>0</v>
      </c>
      <c r="P468" s="61">
        <f t="shared" si="18"/>
        <v>8085</v>
      </c>
      <c r="Q468" s="62">
        <f t="shared" si="20"/>
        <v>0</v>
      </c>
    </row>
    <row r="469" spans="1:17" ht="12" customHeight="1">
      <c r="A469" s="327">
        <v>0</v>
      </c>
      <c r="B469" s="26">
        <v>27243</v>
      </c>
      <c r="C469" s="348" t="s">
        <v>3971</v>
      </c>
      <c r="D469" s="349"/>
      <c r="E469" s="349"/>
      <c r="F469" s="349"/>
      <c r="G469" s="349"/>
      <c r="H469" s="349"/>
      <c r="I469" s="349"/>
      <c r="J469" s="350"/>
      <c r="K469" s="17">
        <v>85</v>
      </c>
      <c r="L469" s="17">
        <f t="shared" si="16"/>
        <v>8925</v>
      </c>
      <c r="M469" s="61"/>
      <c r="N469" s="61">
        <f t="shared" si="17"/>
        <v>85</v>
      </c>
      <c r="O469" s="62">
        <f t="shared" si="19"/>
        <v>0</v>
      </c>
      <c r="P469" s="61">
        <f t="shared" si="18"/>
        <v>8925</v>
      </c>
      <c r="Q469" s="62">
        <f t="shared" si="20"/>
        <v>0</v>
      </c>
    </row>
    <row r="470" spans="1:17" ht="12" customHeight="1">
      <c r="A470" s="327">
        <v>0</v>
      </c>
      <c r="B470" s="26">
        <v>1004960</v>
      </c>
      <c r="C470" s="348" t="s">
        <v>3973</v>
      </c>
      <c r="D470" s="349"/>
      <c r="E470" s="349"/>
      <c r="F470" s="349"/>
      <c r="G470" s="349"/>
      <c r="H470" s="349"/>
      <c r="I470" s="349"/>
      <c r="J470" s="350"/>
      <c r="K470" s="17">
        <v>85</v>
      </c>
      <c r="L470" s="17">
        <f t="shared" si="16"/>
        <v>8925</v>
      </c>
      <c r="M470" s="61"/>
      <c r="N470" s="61">
        <f t="shared" si="17"/>
        <v>85</v>
      </c>
      <c r="O470" s="62">
        <f t="shared" si="19"/>
        <v>0</v>
      </c>
      <c r="P470" s="61">
        <f t="shared" si="18"/>
        <v>8925</v>
      </c>
      <c r="Q470" s="62">
        <f t="shared" si="20"/>
        <v>0</v>
      </c>
    </row>
    <row r="471" spans="1:17" ht="12" customHeight="1">
      <c r="A471" s="327">
        <v>0</v>
      </c>
      <c r="B471" s="26">
        <v>49379</v>
      </c>
      <c r="C471" s="348" t="s">
        <v>3976</v>
      </c>
      <c r="D471" s="349"/>
      <c r="E471" s="349"/>
      <c r="F471" s="349"/>
      <c r="G471" s="349"/>
      <c r="H471" s="349"/>
      <c r="I471" s="349"/>
      <c r="J471" s="350"/>
      <c r="K471" s="17">
        <v>89</v>
      </c>
      <c r="L471" s="17">
        <f t="shared" si="16"/>
        <v>9345</v>
      </c>
      <c r="M471" s="61"/>
      <c r="N471" s="61">
        <f t="shared" si="17"/>
        <v>89</v>
      </c>
      <c r="O471" s="62">
        <f t="shared" si="19"/>
        <v>0</v>
      </c>
      <c r="P471" s="61">
        <f t="shared" si="18"/>
        <v>9345</v>
      </c>
      <c r="Q471" s="62">
        <f t="shared" si="20"/>
        <v>0</v>
      </c>
    </row>
    <row r="472" spans="1:17" ht="12" customHeight="1">
      <c r="A472" s="327">
        <v>0</v>
      </c>
      <c r="B472" s="26">
        <v>1826</v>
      </c>
      <c r="C472" s="348" t="s">
        <v>3977</v>
      </c>
      <c r="D472" s="349"/>
      <c r="E472" s="349"/>
      <c r="F472" s="349"/>
      <c r="G472" s="349"/>
      <c r="H472" s="349"/>
      <c r="I472" s="349"/>
      <c r="J472" s="350"/>
      <c r="K472" s="290">
        <v>30.1</v>
      </c>
      <c r="L472" s="17">
        <f t="shared" si="16"/>
        <v>3161</v>
      </c>
      <c r="M472" s="61"/>
      <c r="N472" s="61">
        <f t="shared" si="17"/>
        <v>30.1</v>
      </c>
      <c r="O472" s="62">
        <f t="shared" si="19"/>
        <v>0</v>
      </c>
      <c r="P472" s="61">
        <f t="shared" si="18"/>
        <v>3161</v>
      </c>
      <c r="Q472" s="62">
        <f t="shared" si="20"/>
        <v>0</v>
      </c>
    </row>
    <row r="473" spans="1:17" ht="12" customHeight="1">
      <c r="A473" s="327">
        <v>0</v>
      </c>
      <c r="B473" s="26">
        <v>49395</v>
      </c>
      <c r="C473" s="348" t="s">
        <v>3978</v>
      </c>
      <c r="D473" s="349"/>
      <c r="E473" s="349"/>
      <c r="F473" s="349"/>
      <c r="G473" s="349"/>
      <c r="H473" s="349"/>
      <c r="I473" s="349"/>
      <c r="J473" s="350"/>
      <c r="K473" s="290">
        <v>34.4</v>
      </c>
      <c r="L473" s="17">
        <f t="shared" si="16"/>
        <v>3612</v>
      </c>
      <c r="M473" s="61"/>
      <c r="N473" s="61">
        <f t="shared" si="17"/>
        <v>34.4</v>
      </c>
      <c r="O473" s="62">
        <f t="shared" si="19"/>
        <v>0</v>
      </c>
      <c r="P473" s="61">
        <f t="shared" si="18"/>
        <v>3612</v>
      </c>
      <c r="Q473" s="62">
        <f t="shared" si="20"/>
        <v>0</v>
      </c>
    </row>
    <row r="474" spans="1:17" ht="12" customHeight="1">
      <c r="A474" s="327">
        <v>0</v>
      </c>
      <c r="B474" s="26">
        <v>15669</v>
      </c>
      <c r="C474" s="348" t="s">
        <v>3986</v>
      </c>
      <c r="D474" s="349"/>
      <c r="E474" s="349"/>
      <c r="F474" s="349"/>
      <c r="G474" s="349"/>
      <c r="H474" s="349"/>
      <c r="I474" s="349"/>
      <c r="J474" s="350"/>
      <c r="K474" s="290">
        <v>55.4</v>
      </c>
      <c r="L474" s="17">
        <f t="shared" si="16"/>
        <v>5817</v>
      </c>
      <c r="M474" s="61"/>
      <c r="N474" s="61">
        <f t="shared" si="17"/>
        <v>55.4</v>
      </c>
      <c r="O474" s="62">
        <f t="shared" si="19"/>
        <v>0</v>
      </c>
      <c r="P474" s="61">
        <f t="shared" si="18"/>
        <v>5817</v>
      </c>
      <c r="Q474" s="62">
        <f t="shared" si="20"/>
        <v>0</v>
      </c>
    </row>
    <row r="475" spans="1:17" ht="12" customHeight="1">
      <c r="A475" s="327">
        <v>0</v>
      </c>
      <c r="B475" s="26">
        <v>15909</v>
      </c>
      <c r="C475" s="348" t="s">
        <v>3987</v>
      </c>
      <c r="D475" s="349"/>
      <c r="E475" s="349"/>
      <c r="F475" s="349"/>
      <c r="G475" s="349"/>
      <c r="H475" s="349"/>
      <c r="I475" s="349"/>
      <c r="J475" s="350"/>
      <c r="K475" s="290">
        <v>16.8</v>
      </c>
      <c r="L475" s="17">
        <f t="shared" si="16"/>
        <v>1764</v>
      </c>
      <c r="M475" s="61"/>
      <c r="N475" s="61">
        <f t="shared" si="17"/>
        <v>16.8</v>
      </c>
      <c r="O475" s="62">
        <f t="shared" si="19"/>
        <v>0</v>
      </c>
      <c r="P475" s="61">
        <f t="shared" si="18"/>
        <v>1764</v>
      </c>
      <c r="Q475" s="62">
        <f t="shared" si="20"/>
        <v>0</v>
      </c>
    </row>
    <row r="476" spans="1:17" ht="12" customHeight="1">
      <c r="A476" s="327">
        <v>0</v>
      </c>
      <c r="B476" s="26">
        <v>198911</v>
      </c>
      <c r="C476" s="348" t="s">
        <v>3965</v>
      </c>
      <c r="D476" s="349"/>
      <c r="E476" s="349"/>
      <c r="F476" s="349"/>
      <c r="G476" s="349"/>
      <c r="H476" s="349"/>
      <c r="I476" s="349"/>
      <c r="J476" s="350"/>
      <c r="K476" s="17">
        <v>80</v>
      </c>
      <c r="L476" s="17">
        <f t="shared" si="16"/>
        <v>8400</v>
      </c>
      <c r="M476" s="61"/>
      <c r="N476" s="61">
        <f t="shared" si="17"/>
        <v>80</v>
      </c>
      <c r="O476" s="62">
        <f t="shared" si="19"/>
        <v>0</v>
      </c>
      <c r="P476" s="61">
        <f t="shared" si="18"/>
        <v>8400</v>
      </c>
      <c r="Q476" s="62">
        <f t="shared" si="20"/>
        <v>0</v>
      </c>
    </row>
    <row r="477" spans="1:17" ht="12" customHeight="1">
      <c r="A477" s="327">
        <v>0</v>
      </c>
      <c r="B477" s="26">
        <v>125948</v>
      </c>
      <c r="C477" s="348" t="s">
        <v>3964</v>
      </c>
      <c r="D477" s="349"/>
      <c r="E477" s="349"/>
      <c r="F477" s="349"/>
      <c r="G477" s="349"/>
      <c r="H477" s="349"/>
      <c r="I477" s="349"/>
      <c r="J477" s="350"/>
      <c r="K477" s="17">
        <v>80</v>
      </c>
      <c r="L477" s="17">
        <f t="shared" si="16"/>
        <v>8400</v>
      </c>
      <c r="M477" s="61"/>
      <c r="N477" s="61">
        <f t="shared" si="17"/>
        <v>80</v>
      </c>
      <c r="O477" s="62">
        <f t="shared" si="19"/>
        <v>0</v>
      </c>
      <c r="P477" s="61">
        <f t="shared" si="18"/>
        <v>8400</v>
      </c>
      <c r="Q477" s="62">
        <f t="shared" si="20"/>
        <v>0</v>
      </c>
    </row>
    <row r="478" spans="1:17" ht="12" customHeight="1">
      <c r="A478" s="327">
        <v>0</v>
      </c>
      <c r="B478" s="26">
        <v>137729</v>
      </c>
      <c r="C478" s="348" t="s">
        <v>3972</v>
      </c>
      <c r="D478" s="349"/>
      <c r="E478" s="349"/>
      <c r="F478" s="349"/>
      <c r="G478" s="349"/>
      <c r="H478" s="349"/>
      <c r="I478" s="349"/>
      <c r="J478" s="350"/>
      <c r="K478" s="17">
        <v>93</v>
      </c>
      <c r="L478" s="17">
        <f t="shared" si="16"/>
        <v>9765</v>
      </c>
      <c r="M478" s="61"/>
      <c r="N478" s="61">
        <f t="shared" si="17"/>
        <v>93</v>
      </c>
      <c r="O478" s="62">
        <f t="shared" si="19"/>
        <v>0</v>
      </c>
      <c r="P478" s="61">
        <f t="shared" si="18"/>
        <v>9765</v>
      </c>
      <c r="Q478" s="62">
        <f t="shared" si="20"/>
        <v>0</v>
      </c>
    </row>
    <row r="479" spans="1:17" ht="12" customHeight="1">
      <c r="A479" s="327">
        <v>0</v>
      </c>
      <c r="B479" s="26">
        <v>96685</v>
      </c>
      <c r="C479" s="348" t="s">
        <v>3983</v>
      </c>
      <c r="D479" s="349"/>
      <c r="E479" s="349"/>
      <c r="F479" s="349"/>
      <c r="G479" s="349"/>
      <c r="H479" s="349"/>
      <c r="I479" s="349"/>
      <c r="J479" s="350"/>
      <c r="K479" s="17">
        <v>93</v>
      </c>
      <c r="L479" s="17">
        <f t="shared" si="16"/>
        <v>9765</v>
      </c>
      <c r="M479" s="61"/>
      <c r="N479" s="61">
        <f t="shared" si="17"/>
        <v>93</v>
      </c>
      <c r="O479" s="62">
        <f t="shared" si="19"/>
        <v>0</v>
      </c>
      <c r="P479" s="61">
        <f t="shared" si="18"/>
        <v>9765</v>
      </c>
      <c r="Q479" s="62">
        <f t="shared" si="20"/>
        <v>0</v>
      </c>
    </row>
    <row r="480" spans="1:17" ht="12" customHeight="1">
      <c r="A480" s="327">
        <v>0</v>
      </c>
      <c r="B480" s="26">
        <v>2691</v>
      </c>
      <c r="C480" s="348" t="s">
        <v>3979</v>
      </c>
      <c r="D480" s="349"/>
      <c r="E480" s="349"/>
      <c r="F480" s="349"/>
      <c r="G480" s="349"/>
      <c r="H480" s="349"/>
      <c r="I480" s="349"/>
      <c r="J480" s="350"/>
      <c r="K480" s="17">
        <v>203</v>
      </c>
      <c r="L480" s="17">
        <f t="shared" si="16"/>
        <v>21315</v>
      </c>
      <c r="M480" s="61"/>
      <c r="N480" s="61">
        <f t="shared" si="17"/>
        <v>203</v>
      </c>
      <c r="O480" s="62">
        <f t="shared" si="19"/>
        <v>0</v>
      </c>
      <c r="P480" s="61">
        <f t="shared" si="18"/>
        <v>21315</v>
      </c>
      <c r="Q480" s="62">
        <f t="shared" si="20"/>
        <v>0</v>
      </c>
    </row>
    <row r="481" spans="1:17" ht="12" customHeight="1">
      <c r="A481" s="327">
        <v>0</v>
      </c>
      <c r="B481" s="26">
        <v>2733</v>
      </c>
      <c r="C481" s="348" t="s">
        <v>3980</v>
      </c>
      <c r="D481" s="349"/>
      <c r="E481" s="349"/>
      <c r="F481" s="349"/>
      <c r="G481" s="349"/>
      <c r="H481" s="349"/>
      <c r="I481" s="349"/>
      <c r="J481" s="350"/>
      <c r="K481" s="17">
        <v>106</v>
      </c>
      <c r="L481" s="17">
        <f t="shared" si="16"/>
        <v>11130</v>
      </c>
      <c r="M481" s="61"/>
      <c r="N481" s="61">
        <f t="shared" si="17"/>
        <v>106</v>
      </c>
      <c r="O481" s="62">
        <f t="shared" si="19"/>
        <v>0</v>
      </c>
      <c r="P481" s="61">
        <f t="shared" si="18"/>
        <v>11130</v>
      </c>
      <c r="Q481" s="62">
        <f t="shared" si="20"/>
        <v>0</v>
      </c>
    </row>
    <row r="482" spans="1:17" ht="12" customHeight="1">
      <c r="A482" s="327">
        <v>0</v>
      </c>
      <c r="B482" s="26">
        <v>26120</v>
      </c>
      <c r="C482" s="348" t="s">
        <v>3981</v>
      </c>
      <c r="D482" s="349"/>
      <c r="E482" s="349"/>
      <c r="F482" s="349"/>
      <c r="G482" s="349"/>
      <c r="H482" s="349"/>
      <c r="I482" s="349"/>
      <c r="J482" s="350"/>
      <c r="K482" s="17">
        <v>102</v>
      </c>
      <c r="L482" s="17">
        <f t="shared" si="16"/>
        <v>10710</v>
      </c>
      <c r="M482" s="61"/>
      <c r="N482" s="61">
        <f t="shared" si="17"/>
        <v>102</v>
      </c>
      <c r="O482" s="62">
        <f t="shared" si="19"/>
        <v>0</v>
      </c>
      <c r="P482" s="61">
        <f t="shared" si="18"/>
        <v>10710</v>
      </c>
      <c r="Q482" s="62">
        <f t="shared" si="20"/>
        <v>0</v>
      </c>
    </row>
    <row r="483" spans="1:17" ht="12" customHeight="1">
      <c r="A483" s="327">
        <v>0</v>
      </c>
      <c r="B483" s="26">
        <v>51680</v>
      </c>
      <c r="C483" s="348" t="s">
        <v>3982</v>
      </c>
      <c r="D483" s="349"/>
      <c r="E483" s="349"/>
      <c r="F483" s="349"/>
      <c r="G483" s="349"/>
      <c r="H483" s="349"/>
      <c r="I483" s="349"/>
      <c r="J483" s="350"/>
      <c r="K483" s="290">
        <v>19</v>
      </c>
      <c r="L483" s="17">
        <f t="shared" si="16"/>
        <v>1995</v>
      </c>
      <c r="M483" s="61"/>
      <c r="N483" s="61">
        <f t="shared" si="17"/>
        <v>19</v>
      </c>
      <c r="O483" s="62">
        <f t="shared" si="19"/>
        <v>0</v>
      </c>
      <c r="P483" s="61">
        <f t="shared" si="18"/>
        <v>1995</v>
      </c>
      <c r="Q483" s="62">
        <f t="shared" si="20"/>
        <v>0</v>
      </c>
    </row>
    <row r="484" spans="1:17" ht="12" customHeight="1">
      <c r="A484" s="327">
        <v>0</v>
      </c>
      <c r="B484" s="26">
        <v>64022</v>
      </c>
      <c r="C484" s="348" t="s">
        <v>4257</v>
      </c>
      <c r="D484" s="349"/>
      <c r="E484" s="349"/>
      <c r="F484" s="349"/>
      <c r="G484" s="349"/>
      <c r="H484" s="349"/>
      <c r="I484" s="349"/>
      <c r="J484" s="350"/>
      <c r="K484" s="290">
        <v>26.6</v>
      </c>
      <c r="L484" s="17">
        <f t="shared" si="16"/>
        <v>2793</v>
      </c>
      <c r="M484" s="61"/>
      <c r="N484" s="61">
        <f t="shared" si="17"/>
        <v>26.6</v>
      </c>
      <c r="O484" s="62">
        <f t="shared" si="19"/>
        <v>0</v>
      </c>
      <c r="P484" s="61">
        <f t="shared" si="18"/>
        <v>2793</v>
      </c>
      <c r="Q484" s="62">
        <f t="shared" si="20"/>
        <v>0</v>
      </c>
    </row>
    <row r="485" spans="1:17" ht="12" customHeight="1">
      <c r="A485" s="327">
        <v>0</v>
      </c>
      <c r="B485" s="26">
        <v>71555</v>
      </c>
      <c r="C485" s="348" t="s">
        <v>3984</v>
      </c>
      <c r="D485" s="349"/>
      <c r="E485" s="349"/>
      <c r="F485" s="349"/>
      <c r="G485" s="349"/>
      <c r="H485" s="349"/>
      <c r="I485" s="349"/>
      <c r="J485" s="350"/>
      <c r="K485" s="290">
        <v>32</v>
      </c>
      <c r="L485" s="17">
        <f t="shared" si="16"/>
        <v>3360</v>
      </c>
      <c r="M485" s="61"/>
      <c r="N485" s="61">
        <f t="shared" si="17"/>
        <v>32</v>
      </c>
      <c r="O485" s="62">
        <f t="shared" si="19"/>
        <v>0</v>
      </c>
      <c r="P485" s="61">
        <f t="shared" si="18"/>
        <v>3360</v>
      </c>
      <c r="Q485" s="62">
        <f t="shared" si="20"/>
        <v>0</v>
      </c>
    </row>
    <row r="486" spans="1:17" ht="12" customHeight="1">
      <c r="A486" s="327">
        <v>0</v>
      </c>
      <c r="B486" s="26">
        <v>29926</v>
      </c>
      <c r="C486" s="348" t="s">
        <v>4324</v>
      </c>
      <c r="D486" s="349"/>
      <c r="E486" s="349"/>
      <c r="F486" s="349"/>
      <c r="G486" s="349"/>
      <c r="H486" s="349"/>
      <c r="I486" s="349"/>
      <c r="J486" s="350"/>
      <c r="K486" s="17">
        <v>1106</v>
      </c>
      <c r="L486" s="17">
        <f t="shared" si="16"/>
        <v>116130</v>
      </c>
      <c r="M486" s="61"/>
      <c r="N486" s="61">
        <f t="shared" si="17"/>
        <v>1106</v>
      </c>
      <c r="O486" s="62">
        <f t="shared" si="19"/>
        <v>0</v>
      </c>
      <c r="P486" s="61">
        <f t="shared" si="18"/>
        <v>116130</v>
      </c>
      <c r="Q486" s="62">
        <f t="shared" si="20"/>
        <v>0</v>
      </c>
    </row>
    <row r="487" spans="1:17" ht="12" customHeight="1">
      <c r="A487" s="327">
        <v>0</v>
      </c>
      <c r="B487" s="26">
        <v>9951</v>
      </c>
      <c r="C487" s="348" t="s">
        <v>3985</v>
      </c>
      <c r="D487" s="349"/>
      <c r="E487" s="349"/>
      <c r="F487" s="349"/>
      <c r="G487" s="349"/>
      <c r="H487" s="349"/>
      <c r="I487" s="349"/>
      <c r="J487" s="350"/>
      <c r="K487" s="17">
        <v>1120</v>
      </c>
      <c r="L487" s="17">
        <f t="shared" si="16"/>
        <v>117600</v>
      </c>
      <c r="M487" s="61"/>
      <c r="N487" s="61">
        <f t="shared" si="17"/>
        <v>1120</v>
      </c>
      <c r="O487" s="62">
        <f t="shared" si="19"/>
        <v>0</v>
      </c>
      <c r="P487" s="61">
        <f t="shared" si="18"/>
        <v>117600</v>
      </c>
      <c r="Q487" s="62">
        <f t="shared" si="20"/>
        <v>0</v>
      </c>
    </row>
    <row r="488" spans="1:17" ht="12" customHeight="1">
      <c r="A488" s="327">
        <v>0</v>
      </c>
      <c r="B488" s="26">
        <v>25775</v>
      </c>
      <c r="C488" s="348" t="s">
        <v>4325</v>
      </c>
      <c r="D488" s="349"/>
      <c r="E488" s="349"/>
      <c r="F488" s="349"/>
      <c r="G488" s="349"/>
      <c r="H488" s="349"/>
      <c r="I488" s="349"/>
      <c r="J488" s="350"/>
      <c r="K488" s="17">
        <v>621</v>
      </c>
      <c r="L488" s="17">
        <f t="shared" si="16"/>
        <v>65205</v>
      </c>
      <c r="M488" s="61"/>
      <c r="N488" s="61">
        <f t="shared" si="17"/>
        <v>621</v>
      </c>
      <c r="O488" s="62">
        <f t="shared" si="19"/>
        <v>0</v>
      </c>
      <c r="P488" s="61">
        <f t="shared" si="18"/>
        <v>65205</v>
      </c>
      <c r="Q488" s="62">
        <f t="shared" si="20"/>
        <v>0</v>
      </c>
    </row>
    <row r="489" spans="1:17" ht="12" customHeight="1">
      <c r="A489" s="327"/>
      <c r="B489" s="356" t="s">
        <v>3382</v>
      </c>
      <c r="C489" s="356" t="s">
        <v>3382</v>
      </c>
      <c r="D489" s="356"/>
      <c r="E489" s="356"/>
      <c r="F489" s="356"/>
      <c r="G489" s="356"/>
      <c r="H489" s="356"/>
      <c r="I489" s="356"/>
      <c r="J489" s="356"/>
      <c r="K489" s="357">
        <v>0</v>
      </c>
      <c r="L489" s="291"/>
      <c r="M489" s="61"/>
      <c r="N489" s="61"/>
      <c r="O489" s="62"/>
      <c r="P489" s="61"/>
      <c r="Q489" s="62"/>
    </row>
    <row r="490" spans="1:17" ht="12" customHeight="1">
      <c r="A490" s="327">
        <v>0</v>
      </c>
      <c r="B490" s="26">
        <v>213819</v>
      </c>
      <c r="C490" s="348" t="s">
        <v>3383</v>
      </c>
      <c r="D490" s="349"/>
      <c r="E490" s="349"/>
      <c r="F490" s="349"/>
      <c r="G490" s="349"/>
      <c r="H490" s="349"/>
      <c r="I490" s="349"/>
      <c r="J490" s="350"/>
      <c r="K490" s="17">
        <v>1075</v>
      </c>
      <c r="L490" s="17">
        <f t="shared" ref="L490:L501" si="21">ROUND(K490*Курс_EUR,0)</f>
        <v>112875</v>
      </c>
      <c r="M490" s="61"/>
      <c r="N490" s="61">
        <f t="shared" ref="N490:N501" si="22">K490*(1-Скидка_SATA)</f>
        <v>1075</v>
      </c>
      <c r="O490" s="62">
        <f t="shared" si="19"/>
        <v>0</v>
      </c>
      <c r="P490" s="61">
        <f t="shared" ref="P490:P501" si="23">L490*(1-Скидка_SATA)</f>
        <v>112875</v>
      </c>
      <c r="Q490" s="62">
        <f t="shared" si="20"/>
        <v>0</v>
      </c>
    </row>
    <row r="491" spans="1:17" ht="12" customHeight="1">
      <c r="A491" s="327">
        <v>0</v>
      </c>
      <c r="B491" s="26">
        <v>1000124</v>
      </c>
      <c r="C491" s="348" t="s">
        <v>3384</v>
      </c>
      <c r="D491" s="349"/>
      <c r="E491" s="349"/>
      <c r="F491" s="349"/>
      <c r="G491" s="349"/>
      <c r="H491" s="349"/>
      <c r="I491" s="349"/>
      <c r="J491" s="350"/>
      <c r="K491" s="17">
        <v>1374</v>
      </c>
      <c r="L491" s="17">
        <f t="shared" si="21"/>
        <v>144270</v>
      </c>
      <c r="M491" s="61"/>
      <c r="N491" s="61">
        <f t="shared" si="22"/>
        <v>1374</v>
      </c>
      <c r="O491" s="62">
        <f t="shared" si="19"/>
        <v>0</v>
      </c>
      <c r="P491" s="61">
        <f t="shared" si="23"/>
        <v>144270</v>
      </c>
      <c r="Q491" s="62">
        <f t="shared" si="20"/>
        <v>0</v>
      </c>
    </row>
    <row r="492" spans="1:17" ht="12" customHeight="1">
      <c r="A492" s="327">
        <v>0</v>
      </c>
      <c r="B492" s="26">
        <v>1000249</v>
      </c>
      <c r="C492" s="348" t="s">
        <v>3385</v>
      </c>
      <c r="D492" s="349"/>
      <c r="E492" s="349"/>
      <c r="F492" s="349"/>
      <c r="G492" s="349"/>
      <c r="H492" s="349"/>
      <c r="I492" s="349"/>
      <c r="J492" s="350"/>
      <c r="K492" s="17">
        <v>646</v>
      </c>
      <c r="L492" s="17">
        <f t="shared" si="21"/>
        <v>67830</v>
      </c>
      <c r="M492" s="61"/>
      <c r="N492" s="61">
        <f t="shared" si="22"/>
        <v>646</v>
      </c>
      <c r="O492" s="62">
        <f t="shared" si="19"/>
        <v>0</v>
      </c>
      <c r="P492" s="61">
        <f t="shared" si="23"/>
        <v>67830</v>
      </c>
      <c r="Q492" s="62">
        <f t="shared" si="20"/>
        <v>0</v>
      </c>
    </row>
    <row r="493" spans="1:17" ht="12" customHeight="1">
      <c r="A493" s="327">
        <v>0</v>
      </c>
      <c r="B493" s="26">
        <v>69500</v>
      </c>
      <c r="C493" s="348" t="s">
        <v>3386</v>
      </c>
      <c r="D493" s="349"/>
      <c r="E493" s="349"/>
      <c r="F493" s="349"/>
      <c r="G493" s="349"/>
      <c r="H493" s="349"/>
      <c r="I493" s="349"/>
      <c r="J493" s="350"/>
      <c r="K493" s="17">
        <v>1035</v>
      </c>
      <c r="L493" s="17">
        <f t="shared" si="21"/>
        <v>108675</v>
      </c>
      <c r="M493" s="61"/>
      <c r="N493" s="61">
        <f t="shared" si="22"/>
        <v>1035</v>
      </c>
      <c r="O493" s="62">
        <f t="shared" si="19"/>
        <v>0</v>
      </c>
      <c r="P493" s="61">
        <f t="shared" si="23"/>
        <v>108675</v>
      </c>
      <c r="Q493" s="62">
        <f t="shared" si="20"/>
        <v>0</v>
      </c>
    </row>
    <row r="494" spans="1:17">
      <c r="A494" s="327">
        <v>0</v>
      </c>
      <c r="B494" s="26">
        <v>52712</v>
      </c>
      <c r="C494" s="348" t="s">
        <v>3387</v>
      </c>
      <c r="D494" s="349"/>
      <c r="E494" s="349"/>
      <c r="F494" s="349"/>
      <c r="G494" s="349"/>
      <c r="H494" s="349"/>
      <c r="I494" s="349"/>
      <c r="J494" s="350"/>
      <c r="K494" s="17">
        <v>487</v>
      </c>
      <c r="L494" s="17">
        <f t="shared" si="21"/>
        <v>51135</v>
      </c>
      <c r="M494" s="61"/>
      <c r="N494" s="61">
        <f t="shared" si="22"/>
        <v>487</v>
      </c>
      <c r="O494" s="62">
        <f t="shared" si="19"/>
        <v>0</v>
      </c>
      <c r="P494" s="61">
        <f t="shared" si="23"/>
        <v>51135</v>
      </c>
      <c r="Q494" s="62">
        <f t="shared" si="20"/>
        <v>0</v>
      </c>
    </row>
    <row r="495" spans="1:17">
      <c r="A495" s="327">
        <v>0</v>
      </c>
      <c r="B495" s="26">
        <v>52803</v>
      </c>
      <c r="C495" s="348" t="s">
        <v>3388</v>
      </c>
      <c r="D495" s="349"/>
      <c r="E495" s="349"/>
      <c r="F495" s="349"/>
      <c r="G495" s="349"/>
      <c r="H495" s="349"/>
      <c r="I495" s="349"/>
      <c r="J495" s="350"/>
      <c r="K495" s="17">
        <v>685</v>
      </c>
      <c r="L495" s="17">
        <f t="shared" si="21"/>
        <v>71925</v>
      </c>
      <c r="M495" s="61"/>
      <c r="N495" s="61">
        <f t="shared" si="22"/>
        <v>685</v>
      </c>
      <c r="O495" s="62">
        <f t="shared" si="19"/>
        <v>0</v>
      </c>
      <c r="P495" s="61">
        <f t="shared" si="23"/>
        <v>71925</v>
      </c>
      <c r="Q495" s="62">
        <f t="shared" si="20"/>
        <v>0</v>
      </c>
    </row>
    <row r="496" spans="1:17" ht="21" customHeight="1">
      <c r="A496" s="327">
        <v>0</v>
      </c>
      <c r="B496" s="26">
        <v>54825</v>
      </c>
      <c r="C496" s="348" t="s">
        <v>3389</v>
      </c>
      <c r="D496" s="349"/>
      <c r="E496" s="349"/>
      <c r="F496" s="349"/>
      <c r="G496" s="349"/>
      <c r="H496" s="349"/>
      <c r="I496" s="349"/>
      <c r="J496" s="350"/>
      <c r="K496" s="17">
        <v>683</v>
      </c>
      <c r="L496" s="17">
        <f t="shared" si="21"/>
        <v>71715</v>
      </c>
      <c r="M496" s="61"/>
      <c r="N496" s="61">
        <f t="shared" si="22"/>
        <v>683</v>
      </c>
      <c r="O496" s="62">
        <f t="shared" si="19"/>
        <v>0</v>
      </c>
      <c r="P496" s="61">
        <f t="shared" si="23"/>
        <v>71715</v>
      </c>
      <c r="Q496" s="62">
        <f t="shared" si="20"/>
        <v>0</v>
      </c>
    </row>
    <row r="497" spans="1:17" ht="21" customHeight="1">
      <c r="A497" s="327">
        <v>0</v>
      </c>
      <c r="B497" s="26">
        <v>154591</v>
      </c>
      <c r="C497" s="348" t="s">
        <v>3390</v>
      </c>
      <c r="D497" s="349"/>
      <c r="E497" s="349"/>
      <c r="F497" s="349"/>
      <c r="G497" s="349"/>
      <c r="H497" s="349"/>
      <c r="I497" s="349"/>
      <c r="J497" s="350"/>
      <c r="K497" s="17">
        <v>808</v>
      </c>
      <c r="L497" s="17">
        <f t="shared" si="21"/>
        <v>84840</v>
      </c>
      <c r="M497" s="61"/>
      <c r="N497" s="61">
        <f t="shared" si="22"/>
        <v>808</v>
      </c>
      <c r="O497" s="62">
        <f t="shared" si="19"/>
        <v>0</v>
      </c>
      <c r="P497" s="61">
        <f t="shared" si="23"/>
        <v>84840</v>
      </c>
      <c r="Q497" s="62">
        <f t="shared" si="20"/>
        <v>0</v>
      </c>
    </row>
    <row r="498" spans="1:17" ht="36" customHeight="1">
      <c r="A498" s="327">
        <v>0</v>
      </c>
      <c r="B498" s="26">
        <v>173880</v>
      </c>
      <c r="C498" s="348" t="s">
        <v>3391</v>
      </c>
      <c r="D498" s="349"/>
      <c r="E498" s="349"/>
      <c r="F498" s="349"/>
      <c r="G498" s="349"/>
      <c r="H498" s="349"/>
      <c r="I498" s="349"/>
      <c r="J498" s="350"/>
      <c r="K498" s="17">
        <v>1825</v>
      </c>
      <c r="L498" s="17">
        <f t="shared" si="21"/>
        <v>191625</v>
      </c>
      <c r="M498" s="61"/>
      <c r="N498" s="61">
        <f t="shared" si="22"/>
        <v>1825</v>
      </c>
      <c r="O498" s="62">
        <f t="shared" si="19"/>
        <v>0</v>
      </c>
      <c r="P498" s="61">
        <f t="shared" si="23"/>
        <v>191625</v>
      </c>
      <c r="Q498" s="62">
        <f t="shared" si="20"/>
        <v>0</v>
      </c>
    </row>
    <row r="499" spans="1:17">
      <c r="A499" s="327">
        <v>0</v>
      </c>
      <c r="B499" s="26">
        <v>83881</v>
      </c>
      <c r="C499" s="348" t="s">
        <v>3392</v>
      </c>
      <c r="D499" s="349"/>
      <c r="E499" s="349"/>
      <c r="F499" s="349"/>
      <c r="G499" s="349"/>
      <c r="H499" s="349"/>
      <c r="I499" s="349"/>
      <c r="J499" s="350"/>
      <c r="K499" s="17">
        <v>199</v>
      </c>
      <c r="L499" s="17">
        <f t="shared" si="21"/>
        <v>20895</v>
      </c>
      <c r="M499" s="61"/>
      <c r="N499" s="61">
        <f t="shared" si="22"/>
        <v>199</v>
      </c>
      <c r="O499" s="62">
        <f t="shared" si="19"/>
        <v>0</v>
      </c>
      <c r="P499" s="61">
        <f t="shared" si="23"/>
        <v>20895</v>
      </c>
      <c r="Q499" s="62">
        <f t="shared" si="20"/>
        <v>0</v>
      </c>
    </row>
    <row r="500" spans="1:17">
      <c r="A500" s="327">
        <v>0</v>
      </c>
      <c r="B500" s="26">
        <v>135020</v>
      </c>
      <c r="C500" s="348" t="s">
        <v>3393</v>
      </c>
      <c r="D500" s="349"/>
      <c r="E500" s="349"/>
      <c r="F500" s="349"/>
      <c r="G500" s="349"/>
      <c r="H500" s="349"/>
      <c r="I500" s="349"/>
      <c r="J500" s="350"/>
      <c r="K500" s="17">
        <v>202</v>
      </c>
      <c r="L500" s="17">
        <f t="shared" si="21"/>
        <v>21210</v>
      </c>
      <c r="M500" s="61"/>
      <c r="N500" s="61">
        <f t="shared" si="22"/>
        <v>202</v>
      </c>
      <c r="O500" s="62">
        <f t="shared" si="19"/>
        <v>0</v>
      </c>
      <c r="P500" s="61">
        <f t="shared" si="23"/>
        <v>21210</v>
      </c>
      <c r="Q500" s="62">
        <f t="shared" si="20"/>
        <v>0</v>
      </c>
    </row>
    <row r="501" spans="1:17" ht="12.45" thickBot="1">
      <c r="A501" s="327">
        <v>0</v>
      </c>
      <c r="B501" s="26">
        <v>91553</v>
      </c>
      <c r="C501" s="348" t="s">
        <v>3394</v>
      </c>
      <c r="D501" s="349"/>
      <c r="E501" s="349"/>
      <c r="F501" s="349"/>
      <c r="G501" s="349"/>
      <c r="H501" s="349"/>
      <c r="I501" s="349"/>
      <c r="J501" s="350"/>
      <c r="K501" s="290">
        <v>73.599999999999994</v>
      </c>
      <c r="L501" s="17">
        <f t="shared" si="21"/>
        <v>7728</v>
      </c>
      <c r="M501" s="61"/>
      <c r="N501" s="61">
        <f t="shared" si="22"/>
        <v>73.599999999999994</v>
      </c>
      <c r="O501" s="62">
        <f t="shared" si="19"/>
        <v>0</v>
      </c>
      <c r="P501" s="61">
        <f t="shared" si="23"/>
        <v>7728</v>
      </c>
      <c r="Q501" s="62">
        <f t="shared" si="20"/>
        <v>0</v>
      </c>
    </row>
    <row r="502" spans="1:17" ht="12" customHeight="1">
      <c r="A502" s="327"/>
      <c r="B502" s="351" t="s">
        <v>3395</v>
      </c>
      <c r="C502" s="351" t="s">
        <v>3395</v>
      </c>
      <c r="D502" s="351"/>
      <c r="E502" s="351"/>
      <c r="F502" s="351"/>
      <c r="G502" s="351"/>
      <c r="H502" s="351"/>
      <c r="I502" s="351"/>
      <c r="J502" s="351"/>
      <c r="K502" s="352">
        <v>0</v>
      </c>
      <c r="L502" s="291"/>
      <c r="M502" s="61"/>
      <c r="N502" s="61"/>
      <c r="O502" s="62"/>
      <c r="P502" s="61"/>
      <c r="Q502" s="62"/>
    </row>
    <row r="503" spans="1:17" ht="24" customHeight="1">
      <c r="A503" s="327">
        <v>0</v>
      </c>
      <c r="B503" s="26">
        <v>1099953</v>
      </c>
      <c r="C503" s="348" t="s">
        <v>4053</v>
      </c>
      <c r="D503" s="349"/>
      <c r="E503" s="349"/>
      <c r="F503" s="349"/>
      <c r="G503" s="349"/>
      <c r="H503" s="349"/>
      <c r="I503" s="349"/>
      <c r="J503" s="350"/>
      <c r="K503" s="17">
        <v>2303</v>
      </c>
      <c r="L503" s="17">
        <f t="shared" ref="L503:L529" si="24">ROUND(K503*Курс_EUR,0)</f>
        <v>241815</v>
      </c>
      <c r="M503" s="61"/>
      <c r="N503" s="61">
        <f t="shared" ref="N503:N529" si="25">K503*(1-Скидка_SATA)</f>
        <v>2303</v>
      </c>
      <c r="O503" s="62">
        <f t="shared" si="19"/>
        <v>0</v>
      </c>
      <c r="P503" s="61">
        <f t="shared" ref="P503:P529" si="26">L503*(1-Скидка_SATA)</f>
        <v>241815</v>
      </c>
      <c r="Q503" s="62">
        <f t="shared" si="20"/>
        <v>0</v>
      </c>
    </row>
    <row r="504" spans="1:17" ht="24" customHeight="1">
      <c r="A504" s="327">
        <v>0</v>
      </c>
      <c r="B504" s="26">
        <v>1101675</v>
      </c>
      <c r="C504" s="348" t="s">
        <v>4057</v>
      </c>
      <c r="D504" s="349"/>
      <c r="E504" s="349"/>
      <c r="F504" s="349"/>
      <c r="G504" s="349"/>
      <c r="H504" s="349"/>
      <c r="I504" s="349"/>
      <c r="J504" s="350"/>
      <c r="K504" s="17">
        <v>2588</v>
      </c>
      <c r="L504" s="17">
        <f t="shared" si="24"/>
        <v>271740</v>
      </c>
      <c r="M504" s="61"/>
      <c r="N504" s="61">
        <f t="shared" si="25"/>
        <v>2588</v>
      </c>
      <c r="O504" s="62">
        <f t="shared" si="19"/>
        <v>0</v>
      </c>
      <c r="P504" s="61">
        <f t="shared" si="26"/>
        <v>271740</v>
      </c>
      <c r="Q504" s="62">
        <f t="shared" si="20"/>
        <v>0</v>
      </c>
    </row>
    <row r="505" spans="1:17" ht="24" customHeight="1">
      <c r="A505" s="327">
        <v>0</v>
      </c>
      <c r="B505" s="26">
        <v>1101625</v>
      </c>
      <c r="C505" s="348" t="s">
        <v>4056</v>
      </c>
      <c r="D505" s="349"/>
      <c r="E505" s="349"/>
      <c r="F505" s="349"/>
      <c r="G505" s="349"/>
      <c r="H505" s="349"/>
      <c r="I505" s="349"/>
      <c r="J505" s="350"/>
      <c r="K505" s="17">
        <v>2568</v>
      </c>
      <c r="L505" s="17">
        <f t="shared" si="24"/>
        <v>269640</v>
      </c>
      <c r="M505" s="61"/>
      <c r="N505" s="61">
        <f t="shared" si="25"/>
        <v>2568</v>
      </c>
      <c r="O505" s="62">
        <f t="shared" si="19"/>
        <v>0</v>
      </c>
      <c r="P505" s="61">
        <f t="shared" si="26"/>
        <v>269640</v>
      </c>
      <c r="Q505" s="62">
        <f t="shared" si="20"/>
        <v>0</v>
      </c>
    </row>
    <row r="506" spans="1:17" ht="24" customHeight="1">
      <c r="A506" s="327">
        <v>0</v>
      </c>
      <c r="B506" s="26">
        <v>1101005</v>
      </c>
      <c r="C506" s="348" t="s">
        <v>4055</v>
      </c>
      <c r="D506" s="349"/>
      <c r="E506" s="349"/>
      <c r="F506" s="349"/>
      <c r="G506" s="349"/>
      <c r="H506" s="349"/>
      <c r="I506" s="349"/>
      <c r="J506" s="350"/>
      <c r="K506" s="17">
        <v>1109</v>
      </c>
      <c r="L506" s="17">
        <f t="shared" si="24"/>
        <v>116445</v>
      </c>
      <c r="M506" s="61"/>
      <c r="N506" s="61">
        <f t="shared" si="25"/>
        <v>1109</v>
      </c>
      <c r="O506" s="62">
        <f t="shared" si="19"/>
        <v>0</v>
      </c>
      <c r="P506" s="61">
        <f t="shared" si="26"/>
        <v>116445</v>
      </c>
      <c r="Q506" s="62">
        <f t="shared" si="20"/>
        <v>0</v>
      </c>
    </row>
    <row r="507" spans="1:17" ht="24" customHeight="1">
      <c r="A507" s="327">
        <v>0</v>
      </c>
      <c r="B507" s="26">
        <v>1100990</v>
      </c>
      <c r="C507" s="348" t="s">
        <v>4054</v>
      </c>
      <c r="D507" s="349"/>
      <c r="E507" s="349"/>
      <c r="F507" s="349"/>
      <c r="G507" s="349"/>
      <c r="H507" s="349"/>
      <c r="I507" s="349"/>
      <c r="J507" s="350"/>
      <c r="K507" s="17">
        <v>1673</v>
      </c>
      <c r="L507" s="17">
        <f t="shared" si="24"/>
        <v>175665</v>
      </c>
      <c r="M507" s="61"/>
      <c r="N507" s="61">
        <f t="shared" si="25"/>
        <v>1673</v>
      </c>
      <c r="O507" s="62">
        <f t="shared" si="19"/>
        <v>0</v>
      </c>
      <c r="P507" s="61">
        <f t="shared" si="26"/>
        <v>175665</v>
      </c>
      <c r="Q507" s="62">
        <f t="shared" si="20"/>
        <v>0</v>
      </c>
    </row>
    <row r="508" spans="1:17">
      <c r="A508" s="327">
        <v>0</v>
      </c>
      <c r="B508" s="26">
        <v>1101659</v>
      </c>
      <c r="C508" s="348" t="s">
        <v>4059</v>
      </c>
      <c r="D508" s="349"/>
      <c r="E508" s="349"/>
      <c r="F508" s="349"/>
      <c r="G508" s="349"/>
      <c r="H508" s="349"/>
      <c r="I508" s="349"/>
      <c r="J508" s="350"/>
      <c r="K508" s="17">
        <v>959</v>
      </c>
      <c r="L508" s="17">
        <f t="shared" si="24"/>
        <v>100695</v>
      </c>
      <c r="M508" s="61"/>
      <c r="N508" s="61">
        <f t="shared" si="25"/>
        <v>959</v>
      </c>
      <c r="O508" s="62">
        <f t="shared" si="19"/>
        <v>0</v>
      </c>
      <c r="P508" s="61">
        <f t="shared" si="26"/>
        <v>100695</v>
      </c>
      <c r="Q508" s="62">
        <f t="shared" si="20"/>
        <v>0</v>
      </c>
    </row>
    <row r="509" spans="1:17" ht="24" customHeight="1">
      <c r="A509" s="327">
        <v>0</v>
      </c>
      <c r="B509" s="26">
        <v>1101641</v>
      </c>
      <c r="C509" s="348" t="s">
        <v>4058</v>
      </c>
      <c r="D509" s="349"/>
      <c r="E509" s="349"/>
      <c r="F509" s="349"/>
      <c r="G509" s="349"/>
      <c r="H509" s="349"/>
      <c r="I509" s="349"/>
      <c r="J509" s="350"/>
      <c r="K509" s="17">
        <v>774</v>
      </c>
      <c r="L509" s="17">
        <f t="shared" si="24"/>
        <v>81270</v>
      </c>
      <c r="M509" s="61"/>
      <c r="N509" s="61">
        <f t="shared" si="25"/>
        <v>774</v>
      </c>
      <c r="O509" s="62">
        <f t="shared" si="19"/>
        <v>0</v>
      </c>
      <c r="P509" s="61">
        <f t="shared" si="26"/>
        <v>81270</v>
      </c>
      <c r="Q509" s="62">
        <f t="shared" si="20"/>
        <v>0</v>
      </c>
    </row>
    <row r="510" spans="1:17">
      <c r="A510" s="327">
        <v>0</v>
      </c>
      <c r="B510" s="26">
        <v>92213</v>
      </c>
      <c r="C510" s="348" t="s">
        <v>3396</v>
      </c>
      <c r="D510" s="349"/>
      <c r="E510" s="349"/>
      <c r="F510" s="349"/>
      <c r="G510" s="349"/>
      <c r="H510" s="349"/>
      <c r="I510" s="349"/>
      <c r="J510" s="350"/>
      <c r="K510" s="17">
        <v>781</v>
      </c>
      <c r="L510" s="17">
        <f t="shared" si="24"/>
        <v>82005</v>
      </c>
      <c r="M510" s="61"/>
      <c r="N510" s="61">
        <f t="shared" si="25"/>
        <v>781</v>
      </c>
      <c r="O510" s="62">
        <f t="shared" si="19"/>
        <v>0</v>
      </c>
      <c r="P510" s="61">
        <f t="shared" si="26"/>
        <v>82005</v>
      </c>
      <c r="Q510" s="62">
        <f t="shared" si="20"/>
        <v>0</v>
      </c>
    </row>
    <row r="511" spans="1:17" ht="21" customHeight="1">
      <c r="A511" s="327">
        <v>0</v>
      </c>
      <c r="B511" s="26">
        <v>92254</v>
      </c>
      <c r="C511" s="348" t="s">
        <v>3397</v>
      </c>
      <c r="D511" s="349"/>
      <c r="E511" s="349"/>
      <c r="F511" s="349"/>
      <c r="G511" s="349"/>
      <c r="H511" s="349"/>
      <c r="I511" s="349"/>
      <c r="J511" s="350"/>
      <c r="K511" s="17">
        <v>601</v>
      </c>
      <c r="L511" s="17">
        <f t="shared" si="24"/>
        <v>63105</v>
      </c>
      <c r="M511" s="61"/>
      <c r="N511" s="61">
        <f t="shared" si="25"/>
        <v>601</v>
      </c>
      <c r="O511" s="62">
        <f t="shared" si="19"/>
        <v>0</v>
      </c>
      <c r="P511" s="61">
        <f t="shared" si="26"/>
        <v>63105</v>
      </c>
      <c r="Q511" s="62">
        <f t="shared" si="20"/>
        <v>0</v>
      </c>
    </row>
    <row r="512" spans="1:17" ht="10.5" customHeight="1">
      <c r="A512" s="327">
        <v>0</v>
      </c>
      <c r="B512" s="26">
        <v>92221</v>
      </c>
      <c r="C512" s="348" t="s">
        <v>3398</v>
      </c>
      <c r="D512" s="349"/>
      <c r="E512" s="349"/>
      <c r="F512" s="349"/>
      <c r="G512" s="349"/>
      <c r="H512" s="349"/>
      <c r="I512" s="349"/>
      <c r="J512" s="350"/>
      <c r="K512" s="17">
        <v>926</v>
      </c>
      <c r="L512" s="17">
        <f t="shared" si="24"/>
        <v>97230</v>
      </c>
      <c r="M512" s="61"/>
      <c r="N512" s="61">
        <f t="shared" si="25"/>
        <v>926</v>
      </c>
      <c r="O512" s="62">
        <f t="shared" si="19"/>
        <v>0</v>
      </c>
      <c r="P512" s="61">
        <f t="shared" si="26"/>
        <v>97230</v>
      </c>
      <c r="Q512" s="62">
        <f t="shared" si="20"/>
        <v>0</v>
      </c>
    </row>
    <row r="513" spans="1:17" ht="10.5" customHeight="1">
      <c r="A513" s="327">
        <v>0</v>
      </c>
      <c r="B513" s="26">
        <v>92262</v>
      </c>
      <c r="C513" s="348" t="s">
        <v>3399</v>
      </c>
      <c r="D513" s="349"/>
      <c r="E513" s="349"/>
      <c r="F513" s="349"/>
      <c r="G513" s="349"/>
      <c r="H513" s="349"/>
      <c r="I513" s="349"/>
      <c r="J513" s="350"/>
      <c r="K513" s="17">
        <v>744</v>
      </c>
      <c r="L513" s="17">
        <f t="shared" si="24"/>
        <v>78120</v>
      </c>
      <c r="M513" s="61"/>
      <c r="N513" s="61">
        <f t="shared" si="25"/>
        <v>744</v>
      </c>
      <c r="O513" s="62">
        <f t="shared" si="19"/>
        <v>0</v>
      </c>
      <c r="P513" s="61">
        <f t="shared" si="26"/>
        <v>78120</v>
      </c>
      <c r="Q513" s="62">
        <f t="shared" si="20"/>
        <v>0</v>
      </c>
    </row>
    <row r="514" spans="1:17" ht="21" customHeight="1">
      <c r="A514" s="327">
        <v>0</v>
      </c>
      <c r="B514" s="26">
        <v>92239</v>
      </c>
      <c r="C514" s="348" t="s">
        <v>3400</v>
      </c>
      <c r="D514" s="349"/>
      <c r="E514" s="349"/>
      <c r="F514" s="349"/>
      <c r="G514" s="349"/>
      <c r="H514" s="349"/>
      <c r="I514" s="349"/>
      <c r="J514" s="350"/>
      <c r="K514" s="17">
        <v>819</v>
      </c>
      <c r="L514" s="17">
        <f t="shared" si="24"/>
        <v>85995</v>
      </c>
      <c r="M514" s="61"/>
      <c r="N514" s="61">
        <f t="shared" si="25"/>
        <v>819</v>
      </c>
      <c r="O514" s="62">
        <f t="shared" si="19"/>
        <v>0</v>
      </c>
      <c r="P514" s="61">
        <f t="shared" si="26"/>
        <v>85995</v>
      </c>
      <c r="Q514" s="62">
        <f t="shared" si="20"/>
        <v>0</v>
      </c>
    </row>
    <row r="515" spans="1:17" ht="21" customHeight="1">
      <c r="A515" s="327">
        <v>0</v>
      </c>
      <c r="B515" s="26">
        <v>92270</v>
      </c>
      <c r="C515" s="348" t="s">
        <v>3401</v>
      </c>
      <c r="D515" s="349"/>
      <c r="E515" s="349"/>
      <c r="F515" s="349"/>
      <c r="G515" s="349"/>
      <c r="H515" s="349"/>
      <c r="I515" s="349"/>
      <c r="J515" s="350"/>
      <c r="K515" s="17">
        <v>644</v>
      </c>
      <c r="L515" s="17">
        <f t="shared" si="24"/>
        <v>67620</v>
      </c>
      <c r="M515" s="61"/>
      <c r="N515" s="61">
        <f t="shared" si="25"/>
        <v>644</v>
      </c>
      <c r="O515" s="62">
        <f t="shared" si="19"/>
        <v>0</v>
      </c>
      <c r="P515" s="61">
        <f t="shared" si="26"/>
        <v>67620</v>
      </c>
      <c r="Q515" s="62">
        <f t="shared" si="20"/>
        <v>0</v>
      </c>
    </row>
    <row r="516" spans="1:17" ht="21" customHeight="1">
      <c r="A516" s="327">
        <v>0</v>
      </c>
      <c r="B516" s="26">
        <v>92247</v>
      </c>
      <c r="C516" s="348" t="s">
        <v>3402</v>
      </c>
      <c r="D516" s="349"/>
      <c r="E516" s="349"/>
      <c r="F516" s="349"/>
      <c r="G516" s="349"/>
      <c r="H516" s="349"/>
      <c r="I516" s="349"/>
      <c r="J516" s="350"/>
      <c r="K516" s="17">
        <v>1051</v>
      </c>
      <c r="L516" s="17">
        <f t="shared" si="24"/>
        <v>110355</v>
      </c>
      <c r="M516" s="61"/>
      <c r="N516" s="61">
        <f t="shared" si="25"/>
        <v>1051</v>
      </c>
      <c r="O516" s="62">
        <f t="shared" si="19"/>
        <v>0</v>
      </c>
      <c r="P516" s="61">
        <f t="shared" si="26"/>
        <v>110355</v>
      </c>
      <c r="Q516" s="62">
        <f t="shared" si="20"/>
        <v>0</v>
      </c>
    </row>
    <row r="517" spans="1:17" ht="21" customHeight="1">
      <c r="A517" s="327">
        <v>0</v>
      </c>
      <c r="B517" s="26">
        <v>141473</v>
      </c>
      <c r="C517" s="348" t="s">
        <v>3403</v>
      </c>
      <c r="D517" s="349"/>
      <c r="E517" s="349"/>
      <c r="F517" s="349"/>
      <c r="G517" s="349"/>
      <c r="H517" s="349"/>
      <c r="I517" s="349"/>
      <c r="J517" s="350"/>
      <c r="K517" s="17">
        <v>922</v>
      </c>
      <c r="L517" s="17">
        <f t="shared" si="24"/>
        <v>96810</v>
      </c>
      <c r="M517" s="61"/>
      <c r="N517" s="61">
        <f t="shared" si="25"/>
        <v>922</v>
      </c>
      <c r="O517" s="62">
        <f t="shared" si="19"/>
        <v>0</v>
      </c>
      <c r="P517" s="61">
        <f t="shared" si="26"/>
        <v>96810</v>
      </c>
      <c r="Q517" s="62">
        <f t="shared" si="20"/>
        <v>0</v>
      </c>
    </row>
    <row r="518" spans="1:17" ht="21" customHeight="1">
      <c r="A518" s="327">
        <v>0</v>
      </c>
      <c r="B518" s="26">
        <v>92296</v>
      </c>
      <c r="C518" s="348" t="s">
        <v>3404</v>
      </c>
      <c r="D518" s="349"/>
      <c r="E518" s="349"/>
      <c r="F518" s="349"/>
      <c r="G518" s="349"/>
      <c r="H518" s="349"/>
      <c r="I518" s="349"/>
      <c r="J518" s="350"/>
      <c r="K518" s="17">
        <v>1549</v>
      </c>
      <c r="L518" s="17">
        <f t="shared" si="24"/>
        <v>162645</v>
      </c>
      <c r="M518" s="61"/>
      <c r="N518" s="61">
        <f t="shared" si="25"/>
        <v>1549</v>
      </c>
      <c r="O518" s="62">
        <f t="shared" si="19"/>
        <v>0</v>
      </c>
      <c r="P518" s="61">
        <f t="shared" si="26"/>
        <v>162645</v>
      </c>
      <c r="Q518" s="62">
        <f t="shared" si="20"/>
        <v>0</v>
      </c>
    </row>
    <row r="519" spans="1:17" ht="21" customHeight="1">
      <c r="A519" s="327">
        <v>0</v>
      </c>
      <c r="B519" s="26">
        <v>92304</v>
      </c>
      <c r="C519" s="348" t="s">
        <v>3405</v>
      </c>
      <c r="D519" s="349"/>
      <c r="E519" s="349"/>
      <c r="F519" s="349"/>
      <c r="G519" s="349"/>
      <c r="H519" s="349"/>
      <c r="I519" s="349"/>
      <c r="J519" s="350"/>
      <c r="K519" s="17">
        <v>1382</v>
      </c>
      <c r="L519" s="17">
        <f t="shared" si="24"/>
        <v>145110</v>
      </c>
      <c r="M519" s="61"/>
      <c r="N519" s="61">
        <f t="shared" si="25"/>
        <v>1382</v>
      </c>
      <c r="O519" s="62">
        <f t="shared" si="19"/>
        <v>0</v>
      </c>
      <c r="P519" s="61">
        <f t="shared" si="26"/>
        <v>145110</v>
      </c>
      <c r="Q519" s="62">
        <f t="shared" si="20"/>
        <v>0</v>
      </c>
    </row>
    <row r="520" spans="1:17" ht="21" customHeight="1">
      <c r="A520" s="327">
        <v>0</v>
      </c>
      <c r="B520" s="26">
        <v>92833</v>
      </c>
      <c r="C520" s="348" t="s">
        <v>3406</v>
      </c>
      <c r="D520" s="349"/>
      <c r="E520" s="349"/>
      <c r="F520" s="349"/>
      <c r="G520" s="349"/>
      <c r="H520" s="349"/>
      <c r="I520" s="349"/>
      <c r="J520" s="350"/>
      <c r="K520" s="17">
        <v>1877</v>
      </c>
      <c r="L520" s="17">
        <f t="shared" si="24"/>
        <v>197085</v>
      </c>
      <c r="M520" s="61"/>
      <c r="N520" s="61">
        <f t="shared" si="25"/>
        <v>1877</v>
      </c>
      <c r="O520" s="62">
        <f t="shared" si="19"/>
        <v>0</v>
      </c>
      <c r="P520" s="61">
        <f t="shared" si="26"/>
        <v>197085</v>
      </c>
      <c r="Q520" s="62">
        <f t="shared" si="20"/>
        <v>0</v>
      </c>
    </row>
    <row r="521" spans="1:17" ht="21" customHeight="1">
      <c r="A521" s="327">
        <v>0</v>
      </c>
      <c r="B521" s="26">
        <v>92312</v>
      </c>
      <c r="C521" s="348" t="s">
        <v>3407</v>
      </c>
      <c r="D521" s="349"/>
      <c r="E521" s="349"/>
      <c r="F521" s="349"/>
      <c r="G521" s="349"/>
      <c r="H521" s="349"/>
      <c r="I521" s="349"/>
      <c r="J521" s="350"/>
      <c r="K521" s="17">
        <v>1547</v>
      </c>
      <c r="L521" s="17">
        <f t="shared" si="24"/>
        <v>162435</v>
      </c>
      <c r="M521" s="61"/>
      <c r="N521" s="61">
        <f t="shared" si="25"/>
        <v>1547</v>
      </c>
      <c r="O521" s="62">
        <f t="shared" si="19"/>
        <v>0</v>
      </c>
      <c r="P521" s="61">
        <f t="shared" si="26"/>
        <v>162435</v>
      </c>
      <c r="Q521" s="62">
        <f t="shared" si="20"/>
        <v>0</v>
      </c>
    </row>
    <row r="522" spans="1:17" ht="21" customHeight="1">
      <c r="A522" s="327">
        <v>0</v>
      </c>
      <c r="B522" s="26">
        <v>92320</v>
      </c>
      <c r="C522" s="348" t="s">
        <v>3408</v>
      </c>
      <c r="D522" s="349"/>
      <c r="E522" s="349"/>
      <c r="F522" s="349"/>
      <c r="G522" s="349"/>
      <c r="H522" s="349"/>
      <c r="I522" s="349"/>
      <c r="J522" s="350"/>
      <c r="K522" s="17">
        <v>2231</v>
      </c>
      <c r="L522" s="17">
        <f t="shared" si="24"/>
        <v>234255</v>
      </c>
      <c r="M522" s="61"/>
      <c r="N522" s="61">
        <f t="shared" si="25"/>
        <v>2231</v>
      </c>
      <c r="O522" s="62">
        <f t="shared" si="19"/>
        <v>0</v>
      </c>
      <c r="P522" s="61">
        <f t="shared" si="26"/>
        <v>234255</v>
      </c>
      <c r="Q522" s="62">
        <f t="shared" si="20"/>
        <v>0</v>
      </c>
    </row>
    <row r="523" spans="1:17" ht="21" customHeight="1">
      <c r="A523" s="327">
        <v>0</v>
      </c>
      <c r="B523" s="26">
        <v>129619</v>
      </c>
      <c r="C523" s="348" t="s">
        <v>3409</v>
      </c>
      <c r="D523" s="349"/>
      <c r="E523" s="349"/>
      <c r="F523" s="349"/>
      <c r="G523" s="349"/>
      <c r="H523" s="349"/>
      <c r="I523" s="349"/>
      <c r="J523" s="350"/>
      <c r="K523" s="17">
        <v>2670</v>
      </c>
      <c r="L523" s="17">
        <f t="shared" si="24"/>
        <v>280350</v>
      </c>
      <c r="M523" s="61"/>
      <c r="N523" s="61">
        <f t="shared" si="25"/>
        <v>2670</v>
      </c>
      <c r="O523" s="62">
        <f t="shared" si="19"/>
        <v>0</v>
      </c>
      <c r="P523" s="61">
        <f t="shared" si="26"/>
        <v>280350</v>
      </c>
      <c r="Q523" s="62">
        <f t="shared" si="20"/>
        <v>0</v>
      </c>
    </row>
    <row r="524" spans="1:17" ht="21" customHeight="1">
      <c r="A524" s="327">
        <v>0</v>
      </c>
      <c r="B524" s="26">
        <v>44404</v>
      </c>
      <c r="C524" s="348" t="s">
        <v>3410</v>
      </c>
      <c r="D524" s="349"/>
      <c r="E524" s="349"/>
      <c r="F524" s="349"/>
      <c r="G524" s="349"/>
      <c r="H524" s="349"/>
      <c r="I524" s="349"/>
      <c r="J524" s="350"/>
      <c r="K524" s="17">
        <v>1180</v>
      </c>
      <c r="L524" s="17">
        <f t="shared" si="24"/>
        <v>123900</v>
      </c>
      <c r="M524" s="61"/>
      <c r="N524" s="61">
        <f t="shared" si="25"/>
        <v>1180</v>
      </c>
      <c r="O524" s="62">
        <f t="shared" si="19"/>
        <v>0</v>
      </c>
      <c r="P524" s="61">
        <f t="shared" si="26"/>
        <v>123900</v>
      </c>
      <c r="Q524" s="62">
        <f t="shared" si="20"/>
        <v>0</v>
      </c>
    </row>
    <row r="525" spans="1:17" ht="21" customHeight="1">
      <c r="A525" s="327">
        <v>0</v>
      </c>
      <c r="B525" s="26">
        <v>157420</v>
      </c>
      <c r="C525" s="348" t="s">
        <v>3413</v>
      </c>
      <c r="D525" s="349"/>
      <c r="E525" s="349"/>
      <c r="F525" s="349"/>
      <c r="G525" s="349"/>
      <c r="H525" s="349"/>
      <c r="I525" s="349"/>
      <c r="J525" s="350"/>
      <c r="K525" s="17">
        <v>1465</v>
      </c>
      <c r="L525" s="17">
        <f t="shared" si="24"/>
        <v>153825</v>
      </c>
      <c r="M525" s="61"/>
      <c r="N525" s="61">
        <f t="shared" si="25"/>
        <v>1465</v>
      </c>
      <c r="O525" s="62">
        <f t="shared" si="19"/>
        <v>0</v>
      </c>
      <c r="P525" s="61">
        <f t="shared" si="26"/>
        <v>153825</v>
      </c>
      <c r="Q525" s="62">
        <f t="shared" si="20"/>
        <v>0</v>
      </c>
    </row>
    <row r="526" spans="1:17" ht="21" customHeight="1">
      <c r="A526" s="327">
        <v>0</v>
      </c>
      <c r="B526" s="26">
        <v>157412</v>
      </c>
      <c r="C526" s="348" t="s">
        <v>3412</v>
      </c>
      <c r="D526" s="349"/>
      <c r="E526" s="349"/>
      <c r="F526" s="349"/>
      <c r="G526" s="349"/>
      <c r="H526" s="349"/>
      <c r="I526" s="349"/>
      <c r="J526" s="350"/>
      <c r="K526" s="17">
        <v>583</v>
      </c>
      <c r="L526" s="17">
        <f t="shared" si="24"/>
        <v>61215</v>
      </c>
      <c r="M526" s="61"/>
      <c r="N526" s="61">
        <f t="shared" si="25"/>
        <v>583</v>
      </c>
      <c r="O526" s="62">
        <f t="shared" si="19"/>
        <v>0</v>
      </c>
      <c r="P526" s="61">
        <f t="shared" si="26"/>
        <v>61215</v>
      </c>
      <c r="Q526" s="62">
        <f t="shared" si="20"/>
        <v>0</v>
      </c>
    </row>
    <row r="527" spans="1:17" ht="21" customHeight="1">
      <c r="A527" s="327">
        <v>0</v>
      </c>
      <c r="B527" s="26">
        <v>148247</v>
      </c>
      <c r="C527" s="348" t="s">
        <v>3411</v>
      </c>
      <c r="D527" s="349"/>
      <c r="E527" s="349"/>
      <c r="F527" s="349"/>
      <c r="G527" s="349"/>
      <c r="H527" s="349"/>
      <c r="I527" s="349"/>
      <c r="J527" s="350"/>
      <c r="K527" s="17">
        <v>951</v>
      </c>
      <c r="L527" s="17">
        <f t="shared" si="24"/>
        <v>99855</v>
      </c>
      <c r="M527" s="61"/>
      <c r="N527" s="61">
        <f t="shared" si="25"/>
        <v>951</v>
      </c>
      <c r="O527" s="62">
        <f t="shared" si="19"/>
        <v>0</v>
      </c>
      <c r="P527" s="61">
        <f t="shared" si="26"/>
        <v>99855</v>
      </c>
      <c r="Q527" s="62">
        <f t="shared" si="20"/>
        <v>0</v>
      </c>
    </row>
    <row r="528" spans="1:17" ht="12" customHeight="1">
      <c r="A528" s="327">
        <v>0</v>
      </c>
      <c r="B528" s="26">
        <v>92288</v>
      </c>
      <c r="C528" s="348" t="s">
        <v>3414</v>
      </c>
      <c r="D528" s="349"/>
      <c r="E528" s="349"/>
      <c r="F528" s="349"/>
      <c r="G528" s="349"/>
      <c r="H528" s="349"/>
      <c r="I528" s="349"/>
      <c r="J528" s="350"/>
      <c r="K528" s="17">
        <v>609</v>
      </c>
      <c r="L528" s="17">
        <f t="shared" si="24"/>
        <v>63945</v>
      </c>
      <c r="M528" s="61"/>
      <c r="N528" s="61">
        <f t="shared" si="25"/>
        <v>609</v>
      </c>
      <c r="O528" s="62">
        <f t="shared" si="19"/>
        <v>0</v>
      </c>
      <c r="P528" s="61">
        <f t="shared" si="26"/>
        <v>63945</v>
      </c>
      <c r="Q528" s="62">
        <f t="shared" si="20"/>
        <v>0</v>
      </c>
    </row>
    <row r="529" spans="1:17" ht="12.75" customHeight="1" thickBot="1">
      <c r="A529" s="327">
        <v>0</v>
      </c>
      <c r="B529" s="26">
        <v>9878</v>
      </c>
      <c r="C529" s="353" t="s">
        <v>3415</v>
      </c>
      <c r="D529" s="354"/>
      <c r="E529" s="354"/>
      <c r="F529" s="354"/>
      <c r="G529" s="354"/>
      <c r="H529" s="354"/>
      <c r="I529" s="354"/>
      <c r="J529" s="355"/>
      <c r="K529" s="17">
        <v>130</v>
      </c>
      <c r="L529" s="17">
        <f t="shared" si="24"/>
        <v>13650</v>
      </c>
      <c r="M529" s="61"/>
      <c r="N529" s="61">
        <f t="shared" si="25"/>
        <v>130</v>
      </c>
      <c r="O529" s="62">
        <f t="shared" ref="O529:O594" si="27">N529*M529</f>
        <v>0</v>
      </c>
      <c r="P529" s="61">
        <f t="shared" si="26"/>
        <v>13650</v>
      </c>
      <c r="Q529" s="62">
        <f t="shared" ref="Q529:Q594" si="28">M529*P529</f>
        <v>0</v>
      </c>
    </row>
    <row r="530" spans="1:17" ht="12" customHeight="1">
      <c r="A530" s="327"/>
      <c r="B530" s="351" t="s">
        <v>3416</v>
      </c>
      <c r="C530" s="351" t="s">
        <v>3416</v>
      </c>
      <c r="D530" s="351"/>
      <c r="E530" s="351"/>
      <c r="F530" s="351"/>
      <c r="G530" s="351"/>
      <c r="H530" s="351"/>
      <c r="I530" s="351"/>
      <c r="J530" s="351"/>
      <c r="K530" s="352">
        <v>0</v>
      </c>
      <c r="L530" s="291"/>
      <c r="M530" s="61"/>
      <c r="N530" s="61"/>
      <c r="O530" s="62"/>
      <c r="P530" s="61"/>
      <c r="Q530" s="62"/>
    </row>
    <row r="531" spans="1:17">
      <c r="A531" s="327">
        <v>0</v>
      </c>
      <c r="B531" s="26">
        <v>120840</v>
      </c>
      <c r="C531" s="348" t="s">
        <v>3420</v>
      </c>
      <c r="D531" s="349"/>
      <c r="E531" s="349"/>
      <c r="F531" s="349"/>
      <c r="G531" s="349"/>
      <c r="H531" s="349"/>
      <c r="I531" s="349"/>
      <c r="J531" s="350"/>
      <c r="K531" s="17">
        <v>984</v>
      </c>
      <c r="L531" s="17">
        <f t="shared" ref="L531:L562" si="29">ROUND(K531*Курс_EUR,0)</f>
        <v>103320</v>
      </c>
      <c r="M531" s="61"/>
      <c r="N531" s="61">
        <f t="shared" ref="N531:N562" si="30">K531*(1-Скидка_SATA)</f>
        <v>984</v>
      </c>
      <c r="O531" s="62">
        <f t="shared" si="27"/>
        <v>0</v>
      </c>
      <c r="P531" s="61">
        <f t="shared" ref="P531:P562" si="31">L531*(1-Скидка_SATA)</f>
        <v>103320</v>
      </c>
      <c r="Q531" s="62">
        <f t="shared" si="28"/>
        <v>0</v>
      </c>
    </row>
    <row r="532" spans="1:17" ht="21" customHeight="1">
      <c r="A532" s="327">
        <v>0</v>
      </c>
      <c r="B532" s="26">
        <v>57232</v>
      </c>
      <c r="C532" s="348" t="s">
        <v>3418</v>
      </c>
      <c r="D532" s="349"/>
      <c r="E532" s="349"/>
      <c r="F532" s="349"/>
      <c r="G532" s="349"/>
      <c r="H532" s="349"/>
      <c r="I532" s="349"/>
      <c r="J532" s="350"/>
      <c r="K532" s="17">
        <v>1286</v>
      </c>
      <c r="L532" s="17">
        <f t="shared" si="29"/>
        <v>135030</v>
      </c>
      <c r="M532" s="61"/>
      <c r="N532" s="61">
        <f t="shared" si="30"/>
        <v>1286</v>
      </c>
      <c r="O532" s="62">
        <f t="shared" si="27"/>
        <v>0</v>
      </c>
      <c r="P532" s="61">
        <f t="shared" si="31"/>
        <v>135030</v>
      </c>
      <c r="Q532" s="62">
        <f t="shared" si="28"/>
        <v>0</v>
      </c>
    </row>
    <row r="533" spans="1:17" ht="21" customHeight="1">
      <c r="A533" s="327">
        <v>0</v>
      </c>
      <c r="B533" s="26">
        <v>56408</v>
      </c>
      <c r="C533" s="348" t="s">
        <v>3417</v>
      </c>
      <c r="D533" s="349"/>
      <c r="E533" s="349"/>
      <c r="F533" s="349"/>
      <c r="G533" s="349"/>
      <c r="H533" s="349"/>
      <c r="I533" s="349"/>
      <c r="J533" s="350"/>
      <c r="K533" s="17">
        <v>2133</v>
      </c>
      <c r="L533" s="17">
        <f t="shared" si="29"/>
        <v>223965</v>
      </c>
      <c r="M533" s="61"/>
      <c r="N533" s="61">
        <f t="shared" si="30"/>
        <v>2133</v>
      </c>
      <c r="O533" s="62">
        <f t="shared" si="27"/>
        <v>0</v>
      </c>
      <c r="P533" s="61">
        <f t="shared" si="31"/>
        <v>223965</v>
      </c>
      <c r="Q533" s="62">
        <f t="shared" si="28"/>
        <v>0</v>
      </c>
    </row>
    <row r="534" spans="1:17" ht="21" customHeight="1">
      <c r="A534" s="327">
        <v>0</v>
      </c>
      <c r="B534" s="26">
        <v>83444</v>
      </c>
      <c r="C534" s="348" t="s">
        <v>3419</v>
      </c>
      <c r="D534" s="349"/>
      <c r="E534" s="349"/>
      <c r="F534" s="349"/>
      <c r="G534" s="349"/>
      <c r="H534" s="349"/>
      <c r="I534" s="349"/>
      <c r="J534" s="350"/>
      <c r="K534" s="17">
        <v>2162</v>
      </c>
      <c r="L534" s="17">
        <f t="shared" si="29"/>
        <v>227010</v>
      </c>
      <c r="M534" s="61"/>
      <c r="N534" s="61">
        <f t="shared" si="30"/>
        <v>2162</v>
      </c>
      <c r="O534" s="62">
        <f t="shared" si="27"/>
        <v>0</v>
      </c>
      <c r="P534" s="61">
        <f t="shared" si="31"/>
        <v>227010</v>
      </c>
      <c r="Q534" s="62">
        <f t="shared" si="28"/>
        <v>0</v>
      </c>
    </row>
    <row r="535" spans="1:17">
      <c r="A535" s="327">
        <v>0</v>
      </c>
      <c r="B535" s="26">
        <v>5868</v>
      </c>
      <c r="C535" s="348" t="s">
        <v>3834</v>
      </c>
      <c r="D535" s="349"/>
      <c r="E535" s="349"/>
      <c r="F535" s="349"/>
      <c r="G535" s="349"/>
      <c r="H535" s="349"/>
      <c r="I535" s="349"/>
      <c r="J535" s="350"/>
      <c r="K535" s="17">
        <v>148</v>
      </c>
      <c r="L535" s="17">
        <f t="shared" si="29"/>
        <v>15540</v>
      </c>
      <c r="M535" s="61"/>
      <c r="N535" s="61">
        <f t="shared" si="30"/>
        <v>148</v>
      </c>
      <c r="O535" s="62">
        <f t="shared" si="27"/>
        <v>0</v>
      </c>
      <c r="P535" s="61">
        <f t="shared" si="31"/>
        <v>15540</v>
      </c>
      <c r="Q535" s="62">
        <f t="shared" si="28"/>
        <v>0</v>
      </c>
    </row>
    <row r="536" spans="1:17">
      <c r="A536" s="327">
        <v>0</v>
      </c>
      <c r="B536" s="26">
        <v>19869</v>
      </c>
      <c r="C536" s="348" t="s">
        <v>3837</v>
      </c>
      <c r="D536" s="349"/>
      <c r="E536" s="349"/>
      <c r="F536" s="349"/>
      <c r="G536" s="349"/>
      <c r="H536" s="349"/>
      <c r="I536" s="349"/>
      <c r="J536" s="350"/>
      <c r="K536" s="17">
        <v>138</v>
      </c>
      <c r="L536" s="17">
        <f t="shared" si="29"/>
        <v>14490</v>
      </c>
      <c r="M536" s="61"/>
      <c r="N536" s="61">
        <f t="shared" si="30"/>
        <v>138</v>
      </c>
      <c r="O536" s="62">
        <f t="shared" si="27"/>
        <v>0</v>
      </c>
      <c r="P536" s="61">
        <f t="shared" si="31"/>
        <v>14490</v>
      </c>
      <c r="Q536" s="62">
        <f t="shared" si="28"/>
        <v>0</v>
      </c>
    </row>
    <row r="537" spans="1:17" ht="12" customHeight="1">
      <c r="A537" s="327">
        <v>0</v>
      </c>
      <c r="B537" s="26">
        <v>187740</v>
      </c>
      <c r="C537" s="348" t="s">
        <v>3421</v>
      </c>
      <c r="D537" s="349"/>
      <c r="E537" s="349"/>
      <c r="F537" s="349"/>
      <c r="G537" s="349"/>
      <c r="H537" s="349"/>
      <c r="I537" s="349"/>
      <c r="J537" s="350"/>
      <c r="K537" s="17">
        <v>2294</v>
      </c>
      <c r="L537" s="17">
        <f t="shared" si="29"/>
        <v>240870</v>
      </c>
      <c r="M537" s="61"/>
      <c r="N537" s="61">
        <f t="shared" si="30"/>
        <v>2294</v>
      </c>
      <c r="O537" s="62">
        <f t="shared" si="27"/>
        <v>0</v>
      </c>
      <c r="P537" s="61">
        <f t="shared" si="31"/>
        <v>240870</v>
      </c>
      <c r="Q537" s="62">
        <f t="shared" si="28"/>
        <v>0</v>
      </c>
    </row>
    <row r="538" spans="1:17">
      <c r="A538" s="327">
        <v>0</v>
      </c>
      <c r="B538" s="26">
        <v>14639</v>
      </c>
      <c r="C538" s="348" t="s">
        <v>3422</v>
      </c>
      <c r="D538" s="349"/>
      <c r="E538" s="349"/>
      <c r="F538" s="349"/>
      <c r="G538" s="349"/>
      <c r="H538" s="349"/>
      <c r="I538" s="349"/>
      <c r="J538" s="350"/>
      <c r="K538" s="17">
        <v>2632</v>
      </c>
      <c r="L538" s="17">
        <f t="shared" si="29"/>
        <v>276360</v>
      </c>
      <c r="M538" s="61"/>
      <c r="N538" s="61">
        <f t="shared" si="30"/>
        <v>2632</v>
      </c>
      <c r="O538" s="62">
        <f t="shared" si="27"/>
        <v>0</v>
      </c>
      <c r="P538" s="61">
        <f t="shared" si="31"/>
        <v>276360</v>
      </c>
      <c r="Q538" s="62">
        <f t="shared" si="28"/>
        <v>0</v>
      </c>
    </row>
    <row r="539" spans="1:17">
      <c r="A539" s="327">
        <v>0</v>
      </c>
      <c r="B539" s="26">
        <v>14647</v>
      </c>
      <c r="C539" s="348" t="s">
        <v>3423</v>
      </c>
      <c r="D539" s="349"/>
      <c r="E539" s="349"/>
      <c r="F539" s="349"/>
      <c r="G539" s="349"/>
      <c r="H539" s="349"/>
      <c r="I539" s="349"/>
      <c r="J539" s="350"/>
      <c r="K539" s="17">
        <v>2180</v>
      </c>
      <c r="L539" s="17">
        <f t="shared" si="29"/>
        <v>228900</v>
      </c>
      <c r="M539" s="61"/>
      <c r="N539" s="61">
        <f t="shared" si="30"/>
        <v>2180</v>
      </c>
      <c r="O539" s="62">
        <f t="shared" si="27"/>
        <v>0</v>
      </c>
      <c r="P539" s="61">
        <f t="shared" si="31"/>
        <v>228900</v>
      </c>
      <c r="Q539" s="62">
        <f t="shared" si="28"/>
        <v>0</v>
      </c>
    </row>
    <row r="540" spans="1:17">
      <c r="A540" s="327">
        <v>0</v>
      </c>
      <c r="B540" s="26">
        <v>14654</v>
      </c>
      <c r="C540" s="348" t="s">
        <v>3424</v>
      </c>
      <c r="D540" s="349"/>
      <c r="E540" s="349"/>
      <c r="F540" s="349"/>
      <c r="G540" s="349"/>
      <c r="H540" s="349"/>
      <c r="I540" s="349"/>
      <c r="J540" s="350"/>
      <c r="K540" s="17">
        <v>2426</v>
      </c>
      <c r="L540" s="17">
        <f t="shared" si="29"/>
        <v>254730</v>
      </c>
      <c r="M540" s="61"/>
      <c r="N540" s="61">
        <f t="shared" si="30"/>
        <v>2426</v>
      </c>
      <c r="O540" s="62">
        <f t="shared" si="27"/>
        <v>0</v>
      </c>
      <c r="P540" s="61">
        <f t="shared" si="31"/>
        <v>254730</v>
      </c>
      <c r="Q540" s="62">
        <f t="shared" si="28"/>
        <v>0</v>
      </c>
    </row>
    <row r="541" spans="1:17">
      <c r="A541" s="327">
        <v>0</v>
      </c>
      <c r="B541" s="26">
        <v>16782</v>
      </c>
      <c r="C541" s="348" t="s">
        <v>3425</v>
      </c>
      <c r="D541" s="349"/>
      <c r="E541" s="349"/>
      <c r="F541" s="349"/>
      <c r="G541" s="349"/>
      <c r="H541" s="349"/>
      <c r="I541" s="349"/>
      <c r="J541" s="350"/>
      <c r="K541" s="17">
        <v>3970</v>
      </c>
      <c r="L541" s="17">
        <f t="shared" si="29"/>
        <v>416850</v>
      </c>
      <c r="M541" s="61"/>
      <c r="N541" s="61">
        <f t="shared" si="30"/>
        <v>3970</v>
      </c>
      <c r="O541" s="62">
        <f t="shared" si="27"/>
        <v>0</v>
      </c>
      <c r="P541" s="61">
        <f t="shared" si="31"/>
        <v>416850</v>
      </c>
      <c r="Q541" s="62">
        <f t="shared" si="28"/>
        <v>0</v>
      </c>
    </row>
    <row r="542" spans="1:17">
      <c r="A542" s="327">
        <v>0</v>
      </c>
      <c r="B542" s="26">
        <v>199257</v>
      </c>
      <c r="C542" s="348" t="s">
        <v>3426</v>
      </c>
      <c r="D542" s="349"/>
      <c r="E542" s="349"/>
      <c r="F542" s="349"/>
      <c r="G542" s="349"/>
      <c r="H542" s="349"/>
      <c r="I542" s="349"/>
      <c r="J542" s="350"/>
      <c r="K542" s="17">
        <v>2299</v>
      </c>
      <c r="L542" s="17">
        <f t="shared" si="29"/>
        <v>241395</v>
      </c>
      <c r="M542" s="61"/>
      <c r="N542" s="61">
        <f t="shared" si="30"/>
        <v>2299</v>
      </c>
      <c r="O542" s="62">
        <f t="shared" si="27"/>
        <v>0</v>
      </c>
      <c r="P542" s="61">
        <f t="shared" si="31"/>
        <v>241395</v>
      </c>
      <c r="Q542" s="62">
        <f t="shared" si="28"/>
        <v>0</v>
      </c>
    </row>
    <row r="543" spans="1:17">
      <c r="A543" s="327">
        <v>0</v>
      </c>
      <c r="B543" s="26">
        <v>199273</v>
      </c>
      <c r="C543" s="348" t="s">
        <v>3427</v>
      </c>
      <c r="D543" s="349"/>
      <c r="E543" s="349"/>
      <c r="F543" s="349"/>
      <c r="G543" s="349"/>
      <c r="H543" s="349"/>
      <c r="I543" s="349"/>
      <c r="J543" s="350"/>
      <c r="K543" s="17">
        <v>5788</v>
      </c>
      <c r="L543" s="17">
        <f t="shared" si="29"/>
        <v>607740</v>
      </c>
      <c r="M543" s="61"/>
      <c r="N543" s="61">
        <f t="shared" si="30"/>
        <v>5788</v>
      </c>
      <c r="O543" s="62">
        <f t="shared" si="27"/>
        <v>0</v>
      </c>
      <c r="P543" s="61">
        <f t="shared" si="31"/>
        <v>607740</v>
      </c>
      <c r="Q543" s="62">
        <f t="shared" si="28"/>
        <v>0</v>
      </c>
    </row>
    <row r="544" spans="1:17">
      <c r="A544" s="327">
        <v>0</v>
      </c>
      <c r="B544" s="26">
        <v>177725</v>
      </c>
      <c r="C544" s="348" t="s">
        <v>3428</v>
      </c>
      <c r="D544" s="349"/>
      <c r="E544" s="349"/>
      <c r="F544" s="349"/>
      <c r="G544" s="349"/>
      <c r="H544" s="349"/>
      <c r="I544" s="349"/>
      <c r="J544" s="350"/>
      <c r="K544" s="17">
        <v>4001</v>
      </c>
      <c r="L544" s="17">
        <f t="shared" si="29"/>
        <v>420105</v>
      </c>
      <c r="M544" s="61"/>
      <c r="N544" s="61">
        <f t="shared" si="30"/>
        <v>4001</v>
      </c>
      <c r="O544" s="62">
        <f t="shared" si="27"/>
        <v>0</v>
      </c>
      <c r="P544" s="61">
        <f t="shared" si="31"/>
        <v>420105</v>
      </c>
      <c r="Q544" s="62">
        <f t="shared" si="28"/>
        <v>0</v>
      </c>
    </row>
    <row r="545" spans="1:17">
      <c r="A545" s="327">
        <v>0</v>
      </c>
      <c r="B545" s="26">
        <v>177733</v>
      </c>
      <c r="C545" s="348" t="s">
        <v>3429</v>
      </c>
      <c r="D545" s="349"/>
      <c r="E545" s="349"/>
      <c r="F545" s="349"/>
      <c r="G545" s="349"/>
      <c r="H545" s="349"/>
      <c r="I545" s="349"/>
      <c r="J545" s="350"/>
      <c r="K545" s="17">
        <v>4289</v>
      </c>
      <c r="L545" s="17">
        <f t="shared" si="29"/>
        <v>450345</v>
      </c>
      <c r="M545" s="61"/>
      <c r="N545" s="61">
        <f t="shared" si="30"/>
        <v>4289</v>
      </c>
      <c r="O545" s="62">
        <f t="shared" si="27"/>
        <v>0</v>
      </c>
      <c r="P545" s="61">
        <f t="shared" si="31"/>
        <v>450345</v>
      </c>
      <c r="Q545" s="62">
        <f t="shared" si="28"/>
        <v>0</v>
      </c>
    </row>
    <row r="546" spans="1:17">
      <c r="A546" s="327">
        <v>0</v>
      </c>
      <c r="B546" s="26">
        <v>177766</v>
      </c>
      <c r="C546" s="348" t="s">
        <v>3430</v>
      </c>
      <c r="D546" s="349"/>
      <c r="E546" s="349"/>
      <c r="F546" s="349"/>
      <c r="G546" s="349"/>
      <c r="H546" s="349"/>
      <c r="I546" s="349"/>
      <c r="J546" s="350"/>
      <c r="K546" s="17">
        <v>6812</v>
      </c>
      <c r="L546" s="17">
        <f t="shared" si="29"/>
        <v>715260</v>
      </c>
      <c r="M546" s="61"/>
      <c r="N546" s="61">
        <f t="shared" si="30"/>
        <v>6812</v>
      </c>
      <c r="O546" s="62">
        <f t="shared" si="27"/>
        <v>0</v>
      </c>
      <c r="P546" s="61">
        <f t="shared" si="31"/>
        <v>715260</v>
      </c>
      <c r="Q546" s="62">
        <f t="shared" si="28"/>
        <v>0</v>
      </c>
    </row>
    <row r="547" spans="1:17">
      <c r="A547" s="327">
        <v>0</v>
      </c>
      <c r="B547" s="26">
        <v>177774</v>
      </c>
      <c r="C547" s="348" t="s">
        <v>3431</v>
      </c>
      <c r="D547" s="349"/>
      <c r="E547" s="349"/>
      <c r="F547" s="349"/>
      <c r="G547" s="349"/>
      <c r="H547" s="349"/>
      <c r="I547" s="349"/>
      <c r="J547" s="350"/>
      <c r="K547" s="17">
        <v>4173</v>
      </c>
      <c r="L547" s="17">
        <f t="shared" si="29"/>
        <v>438165</v>
      </c>
      <c r="M547" s="61"/>
      <c r="N547" s="61">
        <f t="shared" si="30"/>
        <v>4173</v>
      </c>
      <c r="O547" s="62">
        <f t="shared" si="27"/>
        <v>0</v>
      </c>
      <c r="P547" s="61">
        <f t="shared" si="31"/>
        <v>438165</v>
      </c>
      <c r="Q547" s="62">
        <f t="shared" si="28"/>
        <v>0</v>
      </c>
    </row>
    <row r="548" spans="1:17">
      <c r="A548" s="327">
        <v>0</v>
      </c>
      <c r="B548" s="26">
        <v>177808</v>
      </c>
      <c r="C548" s="348" t="s">
        <v>4254</v>
      </c>
      <c r="D548" s="349"/>
      <c r="E548" s="349"/>
      <c r="F548" s="349"/>
      <c r="G548" s="349"/>
      <c r="H548" s="349"/>
      <c r="I548" s="349"/>
      <c r="J548" s="350"/>
      <c r="K548" s="17">
        <v>7130</v>
      </c>
      <c r="L548" s="17">
        <f t="shared" si="29"/>
        <v>748650</v>
      </c>
      <c r="M548" s="61"/>
      <c r="N548" s="61">
        <f t="shared" si="30"/>
        <v>7130</v>
      </c>
      <c r="O548" s="62">
        <f t="shared" si="27"/>
        <v>0</v>
      </c>
      <c r="P548" s="61">
        <f t="shared" si="31"/>
        <v>748650</v>
      </c>
      <c r="Q548" s="62">
        <f t="shared" si="28"/>
        <v>0</v>
      </c>
    </row>
    <row r="549" spans="1:17">
      <c r="A549" s="327">
        <v>0</v>
      </c>
      <c r="B549" s="26">
        <v>177857</v>
      </c>
      <c r="C549" s="348" t="s">
        <v>3432</v>
      </c>
      <c r="D549" s="349"/>
      <c r="E549" s="349"/>
      <c r="F549" s="349"/>
      <c r="G549" s="349"/>
      <c r="H549" s="349"/>
      <c r="I549" s="349"/>
      <c r="J549" s="350"/>
      <c r="K549" s="17">
        <v>7344</v>
      </c>
      <c r="L549" s="17">
        <f t="shared" si="29"/>
        <v>771120</v>
      </c>
      <c r="M549" s="61"/>
      <c r="N549" s="61">
        <f t="shared" si="30"/>
        <v>7344</v>
      </c>
      <c r="O549" s="62">
        <f t="shared" si="27"/>
        <v>0</v>
      </c>
      <c r="P549" s="61">
        <f t="shared" si="31"/>
        <v>771120</v>
      </c>
      <c r="Q549" s="62">
        <f t="shared" si="28"/>
        <v>0</v>
      </c>
    </row>
    <row r="550" spans="1:17">
      <c r="A550" s="327">
        <v>0</v>
      </c>
      <c r="B550" s="26">
        <v>177873</v>
      </c>
      <c r="C550" s="348" t="s">
        <v>3433</v>
      </c>
      <c r="D550" s="349"/>
      <c r="E550" s="349"/>
      <c r="F550" s="349"/>
      <c r="G550" s="349"/>
      <c r="H550" s="349"/>
      <c r="I550" s="349"/>
      <c r="J550" s="350"/>
      <c r="K550" s="17">
        <v>4520</v>
      </c>
      <c r="L550" s="17">
        <f t="shared" si="29"/>
        <v>474600</v>
      </c>
      <c r="M550" s="61"/>
      <c r="N550" s="61">
        <f t="shared" si="30"/>
        <v>4520</v>
      </c>
      <c r="O550" s="62">
        <f t="shared" si="27"/>
        <v>0</v>
      </c>
      <c r="P550" s="61">
        <f t="shared" si="31"/>
        <v>474600</v>
      </c>
      <c r="Q550" s="62">
        <f t="shared" si="28"/>
        <v>0</v>
      </c>
    </row>
    <row r="551" spans="1:17">
      <c r="A551" s="327">
        <v>0</v>
      </c>
      <c r="B551" s="26">
        <v>61507</v>
      </c>
      <c r="C551" s="348" t="s">
        <v>3434</v>
      </c>
      <c r="D551" s="349"/>
      <c r="E551" s="349"/>
      <c r="F551" s="349"/>
      <c r="G551" s="349"/>
      <c r="H551" s="349"/>
      <c r="I551" s="349"/>
      <c r="J551" s="350"/>
      <c r="K551" s="17">
        <v>5862</v>
      </c>
      <c r="L551" s="17">
        <f t="shared" si="29"/>
        <v>615510</v>
      </c>
      <c r="M551" s="61"/>
      <c r="N551" s="61">
        <f t="shared" si="30"/>
        <v>5862</v>
      </c>
      <c r="O551" s="62">
        <f t="shared" si="27"/>
        <v>0</v>
      </c>
      <c r="P551" s="61">
        <f t="shared" si="31"/>
        <v>615510</v>
      </c>
      <c r="Q551" s="62">
        <f t="shared" si="28"/>
        <v>0</v>
      </c>
    </row>
    <row r="552" spans="1:17">
      <c r="A552" s="327">
        <v>0</v>
      </c>
      <c r="B552" s="26">
        <v>61515</v>
      </c>
      <c r="C552" s="348" t="s">
        <v>3435</v>
      </c>
      <c r="D552" s="349"/>
      <c r="E552" s="349"/>
      <c r="F552" s="349"/>
      <c r="G552" s="349"/>
      <c r="H552" s="349"/>
      <c r="I552" s="349"/>
      <c r="J552" s="350"/>
      <c r="K552" s="17">
        <v>6531</v>
      </c>
      <c r="L552" s="17">
        <f t="shared" si="29"/>
        <v>685755</v>
      </c>
      <c r="M552" s="61"/>
      <c r="N552" s="61">
        <f t="shared" si="30"/>
        <v>6531</v>
      </c>
      <c r="O552" s="62">
        <f t="shared" si="27"/>
        <v>0</v>
      </c>
      <c r="P552" s="61">
        <f t="shared" si="31"/>
        <v>685755</v>
      </c>
      <c r="Q552" s="62">
        <f t="shared" si="28"/>
        <v>0</v>
      </c>
    </row>
    <row r="553" spans="1:17" ht="21" customHeight="1">
      <c r="A553" s="327">
        <v>0</v>
      </c>
      <c r="B553" s="26">
        <v>63974</v>
      </c>
      <c r="C553" s="348" t="s">
        <v>3436</v>
      </c>
      <c r="D553" s="349"/>
      <c r="E553" s="349"/>
      <c r="F553" s="349"/>
      <c r="G553" s="349"/>
      <c r="H553" s="349"/>
      <c r="I553" s="349"/>
      <c r="J553" s="350"/>
      <c r="K553" s="17">
        <v>6967</v>
      </c>
      <c r="L553" s="17">
        <f t="shared" si="29"/>
        <v>731535</v>
      </c>
      <c r="M553" s="61"/>
      <c r="N553" s="61">
        <f t="shared" si="30"/>
        <v>6967</v>
      </c>
      <c r="O553" s="62">
        <f t="shared" si="27"/>
        <v>0</v>
      </c>
      <c r="P553" s="61">
        <f t="shared" si="31"/>
        <v>731535</v>
      </c>
      <c r="Q553" s="62">
        <f t="shared" si="28"/>
        <v>0</v>
      </c>
    </row>
    <row r="554" spans="1:17" ht="12" customHeight="1">
      <c r="A554" s="327">
        <v>0</v>
      </c>
      <c r="B554" s="26">
        <v>81661</v>
      </c>
      <c r="C554" s="348" t="s">
        <v>633</v>
      </c>
      <c r="D554" s="349"/>
      <c r="E554" s="349"/>
      <c r="F554" s="349"/>
      <c r="G554" s="349"/>
      <c r="H554" s="349"/>
      <c r="I554" s="349"/>
      <c r="J554" s="350"/>
      <c r="K554" s="17">
        <v>5857</v>
      </c>
      <c r="L554" s="17">
        <f t="shared" si="29"/>
        <v>614985</v>
      </c>
      <c r="M554" s="61"/>
      <c r="N554" s="61">
        <f t="shared" si="30"/>
        <v>5857</v>
      </c>
      <c r="O554" s="62">
        <f t="shared" si="27"/>
        <v>0</v>
      </c>
      <c r="P554" s="61">
        <f t="shared" si="31"/>
        <v>614985</v>
      </c>
      <c r="Q554" s="62">
        <f t="shared" si="28"/>
        <v>0</v>
      </c>
    </row>
    <row r="555" spans="1:17">
      <c r="A555" s="327">
        <v>0</v>
      </c>
      <c r="B555" s="26">
        <v>16477</v>
      </c>
      <c r="C555" s="348" t="s">
        <v>3439</v>
      </c>
      <c r="D555" s="349"/>
      <c r="E555" s="349"/>
      <c r="F555" s="349"/>
      <c r="G555" s="349"/>
      <c r="H555" s="349"/>
      <c r="I555" s="349"/>
      <c r="J555" s="350"/>
      <c r="K555" s="17">
        <v>1349</v>
      </c>
      <c r="L555" s="17">
        <f t="shared" si="29"/>
        <v>141645</v>
      </c>
      <c r="M555" s="61"/>
      <c r="N555" s="61">
        <f t="shared" si="30"/>
        <v>1349</v>
      </c>
      <c r="O555" s="62">
        <f t="shared" si="27"/>
        <v>0</v>
      </c>
      <c r="P555" s="61">
        <f t="shared" si="31"/>
        <v>141645</v>
      </c>
      <c r="Q555" s="62">
        <f t="shared" si="28"/>
        <v>0</v>
      </c>
    </row>
    <row r="556" spans="1:17" ht="12" customHeight="1">
      <c r="A556" s="327">
        <v>0</v>
      </c>
      <c r="B556" s="26">
        <v>38166</v>
      </c>
      <c r="C556" s="348" t="s">
        <v>3442</v>
      </c>
      <c r="D556" s="349"/>
      <c r="E556" s="349"/>
      <c r="F556" s="349"/>
      <c r="G556" s="349"/>
      <c r="H556" s="349"/>
      <c r="I556" s="349"/>
      <c r="J556" s="350"/>
      <c r="K556" s="17">
        <v>1329</v>
      </c>
      <c r="L556" s="17">
        <f t="shared" si="29"/>
        <v>139545</v>
      </c>
      <c r="M556" s="61"/>
      <c r="N556" s="61">
        <f t="shared" si="30"/>
        <v>1329</v>
      </c>
      <c r="O556" s="62">
        <f t="shared" si="27"/>
        <v>0</v>
      </c>
      <c r="P556" s="61">
        <f t="shared" si="31"/>
        <v>139545</v>
      </c>
      <c r="Q556" s="62">
        <f t="shared" si="28"/>
        <v>0</v>
      </c>
    </row>
    <row r="557" spans="1:17">
      <c r="A557" s="327">
        <v>0</v>
      </c>
      <c r="B557" s="26">
        <v>17335</v>
      </c>
      <c r="C557" s="348" t="s">
        <v>3440</v>
      </c>
      <c r="D557" s="349"/>
      <c r="E557" s="349"/>
      <c r="F557" s="349"/>
      <c r="G557" s="349"/>
      <c r="H557" s="349"/>
      <c r="I557" s="349"/>
      <c r="J557" s="350"/>
      <c r="K557" s="17">
        <v>369</v>
      </c>
      <c r="L557" s="17">
        <f t="shared" si="29"/>
        <v>38745</v>
      </c>
      <c r="M557" s="61"/>
      <c r="N557" s="61">
        <f t="shared" si="30"/>
        <v>369</v>
      </c>
      <c r="O557" s="62">
        <f t="shared" si="27"/>
        <v>0</v>
      </c>
      <c r="P557" s="61">
        <f t="shared" si="31"/>
        <v>38745</v>
      </c>
      <c r="Q557" s="62">
        <f t="shared" si="28"/>
        <v>0</v>
      </c>
    </row>
    <row r="558" spans="1:17">
      <c r="A558" s="327">
        <v>0</v>
      </c>
      <c r="B558" s="26">
        <v>38141</v>
      </c>
      <c r="C558" s="348" t="s">
        <v>3441</v>
      </c>
      <c r="D558" s="349"/>
      <c r="E558" s="349"/>
      <c r="F558" s="349"/>
      <c r="G558" s="349"/>
      <c r="H558" s="349"/>
      <c r="I558" s="349"/>
      <c r="J558" s="350"/>
      <c r="K558" s="17">
        <v>394</v>
      </c>
      <c r="L558" s="17">
        <f t="shared" si="29"/>
        <v>41370</v>
      </c>
      <c r="M558" s="61"/>
      <c r="N558" s="61">
        <f t="shared" si="30"/>
        <v>394</v>
      </c>
      <c r="O558" s="62">
        <f t="shared" si="27"/>
        <v>0</v>
      </c>
      <c r="P558" s="61">
        <f t="shared" si="31"/>
        <v>41370</v>
      </c>
      <c r="Q558" s="62">
        <f t="shared" si="28"/>
        <v>0</v>
      </c>
    </row>
    <row r="559" spans="1:17">
      <c r="A559" s="327">
        <v>0</v>
      </c>
      <c r="B559" s="26">
        <v>21444</v>
      </c>
      <c r="C559" s="348" t="s">
        <v>3974</v>
      </c>
      <c r="D559" s="349"/>
      <c r="E559" s="349"/>
      <c r="F559" s="349"/>
      <c r="G559" s="349"/>
      <c r="H559" s="349"/>
      <c r="I559" s="349"/>
      <c r="J559" s="350"/>
      <c r="K559" s="290">
        <v>41</v>
      </c>
      <c r="L559" s="17">
        <f t="shared" si="29"/>
        <v>4305</v>
      </c>
      <c r="M559" s="61"/>
      <c r="N559" s="61">
        <f t="shared" si="30"/>
        <v>41</v>
      </c>
      <c r="O559" s="62">
        <f t="shared" si="27"/>
        <v>0</v>
      </c>
      <c r="P559" s="61">
        <f t="shared" si="31"/>
        <v>4305</v>
      </c>
      <c r="Q559" s="62">
        <f t="shared" si="28"/>
        <v>0</v>
      </c>
    </row>
    <row r="560" spans="1:17">
      <c r="A560" s="327">
        <v>0</v>
      </c>
      <c r="B560" s="26">
        <v>15156</v>
      </c>
      <c r="C560" s="348" t="s">
        <v>3443</v>
      </c>
      <c r="D560" s="349"/>
      <c r="E560" s="349"/>
      <c r="F560" s="349"/>
      <c r="G560" s="349"/>
      <c r="H560" s="349"/>
      <c r="I560" s="349"/>
      <c r="J560" s="350"/>
      <c r="K560" s="17">
        <v>86</v>
      </c>
      <c r="L560" s="17">
        <f t="shared" si="29"/>
        <v>9030</v>
      </c>
      <c r="M560" s="61"/>
      <c r="N560" s="61">
        <f t="shared" si="30"/>
        <v>86</v>
      </c>
      <c r="O560" s="62">
        <f t="shared" si="27"/>
        <v>0</v>
      </c>
      <c r="P560" s="61">
        <f t="shared" si="31"/>
        <v>9030</v>
      </c>
      <c r="Q560" s="62">
        <f t="shared" si="28"/>
        <v>0</v>
      </c>
    </row>
    <row r="561" spans="1:17">
      <c r="A561" s="327">
        <v>0</v>
      </c>
      <c r="B561" s="26">
        <v>133306</v>
      </c>
      <c r="C561" s="348" t="s">
        <v>3915</v>
      </c>
      <c r="D561" s="349"/>
      <c r="E561" s="349"/>
      <c r="F561" s="349"/>
      <c r="G561" s="349"/>
      <c r="H561" s="349"/>
      <c r="I561" s="349"/>
      <c r="J561" s="350"/>
      <c r="K561" s="290">
        <v>40</v>
      </c>
      <c r="L561" s="17">
        <f t="shared" si="29"/>
        <v>4200</v>
      </c>
      <c r="M561" s="61"/>
      <c r="N561" s="61">
        <f t="shared" si="30"/>
        <v>40</v>
      </c>
      <c r="O561" s="62">
        <f t="shared" si="27"/>
        <v>0</v>
      </c>
      <c r="P561" s="61">
        <f t="shared" si="31"/>
        <v>4200</v>
      </c>
      <c r="Q561" s="62">
        <f t="shared" si="28"/>
        <v>0</v>
      </c>
    </row>
    <row r="562" spans="1:17">
      <c r="A562" s="327">
        <v>0</v>
      </c>
      <c r="B562" s="26">
        <v>15180</v>
      </c>
      <c r="C562" s="348" t="s">
        <v>3444</v>
      </c>
      <c r="D562" s="349"/>
      <c r="E562" s="349"/>
      <c r="F562" s="349"/>
      <c r="G562" s="349"/>
      <c r="H562" s="349"/>
      <c r="I562" s="349"/>
      <c r="J562" s="350"/>
      <c r="K562" s="17">
        <v>103</v>
      </c>
      <c r="L562" s="17">
        <f t="shared" si="29"/>
        <v>10815</v>
      </c>
      <c r="M562" s="61"/>
      <c r="N562" s="61">
        <f t="shared" si="30"/>
        <v>103</v>
      </c>
      <c r="O562" s="62">
        <f t="shared" si="27"/>
        <v>0</v>
      </c>
      <c r="P562" s="61">
        <f t="shared" si="31"/>
        <v>10815</v>
      </c>
      <c r="Q562" s="62">
        <f t="shared" si="28"/>
        <v>0</v>
      </c>
    </row>
    <row r="563" spans="1:17">
      <c r="A563" s="327">
        <v>0</v>
      </c>
      <c r="B563" s="26">
        <v>77586</v>
      </c>
      <c r="C563" s="348" t="s">
        <v>4109</v>
      </c>
      <c r="D563" s="349"/>
      <c r="E563" s="349"/>
      <c r="F563" s="349"/>
      <c r="G563" s="349"/>
      <c r="H563" s="349"/>
      <c r="I563" s="349"/>
      <c r="J563" s="350"/>
      <c r="K563" s="290">
        <v>34</v>
      </c>
      <c r="L563" s="17">
        <f t="shared" ref="L563:L582" si="32">ROUND(K563*Курс_EUR,0)</f>
        <v>3570</v>
      </c>
      <c r="M563" s="61"/>
      <c r="N563" s="61">
        <f t="shared" ref="N563:N582" si="33">K563*(1-Скидка_SATA)</f>
        <v>34</v>
      </c>
      <c r="O563" s="62">
        <f t="shared" si="27"/>
        <v>0</v>
      </c>
      <c r="P563" s="61">
        <f t="shared" ref="P563:P582" si="34">L563*(1-Скидка_SATA)</f>
        <v>3570</v>
      </c>
      <c r="Q563" s="62">
        <f t="shared" si="28"/>
        <v>0</v>
      </c>
    </row>
    <row r="564" spans="1:17">
      <c r="A564" s="327">
        <v>0</v>
      </c>
      <c r="B564" s="26">
        <v>15214</v>
      </c>
      <c r="C564" s="348" t="s">
        <v>3445</v>
      </c>
      <c r="D564" s="349"/>
      <c r="E564" s="349"/>
      <c r="F564" s="349"/>
      <c r="G564" s="349"/>
      <c r="H564" s="349"/>
      <c r="I564" s="349"/>
      <c r="J564" s="350"/>
      <c r="K564" s="17">
        <v>100</v>
      </c>
      <c r="L564" s="17">
        <f t="shared" si="32"/>
        <v>10500</v>
      </c>
      <c r="M564" s="61"/>
      <c r="N564" s="61">
        <f t="shared" si="33"/>
        <v>100</v>
      </c>
      <c r="O564" s="62">
        <f t="shared" si="27"/>
        <v>0</v>
      </c>
      <c r="P564" s="61">
        <f t="shared" si="34"/>
        <v>10500</v>
      </c>
      <c r="Q564" s="62">
        <f t="shared" si="28"/>
        <v>0</v>
      </c>
    </row>
    <row r="565" spans="1:17">
      <c r="A565" s="327">
        <v>0</v>
      </c>
      <c r="B565" s="26">
        <v>26047</v>
      </c>
      <c r="C565" s="348" t="s">
        <v>3914</v>
      </c>
      <c r="D565" s="349"/>
      <c r="E565" s="349"/>
      <c r="F565" s="349"/>
      <c r="G565" s="349"/>
      <c r="H565" s="349"/>
      <c r="I565" s="349"/>
      <c r="J565" s="350"/>
      <c r="K565" s="290">
        <v>54.7</v>
      </c>
      <c r="L565" s="17">
        <f t="shared" si="32"/>
        <v>5744</v>
      </c>
      <c r="M565" s="61"/>
      <c r="N565" s="61">
        <f t="shared" si="33"/>
        <v>54.7</v>
      </c>
      <c r="O565" s="62">
        <f t="shared" si="27"/>
        <v>0</v>
      </c>
      <c r="P565" s="61">
        <f t="shared" si="34"/>
        <v>5744</v>
      </c>
      <c r="Q565" s="62">
        <f t="shared" si="28"/>
        <v>0</v>
      </c>
    </row>
    <row r="566" spans="1:17">
      <c r="A566" s="327">
        <v>0</v>
      </c>
      <c r="B566" s="26">
        <v>9795</v>
      </c>
      <c r="C566" s="348" t="s">
        <v>3446</v>
      </c>
      <c r="D566" s="349"/>
      <c r="E566" s="349"/>
      <c r="F566" s="349"/>
      <c r="G566" s="349"/>
      <c r="H566" s="349"/>
      <c r="I566" s="349"/>
      <c r="J566" s="350"/>
      <c r="K566" s="17">
        <v>678</v>
      </c>
      <c r="L566" s="17">
        <f t="shared" si="32"/>
        <v>71190</v>
      </c>
      <c r="M566" s="61"/>
      <c r="N566" s="61">
        <f t="shared" si="33"/>
        <v>678</v>
      </c>
      <c r="O566" s="62">
        <f t="shared" si="27"/>
        <v>0</v>
      </c>
      <c r="P566" s="61">
        <f t="shared" si="34"/>
        <v>71190</v>
      </c>
      <c r="Q566" s="62">
        <f t="shared" si="28"/>
        <v>0</v>
      </c>
    </row>
    <row r="567" spans="1:17">
      <c r="A567" s="327">
        <v>0</v>
      </c>
      <c r="B567" s="26">
        <v>12658</v>
      </c>
      <c r="C567" s="348" t="s">
        <v>3448</v>
      </c>
      <c r="D567" s="349"/>
      <c r="E567" s="349"/>
      <c r="F567" s="349"/>
      <c r="G567" s="349"/>
      <c r="H567" s="349"/>
      <c r="I567" s="349"/>
      <c r="J567" s="350"/>
      <c r="K567" s="17">
        <v>446</v>
      </c>
      <c r="L567" s="17">
        <f t="shared" si="32"/>
        <v>46830</v>
      </c>
      <c r="M567" s="61"/>
      <c r="N567" s="61">
        <f t="shared" si="33"/>
        <v>446</v>
      </c>
      <c r="O567" s="62">
        <f t="shared" si="27"/>
        <v>0</v>
      </c>
      <c r="P567" s="61">
        <f t="shared" si="34"/>
        <v>46830</v>
      </c>
      <c r="Q567" s="62">
        <f t="shared" si="28"/>
        <v>0</v>
      </c>
    </row>
    <row r="568" spans="1:17">
      <c r="A568" s="327">
        <v>0</v>
      </c>
      <c r="B568" s="26">
        <v>11072</v>
      </c>
      <c r="C568" s="348" t="s">
        <v>3447</v>
      </c>
      <c r="D568" s="349"/>
      <c r="E568" s="349"/>
      <c r="F568" s="349"/>
      <c r="G568" s="349"/>
      <c r="H568" s="349"/>
      <c r="I568" s="349"/>
      <c r="J568" s="350"/>
      <c r="K568" s="17">
        <v>425</v>
      </c>
      <c r="L568" s="17">
        <f t="shared" si="32"/>
        <v>44625</v>
      </c>
      <c r="M568" s="61"/>
      <c r="N568" s="61">
        <f t="shared" si="33"/>
        <v>425</v>
      </c>
      <c r="O568" s="62">
        <f t="shared" si="27"/>
        <v>0</v>
      </c>
      <c r="P568" s="61">
        <f t="shared" si="34"/>
        <v>44625</v>
      </c>
      <c r="Q568" s="62">
        <f t="shared" si="28"/>
        <v>0</v>
      </c>
    </row>
    <row r="569" spans="1:17">
      <c r="A569" s="327">
        <v>0</v>
      </c>
      <c r="B569" s="26">
        <v>77347</v>
      </c>
      <c r="C569" s="348" t="s">
        <v>4838</v>
      </c>
      <c r="D569" s="349"/>
      <c r="E569" s="349"/>
      <c r="F569" s="349"/>
      <c r="G569" s="349"/>
      <c r="H569" s="349"/>
      <c r="I569" s="349"/>
      <c r="J569" s="350"/>
      <c r="K569" s="17">
        <v>652</v>
      </c>
      <c r="L569" s="17">
        <f t="shared" si="32"/>
        <v>68460</v>
      </c>
      <c r="M569" s="61"/>
      <c r="N569" s="61">
        <f>K569*(1-Скидка_SATA)</f>
        <v>652</v>
      </c>
      <c r="O569" s="62">
        <f t="shared" si="27"/>
        <v>0</v>
      </c>
      <c r="P569" s="61">
        <f>L569*(1-Скидка_SATA)</f>
        <v>68460</v>
      </c>
      <c r="Q569" s="62">
        <f t="shared" si="28"/>
        <v>0</v>
      </c>
    </row>
    <row r="570" spans="1:17">
      <c r="A570" s="327">
        <v>0</v>
      </c>
      <c r="B570" s="26">
        <v>41806</v>
      </c>
      <c r="C570" s="348" t="s">
        <v>3988</v>
      </c>
      <c r="D570" s="349"/>
      <c r="E570" s="349"/>
      <c r="F570" s="349"/>
      <c r="G570" s="349"/>
      <c r="H570" s="349"/>
      <c r="I570" s="349"/>
      <c r="J570" s="350"/>
      <c r="K570" s="17">
        <v>152</v>
      </c>
      <c r="L570" s="17">
        <f t="shared" si="32"/>
        <v>15960</v>
      </c>
      <c r="M570" s="61"/>
      <c r="N570" s="61">
        <f t="shared" si="33"/>
        <v>152</v>
      </c>
      <c r="O570" s="62">
        <f t="shared" si="27"/>
        <v>0</v>
      </c>
      <c r="P570" s="61">
        <f t="shared" si="34"/>
        <v>15960</v>
      </c>
      <c r="Q570" s="62">
        <f t="shared" si="28"/>
        <v>0</v>
      </c>
    </row>
    <row r="571" spans="1:17">
      <c r="A571" s="327">
        <v>0</v>
      </c>
      <c r="B571" s="26">
        <v>12740</v>
      </c>
      <c r="C571" s="348" t="s">
        <v>3449</v>
      </c>
      <c r="D571" s="349"/>
      <c r="E571" s="349"/>
      <c r="F571" s="349"/>
      <c r="G571" s="349"/>
      <c r="H571" s="349"/>
      <c r="I571" s="349"/>
      <c r="J571" s="350"/>
      <c r="K571" s="17">
        <v>182</v>
      </c>
      <c r="L571" s="17">
        <f t="shared" si="32"/>
        <v>19110</v>
      </c>
      <c r="M571" s="61"/>
      <c r="N571" s="61">
        <f t="shared" si="33"/>
        <v>182</v>
      </c>
      <c r="O571" s="62">
        <f t="shared" si="27"/>
        <v>0</v>
      </c>
      <c r="P571" s="61">
        <f t="shared" si="34"/>
        <v>19110</v>
      </c>
      <c r="Q571" s="62">
        <f t="shared" si="28"/>
        <v>0</v>
      </c>
    </row>
    <row r="572" spans="1:17" ht="21" customHeight="1">
      <c r="A572" s="327">
        <v>0</v>
      </c>
      <c r="B572" s="26">
        <v>14555</v>
      </c>
      <c r="C572" s="348" t="s">
        <v>3450</v>
      </c>
      <c r="D572" s="349"/>
      <c r="E572" s="349"/>
      <c r="F572" s="349"/>
      <c r="G572" s="349"/>
      <c r="H572" s="349"/>
      <c r="I572" s="349"/>
      <c r="J572" s="350"/>
      <c r="K572" s="17">
        <v>4507</v>
      </c>
      <c r="L572" s="17">
        <f t="shared" si="32"/>
        <v>473235</v>
      </c>
      <c r="M572" s="61"/>
      <c r="N572" s="61">
        <f t="shared" si="33"/>
        <v>4507</v>
      </c>
      <c r="O572" s="62">
        <f t="shared" si="27"/>
        <v>0</v>
      </c>
      <c r="P572" s="61">
        <f t="shared" si="34"/>
        <v>473235</v>
      </c>
      <c r="Q572" s="62">
        <f t="shared" si="28"/>
        <v>0</v>
      </c>
    </row>
    <row r="573" spans="1:17" ht="21" customHeight="1">
      <c r="A573" s="327">
        <v>0</v>
      </c>
      <c r="B573" s="26">
        <v>34389</v>
      </c>
      <c r="C573" s="348" t="s">
        <v>3451</v>
      </c>
      <c r="D573" s="349"/>
      <c r="E573" s="349"/>
      <c r="F573" s="349"/>
      <c r="G573" s="349"/>
      <c r="H573" s="349"/>
      <c r="I573" s="349"/>
      <c r="J573" s="350"/>
      <c r="K573" s="17">
        <v>4572</v>
      </c>
      <c r="L573" s="17">
        <f t="shared" si="32"/>
        <v>480060</v>
      </c>
      <c r="M573" s="61"/>
      <c r="N573" s="61">
        <f t="shared" si="33"/>
        <v>4572</v>
      </c>
      <c r="O573" s="62">
        <f t="shared" si="27"/>
        <v>0</v>
      </c>
      <c r="P573" s="61">
        <f t="shared" si="34"/>
        <v>480060</v>
      </c>
      <c r="Q573" s="62">
        <f t="shared" si="28"/>
        <v>0</v>
      </c>
    </row>
    <row r="574" spans="1:17">
      <c r="A574" s="327">
        <v>0</v>
      </c>
      <c r="B574" s="26">
        <v>145581</v>
      </c>
      <c r="C574" s="348" t="s">
        <v>3456</v>
      </c>
      <c r="D574" s="349"/>
      <c r="E574" s="349"/>
      <c r="F574" s="349"/>
      <c r="G574" s="349"/>
      <c r="H574" s="349"/>
      <c r="I574" s="349"/>
      <c r="J574" s="350"/>
      <c r="K574" s="17">
        <v>2595</v>
      </c>
      <c r="L574" s="17">
        <f t="shared" si="32"/>
        <v>272475</v>
      </c>
      <c r="M574" s="61"/>
      <c r="N574" s="61">
        <f t="shared" si="33"/>
        <v>2595</v>
      </c>
      <c r="O574" s="62">
        <f t="shared" si="27"/>
        <v>0</v>
      </c>
      <c r="P574" s="61">
        <f t="shared" si="34"/>
        <v>272475</v>
      </c>
      <c r="Q574" s="62">
        <f t="shared" si="28"/>
        <v>0</v>
      </c>
    </row>
    <row r="575" spans="1:17">
      <c r="A575" s="327">
        <v>0</v>
      </c>
      <c r="B575" s="26">
        <v>192518</v>
      </c>
      <c r="C575" s="348" t="s">
        <v>3457</v>
      </c>
      <c r="D575" s="349"/>
      <c r="E575" s="349"/>
      <c r="F575" s="349"/>
      <c r="G575" s="349"/>
      <c r="H575" s="349"/>
      <c r="I575" s="349"/>
      <c r="J575" s="350"/>
      <c r="K575" s="17">
        <v>1813</v>
      </c>
      <c r="L575" s="17">
        <f t="shared" si="32"/>
        <v>190365</v>
      </c>
      <c r="M575" s="61"/>
      <c r="N575" s="61">
        <f t="shared" si="33"/>
        <v>1813</v>
      </c>
      <c r="O575" s="62">
        <f t="shared" si="27"/>
        <v>0</v>
      </c>
      <c r="P575" s="61">
        <f t="shared" si="34"/>
        <v>190365</v>
      </c>
      <c r="Q575" s="62">
        <f t="shared" si="28"/>
        <v>0</v>
      </c>
    </row>
    <row r="576" spans="1:17">
      <c r="A576" s="327">
        <v>0</v>
      </c>
      <c r="B576" s="26">
        <v>202564</v>
      </c>
      <c r="C576" s="348" t="s">
        <v>3458</v>
      </c>
      <c r="D576" s="349"/>
      <c r="E576" s="349"/>
      <c r="F576" s="349"/>
      <c r="G576" s="349"/>
      <c r="H576" s="349"/>
      <c r="I576" s="349"/>
      <c r="J576" s="350"/>
      <c r="K576" s="17">
        <v>1210</v>
      </c>
      <c r="L576" s="17">
        <f t="shared" si="32"/>
        <v>127050</v>
      </c>
      <c r="M576" s="61"/>
      <c r="N576" s="61">
        <f t="shared" si="33"/>
        <v>1210</v>
      </c>
      <c r="O576" s="62">
        <f t="shared" si="27"/>
        <v>0</v>
      </c>
      <c r="P576" s="61">
        <f t="shared" si="34"/>
        <v>127050</v>
      </c>
      <c r="Q576" s="62">
        <f t="shared" si="28"/>
        <v>0</v>
      </c>
    </row>
    <row r="577" spans="1:17">
      <c r="A577" s="327">
        <v>0</v>
      </c>
      <c r="B577" s="26">
        <v>38257</v>
      </c>
      <c r="C577" s="348" t="s">
        <v>3455</v>
      </c>
      <c r="D577" s="349"/>
      <c r="E577" s="349"/>
      <c r="F577" s="349"/>
      <c r="G577" s="349"/>
      <c r="H577" s="349"/>
      <c r="I577" s="349"/>
      <c r="J577" s="350"/>
      <c r="K577" s="17">
        <v>6591</v>
      </c>
      <c r="L577" s="17">
        <f t="shared" si="32"/>
        <v>692055</v>
      </c>
      <c r="M577" s="61"/>
      <c r="N577" s="61">
        <f t="shared" si="33"/>
        <v>6591</v>
      </c>
      <c r="O577" s="62">
        <f t="shared" si="27"/>
        <v>0</v>
      </c>
      <c r="P577" s="61">
        <f t="shared" si="34"/>
        <v>692055</v>
      </c>
      <c r="Q577" s="62">
        <f t="shared" si="28"/>
        <v>0</v>
      </c>
    </row>
    <row r="578" spans="1:17" ht="12.65" customHeight="1">
      <c r="A578" s="327">
        <v>0</v>
      </c>
      <c r="B578" s="26">
        <v>1006411</v>
      </c>
      <c r="C578" s="348" t="s">
        <v>3958</v>
      </c>
      <c r="D578" s="349"/>
      <c r="E578" s="349"/>
      <c r="F578" s="349"/>
      <c r="G578" s="349"/>
      <c r="H578" s="349"/>
      <c r="I578" s="349"/>
      <c r="J578" s="350"/>
      <c r="K578" s="17">
        <v>1412</v>
      </c>
      <c r="L578" s="17">
        <f t="shared" si="32"/>
        <v>148260</v>
      </c>
      <c r="M578" s="61"/>
      <c r="N578" s="61">
        <f t="shared" si="33"/>
        <v>1412</v>
      </c>
      <c r="O578" s="62">
        <f t="shared" si="27"/>
        <v>0</v>
      </c>
      <c r="P578" s="61">
        <f t="shared" si="34"/>
        <v>148260</v>
      </c>
      <c r="Q578" s="62">
        <f t="shared" si="28"/>
        <v>0</v>
      </c>
    </row>
    <row r="579" spans="1:17" ht="12.65" customHeight="1">
      <c r="A579" s="327">
        <v>0</v>
      </c>
      <c r="B579" s="26">
        <v>217489</v>
      </c>
      <c r="C579" s="348" t="s">
        <v>3453</v>
      </c>
      <c r="D579" s="349"/>
      <c r="E579" s="349"/>
      <c r="F579" s="349"/>
      <c r="G579" s="349"/>
      <c r="H579" s="349"/>
      <c r="I579" s="349"/>
      <c r="J579" s="350"/>
      <c r="K579" s="17">
        <v>354</v>
      </c>
      <c r="L579" s="17">
        <f t="shared" si="32"/>
        <v>37170</v>
      </c>
      <c r="M579" s="61"/>
      <c r="N579" s="61">
        <f t="shared" si="33"/>
        <v>354</v>
      </c>
      <c r="O579" s="62">
        <f t="shared" si="27"/>
        <v>0</v>
      </c>
      <c r="P579" s="61">
        <f t="shared" si="34"/>
        <v>37170</v>
      </c>
      <c r="Q579" s="62">
        <f t="shared" si="28"/>
        <v>0</v>
      </c>
    </row>
    <row r="580" spans="1:17" ht="12.65" customHeight="1">
      <c r="A580" s="327">
        <v>0</v>
      </c>
      <c r="B580" s="26">
        <v>223008</v>
      </c>
      <c r="C580" s="348" t="s">
        <v>3454</v>
      </c>
      <c r="D580" s="349"/>
      <c r="E580" s="349"/>
      <c r="F580" s="349"/>
      <c r="G580" s="349"/>
      <c r="H580" s="349"/>
      <c r="I580" s="349"/>
      <c r="J580" s="350"/>
      <c r="K580" s="17">
        <v>1725</v>
      </c>
      <c r="L580" s="17">
        <f t="shared" si="32"/>
        <v>181125</v>
      </c>
      <c r="M580" s="61"/>
      <c r="N580" s="61">
        <f t="shared" si="33"/>
        <v>1725</v>
      </c>
      <c r="O580" s="62">
        <f t="shared" si="27"/>
        <v>0</v>
      </c>
      <c r="P580" s="61">
        <f t="shared" si="34"/>
        <v>181125</v>
      </c>
      <c r="Q580" s="62">
        <f t="shared" si="28"/>
        <v>0</v>
      </c>
    </row>
    <row r="581" spans="1:17" ht="12.65" customHeight="1">
      <c r="A581" s="327">
        <v>0</v>
      </c>
      <c r="B581" s="26">
        <v>82198</v>
      </c>
      <c r="C581" s="348" t="s">
        <v>3452</v>
      </c>
      <c r="D581" s="349"/>
      <c r="E581" s="349"/>
      <c r="F581" s="349"/>
      <c r="G581" s="349"/>
      <c r="H581" s="349"/>
      <c r="I581" s="349"/>
      <c r="J581" s="350"/>
      <c r="K581" s="17">
        <v>1101</v>
      </c>
      <c r="L581" s="17">
        <f t="shared" si="32"/>
        <v>115605</v>
      </c>
      <c r="M581" s="61"/>
      <c r="N581" s="61">
        <f t="shared" si="33"/>
        <v>1101</v>
      </c>
      <c r="O581" s="62">
        <f t="shared" si="27"/>
        <v>0</v>
      </c>
      <c r="P581" s="61">
        <f t="shared" si="34"/>
        <v>115605</v>
      </c>
      <c r="Q581" s="62">
        <f t="shared" si="28"/>
        <v>0</v>
      </c>
    </row>
    <row r="582" spans="1:17" ht="12.45" thickBot="1">
      <c r="A582" s="327">
        <v>0</v>
      </c>
      <c r="B582" s="26">
        <v>60095</v>
      </c>
      <c r="C582" s="348" t="s">
        <v>3459</v>
      </c>
      <c r="D582" s="349"/>
      <c r="E582" s="349"/>
      <c r="F582" s="349"/>
      <c r="G582" s="349"/>
      <c r="H582" s="349"/>
      <c r="I582" s="349"/>
      <c r="J582" s="350"/>
      <c r="K582" s="17">
        <v>499</v>
      </c>
      <c r="L582" s="17">
        <f t="shared" si="32"/>
        <v>52395</v>
      </c>
      <c r="M582" s="61"/>
      <c r="N582" s="61">
        <f t="shared" si="33"/>
        <v>499</v>
      </c>
      <c r="O582" s="62">
        <f t="shared" si="27"/>
        <v>0</v>
      </c>
      <c r="P582" s="61">
        <f t="shared" si="34"/>
        <v>52395</v>
      </c>
      <c r="Q582" s="62">
        <f t="shared" si="28"/>
        <v>0</v>
      </c>
    </row>
    <row r="583" spans="1:17" ht="12" customHeight="1" thickBot="1">
      <c r="A583" s="327"/>
      <c r="B583" s="351" t="s">
        <v>3485</v>
      </c>
      <c r="C583" s="351" t="s">
        <v>3485</v>
      </c>
      <c r="D583" s="351"/>
      <c r="E583" s="351"/>
      <c r="F583" s="351"/>
      <c r="G583" s="351"/>
      <c r="H583" s="351"/>
      <c r="I583" s="351"/>
      <c r="J583" s="351"/>
      <c r="K583" s="352">
        <v>0</v>
      </c>
      <c r="L583" s="291"/>
      <c r="M583" s="61"/>
      <c r="N583" s="61"/>
      <c r="O583" s="62"/>
      <c r="P583" s="61"/>
      <c r="Q583" s="62"/>
    </row>
    <row r="584" spans="1:17" ht="12" customHeight="1">
      <c r="A584" s="327"/>
      <c r="B584" s="351" t="s">
        <v>635</v>
      </c>
      <c r="C584" s="351" t="s">
        <v>635</v>
      </c>
      <c r="D584" s="351"/>
      <c r="E584" s="351"/>
      <c r="F584" s="351"/>
      <c r="G584" s="351"/>
      <c r="H584" s="351"/>
      <c r="I584" s="351"/>
      <c r="J584" s="351"/>
      <c r="K584" s="352">
        <v>0</v>
      </c>
      <c r="L584" s="291"/>
      <c r="M584" s="61"/>
      <c r="N584" s="61"/>
      <c r="O584" s="62"/>
      <c r="P584" s="61"/>
      <c r="Q584" s="62"/>
    </row>
    <row r="585" spans="1:17" ht="12" customHeight="1">
      <c r="A585" s="327">
        <v>0</v>
      </c>
      <c r="B585" s="26">
        <v>1047522</v>
      </c>
      <c r="C585" s="348" t="s">
        <v>4243</v>
      </c>
      <c r="D585" s="349"/>
      <c r="E585" s="349"/>
      <c r="F585" s="349"/>
      <c r="G585" s="349"/>
      <c r="H585" s="349"/>
      <c r="I585" s="349"/>
      <c r="J585" s="350"/>
      <c r="K585" s="17">
        <v>132</v>
      </c>
      <c r="L585" s="17">
        <f t="shared" ref="L585:L648" si="35">ROUND(K585*Курс_EUR,0)</f>
        <v>13860</v>
      </c>
      <c r="M585" s="61"/>
      <c r="N585" s="61">
        <f t="shared" ref="N585:N649" si="36">K585*(1-Скидка_SATA)</f>
        <v>132</v>
      </c>
      <c r="O585" s="62">
        <f t="shared" si="27"/>
        <v>0</v>
      </c>
      <c r="P585" s="61">
        <f t="shared" ref="P585:P649" si="37">L585*(1-Скидка_SATA)</f>
        <v>13860</v>
      </c>
      <c r="Q585" s="62">
        <f t="shared" si="28"/>
        <v>0</v>
      </c>
    </row>
    <row r="586" spans="1:17" ht="12" customHeight="1">
      <c r="A586" s="327">
        <v>0</v>
      </c>
      <c r="B586" s="26">
        <v>1057414</v>
      </c>
      <c r="C586" s="348" t="s">
        <v>4819</v>
      </c>
      <c r="D586" s="349"/>
      <c r="E586" s="349"/>
      <c r="F586" s="349"/>
      <c r="G586" s="349"/>
      <c r="H586" s="349"/>
      <c r="I586" s="349"/>
      <c r="J586" s="350"/>
      <c r="K586" s="17">
        <v>46</v>
      </c>
      <c r="L586" s="17">
        <f t="shared" si="35"/>
        <v>4830</v>
      </c>
      <c r="M586" s="61"/>
      <c r="N586" s="61">
        <f>K586*(1-Скидка_SATA)</f>
        <v>46</v>
      </c>
      <c r="O586" s="62">
        <f t="shared" si="27"/>
        <v>0</v>
      </c>
      <c r="P586" s="61">
        <f>L586*(1-Скидка_SATA)</f>
        <v>4830</v>
      </c>
      <c r="Q586" s="62">
        <f t="shared" si="28"/>
        <v>0</v>
      </c>
    </row>
    <row r="587" spans="1:17" ht="12" customHeight="1">
      <c r="A587" s="327">
        <v>0</v>
      </c>
      <c r="B587" s="26">
        <v>1092973</v>
      </c>
      <c r="C587" s="348" t="s">
        <v>3486</v>
      </c>
      <c r="D587" s="349"/>
      <c r="E587" s="349"/>
      <c r="F587" s="349"/>
      <c r="G587" s="349"/>
      <c r="H587" s="349"/>
      <c r="I587" s="349"/>
      <c r="J587" s="350"/>
      <c r="K587" s="17">
        <v>187</v>
      </c>
      <c r="L587" s="17">
        <f t="shared" si="35"/>
        <v>19635</v>
      </c>
      <c r="M587" s="61"/>
      <c r="N587" s="61">
        <f t="shared" si="36"/>
        <v>187</v>
      </c>
      <c r="O587" s="62">
        <f t="shared" si="27"/>
        <v>0</v>
      </c>
      <c r="P587" s="61">
        <f t="shared" si="37"/>
        <v>19635</v>
      </c>
      <c r="Q587" s="62">
        <f t="shared" si="28"/>
        <v>0</v>
      </c>
    </row>
    <row r="588" spans="1:17">
      <c r="A588" s="327">
        <v>0</v>
      </c>
      <c r="B588" s="26">
        <v>1092981</v>
      </c>
      <c r="C588" s="348" t="s">
        <v>3487</v>
      </c>
      <c r="D588" s="349"/>
      <c r="E588" s="349"/>
      <c r="F588" s="349"/>
      <c r="G588" s="349"/>
      <c r="H588" s="349"/>
      <c r="I588" s="349"/>
      <c r="J588" s="350"/>
      <c r="K588" s="290">
        <v>20.7</v>
      </c>
      <c r="L588" s="17">
        <f t="shared" si="35"/>
        <v>2174</v>
      </c>
      <c r="M588" s="61"/>
      <c r="N588" s="61">
        <f t="shared" si="36"/>
        <v>20.7</v>
      </c>
      <c r="O588" s="62">
        <f t="shared" si="27"/>
        <v>0</v>
      </c>
      <c r="P588" s="61">
        <f t="shared" si="37"/>
        <v>2174</v>
      </c>
      <c r="Q588" s="62">
        <f t="shared" si="28"/>
        <v>0</v>
      </c>
    </row>
    <row r="589" spans="1:17">
      <c r="A589" s="327">
        <v>0</v>
      </c>
      <c r="B589" s="26">
        <v>1092999</v>
      </c>
      <c r="C589" s="348" t="s">
        <v>3488</v>
      </c>
      <c r="D589" s="349"/>
      <c r="E589" s="349"/>
      <c r="F589" s="349"/>
      <c r="G589" s="349"/>
      <c r="H589" s="349"/>
      <c r="I589" s="349"/>
      <c r="J589" s="350"/>
      <c r="K589" s="290">
        <v>60.5</v>
      </c>
      <c r="L589" s="17">
        <f t="shared" si="35"/>
        <v>6353</v>
      </c>
      <c r="M589" s="61"/>
      <c r="N589" s="61">
        <f t="shared" si="36"/>
        <v>60.5</v>
      </c>
      <c r="O589" s="62">
        <f t="shared" si="27"/>
        <v>0</v>
      </c>
      <c r="P589" s="61">
        <f t="shared" si="37"/>
        <v>6353</v>
      </c>
      <c r="Q589" s="62">
        <f t="shared" si="28"/>
        <v>0</v>
      </c>
    </row>
    <row r="590" spans="1:17">
      <c r="A590" s="327">
        <v>0</v>
      </c>
      <c r="B590" s="26">
        <v>1093004</v>
      </c>
      <c r="C590" s="348" t="s">
        <v>3489</v>
      </c>
      <c r="D590" s="349"/>
      <c r="E590" s="349"/>
      <c r="F590" s="349"/>
      <c r="G590" s="349"/>
      <c r="H590" s="349"/>
      <c r="I590" s="349"/>
      <c r="J590" s="350"/>
      <c r="K590" s="290">
        <v>50.8</v>
      </c>
      <c r="L590" s="17">
        <f t="shared" si="35"/>
        <v>5334</v>
      </c>
      <c r="M590" s="61"/>
      <c r="N590" s="61">
        <f t="shared" si="36"/>
        <v>50.8</v>
      </c>
      <c r="O590" s="62">
        <f t="shared" si="27"/>
        <v>0</v>
      </c>
      <c r="P590" s="61">
        <f t="shared" si="37"/>
        <v>5334</v>
      </c>
      <c r="Q590" s="62">
        <f t="shared" si="28"/>
        <v>0</v>
      </c>
    </row>
    <row r="591" spans="1:17">
      <c r="A591" s="327">
        <v>0</v>
      </c>
      <c r="B591" s="26">
        <v>1093012</v>
      </c>
      <c r="C591" s="348" t="s">
        <v>3490</v>
      </c>
      <c r="D591" s="349"/>
      <c r="E591" s="349"/>
      <c r="F591" s="349"/>
      <c r="G591" s="349"/>
      <c r="H591" s="349"/>
      <c r="I591" s="349"/>
      <c r="J591" s="350"/>
      <c r="K591" s="17">
        <v>82</v>
      </c>
      <c r="L591" s="17">
        <f t="shared" si="35"/>
        <v>8610</v>
      </c>
      <c r="M591" s="61"/>
      <c r="N591" s="61">
        <f t="shared" si="36"/>
        <v>82</v>
      </c>
      <c r="O591" s="62">
        <f t="shared" si="27"/>
        <v>0</v>
      </c>
      <c r="P591" s="61">
        <f t="shared" si="37"/>
        <v>8610</v>
      </c>
      <c r="Q591" s="62">
        <f t="shared" si="28"/>
        <v>0</v>
      </c>
    </row>
    <row r="592" spans="1:17">
      <c r="A592" s="327">
        <v>0</v>
      </c>
      <c r="B592" s="26">
        <v>1093020</v>
      </c>
      <c r="C592" s="348" t="s">
        <v>3491</v>
      </c>
      <c r="D592" s="349"/>
      <c r="E592" s="349"/>
      <c r="F592" s="349"/>
      <c r="G592" s="349"/>
      <c r="H592" s="349"/>
      <c r="I592" s="349"/>
      <c r="J592" s="350"/>
      <c r="K592" s="17">
        <v>155</v>
      </c>
      <c r="L592" s="17">
        <f t="shared" si="35"/>
        <v>16275</v>
      </c>
      <c r="M592" s="61"/>
      <c r="N592" s="61">
        <f t="shared" si="36"/>
        <v>155</v>
      </c>
      <c r="O592" s="62">
        <f t="shared" si="27"/>
        <v>0</v>
      </c>
      <c r="P592" s="61">
        <f t="shared" si="37"/>
        <v>16275</v>
      </c>
      <c r="Q592" s="62">
        <f t="shared" si="28"/>
        <v>0</v>
      </c>
    </row>
    <row r="593" spans="1:17" ht="12" customHeight="1">
      <c r="A593" s="327">
        <v>0</v>
      </c>
      <c r="B593" s="26">
        <v>109</v>
      </c>
      <c r="C593" s="348" t="s">
        <v>3492</v>
      </c>
      <c r="D593" s="349"/>
      <c r="E593" s="349"/>
      <c r="F593" s="349"/>
      <c r="G593" s="349"/>
      <c r="H593" s="349"/>
      <c r="I593" s="349"/>
      <c r="J593" s="350"/>
      <c r="K593" s="290">
        <v>19</v>
      </c>
      <c r="L593" s="17">
        <f t="shared" si="35"/>
        <v>1995</v>
      </c>
      <c r="M593" s="61"/>
      <c r="N593" s="61">
        <f t="shared" si="36"/>
        <v>19</v>
      </c>
      <c r="O593" s="62">
        <f t="shared" si="27"/>
        <v>0</v>
      </c>
      <c r="P593" s="61">
        <f t="shared" si="37"/>
        <v>1995</v>
      </c>
      <c r="Q593" s="62">
        <f t="shared" si="28"/>
        <v>0</v>
      </c>
    </row>
    <row r="594" spans="1:17">
      <c r="A594" s="327">
        <v>0</v>
      </c>
      <c r="B594" s="26">
        <v>95091</v>
      </c>
      <c r="C594" s="348" t="s">
        <v>3493</v>
      </c>
      <c r="D594" s="349"/>
      <c r="E594" s="349"/>
      <c r="F594" s="349"/>
      <c r="G594" s="349"/>
      <c r="H594" s="349"/>
      <c r="I594" s="349"/>
      <c r="J594" s="350"/>
      <c r="K594" s="290">
        <v>37.4</v>
      </c>
      <c r="L594" s="17">
        <f t="shared" si="35"/>
        <v>3927</v>
      </c>
      <c r="M594" s="61"/>
      <c r="N594" s="61">
        <f t="shared" si="36"/>
        <v>37.4</v>
      </c>
      <c r="O594" s="62">
        <f t="shared" si="27"/>
        <v>0</v>
      </c>
      <c r="P594" s="61">
        <f t="shared" si="37"/>
        <v>3927</v>
      </c>
      <c r="Q594" s="62">
        <f t="shared" si="28"/>
        <v>0</v>
      </c>
    </row>
    <row r="595" spans="1:17">
      <c r="A595" s="327">
        <v>0</v>
      </c>
      <c r="B595" s="26">
        <v>211425</v>
      </c>
      <c r="C595" s="348" t="s">
        <v>3494</v>
      </c>
      <c r="D595" s="349"/>
      <c r="E595" s="349"/>
      <c r="F595" s="349"/>
      <c r="G595" s="349"/>
      <c r="H595" s="349"/>
      <c r="I595" s="349"/>
      <c r="J595" s="350"/>
      <c r="K595" s="290">
        <v>30.4</v>
      </c>
      <c r="L595" s="17">
        <f t="shared" si="35"/>
        <v>3192</v>
      </c>
      <c r="M595" s="61"/>
      <c r="N595" s="61">
        <f t="shared" si="36"/>
        <v>30.4</v>
      </c>
      <c r="O595" s="62">
        <f t="shared" ref="O595:O658" si="38">N595*M595</f>
        <v>0</v>
      </c>
      <c r="P595" s="61">
        <f t="shared" si="37"/>
        <v>3192</v>
      </c>
      <c r="Q595" s="62">
        <f t="shared" ref="Q595:Q658" si="39">M595*P595</f>
        <v>0</v>
      </c>
    </row>
    <row r="596" spans="1:17">
      <c r="A596" s="327">
        <v>0</v>
      </c>
      <c r="B596" s="26">
        <v>211433</v>
      </c>
      <c r="C596" s="348" t="s">
        <v>3495</v>
      </c>
      <c r="D596" s="349"/>
      <c r="E596" s="349"/>
      <c r="F596" s="349"/>
      <c r="G596" s="349"/>
      <c r="H596" s="349"/>
      <c r="I596" s="349"/>
      <c r="J596" s="350"/>
      <c r="K596" s="290">
        <v>55.1</v>
      </c>
      <c r="L596" s="17">
        <f t="shared" si="35"/>
        <v>5786</v>
      </c>
      <c r="M596" s="61"/>
      <c r="N596" s="61">
        <f t="shared" si="36"/>
        <v>55.1</v>
      </c>
      <c r="O596" s="62">
        <f t="shared" si="38"/>
        <v>0</v>
      </c>
      <c r="P596" s="61">
        <f t="shared" si="37"/>
        <v>5786</v>
      </c>
      <c r="Q596" s="62">
        <f t="shared" si="39"/>
        <v>0</v>
      </c>
    </row>
    <row r="597" spans="1:17">
      <c r="A597" s="327">
        <v>0</v>
      </c>
      <c r="B597" s="26">
        <v>211441</v>
      </c>
      <c r="C597" s="348" t="s">
        <v>3496</v>
      </c>
      <c r="D597" s="349"/>
      <c r="E597" s="349"/>
      <c r="F597" s="349"/>
      <c r="G597" s="349"/>
      <c r="H597" s="349"/>
      <c r="I597" s="349"/>
      <c r="J597" s="350"/>
      <c r="K597" s="290">
        <v>26.3</v>
      </c>
      <c r="L597" s="17">
        <f t="shared" si="35"/>
        <v>2762</v>
      </c>
      <c r="M597" s="61"/>
      <c r="N597" s="61">
        <f t="shared" si="36"/>
        <v>26.3</v>
      </c>
      <c r="O597" s="62">
        <f t="shared" si="38"/>
        <v>0</v>
      </c>
      <c r="P597" s="61">
        <f t="shared" si="37"/>
        <v>2762</v>
      </c>
      <c r="Q597" s="62">
        <f t="shared" si="39"/>
        <v>0</v>
      </c>
    </row>
    <row r="598" spans="1:17">
      <c r="A598" s="327">
        <v>0</v>
      </c>
      <c r="B598" s="26">
        <v>211466</v>
      </c>
      <c r="C598" s="348" t="s">
        <v>3497</v>
      </c>
      <c r="D598" s="349"/>
      <c r="E598" s="349"/>
      <c r="F598" s="349"/>
      <c r="G598" s="349"/>
      <c r="H598" s="349"/>
      <c r="I598" s="349"/>
      <c r="J598" s="350"/>
      <c r="K598" s="17">
        <v>74</v>
      </c>
      <c r="L598" s="17">
        <f t="shared" si="35"/>
        <v>7770</v>
      </c>
      <c r="M598" s="61"/>
      <c r="N598" s="61">
        <f t="shared" si="36"/>
        <v>74</v>
      </c>
      <c r="O598" s="62">
        <f t="shared" si="38"/>
        <v>0</v>
      </c>
      <c r="P598" s="61">
        <f t="shared" si="37"/>
        <v>7770</v>
      </c>
      <c r="Q598" s="62">
        <f t="shared" si="39"/>
        <v>0</v>
      </c>
    </row>
    <row r="599" spans="1:17">
      <c r="A599" s="327">
        <v>0</v>
      </c>
      <c r="B599" s="26">
        <v>211482</v>
      </c>
      <c r="C599" s="348" t="s">
        <v>4228</v>
      </c>
      <c r="D599" s="349"/>
      <c r="E599" s="349"/>
      <c r="F599" s="349"/>
      <c r="G599" s="349"/>
      <c r="H599" s="349"/>
      <c r="I599" s="349"/>
      <c r="J599" s="350"/>
      <c r="K599" s="290">
        <v>45.6</v>
      </c>
      <c r="L599" s="17">
        <f t="shared" si="35"/>
        <v>4788</v>
      </c>
      <c r="M599" s="61"/>
      <c r="N599" s="61">
        <f t="shared" si="36"/>
        <v>45.6</v>
      </c>
      <c r="O599" s="62">
        <f t="shared" si="38"/>
        <v>0</v>
      </c>
      <c r="P599" s="61">
        <f t="shared" si="37"/>
        <v>4788</v>
      </c>
      <c r="Q599" s="62">
        <f t="shared" si="39"/>
        <v>0</v>
      </c>
    </row>
    <row r="600" spans="1:17">
      <c r="A600" s="327">
        <v>0</v>
      </c>
      <c r="B600" s="26">
        <v>211508</v>
      </c>
      <c r="C600" s="348" t="s">
        <v>3498</v>
      </c>
      <c r="D600" s="349"/>
      <c r="E600" s="349"/>
      <c r="F600" s="349"/>
      <c r="G600" s="349"/>
      <c r="H600" s="349"/>
      <c r="I600" s="349"/>
      <c r="J600" s="350"/>
      <c r="K600" s="290">
        <v>51.9</v>
      </c>
      <c r="L600" s="17">
        <f t="shared" si="35"/>
        <v>5450</v>
      </c>
      <c r="M600" s="61"/>
      <c r="N600" s="61">
        <f t="shared" si="36"/>
        <v>51.9</v>
      </c>
      <c r="O600" s="62">
        <f t="shared" si="38"/>
        <v>0</v>
      </c>
      <c r="P600" s="61">
        <f t="shared" si="37"/>
        <v>5450</v>
      </c>
      <c r="Q600" s="62">
        <f t="shared" si="39"/>
        <v>0</v>
      </c>
    </row>
    <row r="601" spans="1:17">
      <c r="A601" s="327">
        <v>0</v>
      </c>
      <c r="B601" s="26">
        <v>211524</v>
      </c>
      <c r="C601" s="348" t="s">
        <v>3499</v>
      </c>
      <c r="D601" s="349"/>
      <c r="E601" s="349"/>
      <c r="F601" s="349"/>
      <c r="G601" s="349"/>
      <c r="H601" s="349"/>
      <c r="I601" s="349"/>
      <c r="J601" s="350"/>
      <c r="K601" s="290">
        <v>46</v>
      </c>
      <c r="L601" s="17">
        <f t="shared" si="35"/>
        <v>4830</v>
      </c>
      <c r="M601" s="61"/>
      <c r="N601" s="61">
        <f t="shared" si="36"/>
        <v>46</v>
      </c>
      <c r="O601" s="62">
        <f t="shared" si="38"/>
        <v>0</v>
      </c>
      <c r="P601" s="61">
        <f t="shared" si="37"/>
        <v>4830</v>
      </c>
      <c r="Q601" s="62">
        <f t="shared" si="39"/>
        <v>0</v>
      </c>
    </row>
    <row r="602" spans="1:17">
      <c r="A602" s="327">
        <v>0</v>
      </c>
      <c r="B602" s="26">
        <v>211532</v>
      </c>
      <c r="C602" s="348" t="s">
        <v>3500</v>
      </c>
      <c r="D602" s="349"/>
      <c r="E602" s="349"/>
      <c r="F602" s="349"/>
      <c r="G602" s="349"/>
      <c r="H602" s="349"/>
      <c r="I602" s="349"/>
      <c r="J602" s="350"/>
      <c r="K602" s="17">
        <v>132</v>
      </c>
      <c r="L602" s="17">
        <f t="shared" si="35"/>
        <v>13860</v>
      </c>
      <c r="M602" s="61"/>
      <c r="N602" s="61">
        <f t="shared" si="36"/>
        <v>132</v>
      </c>
      <c r="O602" s="62">
        <f t="shared" si="38"/>
        <v>0</v>
      </c>
      <c r="P602" s="61">
        <f t="shared" si="37"/>
        <v>13860</v>
      </c>
      <c r="Q602" s="62">
        <f t="shared" si="39"/>
        <v>0</v>
      </c>
    </row>
    <row r="603" spans="1:17">
      <c r="A603" s="327">
        <v>0</v>
      </c>
      <c r="B603" s="26">
        <v>213025</v>
      </c>
      <c r="C603" s="348" t="s">
        <v>3501</v>
      </c>
      <c r="D603" s="349"/>
      <c r="E603" s="349"/>
      <c r="F603" s="349"/>
      <c r="G603" s="349"/>
      <c r="H603" s="349"/>
      <c r="I603" s="349"/>
      <c r="J603" s="350"/>
      <c r="K603" s="17">
        <v>77</v>
      </c>
      <c r="L603" s="17">
        <f t="shared" si="35"/>
        <v>8085</v>
      </c>
      <c r="M603" s="61"/>
      <c r="N603" s="61">
        <f t="shared" si="36"/>
        <v>77</v>
      </c>
      <c r="O603" s="62">
        <f t="shared" si="38"/>
        <v>0</v>
      </c>
      <c r="P603" s="61">
        <f t="shared" si="37"/>
        <v>8085</v>
      </c>
      <c r="Q603" s="62">
        <f t="shared" si="39"/>
        <v>0</v>
      </c>
    </row>
    <row r="604" spans="1:17">
      <c r="A604" s="327">
        <v>0</v>
      </c>
      <c r="B604" s="26">
        <v>213769</v>
      </c>
      <c r="C604" s="348" t="s">
        <v>3502</v>
      </c>
      <c r="D604" s="349"/>
      <c r="E604" s="349"/>
      <c r="F604" s="349"/>
      <c r="G604" s="349"/>
      <c r="H604" s="349"/>
      <c r="I604" s="349"/>
      <c r="J604" s="350"/>
      <c r="K604" s="290">
        <v>43.1</v>
      </c>
      <c r="L604" s="17">
        <f t="shared" si="35"/>
        <v>4526</v>
      </c>
      <c r="M604" s="61"/>
      <c r="N604" s="61">
        <f t="shared" si="36"/>
        <v>43.1</v>
      </c>
      <c r="O604" s="62">
        <f t="shared" si="38"/>
        <v>0</v>
      </c>
      <c r="P604" s="61">
        <f t="shared" si="37"/>
        <v>4526</v>
      </c>
      <c r="Q604" s="62">
        <f t="shared" si="39"/>
        <v>0</v>
      </c>
    </row>
    <row r="605" spans="1:17">
      <c r="A605" s="327">
        <v>0</v>
      </c>
      <c r="B605" s="26">
        <v>165928</v>
      </c>
      <c r="C605" s="348" t="s">
        <v>3503</v>
      </c>
      <c r="D605" s="349"/>
      <c r="E605" s="349"/>
      <c r="F605" s="349"/>
      <c r="G605" s="349"/>
      <c r="H605" s="349"/>
      <c r="I605" s="349"/>
      <c r="J605" s="350"/>
      <c r="K605" s="116">
        <v>9.11</v>
      </c>
      <c r="L605" s="17">
        <f t="shared" si="35"/>
        <v>957</v>
      </c>
      <c r="M605" s="61"/>
      <c r="N605" s="61">
        <f t="shared" si="36"/>
        <v>9.11</v>
      </c>
      <c r="O605" s="62">
        <f t="shared" si="38"/>
        <v>0</v>
      </c>
      <c r="P605" s="61">
        <f t="shared" si="37"/>
        <v>957</v>
      </c>
      <c r="Q605" s="62">
        <f t="shared" si="39"/>
        <v>0</v>
      </c>
    </row>
    <row r="606" spans="1:17">
      <c r="A606" s="327">
        <v>0</v>
      </c>
      <c r="B606" s="26">
        <v>165951</v>
      </c>
      <c r="C606" s="348" t="s">
        <v>3504</v>
      </c>
      <c r="D606" s="349"/>
      <c r="E606" s="349"/>
      <c r="F606" s="349"/>
      <c r="G606" s="349"/>
      <c r="H606" s="349"/>
      <c r="I606" s="349"/>
      <c r="J606" s="350"/>
      <c r="K606" s="290">
        <v>32.799999999999997</v>
      </c>
      <c r="L606" s="17">
        <f t="shared" si="35"/>
        <v>3444</v>
      </c>
      <c r="M606" s="61"/>
      <c r="N606" s="61">
        <f t="shared" si="36"/>
        <v>32.799999999999997</v>
      </c>
      <c r="O606" s="62">
        <f t="shared" si="38"/>
        <v>0</v>
      </c>
      <c r="P606" s="61">
        <f t="shared" si="37"/>
        <v>3444</v>
      </c>
      <c r="Q606" s="62">
        <f t="shared" si="39"/>
        <v>0</v>
      </c>
    </row>
    <row r="607" spans="1:17">
      <c r="A607" s="327">
        <v>0</v>
      </c>
      <c r="B607" s="26">
        <v>165977</v>
      </c>
      <c r="C607" s="348" t="s">
        <v>3505</v>
      </c>
      <c r="D607" s="349"/>
      <c r="E607" s="349"/>
      <c r="F607" s="349"/>
      <c r="G607" s="349"/>
      <c r="H607" s="349"/>
      <c r="I607" s="349"/>
      <c r="J607" s="350"/>
      <c r="K607" s="290">
        <v>41</v>
      </c>
      <c r="L607" s="17">
        <f t="shared" si="35"/>
        <v>4305</v>
      </c>
      <c r="M607" s="61"/>
      <c r="N607" s="61">
        <f t="shared" si="36"/>
        <v>41</v>
      </c>
      <c r="O607" s="62">
        <f t="shared" si="38"/>
        <v>0</v>
      </c>
      <c r="P607" s="61">
        <f t="shared" si="37"/>
        <v>4305</v>
      </c>
      <c r="Q607" s="62">
        <f t="shared" si="39"/>
        <v>0</v>
      </c>
    </row>
    <row r="608" spans="1:17">
      <c r="A608" s="327">
        <v>0</v>
      </c>
      <c r="B608" s="26">
        <v>165985</v>
      </c>
      <c r="C608" s="348" t="s">
        <v>3506</v>
      </c>
      <c r="D608" s="349"/>
      <c r="E608" s="349"/>
      <c r="F608" s="349"/>
      <c r="G608" s="349"/>
      <c r="H608" s="349"/>
      <c r="I608" s="349"/>
      <c r="J608" s="350"/>
      <c r="K608" s="290">
        <v>27.2</v>
      </c>
      <c r="L608" s="17">
        <f t="shared" si="35"/>
        <v>2856</v>
      </c>
      <c r="M608" s="61"/>
      <c r="N608" s="61">
        <f t="shared" si="36"/>
        <v>27.2</v>
      </c>
      <c r="O608" s="62">
        <f t="shared" si="38"/>
        <v>0</v>
      </c>
      <c r="P608" s="61">
        <f t="shared" si="37"/>
        <v>2856</v>
      </c>
      <c r="Q608" s="62">
        <f t="shared" si="39"/>
        <v>0</v>
      </c>
    </row>
    <row r="609" spans="1:17">
      <c r="A609" s="327">
        <v>0</v>
      </c>
      <c r="B609" s="26">
        <v>165993</v>
      </c>
      <c r="C609" s="348" t="s">
        <v>3507</v>
      </c>
      <c r="D609" s="349"/>
      <c r="E609" s="349"/>
      <c r="F609" s="349"/>
      <c r="G609" s="349"/>
      <c r="H609" s="349"/>
      <c r="I609" s="349"/>
      <c r="J609" s="350"/>
      <c r="K609" s="290">
        <v>44.3</v>
      </c>
      <c r="L609" s="17">
        <f t="shared" si="35"/>
        <v>4652</v>
      </c>
      <c r="M609" s="61"/>
      <c r="N609" s="61">
        <f t="shared" si="36"/>
        <v>44.3</v>
      </c>
      <c r="O609" s="62">
        <f t="shared" si="38"/>
        <v>0</v>
      </c>
      <c r="P609" s="61">
        <f t="shared" si="37"/>
        <v>4652</v>
      </c>
      <c r="Q609" s="62">
        <f t="shared" si="39"/>
        <v>0</v>
      </c>
    </row>
    <row r="610" spans="1:17">
      <c r="A610" s="327">
        <v>0</v>
      </c>
      <c r="B610" s="26">
        <v>166009</v>
      </c>
      <c r="C610" s="348" t="s">
        <v>3508</v>
      </c>
      <c r="D610" s="349"/>
      <c r="E610" s="349"/>
      <c r="F610" s="349"/>
      <c r="G610" s="349"/>
      <c r="H610" s="349"/>
      <c r="I610" s="349"/>
      <c r="J610" s="350"/>
      <c r="K610" s="290">
        <v>29.4</v>
      </c>
      <c r="L610" s="17">
        <f t="shared" si="35"/>
        <v>3087</v>
      </c>
      <c r="M610" s="61"/>
      <c r="N610" s="61">
        <f t="shared" si="36"/>
        <v>29.4</v>
      </c>
      <c r="O610" s="62">
        <f t="shared" si="38"/>
        <v>0</v>
      </c>
      <c r="P610" s="61">
        <f t="shared" si="37"/>
        <v>3087</v>
      </c>
      <c r="Q610" s="62">
        <f t="shared" si="39"/>
        <v>0</v>
      </c>
    </row>
    <row r="611" spans="1:17">
      <c r="A611" s="327">
        <v>0</v>
      </c>
      <c r="B611" s="26">
        <v>166017</v>
      </c>
      <c r="C611" s="348" t="s">
        <v>3509</v>
      </c>
      <c r="D611" s="349"/>
      <c r="E611" s="349"/>
      <c r="F611" s="349"/>
      <c r="G611" s="349"/>
      <c r="H611" s="349"/>
      <c r="I611" s="349"/>
      <c r="J611" s="350"/>
      <c r="K611" s="290">
        <v>68.599999999999994</v>
      </c>
      <c r="L611" s="17">
        <f t="shared" si="35"/>
        <v>7203</v>
      </c>
      <c r="M611" s="61"/>
      <c r="N611" s="61">
        <f t="shared" si="36"/>
        <v>68.599999999999994</v>
      </c>
      <c r="O611" s="62">
        <f t="shared" si="38"/>
        <v>0</v>
      </c>
      <c r="P611" s="61">
        <f t="shared" si="37"/>
        <v>7203</v>
      </c>
      <c r="Q611" s="62">
        <f t="shared" si="39"/>
        <v>0</v>
      </c>
    </row>
    <row r="612" spans="1:17">
      <c r="A612" s="327">
        <v>0</v>
      </c>
      <c r="B612" s="26">
        <v>166025</v>
      </c>
      <c r="C612" s="348" t="s">
        <v>3510</v>
      </c>
      <c r="D612" s="349"/>
      <c r="E612" s="349"/>
      <c r="F612" s="349"/>
      <c r="G612" s="349"/>
      <c r="H612" s="349"/>
      <c r="I612" s="349"/>
      <c r="J612" s="350"/>
      <c r="K612" s="290">
        <v>42.8</v>
      </c>
      <c r="L612" s="17">
        <f t="shared" si="35"/>
        <v>4494</v>
      </c>
      <c r="M612" s="61"/>
      <c r="N612" s="61">
        <f t="shared" si="36"/>
        <v>42.8</v>
      </c>
      <c r="O612" s="62">
        <f t="shared" si="38"/>
        <v>0</v>
      </c>
      <c r="P612" s="61">
        <f t="shared" si="37"/>
        <v>4494</v>
      </c>
      <c r="Q612" s="62">
        <f t="shared" si="39"/>
        <v>0</v>
      </c>
    </row>
    <row r="613" spans="1:17">
      <c r="A613" s="327">
        <v>0</v>
      </c>
      <c r="B613" s="26">
        <v>166058</v>
      </c>
      <c r="C613" s="348" t="s">
        <v>3511</v>
      </c>
      <c r="D613" s="349"/>
      <c r="E613" s="349"/>
      <c r="F613" s="349"/>
      <c r="G613" s="349"/>
      <c r="H613" s="349"/>
      <c r="I613" s="349"/>
      <c r="J613" s="350"/>
      <c r="K613" s="17">
        <v>113</v>
      </c>
      <c r="L613" s="17">
        <f t="shared" si="35"/>
        <v>11865</v>
      </c>
      <c r="M613" s="61"/>
      <c r="N613" s="61">
        <f t="shared" si="36"/>
        <v>113</v>
      </c>
      <c r="O613" s="62">
        <f t="shared" si="38"/>
        <v>0</v>
      </c>
      <c r="P613" s="61">
        <f t="shared" si="37"/>
        <v>11865</v>
      </c>
      <c r="Q613" s="62">
        <f t="shared" si="39"/>
        <v>0</v>
      </c>
    </row>
    <row r="614" spans="1:17">
      <c r="A614" s="327">
        <v>0</v>
      </c>
      <c r="B614" s="26">
        <v>166116</v>
      </c>
      <c r="C614" s="348" t="s">
        <v>3512</v>
      </c>
      <c r="D614" s="349"/>
      <c r="E614" s="349"/>
      <c r="F614" s="349"/>
      <c r="G614" s="349"/>
      <c r="H614" s="349"/>
      <c r="I614" s="349"/>
      <c r="J614" s="350"/>
      <c r="K614" s="290">
        <v>38.6</v>
      </c>
      <c r="L614" s="17">
        <f t="shared" si="35"/>
        <v>4053</v>
      </c>
      <c r="M614" s="61"/>
      <c r="N614" s="61">
        <f t="shared" si="36"/>
        <v>38.6</v>
      </c>
      <c r="O614" s="62">
        <f t="shared" si="38"/>
        <v>0</v>
      </c>
      <c r="P614" s="61">
        <f t="shared" si="37"/>
        <v>4053</v>
      </c>
      <c r="Q614" s="62">
        <f t="shared" si="39"/>
        <v>0</v>
      </c>
    </row>
    <row r="615" spans="1:17">
      <c r="A615" s="327">
        <v>0</v>
      </c>
      <c r="B615" s="26">
        <v>166389</v>
      </c>
      <c r="C615" s="348" t="s">
        <v>3513</v>
      </c>
      <c r="D615" s="349"/>
      <c r="E615" s="349"/>
      <c r="F615" s="349"/>
      <c r="G615" s="349"/>
      <c r="H615" s="349"/>
      <c r="I615" s="349"/>
      <c r="J615" s="350"/>
      <c r="K615" s="290">
        <v>55.6</v>
      </c>
      <c r="L615" s="17">
        <f t="shared" si="35"/>
        <v>5838</v>
      </c>
      <c r="M615" s="61"/>
      <c r="N615" s="61">
        <f t="shared" si="36"/>
        <v>55.6</v>
      </c>
      <c r="O615" s="62">
        <f t="shared" si="38"/>
        <v>0</v>
      </c>
      <c r="P615" s="61">
        <f t="shared" si="37"/>
        <v>5838</v>
      </c>
      <c r="Q615" s="62">
        <f t="shared" si="39"/>
        <v>0</v>
      </c>
    </row>
    <row r="616" spans="1:17">
      <c r="A616" s="327">
        <v>0</v>
      </c>
      <c r="B616" s="26">
        <v>172429</v>
      </c>
      <c r="C616" s="348" t="s">
        <v>3514</v>
      </c>
      <c r="D616" s="349"/>
      <c r="E616" s="349"/>
      <c r="F616" s="349"/>
      <c r="G616" s="349"/>
      <c r="H616" s="349"/>
      <c r="I616" s="349"/>
      <c r="J616" s="350"/>
      <c r="K616" s="290">
        <v>53.1</v>
      </c>
      <c r="L616" s="17">
        <f t="shared" si="35"/>
        <v>5576</v>
      </c>
      <c r="M616" s="61"/>
      <c r="N616" s="61">
        <f t="shared" si="36"/>
        <v>53.1</v>
      </c>
      <c r="O616" s="62">
        <f t="shared" si="38"/>
        <v>0</v>
      </c>
      <c r="P616" s="61">
        <f t="shared" si="37"/>
        <v>5576</v>
      </c>
      <c r="Q616" s="62">
        <f t="shared" si="39"/>
        <v>0</v>
      </c>
    </row>
    <row r="617" spans="1:17">
      <c r="A617" s="327">
        <v>0</v>
      </c>
      <c r="B617" s="26">
        <v>82552</v>
      </c>
      <c r="C617" s="348" t="s">
        <v>3515</v>
      </c>
      <c r="D617" s="349"/>
      <c r="E617" s="349"/>
      <c r="F617" s="349"/>
      <c r="G617" s="349"/>
      <c r="H617" s="349"/>
      <c r="I617" s="349"/>
      <c r="J617" s="350"/>
      <c r="K617" s="17">
        <v>79</v>
      </c>
      <c r="L617" s="17">
        <f t="shared" si="35"/>
        <v>8295</v>
      </c>
      <c r="M617" s="61"/>
      <c r="N617" s="61">
        <f t="shared" si="36"/>
        <v>79</v>
      </c>
      <c r="O617" s="62">
        <f t="shared" si="38"/>
        <v>0</v>
      </c>
      <c r="P617" s="61">
        <f t="shared" si="37"/>
        <v>8295</v>
      </c>
      <c r="Q617" s="62">
        <f t="shared" si="39"/>
        <v>0</v>
      </c>
    </row>
    <row r="618" spans="1:17">
      <c r="A618" s="327">
        <v>0</v>
      </c>
      <c r="B618" s="26">
        <v>133835</v>
      </c>
      <c r="C618" s="348" t="s">
        <v>3516</v>
      </c>
      <c r="D618" s="349"/>
      <c r="E618" s="349"/>
      <c r="F618" s="349"/>
      <c r="G618" s="349"/>
      <c r="H618" s="349"/>
      <c r="I618" s="349"/>
      <c r="J618" s="350"/>
      <c r="K618" s="17">
        <v>121</v>
      </c>
      <c r="L618" s="17">
        <f t="shared" si="35"/>
        <v>12705</v>
      </c>
      <c r="M618" s="61"/>
      <c r="N618" s="61">
        <f t="shared" si="36"/>
        <v>121</v>
      </c>
      <c r="O618" s="62">
        <f t="shared" si="38"/>
        <v>0</v>
      </c>
      <c r="P618" s="61">
        <f t="shared" si="37"/>
        <v>12705</v>
      </c>
      <c r="Q618" s="62">
        <f t="shared" si="39"/>
        <v>0</v>
      </c>
    </row>
    <row r="619" spans="1:17">
      <c r="A619" s="327">
        <v>0</v>
      </c>
      <c r="B619" s="26">
        <v>133850</v>
      </c>
      <c r="C619" s="348" t="s">
        <v>3517</v>
      </c>
      <c r="D619" s="349"/>
      <c r="E619" s="349"/>
      <c r="F619" s="349"/>
      <c r="G619" s="349"/>
      <c r="H619" s="349"/>
      <c r="I619" s="349"/>
      <c r="J619" s="350"/>
      <c r="K619" s="290">
        <v>39.5</v>
      </c>
      <c r="L619" s="17">
        <f t="shared" si="35"/>
        <v>4148</v>
      </c>
      <c r="M619" s="61"/>
      <c r="N619" s="61">
        <f t="shared" si="36"/>
        <v>39.5</v>
      </c>
      <c r="O619" s="62">
        <f t="shared" si="38"/>
        <v>0</v>
      </c>
      <c r="P619" s="61">
        <f t="shared" si="37"/>
        <v>4148</v>
      </c>
      <c r="Q619" s="62">
        <f t="shared" si="39"/>
        <v>0</v>
      </c>
    </row>
    <row r="620" spans="1:17">
      <c r="A620" s="327">
        <v>0</v>
      </c>
      <c r="B620" s="26">
        <v>133876</v>
      </c>
      <c r="C620" s="348" t="s">
        <v>3518</v>
      </c>
      <c r="D620" s="349"/>
      <c r="E620" s="349"/>
      <c r="F620" s="349"/>
      <c r="G620" s="349"/>
      <c r="H620" s="349"/>
      <c r="I620" s="349"/>
      <c r="J620" s="350"/>
      <c r="K620" s="290">
        <v>26.6</v>
      </c>
      <c r="L620" s="17">
        <f t="shared" si="35"/>
        <v>2793</v>
      </c>
      <c r="M620" s="61"/>
      <c r="N620" s="61">
        <f t="shared" si="36"/>
        <v>26.6</v>
      </c>
      <c r="O620" s="62">
        <f t="shared" si="38"/>
        <v>0</v>
      </c>
      <c r="P620" s="61">
        <f t="shared" si="37"/>
        <v>2793</v>
      </c>
      <c r="Q620" s="62">
        <f t="shared" si="39"/>
        <v>0</v>
      </c>
    </row>
    <row r="621" spans="1:17" ht="12" customHeight="1">
      <c r="A621" s="327">
        <v>0</v>
      </c>
      <c r="B621" s="26">
        <v>133926</v>
      </c>
      <c r="C621" s="348" t="s">
        <v>3519</v>
      </c>
      <c r="D621" s="349"/>
      <c r="E621" s="349"/>
      <c r="F621" s="349"/>
      <c r="G621" s="349"/>
      <c r="H621" s="349"/>
      <c r="I621" s="349"/>
      <c r="J621" s="350"/>
      <c r="K621" s="290">
        <v>29.2</v>
      </c>
      <c r="L621" s="17">
        <f t="shared" si="35"/>
        <v>3066</v>
      </c>
      <c r="M621" s="61"/>
      <c r="N621" s="61">
        <f t="shared" si="36"/>
        <v>29.2</v>
      </c>
      <c r="O621" s="62">
        <f t="shared" si="38"/>
        <v>0</v>
      </c>
      <c r="P621" s="61">
        <f t="shared" si="37"/>
        <v>3066</v>
      </c>
      <c r="Q621" s="62">
        <f t="shared" si="39"/>
        <v>0</v>
      </c>
    </row>
    <row r="622" spans="1:17" ht="21" customHeight="1">
      <c r="A622" s="327">
        <v>0</v>
      </c>
      <c r="B622" s="26">
        <v>133934</v>
      </c>
      <c r="C622" s="348" t="s">
        <v>3520</v>
      </c>
      <c r="D622" s="349"/>
      <c r="E622" s="349"/>
      <c r="F622" s="349"/>
      <c r="G622" s="349"/>
      <c r="H622" s="349"/>
      <c r="I622" s="349"/>
      <c r="J622" s="350"/>
      <c r="K622" s="116">
        <v>8.11</v>
      </c>
      <c r="L622" s="17">
        <f t="shared" si="35"/>
        <v>852</v>
      </c>
      <c r="M622" s="61"/>
      <c r="N622" s="61">
        <f t="shared" si="36"/>
        <v>8.11</v>
      </c>
      <c r="O622" s="62">
        <f t="shared" si="38"/>
        <v>0</v>
      </c>
      <c r="P622" s="61">
        <f t="shared" si="37"/>
        <v>852</v>
      </c>
      <c r="Q622" s="62">
        <f t="shared" si="39"/>
        <v>0</v>
      </c>
    </row>
    <row r="623" spans="1:17">
      <c r="A623" s="327">
        <v>0</v>
      </c>
      <c r="B623" s="26">
        <v>134015</v>
      </c>
      <c r="C623" s="348" t="s">
        <v>3521</v>
      </c>
      <c r="D623" s="349"/>
      <c r="E623" s="349"/>
      <c r="F623" s="349"/>
      <c r="G623" s="349"/>
      <c r="H623" s="349"/>
      <c r="I623" s="349"/>
      <c r="J623" s="350"/>
      <c r="K623" s="290">
        <v>70</v>
      </c>
      <c r="L623" s="17">
        <f t="shared" si="35"/>
        <v>7350</v>
      </c>
      <c r="M623" s="61"/>
      <c r="N623" s="61">
        <f t="shared" si="36"/>
        <v>70</v>
      </c>
      <c r="O623" s="62">
        <f t="shared" si="38"/>
        <v>0</v>
      </c>
      <c r="P623" s="61">
        <f t="shared" si="37"/>
        <v>7350</v>
      </c>
      <c r="Q623" s="62">
        <f t="shared" si="39"/>
        <v>0</v>
      </c>
    </row>
    <row r="624" spans="1:17">
      <c r="A624" s="327">
        <v>0</v>
      </c>
      <c r="B624" s="26">
        <v>134023</v>
      </c>
      <c r="C624" s="348" t="s">
        <v>3522</v>
      </c>
      <c r="D624" s="349"/>
      <c r="E624" s="349"/>
      <c r="F624" s="349"/>
      <c r="G624" s="349"/>
      <c r="H624" s="349"/>
      <c r="I624" s="349"/>
      <c r="J624" s="350"/>
      <c r="K624" s="290">
        <v>42.3</v>
      </c>
      <c r="L624" s="17">
        <f t="shared" si="35"/>
        <v>4442</v>
      </c>
      <c r="M624" s="61"/>
      <c r="N624" s="61">
        <f t="shared" si="36"/>
        <v>42.3</v>
      </c>
      <c r="O624" s="62">
        <f t="shared" si="38"/>
        <v>0</v>
      </c>
      <c r="P624" s="61">
        <f t="shared" si="37"/>
        <v>4442</v>
      </c>
      <c r="Q624" s="62">
        <f t="shared" si="39"/>
        <v>0</v>
      </c>
    </row>
    <row r="625" spans="1:17">
      <c r="A625" s="327">
        <v>0</v>
      </c>
      <c r="B625" s="26">
        <v>134031</v>
      </c>
      <c r="C625" s="348" t="s">
        <v>3523</v>
      </c>
      <c r="D625" s="349"/>
      <c r="E625" s="349"/>
      <c r="F625" s="349"/>
      <c r="G625" s="349"/>
      <c r="H625" s="349"/>
      <c r="I625" s="349"/>
      <c r="J625" s="350"/>
      <c r="K625" s="290">
        <v>38.5</v>
      </c>
      <c r="L625" s="17">
        <f t="shared" si="35"/>
        <v>4043</v>
      </c>
      <c r="M625" s="61"/>
      <c r="N625" s="61">
        <f t="shared" si="36"/>
        <v>38.5</v>
      </c>
      <c r="O625" s="62">
        <f t="shared" si="38"/>
        <v>0</v>
      </c>
      <c r="P625" s="61">
        <f t="shared" si="37"/>
        <v>4043</v>
      </c>
      <c r="Q625" s="62">
        <f t="shared" si="39"/>
        <v>0</v>
      </c>
    </row>
    <row r="626" spans="1:17">
      <c r="A626" s="327">
        <v>0</v>
      </c>
      <c r="B626" s="26">
        <v>134056</v>
      </c>
      <c r="C626" s="348" t="s">
        <v>3524</v>
      </c>
      <c r="D626" s="349"/>
      <c r="E626" s="349"/>
      <c r="F626" s="349"/>
      <c r="G626" s="349"/>
      <c r="H626" s="349"/>
      <c r="I626" s="349"/>
      <c r="J626" s="350"/>
      <c r="K626" s="17">
        <v>88</v>
      </c>
      <c r="L626" s="17">
        <f t="shared" si="35"/>
        <v>9240</v>
      </c>
      <c r="M626" s="61"/>
      <c r="N626" s="61">
        <f t="shared" si="36"/>
        <v>88</v>
      </c>
      <c r="O626" s="62">
        <f t="shared" si="38"/>
        <v>0</v>
      </c>
      <c r="P626" s="61">
        <f t="shared" si="37"/>
        <v>9240</v>
      </c>
      <c r="Q626" s="62">
        <f t="shared" si="39"/>
        <v>0</v>
      </c>
    </row>
    <row r="627" spans="1:17">
      <c r="A627" s="327">
        <v>0</v>
      </c>
      <c r="B627" s="26">
        <v>136960</v>
      </c>
      <c r="C627" s="348" t="s">
        <v>3525</v>
      </c>
      <c r="D627" s="349"/>
      <c r="E627" s="349"/>
      <c r="F627" s="349"/>
      <c r="G627" s="349"/>
      <c r="H627" s="349"/>
      <c r="I627" s="349"/>
      <c r="J627" s="350"/>
      <c r="K627" s="290">
        <v>54.7</v>
      </c>
      <c r="L627" s="17">
        <f t="shared" si="35"/>
        <v>5744</v>
      </c>
      <c r="M627" s="61"/>
      <c r="N627" s="61">
        <f t="shared" si="36"/>
        <v>54.7</v>
      </c>
      <c r="O627" s="62">
        <f t="shared" si="38"/>
        <v>0</v>
      </c>
      <c r="P627" s="61">
        <f t="shared" si="37"/>
        <v>5744</v>
      </c>
      <c r="Q627" s="62">
        <f t="shared" si="39"/>
        <v>0</v>
      </c>
    </row>
    <row r="628" spans="1:17">
      <c r="A628" s="327">
        <v>0</v>
      </c>
      <c r="B628" s="26">
        <v>139964</v>
      </c>
      <c r="C628" s="348" t="s">
        <v>3526</v>
      </c>
      <c r="D628" s="349"/>
      <c r="E628" s="349"/>
      <c r="F628" s="349"/>
      <c r="G628" s="349"/>
      <c r="H628" s="349"/>
      <c r="I628" s="349"/>
      <c r="J628" s="350"/>
      <c r="K628" s="290">
        <v>55.6</v>
      </c>
      <c r="L628" s="17">
        <f t="shared" si="35"/>
        <v>5838</v>
      </c>
      <c r="M628" s="61"/>
      <c r="N628" s="61">
        <f t="shared" si="36"/>
        <v>55.6</v>
      </c>
      <c r="O628" s="62">
        <f t="shared" si="38"/>
        <v>0</v>
      </c>
      <c r="P628" s="61">
        <f t="shared" si="37"/>
        <v>5838</v>
      </c>
      <c r="Q628" s="62">
        <f t="shared" si="39"/>
        <v>0</v>
      </c>
    </row>
    <row r="629" spans="1:17">
      <c r="A629" s="327">
        <v>0</v>
      </c>
      <c r="B629" s="26">
        <v>3418</v>
      </c>
      <c r="C629" s="348" t="s">
        <v>3527</v>
      </c>
      <c r="D629" s="349"/>
      <c r="E629" s="349"/>
      <c r="F629" s="349"/>
      <c r="G629" s="349"/>
      <c r="H629" s="349"/>
      <c r="I629" s="349"/>
      <c r="J629" s="350"/>
      <c r="K629" s="116">
        <v>3.91</v>
      </c>
      <c r="L629" s="17">
        <f t="shared" si="35"/>
        <v>411</v>
      </c>
      <c r="M629" s="61"/>
      <c r="N629" s="61">
        <f t="shared" si="36"/>
        <v>3.91</v>
      </c>
      <c r="O629" s="62">
        <f t="shared" si="38"/>
        <v>0</v>
      </c>
      <c r="P629" s="61">
        <f t="shared" si="37"/>
        <v>411</v>
      </c>
      <c r="Q629" s="62">
        <f t="shared" si="39"/>
        <v>0</v>
      </c>
    </row>
    <row r="630" spans="1:17">
      <c r="A630" s="327">
        <v>0</v>
      </c>
      <c r="B630" s="26">
        <v>6395</v>
      </c>
      <c r="C630" s="348" t="s">
        <v>4110</v>
      </c>
      <c r="D630" s="349"/>
      <c r="E630" s="349"/>
      <c r="F630" s="349"/>
      <c r="G630" s="349"/>
      <c r="H630" s="349"/>
      <c r="I630" s="349"/>
      <c r="J630" s="350"/>
      <c r="K630" s="116">
        <v>9.6999999999999993</v>
      </c>
      <c r="L630" s="17">
        <f t="shared" si="35"/>
        <v>1019</v>
      </c>
      <c r="M630" s="61"/>
      <c r="N630" s="61">
        <f t="shared" si="36"/>
        <v>9.6999999999999993</v>
      </c>
      <c r="O630" s="62">
        <f t="shared" si="38"/>
        <v>0</v>
      </c>
      <c r="P630" s="61">
        <f t="shared" si="37"/>
        <v>1019</v>
      </c>
      <c r="Q630" s="62">
        <f t="shared" si="39"/>
        <v>0</v>
      </c>
    </row>
    <row r="631" spans="1:17">
      <c r="A631" s="327">
        <v>0</v>
      </c>
      <c r="B631" s="26">
        <v>26518</v>
      </c>
      <c r="C631" s="348" t="s">
        <v>3528</v>
      </c>
      <c r="D631" s="349"/>
      <c r="E631" s="349"/>
      <c r="F631" s="349"/>
      <c r="G631" s="349"/>
      <c r="H631" s="349"/>
      <c r="I631" s="349"/>
      <c r="J631" s="350"/>
      <c r="K631" s="290">
        <v>26.6</v>
      </c>
      <c r="L631" s="17">
        <f t="shared" si="35"/>
        <v>2793</v>
      </c>
      <c r="M631" s="61"/>
      <c r="N631" s="61">
        <f t="shared" si="36"/>
        <v>26.6</v>
      </c>
      <c r="O631" s="62">
        <f t="shared" si="38"/>
        <v>0</v>
      </c>
      <c r="P631" s="61">
        <f t="shared" si="37"/>
        <v>2793</v>
      </c>
      <c r="Q631" s="62">
        <f t="shared" si="39"/>
        <v>0</v>
      </c>
    </row>
    <row r="632" spans="1:17">
      <c r="A632" s="327">
        <v>0</v>
      </c>
      <c r="B632" s="26">
        <v>57620</v>
      </c>
      <c r="C632" s="348" t="s">
        <v>3529</v>
      </c>
      <c r="D632" s="349"/>
      <c r="E632" s="349"/>
      <c r="F632" s="349"/>
      <c r="G632" s="349"/>
      <c r="H632" s="349"/>
      <c r="I632" s="349"/>
      <c r="J632" s="350"/>
      <c r="K632" s="17">
        <v>113</v>
      </c>
      <c r="L632" s="17">
        <f t="shared" si="35"/>
        <v>11865</v>
      </c>
      <c r="M632" s="61"/>
      <c r="N632" s="61">
        <f t="shared" si="36"/>
        <v>113</v>
      </c>
      <c r="O632" s="62">
        <f t="shared" si="38"/>
        <v>0</v>
      </c>
      <c r="P632" s="61">
        <f t="shared" si="37"/>
        <v>11865</v>
      </c>
      <c r="Q632" s="62">
        <f t="shared" si="39"/>
        <v>0</v>
      </c>
    </row>
    <row r="633" spans="1:17">
      <c r="A633" s="327">
        <v>0</v>
      </c>
      <c r="B633" s="26">
        <v>94961</v>
      </c>
      <c r="C633" s="348" t="s">
        <v>3530</v>
      </c>
      <c r="D633" s="349"/>
      <c r="E633" s="349"/>
      <c r="F633" s="349"/>
      <c r="G633" s="349"/>
      <c r="H633" s="349"/>
      <c r="I633" s="349"/>
      <c r="J633" s="350"/>
      <c r="K633" s="290">
        <v>61.8</v>
      </c>
      <c r="L633" s="17">
        <f t="shared" si="35"/>
        <v>6489</v>
      </c>
      <c r="M633" s="61"/>
      <c r="N633" s="61">
        <f t="shared" si="36"/>
        <v>61.8</v>
      </c>
      <c r="O633" s="62">
        <f t="shared" si="38"/>
        <v>0</v>
      </c>
      <c r="P633" s="61">
        <f t="shared" si="37"/>
        <v>6489</v>
      </c>
      <c r="Q633" s="62">
        <f t="shared" si="39"/>
        <v>0</v>
      </c>
    </row>
    <row r="634" spans="1:17">
      <c r="A634" s="327">
        <v>0</v>
      </c>
      <c r="B634" s="26">
        <v>133884</v>
      </c>
      <c r="C634" s="348" t="s">
        <v>3531</v>
      </c>
      <c r="D634" s="349"/>
      <c r="E634" s="349"/>
      <c r="F634" s="349"/>
      <c r="G634" s="349"/>
      <c r="H634" s="349"/>
      <c r="I634" s="349"/>
      <c r="J634" s="350"/>
      <c r="K634" s="290">
        <v>42.8</v>
      </c>
      <c r="L634" s="17">
        <f t="shared" si="35"/>
        <v>4494</v>
      </c>
      <c r="M634" s="61"/>
      <c r="N634" s="61">
        <f t="shared" si="36"/>
        <v>42.8</v>
      </c>
      <c r="O634" s="62">
        <f t="shared" si="38"/>
        <v>0</v>
      </c>
      <c r="P634" s="61">
        <f t="shared" si="37"/>
        <v>4494</v>
      </c>
      <c r="Q634" s="62">
        <f t="shared" si="39"/>
        <v>0</v>
      </c>
    </row>
    <row r="635" spans="1:17">
      <c r="A635" s="327">
        <v>0</v>
      </c>
      <c r="B635" s="26">
        <v>143834</v>
      </c>
      <c r="C635" s="348" t="s">
        <v>3532</v>
      </c>
      <c r="D635" s="349"/>
      <c r="E635" s="349"/>
      <c r="F635" s="349"/>
      <c r="G635" s="349"/>
      <c r="H635" s="349"/>
      <c r="I635" s="349"/>
      <c r="J635" s="350"/>
      <c r="K635" s="290">
        <v>53.1</v>
      </c>
      <c r="L635" s="17">
        <f t="shared" si="35"/>
        <v>5576</v>
      </c>
      <c r="M635" s="61"/>
      <c r="N635" s="61">
        <f t="shared" si="36"/>
        <v>53.1</v>
      </c>
      <c r="O635" s="62">
        <f t="shared" si="38"/>
        <v>0</v>
      </c>
      <c r="P635" s="61">
        <f t="shared" si="37"/>
        <v>5576</v>
      </c>
      <c r="Q635" s="62">
        <f t="shared" si="39"/>
        <v>0</v>
      </c>
    </row>
    <row r="636" spans="1:17">
      <c r="A636" s="327">
        <v>0</v>
      </c>
      <c r="B636" s="26">
        <v>19984</v>
      </c>
      <c r="C636" s="348" t="s">
        <v>3897</v>
      </c>
      <c r="D636" s="349"/>
      <c r="E636" s="349"/>
      <c r="F636" s="349"/>
      <c r="G636" s="349"/>
      <c r="H636" s="349"/>
      <c r="I636" s="349"/>
      <c r="J636" s="350"/>
      <c r="K636" s="17">
        <v>473</v>
      </c>
      <c r="L636" s="17">
        <f t="shared" si="35"/>
        <v>49665</v>
      </c>
      <c r="M636" s="61"/>
      <c r="N636" s="61">
        <f t="shared" si="36"/>
        <v>473</v>
      </c>
      <c r="O636" s="62">
        <f t="shared" si="38"/>
        <v>0</v>
      </c>
      <c r="P636" s="61">
        <f t="shared" si="37"/>
        <v>49665</v>
      </c>
      <c r="Q636" s="62">
        <f t="shared" si="39"/>
        <v>0</v>
      </c>
    </row>
    <row r="637" spans="1:17">
      <c r="A637" s="327">
        <v>0</v>
      </c>
      <c r="B637" s="26">
        <v>19992</v>
      </c>
      <c r="C637" s="348" t="s">
        <v>3898</v>
      </c>
      <c r="D637" s="349"/>
      <c r="E637" s="349"/>
      <c r="F637" s="349"/>
      <c r="G637" s="349"/>
      <c r="H637" s="349"/>
      <c r="I637" s="349"/>
      <c r="J637" s="350"/>
      <c r="K637" s="17">
        <v>713</v>
      </c>
      <c r="L637" s="17">
        <f t="shared" si="35"/>
        <v>74865</v>
      </c>
      <c r="M637" s="61"/>
      <c r="N637" s="61">
        <f t="shared" si="36"/>
        <v>713</v>
      </c>
      <c r="O637" s="62">
        <f t="shared" si="38"/>
        <v>0</v>
      </c>
      <c r="P637" s="61">
        <f t="shared" si="37"/>
        <v>74865</v>
      </c>
      <c r="Q637" s="62">
        <f t="shared" si="39"/>
        <v>0</v>
      </c>
    </row>
    <row r="638" spans="1:17">
      <c r="A638" s="327">
        <v>0</v>
      </c>
      <c r="B638" s="26">
        <v>20008</v>
      </c>
      <c r="C638" s="348" t="s">
        <v>3899</v>
      </c>
      <c r="D638" s="349"/>
      <c r="E638" s="349"/>
      <c r="F638" s="349"/>
      <c r="G638" s="349"/>
      <c r="H638" s="349"/>
      <c r="I638" s="349"/>
      <c r="J638" s="350"/>
      <c r="K638" s="17">
        <v>937</v>
      </c>
      <c r="L638" s="17">
        <f t="shared" si="35"/>
        <v>98385</v>
      </c>
      <c r="M638" s="61"/>
      <c r="N638" s="61">
        <f t="shared" si="36"/>
        <v>937</v>
      </c>
      <c r="O638" s="62">
        <f t="shared" si="38"/>
        <v>0</v>
      </c>
      <c r="P638" s="61">
        <f t="shared" si="37"/>
        <v>98385</v>
      </c>
      <c r="Q638" s="62">
        <f t="shared" si="39"/>
        <v>0</v>
      </c>
    </row>
    <row r="639" spans="1:17">
      <c r="A639" s="327">
        <v>0</v>
      </c>
      <c r="B639" s="26">
        <v>97022</v>
      </c>
      <c r="C639" s="348" t="s">
        <v>3900</v>
      </c>
      <c r="D639" s="349"/>
      <c r="E639" s="349"/>
      <c r="F639" s="349"/>
      <c r="G639" s="349"/>
      <c r="H639" s="349"/>
      <c r="I639" s="349"/>
      <c r="J639" s="350"/>
      <c r="K639" s="17">
        <v>262</v>
      </c>
      <c r="L639" s="17">
        <f t="shared" si="35"/>
        <v>27510</v>
      </c>
      <c r="M639" s="61"/>
      <c r="N639" s="61">
        <f t="shared" si="36"/>
        <v>262</v>
      </c>
      <c r="O639" s="62">
        <f t="shared" si="38"/>
        <v>0</v>
      </c>
      <c r="P639" s="61">
        <f t="shared" si="37"/>
        <v>27510</v>
      </c>
      <c r="Q639" s="62">
        <f t="shared" si="39"/>
        <v>0</v>
      </c>
    </row>
    <row r="640" spans="1:17">
      <c r="A640" s="327">
        <v>0</v>
      </c>
      <c r="B640" s="26">
        <v>97030</v>
      </c>
      <c r="C640" s="348" t="s">
        <v>3901</v>
      </c>
      <c r="D640" s="349"/>
      <c r="E640" s="349"/>
      <c r="F640" s="349"/>
      <c r="G640" s="349"/>
      <c r="H640" s="349"/>
      <c r="I640" s="349"/>
      <c r="J640" s="350"/>
      <c r="K640" s="17">
        <v>372</v>
      </c>
      <c r="L640" s="17">
        <f t="shared" si="35"/>
        <v>39060</v>
      </c>
      <c r="M640" s="61"/>
      <c r="N640" s="61">
        <f t="shared" si="36"/>
        <v>372</v>
      </c>
      <c r="O640" s="62">
        <f t="shared" si="38"/>
        <v>0</v>
      </c>
      <c r="P640" s="61">
        <f t="shared" si="37"/>
        <v>39060</v>
      </c>
      <c r="Q640" s="62">
        <f t="shared" si="39"/>
        <v>0</v>
      </c>
    </row>
    <row r="641" spans="1:17">
      <c r="A641" s="327">
        <v>0</v>
      </c>
      <c r="B641" s="26">
        <v>12278</v>
      </c>
      <c r="C641" s="348" t="s">
        <v>3902</v>
      </c>
      <c r="D641" s="349"/>
      <c r="E641" s="349"/>
      <c r="F641" s="349"/>
      <c r="G641" s="349"/>
      <c r="H641" s="349"/>
      <c r="I641" s="349"/>
      <c r="J641" s="350"/>
      <c r="K641" s="17">
        <v>138</v>
      </c>
      <c r="L641" s="17">
        <f t="shared" si="35"/>
        <v>14490</v>
      </c>
      <c r="M641" s="61"/>
      <c r="N641" s="61">
        <f t="shared" si="36"/>
        <v>138</v>
      </c>
      <c r="O641" s="62">
        <f t="shared" si="38"/>
        <v>0</v>
      </c>
      <c r="P641" s="61">
        <f t="shared" si="37"/>
        <v>14490</v>
      </c>
      <c r="Q641" s="62">
        <f t="shared" si="39"/>
        <v>0</v>
      </c>
    </row>
    <row r="642" spans="1:17">
      <c r="A642" s="327">
        <v>0</v>
      </c>
      <c r="B642" s="26">
        <v>18341</v>
      </c>
      <c r="C642" s="348" t="s">
        <v>3903</v>
      </c>
      <c r="D642" s="349"/>
      <c r="E642" s="349"/>
      <c r="F642" s="349"/>
      <c r="G642" s="349"/>
      <c r="H642" s="349"/>
      <c r="I642" s="349"/>
      <c r="J642" s="350"/>
      <c r="K642" s="116">
        <v>4.93</v>
      </c>
      <c r="L642" s="17">
        <f t="shared" si="35"/>
        <v>518</v>
      </c>
      <c r="M642" s="61"/>
      <c r="N642" s="61">
        <f t="shared" si="36"/>
        <v>4.93</v>
      </c>
      <c r="O642" s="62">
        <f t="shared" si="38"/>
        <v>0</v>
      </c>
      <c r="P642" s="61">
        <f t="shared" si="37"/>
        <v>518</v>
      </c>
      <c r="Q642" s="62">
        <f t="shared" si="39"/>
        <v>0</v>
      </c>
    </row>
    <row r="643" spans="1:17">
      <c r="A643" s="327">
        <v>0</v>
      </c>
      <c r="B643" s="26">
        <v>74856</v>
      </c>
      <c r="C643" s="348" t="s">
        <v>3904</v>
      </c>
      <c r="D643" s="349"/>
      <c r="E643" s="349"/>
      <c r="F643" s="349"/>
      <c r="G643" s="349"/>
      <c r="H643" s="349"/>
      <c r="I643" s="349"/>
      <c r="J643" s="350"/>
      <c r="K643" s="17">
        <v>140</v>
      </c>
      <c r="L643" s="17">
        <f t="shared" si="35"/>
        <v>14700</v>
      </c>
      <c r="M643" s="61"/>
      <c r="N643" s="61">
        <f t="shared" si="36"/>
        <v>140</v>
      </c>
      <c r="O643" s="62">
        <f t="shared" si="38"/>
        <v>0</v>
      </c>
      <c r="P643" s="61">
        <f t="shared" si="37"/>
        <v>14700</v>
      </c>
      <c r="Q643" s="62">
        <f t="shared" si="39"/>
        <v>0</v>
      </c>
    </row>
    <row r="644" spans="1:17">
      <c r="A644" s="327">
        <v>0</v>
      </c>
      <c r="B644" s="26">
        <v>98418</v>
      </c>
      <c r="C644" s="348" t="s">
        <v>3905</v>
      </c>
      <c r="D644" s="349"/>
      <c r="E644" s="349"/>
      <c r="F644" s="349"/>
      <c r="G644" s="349"/>
      <c r="H644" s="349"/>
      <c r="I644" s="349"/>
      <c r="J644" s="350"/>
      <c r="K644" s="290">
        <v>32.700000000000003</v>
      </c>
      <c r="L644" s="17">
        <f t="shared" si="35"/>
        <v>3434</v>
      </c>
      <c r="M644" s="61"/>
      <c r="N644" s="61">
        <f t="shared" si="36"/>
        <v>32.700000000000003</v>
      </c>
      <c r="O644" s="62">
        <f t="shared" si="38"/>
        <v>0</v>
      </c>
      <c r="P644" s="61">
        <f t="shared" si="37"/>
        <v>3434</v>
      </c>
      <c r="Q644" s="62">
        <f t="shared" si="39"/>
        <v>0</v>
      </c>
    </row>
    <row r="645" spans="1:17">
      <c r="A645" s="327">
        <v>0</v>
      </c>
      <c r="B645" s="26">
        <v>98434</v>
      </c>
      <c r="C645" s="348" t="s">
        <v>3906</v>
      </c>
      <c r="D645" s="349"/>
      <c r="E645" s="349"/>
      <c r="F645" s="349"/>
      <c r="G645" s="349"/>
      <c r="H645" s="349"/>
      <c r="I645" s="349"/>
      <c r="J645" s="350"/>
      <c r="K645" s="17">
        <v>192</v>
      </c>
      <c r="L645" s="17">
        <f t="shared" si="35"/>
        <v>20160</v>
      </c>
      <c r="M645" s="61"/>
      <c r="N645" s="61">
        <f t="shared" si="36"/>
        <v>192</v>
      </c>
      <c r="O645" s="62">
        <f t="shared" si="38"/>
        <v>0</v>
      </c>
      <c r="P645" s="61">
        <f t="shared" si="37"/>
        <v>20160</v>
      </c>
      <c r="Q645" s="62">
        <f t="shared" si="39"/>
        <v>0</v>
      </c>
    </row>
    <row r="646" spans="1:17">
      <c r="A646" s="327">
        <v>0</v>
      </c>
      <c r="B646" s="26">
        <v>98459</v>
      </c>
      <c r="C646" s="348" t="s">
        <v>4151</v>
      </c>
      <c r="D646" s="349"/>
      <c r="E646" s="349"/>
      <c r="F646" s="349"/>
      <c r="G646" s="349"/>
      <c r="H646" s="349"/>
      <c r="I646" s="349"/>
      <c r="J646" s="350"/>
      <c r="K646" s="17">
        <v>132</v>
      </c>
      <c r="L646" s="17">
        <f t="shared" si="35"/>
        <v>13860</v>
      </c>
      <c r="M646" s="61"/>
      <c r="N646" s="61">
        <f t="shared" si="36"/>
        <v>132</v>
      </c>
      <c r="O646" s="62">
        <f t="shared" si="38"/>
        <v>0</v>
      </c>
      <c r="P646" s="61">
        <f t="shared" si="37"/>
        <v>13860</v>
      </c>
      <c r="Q646" s="62">
        <f t="shared" si="39"/>
        <v>0</v>
      </c>
    </row>
    <row r="647" spans="1:17">
      <c r="A647" s="327">
        <v>0</v>
      </c>
      <c r="B647" s="26">
        <v>98525</v>
      </c>
      <c r="C647" s="348" t="s">
        <v>3907</v>
      </c>
      <c r="D647" s="349"/>
      <c r="E647" s="349"/>
      <c r="F647" s="349"/>
      <c r="G647" s="349"/>
      <c r="H647" s="349"/>
      <c r="I647" s="349"/>
      <c r="J647" s="350"/>
      <c r="K647" s="17">
        <v>98</v>
      </c>
      <c r="L647" s="17">
        <f t="shared" si="35"/>
        <v>10290</v>
      </c>
      <c r="M647" s="61"/>
      <c r="N647" s="61">
        <f t="shared" si="36"/>
        <v>98</v>
      </c>
      <c r="O647" s="62">
        <f t="shared" si="38"/>
        <v>0</v>
      </c>
      <c r="P647" s="61">
        <f t="shared" si="37"/>
        <v>10290</v>
      </c>
      <c r="Q647" s="62">
        <f t="shared" si="39"/>
        <v>0</v>
      </c>
    </row>
    <row r="648" spans="1:17">
      <c r="A648" s="327">
        <v>0</v>
      </c>
      <c r="B648" s="26">
        <v>98665</v>
      </c>
      <c r="C648" s="348" t="s">
        <v>3908</v>
      </c>
      <c r="D648" s="349"/>
      <c r="E648" s="349"/>
      <c r="F648" s="349"/>
      <c r="G648" s="349"/>
      <c r="H648" s="349"/>
      <c r="I648" s="349"/>
      <c r="J648" s="350"/>
      <c r="K648" s="290">
        <v>52.7</v>
      </c>
      <c r="L648" s="17">
        <f t="shared" si="35"/>
        <v>5534</v>
      </c>
      <c r="M648" s="61"/>
      <c r="N648" s="61">
        <f t="shared" si="36"/>
        <v>52.7</v>
      </c>
      <c r="O648" s="62">
        <f t="shared" si="38"/>
        <v>0</v>
      </c>
      <c r="P648" s="61">
        <f t="shared" si="37"/>
        <v>5534</v>
      </c>
      <c r="Q648" s="62">
        <f t="shared" si="39"/>
        <v>0</v>
      </c>
    </row>
    <row r="649" spans="1:17">
      <c r="A649" s="327">
        <v>0</v>
      </c>
      <c r="B649" s="26">
        <v>98707</v>
      </c>
      <c r="C649" s="348" t="s">
        <v>3909</v>
      </c>
      <c r="D649" s="349"/>
      <c r="E649" s="349"/>
      <c r="F649" s="349"/>
      <c r="G649" s="349"/>
      <c r="H649" s="349"/>
      <c r="I649" s="349"/>
      <c r="J649" s="350"/>
      <c r="K649" s="17">
        <v>176</v>
      </c>
      <c r="L649" s="17">
        <f t="shared" ref="L649:L712" si="40">ROUND(K649*Курс_EUR,0)</f>
        <v>18480</v>
      </c>
      <c r="M649" s="61"/>
      <c r="N649" s="61">
        <f t="shared" si="36"/>
        <v>176</v>
      </c>
      <c r="O649" s="62">
        <f t="shared" si="38"/>
        <v>0</v>
      </c>
      <c r="P649" s="61">
        <f t="shared" si="37"/>
        <v>18480</v>
      </c>
      <c r="Q649" s="62">
        <f t="shared" si="39"/>
        <v>0</v>
      </c>
    </row>
    <row r="650" spans="1:17">
      <c r="A650" s="327">
        <v>0</v>
      </c>
      <c r="B650" s="26">
        <v>98772</v>
      </c>
      <c r="C650" s="348" t="s">
        <v>3910</v>
      </c>
      <c r="D650" s="349"/>
      <c r="E650" s="349"/>
      <c r="F650" s="349"/>
      <c r="G650" s="349"/>
      <c r="H650" s="349"/>
      <c r="I650" s="349"/>
      <c r="J650" s="350"/>
      <c r="K650" s="17">
        <v>166</v>
      </c>
      <c r="L650" s="17">
        <f t="shared" si="40"/>
        <v>17430</v>
      </c>
      <c r="M650" s="61"/>
      <c r="N650" s="61">
        <f t="shared" ref="N650:N713" si="41">K650*(1-Скидка_SATA)</f>
        <v>166</v>
      </c>
      <c r="O650" s="62">
        <f t="shared" si="38"/>
        <v>0</v>
      </c>
      <c r="P650" s="61">
        <f t="shared" ref="P650:P713" si="42">L650*(1-Скидка_SATA)</f>
        <v>17430</v>
      </c>
      <c r="Q650" s="62">
        <f t="shared" si="39"/>
        <v>0</v>
      </c>
    </row>
    <row r="651" spans="1:17">
      <c r="A651" s="327">
        <v>0</v>
      </c>
      <c r="B651" s="26">
        <v>207522</v>
      </c>
      <c r="C651" s="348" t="s">
        <v>4230</v>
      </c>
      <c r="D651" s="349"/>
      <c r="E651" s="349"/>
      <c r="F651" s="349"/>
      <c r="G651" s="349"/>
      <c r="H651" s="349"/>
      <c r="I651" s="349"/>
      <c r="J651" s="350"/>
      <c r="K651" s="17">
        <v>117</v>
      </c>
      <c r="L651" s="17">
        <f t="shared" si="40"/>
        <v>12285</v>
      </c>
      <c r="M651" s="61"/>
      <c r="N651" s="61">
        <f t="shared" si="41"/>
        <v>117</v>
      </c>
      <c r="O651" s="62">
        <f t="shared" si="38"/>
        <v>0</v>
      </c>
      <c r="P651" s="61">
        <f t="shared" si="42"/>
        <v>12285</v>
      </c>
      <c r="Q651" s="62">
        <f t="shared" si="39"/>
        <v>0</v>
      </c>
    </row>
    <row r="652" spans="1:17">
      <c r="A652" s="327">
        <v>0</v>
      </c>
      <c r="B652" s="26">
        <v>207530</v>
      </c>
      <c r="C652" s="348" t="s">
        <v>3911</v>
      </c>
      <c r="D652" s="349"/>
      <c r="E652" s="349"/>
      <c r="F652" s="349"/>
      <c r="G652" s="349"/>
      <c r="H652" s="349"/>
      <c r="I652" s="349"/>
      <c r="J652" s="350"/>
      <c r="K652" s="17">
        <v>722</v>
      </c>
      <c r="L652" s="17">
        <f t="shared" si="40"/>
        <v>75810</v>
      </c>
      <c r="M652" s="61"/>
      <c r="N652" s="61">
        <f t="shared" si="41"/>
        <v>722</v>
      </c>
      <c r="O652" s="62">
        <f t="shared" si="38"/>
        <v>0</v>
      </c>
      <c r="P652" s="61">
        <f t="shared" si="42"/>
        <v>75810</v>
      </c>
      <c r="Q652" s="62">
        <f t="shared" si="39"/>
        <v>0</v>
      </c>
    </row>
    <row r="653" spans="1:17">
      <c r="A653" s="327">
        <v>0</v>
      </c>
      <c r="B653" s="26">
        <v>228049</v>
      </c>
      <c r="C653" s="348" t="s">
        <v>4152</v>
      </c>
      <c r="D653" s="349"/>
      <c r="E653" s="349"/>
      <c r="F653" s="349"/>
      <c r="G653" s="349"/>
      <c r="H653" s="349"/>
      <c r="I653" s="349"/>
      <c r="J653" s="350"/>
      <c r="K653" s="290">
        <v>74.5</v>
      </c>
      <c r="L653" s="17">
        <f t="shared" si="40"/>
        <v>7823</v>
      </c>
      <c r="M653" s="61"/>
      <c r="N653" s="61">
        <f t="shared" si="41"/>
        <v>74.5</v>
      </c>
      <c r="O653" s="62">
        <f t="shared" si="38"/>
        <v>0</v>
      </c>
      <c r="P653" s="61">
        <f t="shared" si="42"/>
        <v>7823</v>
      </c>
      <c r="Q653" s="62">
        <f t="shared" si="39"/>
        <v>0</v>
      </c>
    </row>
    <row r="654" spans="1:17">
      <c r="A654" s="327">
        <v>0</v>
      </c>
      <c r="B654" s="26">
        <v>1011527</v>
      </c>
      <c r="C654" s="348" t="s">
        <v>3533</v>
      </c>
      <c r="D654" s="349"/>
      <c r="E654" s="349"/>
      <c r="F654" s="349"/>
      <c r="G654" s="349"/>
      <c r="H654" s="349"/>
      <c r="I654" s="349"/>
      <c r="J654" s="350"/>
      <c r="K654" s="17">
        <v>97</v>
      </c>
      <c r="L654" s="17">
        <f t="shared" si="40"/>
        <v>10185</v>
      </c>
      <c r="M654" s="61"/>
      <c r="N654" s="61">
        <f t="shared" si="41"/>
        <v>97</v>
      </c>
      <c r="O654" s="62">
        <f t="shared" si="38"/>
        <v>0</v>
      </c>
      <c r="P654" s="61">
        <f t="shared" si="42"/>
        <v>10185</v>
      </c>
      <c r="Q654" s="62">
        <f t="shared" si="39"/>
        <v>0</v>
      </c>
    </row>
    <row r="655" spans="1:17">
      <c r="A655" s="327">
        <v>0</v>
      </c>
      <c r="B655" s="26">
        <v>12633</v>
      </c>
      <c r="C655" s="348" t="s">
        <v>3534</v>
      </c>
      <c r="D655" s="349"/>
      <c r="E655" s="349"/>
      <c r="F655" s="349"/>
      <c r="G655" s="349"/>
      <c r="H655" s="349"/>
      <c r="I655" s="349"/>
      <c r="J655" s="350"/>
      <c r="K655" s="17">
        <v>112</v>
      </c>
      <c r="L655" s="17">
        <f t="shared" si="40"/>
        <v>11760</v>
      </c>
      <c r="M655" s="61"/>
      <c r="N655" s="61">
        <f t="shared" si="41"/>
        <v>112</v>
      </c>
      <c r="O655" s="62">
        <f t="shared" si="38"/>
        <v>0</v>
      </c>
      <c r="P655" s="61">
        <f t="shared" si="42"/>
        <v>11760</v>
      </c>
      <c r="Q655" s="62">
        <f t="shared" si="39"/>
        <v>0</v>
      </c>
    </row>
    <row r="656" spans="1:17">
      <c r="A656" s="327">
        <v>0</v>
      </c>
      <c r="B656" s="26">
        <v>45286</v>
      </c>
      <c r="C656" s="348" t="s">
        <v>3535</v>
      </c>
      <c r="D656" s="349"/>
      <c r="E656" s="349"/>
      <c r="F656" s="349"/>
      <c r="G656" s="349"/>
      <c r="H656" s="349"/>
      <c r="I656" s="349"/>
      <c r="J656" s="350"/>
      <c r="K656" s="290">
        <v>18.399999999999999</v>
      </c>
      <c r="L656" s="17">
        <f t="shared" si="40"/>
        <v>1932</v>
      </c>
      <c r="M656" s="61"/>
      <c r="N656" s="61">
        <f t="shared" si="41"/>
        <v>18.399999999999999</v>
      </c>
      <c r="O656" s="62">
        <f t="shared" si="38"/>
        <v>0</v>
      </c>
      <c r="P656" s="61">
        <f t="shared" si="42"/>
        <v>1932</v>
      </c>
      <c r="Q656" s="62">
        <f t="shared" si="39"/>
        <v>0</v>
      </c>
    </row>
    <row r="657" spans="1:17">
      <c r="A657" s="327">
        <v>0</v>
      </c>
      <c r="B657" s="26">
        <v>130393</v>
      </c>
      <c r="C657" s="348" t="s">
        <v>3536</v>
      </c>
      <c r="D657" s="349"/>
      <c r="E657" s="349"/>
      <c r="F657" s="349"/>
      <c r="G657" s="349"/>
      <c r="H657" s="349"/>
      <c r="I657" s="349"/>
      <c r="J657" s="350"/>
      <c r="K657" s="116">
        <v>5.21</v>
      </c>
      <c r="L657" s="17">
        <f t="shared" si="40"/>
        <v>547</v>
      </c>
      <c r="M657" s="61"/>
      <c r="N657" s="61">
        <f t="shared" si="41"/>
        <v>5.21</v>
      </c>
      <c r="O657" s="62">
        <f t="shared" si="38"/>
        <v>0</v>
      </c>
      <c r="P657" s="61">
        <f t="shared" si="42"/>
        <v>547</v>
      </c>
      <c r="Q657" s="62">
        <f t="shared" si="39"/>
        <v>0</v>
      </c>
    </row>
    <row r="658" spans="1:17">
      <c r="A658" s="327">
        <v>0</v>
      </c>
      <c r="B658" s="26">
        <v>130492</v>
      </c>
      <c r="C658" s="348" t="s">
        <v>3537</v>
      </c>
      <c r="D658" s="349"/>
      <c r="E658" s="349"/>
      <c r="F658" s="349"/>
      <c r="G658" s="349"/>
      <c r="H658" s="349"/>
      <c r="I658" s="349"/>
      <c r="J658" s="350"/>
      <c r="K658" s="290">
        <v>50.3</v>
      </c>
      <c r="L658" s="17">
        <f t="shared" si="40"/>
        <v>5282</v>
      </c>
      <c r="M658" s="61"/>
      <c r="N658" s="61">
        <f t="shared" si="41"/>
        <v>50.3</v>
      </c>
      <c r="O658" s="62">
        <f t="shared" si="38"/>
        <v>0</v>
      </c>
      <c r="P658" s="61">
        <f t="shared" si="42"/>
        <v>5282</v>
      </c>
      <c r="Q658" s="62">
        <f t="shared" si="39"/>
        <v>0</v>
      </c>
    </row>
    <row r="659" spans="1:17">
      <c r="A659" s="327">
        <v>0</v>
      </c>
      <c r="B659" s="26">
        <v>130534</v>
      </c>
      <c r="C659" s="348" t="s">
        <v>3538</v>
      </c>
      <c r="D659" s="349"/>
      <c r="E659" s="349"/>
      <c r="F659" s="349"/>
      <c r="G659" s="349"/>
      <c r="H659" s="349"/>
      <c r="I659" s="349"/>
      <c r="J659" s="350"/>
      <c r="K659" s="290">
        <v>30.7</v>
      </c>
      <c r="L659" s="17">
        <f t="shared" si="40"/>
        <v>3224</v>
      </c>
      <c r="M659" s="61"/>
      <c r="N659" s="61">
        <f t="shared" si="41"/>
        <v>30.7</v>
      </c>
      <c r="O659" s="62">
        <f t="shared" ref="O659:O722" si="43">N659*M659</f>
        <v>0</v>
      </c>
      <c r="P659" s="61">
        <f t="shared" si="42"/>
        <v>3224</v>
      </c>
      <c r="Q659" s="62">
        <f t="shared" ref="Q659:Q722" si="44">M659*P659</f>
        <v>0</v>
      </c>
    </row>
    <row r="660" spans="1:17">
      <c r="A660" s="327">
        <v>0</v>
      </c>
      <c r="B660" s="26">
        <v>130542</v>
      </c>
      <c r="C660" s="348" t="s">
        <v>3539</v>
      </c>
      <c r="D660" s="349"/>
      <c r="E660" s="349"/>
      <c r="F660" s="349"/>
      <c r="G660" s="349"/>
      <c r="H660" s="349"/>
      <c r="I660" s="349"/>
      <c r="J660" s="350"/>
      <c r="K660" s="17">
        <v>103</v>
      </c>
      <c r="L660" s="17">
        <f t="shared" si="40"/>
        <v>10815</v>
      </c>
      <c r="M660" s="61"/>
      <c r="N660" s="61">
        <f t="shared" si="41"/>
        <v>103</v>
      </c>
      <c r="O660" s="62">
        <f t="shared" si="43"/>
        <v>0</v>
      </c>
      <c r="P660" s="61">
        <f t="shared" si="42"/>
        <v>10815</v>
      </c>
      <c r="Q660" s="62">
        <f t="shared" si="44"/>
        <v>0</v>
      </c>
    </row>
    <row r="661" spans="1:17">
      <c r="A661" s="327">
        <v>0</v>
      </c>
      <c r="B661" s="26">
        <v>134601</v>
      </c>
      <c r="C661" s="348" t="s">
        <v>3540</v>
      </c>
      <c r="D661" s="349"/>
      <c r="E661" s="349"/>
      <c r="F661" s="349"/>
      <c r="G661" s="349"/>
      <c r="H661" s="349"/>
      <c r="I661" s="349"/>
      <c r="J661" s="350"/>
      <c r="K661" s="290">
        <v>26.6</v>
      </c>
      <c r="L661" s="17">
        <f t="shared" si="40"/>
        <v>2793</v>
      </c>
      <c r="M661" s="61"/>
      <c r="N661" s="61">
        <f t="shared" si="41"/>
        <v>26.6</v>
      </c>
      <c r="O661" s="62">
        <f t="shared" si="43"/>
        <v>0</v>
      </c>
      <c r="P661" s="61">
        <f t="shared" si="42"/>
        <v>2793</v>
      </c>
      <c r="Q661" s="62">
        <f t="shared" si="44"/>
        <v>0</v>
      </c>
    </row>
    <row r="662" spans="1:17">
      <c r="A662" s="327">
        <v>0</v>
      </c>
      <c r="B662" s="26">
        <v>139188</v>
      </c>
      <c r="C662" s="348" t="s">
        <v>3541</v>
      </c>
      <c r="D662" s="349"/>
      <c r="E662" s="349"/>
      <c r="F662" s="349"/>
      <c r="G662" s="349"/>
      <c r="H662" s="349"/>
      <c r="I662" s="349"/>
      <c r="J662" s="350"/>
      <c r="K662" s="290">
        <v>30.4</v>
      </c>
      <c r="L662" s="17">
        <f t="shared" si="40"/>
        <v>3192</v>
      </c>
      <c r="M662" s="61"/>
      <c r="N662" s="61">
        <f t="shared" si="41"/>
        <v>30.4</v>
      </c>
      <c r="O662" s="62">
        <f t="shared" si="43"/>
        <v>0</v>
      </c>
      <c r="P662" s="61">
        <f t="shared" si="42"/>
        <v>3192</v>
      </c>
      <c r="Q662" s="62">
        <f t="shared" si="44"/>
        <v>0</v>
      </c>
    </row>
    <row r="663" spans="1:17">
      <c r="A663" s="327">
        <v>0</v>
      </c>
      <c r="B663" s="26">
        <v>140574</v>
      </c>
      <c r="C663" s="348" t="s">
        <v>3542</v>
      </c>
      <c r="D663" s="349"/>
      <c r="E663" s="349"/>
      <c r="F663" s="349"/>
      <c r="G663" s="349"/>
      <c r="H663" s="349"/>
      <c r="I663" s="349"/>
      <c r="J663" s="350"/>
      <c r="K663" s="290">
        <v>47</v>
      </c>
      <c r="L663" s="17">
        <f t="shared" si="40"/>
        <v>4935</v>
      </c>
      <c r="M663" s="61"/>
      <c r="N663" s="61">
        <f t="shared" si="41"/>
        <v>47</v>
      </c>
      <c r="O663" s="62">
        <f t="shared" si="43"/>
        <v>0</v>
      </c>
      <c r="P663" s="61">
        <f t="shared" si="42"/>
        <v>4935</v>
      </c>
      <c r="Q663" s="62">
        <f t="shared" si="44"/>
        <v>0</v>
      </c>
    </row>
    <row r="664" spans="1:17">
      <c r="A664" s="327">
        <v>0</v>
      </c>
      <c r="B664" s="26">
        <v>140582</v>
      </c>
      <c r="C664" s="348" t="s">
        <v>3543</v>
      </c>
      <c r="D664" s="349"/>
      <c r="E664" s="349"/>
      <c r="F664" s="349"/>
      <c r="G664" s="349"/>
      <c r="H664" s="349"/>
      <c r="I664" s="349"/>
      <c r="J664" s="350"/>
      <c r="K664" s="290">
        <v>28.8</v>
      </c>
      <c r="L664" s="17">
        <f t="shared" si="40"/>
        <v>3024</v>
      </c>
      <c r="M664" s="61"/>
      <c r="N664" s="61">
        <f t="shared" si="41"/>
        <v>28.8</v>
      </c>
      <c r="O664" s="62">
        <f t="shared" si="43"/>
        <v>0</v>
      </c>
      <c r="P664" s="61">
        <f t="shared" si="42"/>
        <v>3024</v>
      </c>
      <c r="Q664" s="62">
        <f t="shared" si="44"/>
        <v>0</v>
      </c>
    </row>
    <row r="665" spans="1:17">
      <c r="A665" s="327">
        <v>0</v>
      </c>
      <c r="B665" s="26">
        <v>151712</v>
      </c>
      <c r="C665" s="348" t="s">
        <v>3544</v>
      </c>
      <c r="D665" s="349"/>
      <c r="E665" s="349"/>
      <c r="F665" s="349"/>
      <c r="G665" s="349"/>
      <c r="H665" s="349"/>
      <c r="I665" s="349"/>
      <c r="J665" s="350"/>
      <c r="K665" s="290">
        <v>30.4</v>
      </c>
      <c r="L665" s="17">
        <f t="shared" si="40"/>
        <v>3192</v>
      </c>
      <c r="M665" s="61"/>
      <c r="N665" s="61">
        <f t="shared" si="41"/>
        <v>30.4</v>
      </c>
      <c r="O665" s="62">
        <f t="shared" si="43"/>
        <v>0</v>
      </c>
      <c r="P665" s="61">
        <f t="shared" si="42"/>
        <v>3192</v>
      </c>
      <c r="Q665" s="62">
        <f t="shared" si="44"/>
        <v>0</v>
      </c>
    </row>
    <row r="666" spans="1:17">
      <c r="A666" s="327">
        <v>0</v>
      </c>
      <c r="B666" s="26">
        <v>143230</v>
      </c>
      <c r="C666" s="348" t="s">
        <v>3545</v>
      </c>
      <c r="D666" s="349"/>
      <c r="E666" s="349"/>
      <c r="F666" s="349"/>
      <c r="G666" s="349"/>
      <c r="H666" s="349"/>
      <c r="I666" s="349"/>
      <c r="J666" s="350"/>
      <c r="K666" s="290">
        <v>30.1</v>
      </c>
      <c r="L666" s="17">
        <f t="shared" si="40"/>
        <v>3161</v>
      </c>
      <c r="M666" s="61"/>
      <c r="N666" s="61">
        <f t="shared" si="41"/>
        <v>30.1</v>
      </c>
      <c r="O666" s="62">
        <f t="shared" si="43"/>
        <v>0</v>
      </c>
      <c r="P666" s="61">
        <f t="shared" si="42"/>
        <v>3161</v>
      </c>
      <c r="Q666" s="62">
        <f t="shared" si="44"/>
        <v>0</v>
      </c>
    </row>
    <row r="667" spans="1:17">
      <c r="A667" s="327">
        <v>0</v>
      </c>
      <c r="B667" s="26">
        <v>183780</v>
      </c>
      <c r="C667" s="348" t="s">
        <v>3546</v>
      </c>
      <c r="D667" s="349"/>
      <c r="E667" s="349"/>
      <c r="F667" s="349"/>
      <c r="G667" s="349"/>
      <c r="H667" s="349"/>
      <c r="I667" s="349"/>
      <c r="J667" s="350"/>
      <c r="K667" s="290">
        <v>54.7</v>
      </c>
      <c r="L667" s="17">
        <f t="shared" si="40"/>
        <v>5744</v>
      </c>
      <c r="M667" s="61"/>
      <c r="N667" s="61">
        <f t="shared" si="41"/>
        <v>54.7</v>
      </c>
      <c r="O667" s="62">
        <f t="shared" si="43"/>
        <v>0</v>
      </c>
      <c r="P667" s="61">
        <f t="shared" si="42"/>
        <v>5744</v>
      </c>
      <c r="Q667" s="62">
        <f t="shared" si="44"/>
        <v>0</v>
      </c>
    </row>
    <row r="668" spans="1:17">
      <c r="A668" s="327">
        <v>0</v>
      </c>
      <c r="B668" s="26">
        <v>197467</v>
      </c>
      <c r="C668" s="348" t="s">
        <v>3547</v>
      </c>
      <c r="D668" s="349"/>
      <c r="E668" s="349"/>
      <c r="F668" s="349"/>
      <c r="G668" s="349"/>
      <c r="H668" s="349"/>
      <c r="I668" s="349"/>
      <c r="J668" s="350"/>
      <c r="K668" s="290">
        <v>30.4</v>
      </c>
      <c r="L668" s="17">
        <f t="shared" si="40"/>
        <v>3192</v>
      </c>
      <c r="M668" s="61"/>
      <c r="N668" s="61">
        <f t="shared" si="41"/>
        <v>30.4</v>
      </c>
      <c r="O668" s="62">
        <f t="shared" si="43"/>
        <v>0</v>
      </c>
      <c r="P668" s="61">
        <f t="shared" si="42"/>
        <v>3192</v>
      </c>
      <c r="Q668" s="62">
        <f t="shared" si="44"/>
        <v>0</v>
      </c>
    </row>
    <row r="669" spans="1:17">
      <c r="A669" s="327">
        <v>0</v>
      </c>
      <c r="B669" s="26">
        <v>198408</v>
      </c>
      <c r="C669" s="348" t="s">
        <v>4092</v>
      </c>
      <c r="D669" s="349"/>
      <c r="E669" s="349"/>
      <c r="F669" s="349"/>
      <c r="G669" s="349"/>
      <c r="H669" s="349"/>
      <c r="I669" s="349"/>
      <c r="J669" s="350"/>
      <c r="K669" s="116">
        <v>5.64</v>
      </c>
      <c r="L669" s="17">
        <f t="shared" si="40"/>
        <v>592</v>
      </c>
      <c r="M669" s="61"/>
      <c r="N669" s="61">
        <f t="shared" si="41"/>
        <v>5.64</v>
      </c>
      <c r="O669" s="62">
        <f t="shared" si="43"/>
        <v>0</v>
      </c>
      <c r="P669" s="61">
        <f t="shared" si="42"/>
        <v>592</v>
      </c>
      <c r="Q669" s="62">
        <f t="shared" si="44"/>
        <v>0</v>
      </c>
    </row>
    <row r="670" spans="1:17">
      <c r="A670" s="327">
        <v>0</v>
      </c>
      <c r="B670" s="26">
        <v>198523</v>
      </c>
      <c r="C670" s="348" t="s">
        <v>3548</v>
      </c>
      <c r="D670" s="349"/>
      <c r="E670" s="349"/>
      <c r="F670" s="349"/>
      <c r="G670" s="349"/>
      <c r="H670" s="349"/>
      <c r="I670" s="349"/>
      <c r="J670" s="350"/>
      <c r="K670" s="290">
        <v>38.299999999999997</v>
      </c>
      <c r="L670" s="17">
        <f t="shared" si="40"/>
        <v>4022</v>
      </c>
      <c r="M670" s="61"/>
      <c r="N670" s="61">
        <f t="shared" si="41"/>
        <v>38.299999999999997</v>
      </c>
      <c r="O670" s="62">
        <f t="shared" si="43"/>
        <v>0</v>
      </c>
      <c r="P670" s="61">
        <f t="shared" si="42"/>
        <v>4022</v>
      </c>
      <c r="Q670" s="62">
        <f t="shared" si="44"/>
        <v>0</v>
      </c>
    </row>
    <row r="671" spans="1:17">
      <c r="A671" s="327">
        <v>0</v>
      </c>
      <c r="B671" s="26">
        <v>198549</v>
      </c>
      <c r="C671" s="348" t="s">
        <v>3549</v>
      </c>
      <c r="D671" s="349"/>
      <c r="E671" s="349"/>
      <c r="F671" s="349"/>
      <c r="G671" s="349"/>
      <c r="H671" s="349"/>
      <c r="I671" s="349"/>
      <c r="J671" s="350"/>
      <c r="K671" s="290">
        <v>62.8</v>
      </c>
      <c r="L671" s="17">
        <f t="shared" si="40"/>
        <v>6594</v>
      </c>
      <c r="M671" s="61"/>
      <c r="N671" s="61">
        <f t="shared" si="41"/>
        <v>62.8</v>
      </c>
      <c r="O671" s="62">
        <f t="shared" si="43"/>
        <v>0</v>
      </c>
      <c r="P671" s="61">
        <f t="shared" si="42"/>
        <v>6594</v>
      </c>
      <c r="Q671" s="62">
        <f t="shared" si="44"/>
        <v>0</v>
      </c>
    </row>
    <row r="672" spans="1:17">
      <c r="A672" s="327">
        <v>0</v>
      </c>
      <c r="B672" s="26">
        <v>198614</v>
      </c>
      <c r="C672" s="348" t="s">
        <v>3586</v>
      </c>
      <c r="D672" s="349"/>
      <c r="E672" s="349"/>
      <c r="F672" s="349"/>
      <c r="G672" s="349"/>
      <c r="H672" s="349"/>
      <c r="I672" s="349"/>
      <c r="J672" s="350"/>
      <c r="K672" s="17">
        <v>118</v>
      </c>
      <c r="L672" s="17">
        <f t="shared" si="40"/>
        <v>12390</v>
      </c>
      <c r="M672" s="61"/>
      <c r="N672" s="61">
        <f t="shared" si="41"/>
        <v>118</v>
      </c>
      <c r="O672" s="62">
        <f t="shared" si="43"/>
        <v>0</v>
      </c>
      <c r="P672" s="61">
        <f t="shared" si="42"/>
        <v>12390</v>
      </c>
      <c r="Q672" s="62">
        <f t="shared" si="44"/>
        <v>0</v>
      </c>
    </row>
    <row r="673" spans="1:17">
      <c r="A673" s="327">
        <v>0</v>
      </c>
      <c r="B673" s="26">
        <v>199406</v>
      </c>
      <c r="C673" s="348" t="s">
        <v>4216</v>
      </c>
      <c r="D673" s="349"/>
      <c r="E673" s="349"/>
      <c r="F673" s="349"/>
      <c r="G673" s="349"/>
      <c r="H673" s="349"/>
      <c r="I673" s="349"/>
      <c r="J673" s="350"/>
      <c r="K673" s="290">
        <v>28.5</v>
      </c>
      <c r="L673" s="17">
        <f t="shared" si="40"/>
        <v>2993</v>
      </c>
      <c r="M673" s="61"/>
      <c r="N673" s="61">
        <f t="shared" si="41"/>
        <v>28.5</v>
      </c>
      <c r="O673" s="62">
        <f t="shared" si="43"/>
        <v>0</v>
      </c>
      <c r="P673" s="61">
        <f t="shared" si="42"/>
        <v>2993</v>
      </c>
      <c r="Q673" s="62">
        <f t="shared" si="44"/>
        <v>0</v>
      </c>
    </row>
    <row r="674" spans="1:17">
      <c r="A674" s="327">
        <v>0</v>
      </c>
      <c r="B674" s="26">
        <v>199414</v>
      </c>
      <c r="C674" s="348" t="s">
        <v>3550</v>
      </c>
      <c r="D674" s="349"/>
      <c r="E674" s="349"/>
      <c r="F674" s="349"/>
      <c r="G674" s="349"/>
      <c r="H674" s="349"/>
      <c r="I674" s="349"/>
      <c r="J674" s="350"/>
      <c r="K674" s="290">
        <v>25.9</v>
      </c>
      <c r="L674" s="17">
        <f t="shared" si="40"/>
        <v>2720</v>
      </c>
      <c r="M674" s="61"/>
      <c r="N674" s="61">
        <f t="shared" si="41"/>
        <v>25.9</v>
      </c>
      <c r="O674" s="62">
        <f t="shared" si="43"/>
        <v>0</v>
      </c>
      <c r="P674" s="61">
        <f t="shared" si="42"/>
        <v>2720</v>
      </c>
      <c r="Q674" s="62">
        <f t="shared" si="44"/>
        <v>0</v>
      </c>
    </row>
    <row r="675" spans="1:17">
      <c r="A675" s="327">
        <v>0</v>
      </c>
      <c r="B675" s="26">
        <v>199422</v>
      </c>
      <c r="C675" s="348" t="s">
        <v>3551</v>
      </c>
      <c r="D675" s="349"/>
      <c r="E675" s="349"/>
      <c r="F675" s="349"/>
      <c r="G675" s="349"/>
      <c r="H675" s="349"/>
      <c r="I675" s="349"/>
      <c r="J675" s="350"/>
      <c r="K675" s="290">
        <v>36.799999999999997</v>
      </c>
      <c r="L675" s="17">
        <f t="shared" si="40"/>
        <v>3864</v>
      </c>
      <c r="M675" s="61"/>
      <c r="N675" s="61">
        <f t="shared" si="41"/>
        <v>36.799999999999997</v>
      </c>
      <c r="O675" s="62">
        <f t="shared" si="43"/>
        <v>0</v>
      </c>
      <c r="P675" s="61">
        <f t="shared" si="42"/>
        <v>3864</v>
      </c>
      <c r="Q675" s="62">
        <f t="shared" si="44"/>
        <v>0</v>
      </c>
    </row>
    <row r="676" spans="1:17">
      <c r="A676" s="327">
        <v>0</v>
      </c>
      <c r="B676" s="26">
        <v>199430</v>
      </c>
      <c r="C676" s="348" t="s">
        <v>4227</v>
      </c>
      <c r="D676" s="349"/>
      <c r="E676" s="349"/>
      <c r="F676" s="349"/>
      <c r="G676" s="349"/>
      <c r="H676" s="349"/>
      <c r="I676" s="349"/>
      <c r="J676" s="350"/>
      <c r="K676" s="116">
        <v>11.58</v>
      </c>
      <c r="L676" s="17">
        <f t="shared" si="40"/>
        <v>1216</v>
      </c>
      <c r="M676" s="61"/>
      <c r="N676" s="61">
        <f t="shared" si="41"/>
        <v>11.58</v>
      </c>
      <c r="O676" s="62">
        <f t="shared" si="43"/>
        <v>0</v>
      </c>
      <c r="P676" s="61">
        <f t="shared" si="42"/>
        <v>1216</v>
      </c>
      <c r="Q676" s="62">
        <f t="shared" si="44"/>
        <v>0</v>
      </c>
    </row>
    <row r="677" spans="1:17">
      <c r="A677" s="327">
        <v>0</v>
      </c>
      <c r="B677" s="26">
        <v>199448</v>
      </c>
      <c r="C677" s="348" t="s">
        <v>3552</v>
      </c>
      <c r="D677" s="349"/>
      <c r="E677" s="349"/>
      <c r="F677" s="349"/>
      <c r="G677" s="349"/>
      <c r="H677" s="349"/>
      <c r="I677" s="349"/>
      <c r="J677" s="350"/>
      <c r="K677" s="116">
        <v>12.31</v>
      </c>
      <c r="L677" s="17">
        <f t="shared" si="40"/>
        <v>1293</v>
      </c>
      <c r="M677" s="61"/>
      <c r="N677" s="61">
        <f t="shared" si="41"/>
        <v>12.31</v>
      </c>
      <c r="O677" s="62">
        <f t="shared" si="43"/>
        <v>0</v>
      </c>
      <c r="P677" s="61">
        <f t="shared" si="42"/>
        <v>1293</v>
      </c>
      <c r="Q677" s="62">
        <f t="shared" si="44"/>
        <v>0</v>
      </c>
    </row>
    <row r="678" spans="1:17">
      <c r="A678" s="327">
        <v>0</v>
      </c>
      <c r="B678" s="26">
        <v>199455</v>
      </c>
      <c r="C678" s="348" t="s">
        <v>3553</v>
      </c>
      <c r="D678" s="349"/>
      <c r="E678" s="349"/>
      <c r="F678" s="349"/>
      <c r="G678" s="349"/>
      <c r="H678" s="349"/>
      <c r="I678" s="349"/>
      <c r="J678" s="350"/>
      <c r="K678" s="290">
        <v>28.2</v>
      </c>
      <c r="L678" s="17">
        <f t="shared" si="40"/>
        <v>2961</v>
      </c>
      <c r="M678" s="61"/>
      <c r="N678" s="61">
        <f t="shared" si="41"/>
        <v>28.2</v>
      </c>
      <c r="O678" s="62">
        <f t="shared" si="43"/>
        <v>0</v>
      </c>
      <c r="P678" s="61">
        <f t="shared" si="42"/>
        <v>2961</v>
      </c>
      <c r="Q678" s="62">
        <f t="shared" si="44"/>
        <v>0</v>
      </c>
    </row>
    <row r="679" spans="1:17">
      <c r="A679" s="327">
        <v>0</v>
      </c>
      <c r="B679" s="26">
        <v>199463</v>
      </c>
      <c r="C679" s="348" t="s">
        <v>3554</v>
      </c>
      <c r="D679" s="349"/>
      <c r="E679" s="349"/>
      <c r="F679" s="349"/>
      <c r="G679" s="349"/>
      <c r="H679" s="349"/>
      <c r="I679" s="349"/>
      <c r="J679" s="350"/>
      <c r="K679" s="116">
        <v>12.01</v>
      </c>
      <c r="L679" s="17">
        <f t="shared" si="40"/>
        <v>1261</v>
      </c>
      <c r="M679" s="61"/>
      <c r="N679" s="61">
        <f t="shared" si="41"/>
        <v>12.01</v>
      </c>
      <c r="O679" s="62">
        <f t="shared" si="43"/>
        <v>0</v>
      </c>
      <c r="P679" s="61">
        <f t="shared" si="42"/>
        <v>1261</v>
      </c>
      <c r="Q679" s="62">
        <f t="shared" si="44"/>
        <v>0</v>
      </c>
    </row>
    <row r="680" spans="1:17">
      <c r="A680" s="327">
        <v>0</v>
      </c>
      <c r="B680" s="26">
        <v>199471</v>
      </c>
      <c r="C680" s="348" t="s">
        <v>3555</v>
      </c>
      <c r="D680" s="349"/>
      <c r="E680" s="349"/>
      <c r="F680" s="349"/>
      <c r="G680" s="349"/>
      <c r="H680" s="349"/>
      <c r="I680" s="349"/>
      <c r="J680" s="350"/>
      <c r="K680" s="116">
        <v>8.68</v>
      </c>
      <c r="L680" s="17">
        <f t="shared" si="40"/>
        <v>911</v>
      </c>
      <c r="M680" s="61"/>
      <c r="N680" s="61">
        <f t="shared" si="41"/>
        <v>8.68</v>
      </c>
      <c r="O680" s="62">
        <f t="shared" si="43"/>
        <v>0</v>
      </c>
      <c r="P680" s="61">
        <f t="shared" si="42"/>
        <v>911</v>
      </c>
      <c r="Q680" s="62">
        <f t="shared" si="44"/>
        <v>0</v>
      </c>
    </row>
    <row r="681" spans="1:17">
      <c r="A681" s="327">
        <v>0</v>
      </c>
      <c r="B681" s="26">
        <v>200162</v>
      </c>
      <c r="C681" s="348" t="s">
        <v>3556</v>
      </c>
      <c r="D681" s="349"/>
      <c r="E681" s="349"/>
      <c r="F681" s="349"/>
      <c r="G681" s="349"/>
      <c r="H681" s="349"/>
      <c r="I681" s="349"/>
      <c r="J681" s="350"/>
      <c r="K681" s="290">
        <v>38.6</v>
      </c>
      <c r="L681" s="17">
        <f t="shared" si="40"/>
        <v>4053</v>
      </c>
      <c r="M681" s="61"/>
      <c r="N681" s="61">
        <f t="shared" si="41"/>
        <v>38.6</v>
      </c>
      <c r="O681" s="62">
        <f t="shared" si="43"/>
        <v>0</v>
      </c>
      <c r="P681" s="61">
        <f t="shared" si="42"/>
        <v>4053</v>
      </c>
      <c r="Q681" s="62">
        <f t="shared" si="44"/>
        <v>0</v>
      </c>
    </row>
    <row r="682" spans="1:17">
      <c r="A682" s="327">
        <v>0</v>
      </c>
      <c r="B682" s="26">
        <v>200246</v>
      </c>
      <c r="C682" s="348" t="s">
        <v>3557</v>
      </c>
      <c r="D682" s="349"/>
      <c r="E682" s="349"/>
      <c r="F682" s="349"/>
      <c r="G682" s="349"/>
      <c r="H682" s="349"/>
      <c r="I682" s="349"/>
      <c r="J682" s="350"/>
      <c r="K682" s="290">
        <v>65.7</v>
      </c>
      <c r="L682" s="17">
        <f t="shared" si="40"/>
        <v>6899</v>
      </c>
      <c r="M682" s="61"/>
      <c r="N682" s="61">
        <f t="shared" si="41"/>
        <v>65.7</v>
      </c>
      <c r="O682" s="62">
        <f t="shared" si="43"/>
        <v>0</v>
      </c>
      <c r="P682" s="61">
        <f t="shared" si="42"/>
        <v>6899</v>
      </c>
      <c r="Q682" s="62">
        <f t="shared" si="44"/>
        <v>0</v>
      </c>
    </row>
    <row r="683" spans="1:17">
      <c r="A683" s="327">
        <v>0</v>
      </c>
      <c r="B683" s="26">
        <v>200907</v>
      </c>
      <c r="C683" s="348" t="s">
        <v>3558</v>
      </c>
      <c r="D683" s="349"/>
      <c r="E683" s="349"/>
      <c r="F683" s="349"/>
      <c r="G683" s="349"/>
      <c r="H683" s="349"/>
      <c r="I683" s="349"/>
      <c r="J683" s="350"/>
      <c r="K683" s="290">
        <v>50.9</v>
      </c>
      <c r="L683" s="17">
        <f t="shared" si="40"/>
        <v>5345</v>
      </c>
      <c r="M683" s="61"/>
      <c r="N683" s="61">
        <f t="shared" si="41"/>
        <v>50.9</v>
      </c>
      <c r="O683" s="62">
        <f t="shared" si="43"/>
        <v>0</v>
      </c>
      <c r="P683" s="61">
        <f t="shared" si="42"/>
        <v>5345</v>
      </c>
      <c r="Q683" s="62">
        <f t="shared" si="44"/>
        <v>0</v>
      </c>
    </row>
    <row r="684" spans="1:17">
      <c r="A684" s="327">
        <v>0</v>
      </c>
      <c r="B684" s="26">
        <v>201467</v>
      </c>
      <c r="C684" s="348" t="s">
        <v>3559</v>
      </c>
      <c r="D684" s="349"/>
      <c r="E684" s="349"/>
      <c r="F684" s="349"/>
      <c r="G684" s="349"/>
      <c r="H684" s="349"/>
      <c r="I684" s="349"/>
      <c r="J684" s="350"/>
      <c r="K684" s="290">
        <v>26.2</v>
      </c>
      <c r="L684" s="17">
        <f t="shared" si="40"/>
        <v>2751</v>
      </c>
      <c r="M684" s="61"/>
      <c r="N684" s="61">
        <f t="shared" si="41"/>
        <v>26.2</v>
      </c>
      <c r="O684" s="62">
        <f t="shared" si="43"/>
        <v>0</v>
      </c>
      <c r="P684" s="61">
        <f t="shared" si="42"/>
        <v>2751</v>
      </c>
      <c r="Q684" s="62">
        <f t="shared" si="44"/>
        <v>0</v>
      </c>
    </row>
    <row r="685" spans="1:17">
      <c r="A685" s="327">
        <v>0</v>
      </c>
      <c r="B685" s="26">
        <v>50807</v>
      </c>
      <c r="C685" s="348" t="s">
        <v>3560</v>
      </c>
      <c r="D685" s="349"/>
      <c r="E685" s="349"/>
      <c r="F685" s="349"/>
      <c r="G685" s="349"/>
      <c r="H685" s="349"/>
      <c r="I685" s="349"/>
      <c r="J685" s="350"/>
      <c r="K685" s="290">
        <v>19</v>
      </c>
      <c r="L685" s="17">
        <f t="shared" si="40"/>
        <v>1995</v>
      </c>
      <c r="M685" s="61"/>
      <c r="N685" s="61">
        <f t="shared" si="41"/>
        <v>19</v>
      </c>
      <c r="O685" s="62">
        <f t="shared" si="43"/>
        <v>0</v>
      </c>
      <c r="P685" s="61">
        <f t="shared" si="42"/>
        <v>1995</v>
      </c>
      <c r="Q685" s="62">
        <f t="shared" si="44"/>
        <v>0</v>
      </c>
    </row>
    <row r="686" spans="1:17">
      <c r="A686" s="327">
        <v>0</v>
      </c>
      <c r="B686" s="26">
        <v>44644</v>
      </c>
      <c r="C686" s="348" t="s">
        <v>3561</v>
      </c>
      <c r="D686" s="349"/>
      <c r="E686" s="349"/>
      <c r="F686" s="349"/>
      <c r="G686" s="349"/>
      <c r="H686" s="349"/>
      <c r="I686" s="349"/>
      <c r="J686" s="350"/>
      <c r="K686" s="116">
        <v>9.6999999999999993</v>
      </c>
      <c r="L686" s="17">
        <f t="shared" si="40"/>
        <v>1019</v>
      </c>
      <c r="M686" s="61"/>
      <c r="N686" s="61">
        <f t="shared" si="41"/>
        <v>9.6999999999999993</v>
      </c>
      <c r="O686" s="62">
        <f t="shared" si="43"/>
        <v>0</v>
      </c>
      <c r="P686" s="61">
        <f t="shared" si="42"/>
        <v>1019</v>
      </c>
      <c r="Q686" s="62">
        <f t="shared" si="44"/>
        <v>0</v>
      </c>
    </row>
    <row r="687" spans="1:17">
      <c r="A687" s="327">
        <v>0</v>
      </c>
      <c r="B687" s="26">
        <v>44669</v>
      </c>
      <c r="C687" s="348" t="s">
        <v>3562</v>
      </c>
      <c r="D687" s="349"/>
      <c r="E687" s="349"/>
      <c r="F687" s="349"/>
      <c r="G687" s="349"/>
      <c r="H687" s="349"/>
      <c r="I687" s="349"/>
      <c r="J687" s="350"/>
      <c r="K687" s="116">
        <v>4.63</v>
      </c>
      <c r="L687" s="17">
        <f t="shared" si="40"/>
        <v>486</v>
      </c>
      <c r="M687" s="61"/>
      <c r="N687" s="61">
        <f t="shared" si="41"/>
        <v>4.63</v>
      </c>
      <c r="O687" s="62">
        <f t="shared" si="43"/>
        <v>0</v>
      </c>
      <c r="P687" s="61">
        <f t="shared" si="42"/>
        <v>486</v>
      </c>
      <c r="Q687" s="62">
        <f t="shared" si="44"/>
        <v>0</v>
      </c>
    </row>
    <row r="688" spans="1:17">
      <c r="A688" s="327">
        <v>0</v>
      </c>
      <c r="B688" s="26">
        <v>44735</v>
      </c>
      <c r="C688" s="348" t="s">
        <v>3563</v>
      </c>
      <c r="D688" s="349"/>
      <c r="E688" s="349"/>
      <c r="F688" s="349"/>
      <c r="G688" s="349"/>
      <c r="H688" s="349"/>
      <c r="I688" s="349"/>
      <c r="J688" s="350"/>
      <c r="K688" s="116">
        <v>3.91</v>
      </c>
      <c r="L688" s="17">
        <f t="shared" si="40"/>
        <v>411</v>
      </c>
      <c r="M688" s="61"/>
      <c r="N688" s="61">
        <f t="shared" si="41"/>
        <v>3.91</v>
      </c>
      <c r="O688" s="62">
        <f t="shared" si="43"/>
        <v>0</v>
      </c>
      <c r="P688" s="61">
        <f t="shared" si="42"/>
        <v>411</v>
      </c>
      <c r="Q688" s="62">
        <f t="shared" si="44"/>
        <v>0</v>
      </c>
    </row>
    <row r="689" spans="1:17">
      <c r="A689" s="327">
        <v>0</v>
      </c>
      <c r="B689" s="26">
        <v>44792</v>
      </c>
      <c r="C689" s="348" t="s">
        <v>3564</v>
      </c>
      <c r="D689" s="349"/>
      <c r="E689" s="349"/>
      <c r="F689" s="349"/>
      <c r="G689" s="349"/>
      <c r="H689" s="349"/>
      <c r="I689" s="349"/>
      <c r="J689" s="350"/>
      <c r="K689" s="290">
        <v>59.3</v>
      </c>
      <c r="L689" s="17">
        <f t="shared" si="40"/>
        <v>6227</v>
      </c>
      <c r="M689" s="61"/>
      <c r="N689" s="61">
        <f t="shared" si="41"/>
        <v>59.3</v>
      </c>
      <c r="O689" s="62">
        <f t="shared" si="43"/>
        <v>0</v>
      </c>
      <c r="P689" s="61">
        <f t="shared" si="42"/>
        <v>6227</v>
      </c>
      <c r="Q689" s="62">
        <f t="shared" si="44"/>
        <v>0</v>
      </c>
    </row>
    <row r="690" spans="1:17">
      <c r="A690" s="327">
        <v>0</v>
      </c>
      <c r="B690" s="26">
        <v>44818</v>
      </c>
      <c r="C690" s="348" t="s">
        <v>3565</v>
      </c>
      <c r="D690" s="349"/>
      <c r="E690" s="349"/>
      <c r="F690" s="349"/>
      <c r="G690" s="349"/>
      <c r="H690" s="349"/>
      <c r="I690" s="349"/>
      <c r="J690" s="350"/>
      <c r="K690" s="116">
        <v>4.63</v>
      </c>
      <c r="L690" s="17">
        <f t="shared" si="40"/>
        <v>486</v>
      </c>
      <c r="M690" s="61"/>
      <c r="N690" s="61">
        <f t="shared" si="41"/>
        <v>4.63</v>
      </c>
      <c r="O690" s="62">
        <f t="shared" si="43"/>
        <v>0</v>
      </c>
      <c r="P690" s="61">
        <f t="shared" si="42"/>
        <v>486</v>
      </c>
      <c r="Q690" s="62">
        <f t="shared" si="44"/>
        <v>0</v>
      </c>
    </row>
    <row r="691" spans="1:17">
      <c r="A691" s="327">
        <v>0</v>
      </c>
      <c r="B691" s="26">
        <v>44826</v>
      </c>
      <c r="C691" s="348" t="s">
        <v>3566</v>
      </c>
      <c r="D691" s="349"/>
      <c r="E691" s="349"/>
      <c r="F691" s="349"/>
      <c r="G691" s="349"/>
      <c r="H691" s="349"/>
      <c r="I691" s="349"/>
      <c r="J691" s="350"/>
      <c r="K691" s="116">
        <v>10.85</v>
      </c>
      <c r="L691" s="17">
        <f t="shared" si="40"/>
        <v>1139</v>
      </c>
      <c r="M691" s="61"/>
      <c r="N691" s="61">
        <f t="shared" si="41"/>
        <v>10.85</v>
      </c>
      <c r="O691" s="62">
        <f t="shared" si="43"/>
        <v>0</v>
      </c>
      <c r="P691" s="61">
        <f t="shared" si="42"/>
        <v>1139</v>
      </c>
      <c r="Q691" s="62">
        <f t="shared" si="44"/>
        <v>0</v>
      </c>
    </row>
    <row r="692" spans="1:17">
      <c r="A692" s="327">
        <v>0</v>
      </c>
      <c r="B692" s="26">
        <v>44834</v>
      </c>
      <c r="C692" s="348" t="s">
        <v>3567</v>
      </c>
      <c r="D692" s="349"/>
      <c r="E692" s="349"/>
      <c r="F692" s="349"/>
      <c r="G692" s="349"/>
      <c r="H692" s="349"/>
      <c r="I692" s="349"/>
      <c r="J692" s="350"/>
      <c r="K692" s="116">
        <v>5.64</v>
      </c>
      <c r="L692" s="17">
        <f t="shared" si="40"/>
        <v>592</v>
      </c>
      <c r="M692" s="61"/>
      <c r="N692" s="61">
        <f t="shared" si="41"/>
        <v>5.64</v>
      </c>
      <c r="O692" s="62">
        <f t="shared" si="43"/>
        <v>0</v>
      </c>
      <c r="P692" s="61">
        <f t="shared" si="42"/>
        <v>592</v>
      </c>
      <c r="Q692" s="62">
        <f t="shared" si="44"/>
        <v>0</v>
      </c>
    </row>
    <row r="693" spans="1:17">
      <c r="A693" s="327">
        <v>0</v>
      </c>
      <c r="B693" s="26">
        <v>50658</v>
      </c>
      <c r="C693" s="348" t="s">
        <v>3568</v>
      </c>
      <c r="D693" s="349"/>
      <c r="E693" s="349"/>
      <c r="F693" s="349"/>
      <c r="G693" s="349"/>
      <c r="H693" s="349"/>
      <c r="I693" s="349"/>
      <c r="J693" s="350"/>
      <c r="K693" s="290">
        <v>30.1</v>
      </c>
      <c r="L693" s="17">
        <f t="shared" si="40"/>
        <v>3161</v>
      </c>
      <c r="M693" s="61"/>
      <c r="N693" s="61">
        <f t="shared" si="41"/>
        <v>30.1</v>
      </c>
      <c r="O693" s="62">
        <f t="shared" si="43"/>
        <v>0</v>
      </c>
      <c r="P693" s="61">
        <f t="shared" si="42"/>
        <v>3161</v>
      </c>
      <c r="Q693" s="62">
        <f t="shared" si="44"/>
        <v>0</v>
      </c>
    </row>
    <row r="694" spans="1:17">
      <c r="A694" s="327">
        <v>0</v>
      </c>
      <c r="B694" s="26">
        <v>58875</v>
      </c>
      <c r="C694" s="348" t="s">
        <v>3569</v>
      </c>
      <c r="D694" s="349"/>
      <c r="E694" s="349"/>
      <c r="F694" s="349"/>
      <c r="G694" s="349"/>
      <c r="H694" s="349"/>
      <c r="I694" s="349"/>
      <c r="J694" s="350"/>
      <c r="K694" s="290">
        <v>37.6</v>
      </c>
      <c r="L694" s="17">
        <f t="shared" si="40"/>
        <v>3948</v>
      </c>
      <c r="M694" s="61"/>
      <c r="N694" s="61">
        <f t="shared" si="41"/>
        <v>37.6</v>
      </c>
      <c r="O694" s="62">
        <f t="shared" si="43"/>
        <v>0</v>
      </c>
      <c r="P694" s="61">
        <f t="shared" si="42"/>
        <v>3948</v>
      </c>
      <c r="Q694" s="62">
        <f t="shared" si="44"/>
        <v>0</v>
      </c>
    </row>
    <row r="695" spans="1:17">
      <c r="A695" s="327">
        <v>0</v>
      </c>
      <c r="B695" s="26">
        <v>64972</v>
      </c>
      <c r="C695" s="348" t="s">
        <v>3570</v>
      </c>
      <c r="D695" s="349"/>
      <c r="E695" s="349"/>
      <c r="F695" s="349"/>
      <c r="G695" s="349"/>
      <c r="H695" s="349"/>
      <c r="I695" s="349"/>
      <c r="J695" s="350"/>
      <c r="K695" s="116">
        <v>3.91</v>
      </c>
      <c r="L695" s="17">
        <f t="shared" si="40"/>
        <v>411</v>
      </c>
      <c r="M695" s="61"/>
      <c r="N695" s="61">
        <f t="shared" si="41"/>
        <v>3.91</v>
      </c>
      <c r="O695" s="62">
        <f t="shared" si="43"/>
        <v>0</v>
      </c>
      <c r="P695" s="61">
        <f t="shared" si="42"/>
        <v>411</v>
      </c>
      <c r="Q695" s="62">
        <f t="shared" si="44"/>
        <v>0</v>
      </c>
    </row>
    <row r="696" spans="1:17">
      <c r="A696" s="327">
        <v>0</v>
      </c>
      <c r="B696" s="26">
        <v>70458</v>
      </c>
      <c r="C696" s="348" t="s">
        <v>3571</v>
      </c>
      <c r="D696" s="349"/>
      <c r="E696" s="349"/>
      <c r="F696" s="349"/>
      <c r="G696" s="349"/>
      <c r="H696" s="349"/>
      <c r="I696" s="349"/>
      <c r="J696" s="350"/>
      <c r="K696" s="116">
        <v>3.91</v>
      </c>
      <c r="L696" s="17">
        <f t="shared" si="40"/>
        <v>411</v>
      </c>
      <c r="M696" s="61"/>
      <c r="N696" s="61">
        <f t="shared" si="41"/>
        <v>3.91</v>
      </c>
      <c r="O696" s="62">
        <f t="shared" si="43"/>
        <v>0</v>
      </c>
      <c r="P696" s="61">
        <f t="shared" si="42"/>
        <v>411</v>
      </c>
      <c r="Q696" s="62">
        <f t="shared" si="44"/>
        <v>0</v>
      </c>
    </row>
    <row r="697" spans="1:17">
      <c r="A697" s="327">
        <v>0</v>
      </c>
      <c r="B697" s="26">
        <v>79905</v>
      </c>
      <c r="C697" s="348" t="s">
        <v>3572</v>
      </c>
      <c r="D697" s="349"/>
      <c r="E697" s="349"/>
      <c r="F697" s="349"/>
      <c r="G697" s="349"/>
      <c r="H697" s="349"/>
      <c r="I697" s="349"/>
      <c r="J697" s="350"/>
      <c r="K697" s="290">
        <v>19</v>
      </c>
      <c r="L697" s="17">
        <f t="shared" si="40"/>
        <v>1995</v>
      </c>
      <c r="M697" s="61"/>
      <c r="N697" s="61">
        <f t="shared" si="41"/>
        <v>19</v>
      </c>
      <c r="O697" s="62">
        <f t="shared" si="43"/>
        <v>0</v>
      </c>
      <c r="P697" s="61">
        <f t="shared" si="42"/>
        <v>1995</v>
      </c>
      <c r="Q697" s="62">
        <f t="shared" si="44"/>
        <v>0</v>
      </c>
    </row>
    <row r="698" spans="1:17">
      <c r="A698" s="327">
        <v>0</v>
      </c>
      <c r="B698" s="26">
        <v>95448</v>
      </c>
      <c r="C698" s="348" t="s">
        <v>3573</v>
      </c>
      <c r="D698" s="349"/>
      <c r="E698" s="349"/>
      <c r="F698" s="349"/>
      <c r="G698" s="349"/>
      <c r="H698" s="349"/>
      <c r="I698" s="349"/>
      <c r="J698" s="350"/>
      <c r="K698" s="290">
        <v>25</v>
      </c>
      <c r="L698" s="17">
        <f t="shared" si="40"/>
        <v>2625</v>
      </c>
      <c r="M698" s="61"/>
      <c r="N698" s="61">
        <f t="shared" si="41"/>
        <v>25</v>
      </c>
      <c r="O698" s="62">
        <f t="shared" si="43"/>
        <v>0</v>
      </c>
      <c r="P698" s="61">
        <f t="shared" si="42"/>
        <v>2625</v>
      </c>
      <c r="Q698" s="62">
        <f t="shared" si="44"/>
        <v>0</v>
      </c>
    </row>
    <row r="699" spans="1:17">
      <c r="A699" s="327">
        <v>0</v>
      </c>
      <c r="B699" s="26">
        <v>95489</v>
      </c>
      <c r="C699" s="348" t="s">
        <v>3574</v>
      </c>
      <c r="D699" s="349"/>
      <c r="E699" s="349"/>
      <c r="F699" s="349"/>
      <c r="G699" s="349"/>
      <c r="H699" s="349"/>
      <c r="I699" s="349"/>
      <c r="J699" s="350"/>
      <c r="K699" s="290">
        <v>29.8</v>
      </c>
      <c r="L699" s="17">
        <f t="shared" si="40"/>
        <v>3129</v>
      </c>
      <c r="M699" s="61"/>
      <c r="N699" s="61">
        <f t="shared" si="41"/>
        <v>29.8</v>
      </c>
      <c r="O699" s="62">
        <f t="shared" si="43"/>
        <v>0</v>
      </c>
      <c r="P699" s="61">
        <f t="shared" si="42"/>
        <v>3129</v>
      </c>
      <c r="Q699" s="62">
        <f t="shared" si="44"/>
        <v>0</v>
      </c>
    </row>
    <row r="700" spans="1:17">
      <c r="A700" s="327">
        <v>0</v>
      </c>
      <c r="B700" s="26">
        <v>50815</v>
      </c>
      <c r="C700" s="348" t="s">
        <v>3575</v>
      </c>
      <c r="D700" s="349"/>
      <c r="E700" s="349"/>
      <c r="F700" s="349"/>
      <c r="G700" s="349"/>
      <c r="H700" s="349"/>
      <c r="I700" s="349"/>
      <c r="J700" s="350"/>
      <c r="K700" s="17">
        <v>111</v>
      </c>
      <c r="L700" s="17">
        <f t="shared" si="40"/>
        <v>11655</v>
      </c>
      <c r="M700" s="61"/>
      <c r="N700" s="61">
        <f t="shared" si="41"/>
        <v>111</v>
      </c>
      <c r="O700" s="62">
        <f t="shared" si="43"/>
        <v>0</v>
      </c>
      <c r="P700" s="61">
        <f t="shared" si="42"/>
        <v>11655</v>
      </c>
      <c r="Q700" s="62">
        <f t="shared" si="44"/>
        <v>0</v>
      </c>
    </row>
    <row r="701" spans="1:17">
      <c r="A701" s="327">
        <v>0</v>
      </c>
      <c r="B701" s="26">
        <v>124164</v>
      </c>
      <c r="C701" s="348" t="s">
        <v>3576</v>
      </c>
      <c r="D701" s="349"/>
      <c r="E701" s="349"/>
      <c r="F701" s="349"/>
      <c r="G701" s="349"/>
      <c r="H701" s="349"/>
      <c r="I701" s="349"/>
      <c r="J701" s="350"/>
      <c r="K701" s="290">
        <v>20.7</v>
      </c>
      <c r="L701" s="17">
        <f t="shared" si="40"/>
        <v>2174</v>
      </c>
      <c r="M701" s="61"/>
      <c r="N701" s="61">
        <f t="shared" si="41"/>
        <v>20.7</v>
      </c>
      <c r="O701" s="62">
        <f t="shared" si="43"/>
        <v>0</v>
      </c>
      <c r="P701" s="61">
        <f t="shared" si="42"/>
        <v>2174</v>
      </c>
      <c r="Q701" s="62">
        <f t="shared" si="44"/>
        <v>0</v>
      </c>
    </row>
    <row r="702" spans="1:17">
      <c r="A702" s="327">
        <v>0</v>
      </c>
      <c r="B702" s="26">
        <v>124750</v>
      </c>
      <c r="C702" s="348" t="s">
        <v>3577</v>
      </c>
      <c r="D702" s="349"/>
      <c r="E702" s="349"/>
      <c r="F702" s="349"/>
      <c r="G702" s="349"/>
      <c r="H702" s="349"/>
      <c r="I702" s="349"/>
      <c r="J702" s="350"/>
      <c r="K702" s="116">
        <v>5.21</v>
      </c>
      <c r="L702" s="17">
        <f t="shared" si="40"/>
        <v>547</v>
      </c>
      <c r="M702" s="61"/>
      <c r="N702" s="61">
        <f t="shared" si="41"/>
        <v>5.21</v>
      </c>
      <c r="O702" s="62">
        <f t="shared" si="43"/>
        <v>0</v>
      </c>
      <c r="P702" s="61">
        <f t="shared" si="42"/>
        <v>547</v>
      </c>
      <c r="Q702" s="62">
        <f t="shared" si="44"/>
        <v>0</v>
      </c>
    </row>
    <row r="703" spans="1:17">
      <c r="A703" s="327">
        <v>0</v>
      </c>
      <c r="B703" s="26">
        <v>125146</v>
      </c>
      <c r="C703" s="348" t="s">
        <v>3578</v>
      </c>
      <c r="D703" s="349"/>
      <c r="E703" s="349"/>
      <c r="F703" s="349"/>
      <c r="G703" s="349"/>
      <c r="H703" s="349"/>
      <c r="I703" s="349"/>
      <c r="J703" s="350"/>
      <c r="K703" s="290">
        <v>20</v>
      </c>
      <c r="L703" s="17">
        <f t="shared" si="40"/>
        <v>2100</v>
      </c>
      <c r="M703" s="61"/>
      <c r="N703" s="61">
        <f t="shared" si="41"/>
        <v>20</v>
      </c>
      <c r="O703" s="62">
        <f t="shared" si="43"/>
        <v>0</v>
      </c>
      <c r="P703" s="61">
        <f t="shared" si="42"/>
        <v>2100</v>
      </c>
      <c r="Q703" s="62">
        <f t="shared" si="44"/>
        <v>0</v>
      </c>
    </row>
    <row r="704" spans="1:17">
      <c r="A704" s="327">
        <v>0</v>
      </c>
      <c r="B704" s="26">
        <v>125351</v>
      </c>
      <c r="C704" s="348" t="s">
        <v>3579</v>
      </c>
      <c r="D704" s="349"/>
      <c r="E704" s="349"/>
      <c r="F704" s="349"/>
      <c r="G704" s="349"/>
      <c r="H704" s="349"/>
      <c r="I704" s="349"/>
      <c r="J704" s="350"/>
      <c r="K704" s="290">
        <v>62.8</v>
      </c>
      <c r="L704" s="17">
        <f t="shared" si="40"/>
        <v>6594</v>
      </c>
      <c r="M704" s="61"/>
      <c r="N704" s="61">
        <f t="shared" si="41"/>
        <v>62.8</v>
      </c>
      <c r="O704" s="62">
        <f t="shared" si="43"/>
        <v>0</v>
      </c>
      <c r="P704" s="61">
        <f t="shared" si="42"/>
        <v>6594</v>
      </c>
      <c r="Q704" s="62">
        <f t="shared" si="44"/>
        <v>0</v>
      </c>
    </row>
    <row r="705" spans="1:17">
      <c r="A705" s="327">
        <v>0</v>
      </c>
      <c r="B705" s="26">
        <v>125856</v>
      </c>
      <c r="C705" s="348" t="s">
        <v>3580</v>
      </c>
      <c r="D705" s="349"/>
      <c r="E705" s="349"/>
      <c r="F705" s="349"/>
      <c r="G705" s="349"/>
      <c r="H705" s="349"/>
      <c r="I705" s="349"/>
      <c r="J705" s="350"/>
      <c r="K705" s="290">
        <v>31.7</v>
      </c>
      <c r="L705" s="17">
        <f t="shared" si="40"/>
        <v>3329</v>
      </c>
      <c r="M705" s="61"/>
      <c r="N705" s="61">
        <f t="shared" si="41"/>
        <v>31.7</v>
      </c>
      <c r="O705" s="62">
        <f t="shared" si="43"/>
        <v>0</v>
      </c>
      <c r="P705" s="61">
        <f t="shared" si="42"/>
        <v>3329</v>
      </c>
      <c r="Q705" s="62">
        <f t="shared" si="44"/>
        <v>0</v>
      </c>
    </row>
    <row r="706" spans="1:17">
      <c r="A706" s="327">
        <v>0</v>
      </c>
      <c r="B706" s="26">
        <v>126276</v>
      </c>
      <c r="C706" s="348" t="s">
        <v>3581</v>
      </c>
      <c r="D706" s="349"/>
      <c r="E706" s="349"/>
      <c r="F706" s="349"/>
      <c r="G706" s="349"/>
      <c r="H706" s="349"/>
      <c r="I706" s="349"/>
      <c r="J706" s="350"/>
      <c r="K706" s="290">
        <v>28.1</v>
      </c>
      <c r="L706" s="17">
        <f t="shared" si="40"/>
        <v>2951</v>
      </c>
      <c r="M706" s="61"/>
      <c r="N706" s="61">
        <f t="shared" si="41"/>
        <v>28.1</v>
      </c>
      <c r="O706" s="62">
        <f t="shared" si="43"/>
        <v>0</v>
      </c>
      <c r="P706" s="61">
        <f t="shared" si="42"/>
        <v>2951</v>
      </c>
      <c r="Q706" s="62">
        <f t="shared" si="44"/>
        <v>0</v>
      </c>
    </row>
    <row r="707" spans="1:17">
      <c r="A707" s="327">
        <v>0</v>
      </c>
      <c r="B707" s="26">
        <v>126284</v>
      </c>
      <c r="C707" s="348" t="s">
        <v>3582</v>
      </c>
      <c r="D707" s="349"/>
      <c r="E707" s="349"/>
      <c r="F707" s="349"/>
      <c r="G707" s="349"/>
      <c r="H707" s="349"/>
      <c r="I707" s="349"/>
      <c r="J707" s="350"/>
      <c r="K707" s="17">
        <v>112</v>
      </c>
      <c r="L707" s="17">
        <f t="shared" si="40"/>
        <v>11760</v>
      </c>
      <c r="M707" s="61"/>
      <c r="N707" s="61">
        <f t="shared" si="41"/>
        <v>112</v>
      </c>
      <c r="O707" s="62">
        <f t="shared" si="43"/>
        <v>0</v>
      </c>
      <c r="P707" s="61">
        <f t="shared" si="42"/>
        <v>11760</v>
      </c>
      <c r="Q707" s="62">
        <f t="shared" si="44"/>
        <v>0</v>
      </c>
    </row>
    <row r="708" spans="1:17">
      <c r="A708" s="327">
        <v>0</v>
      </c>
      <c r="B708" s="26">
        <v>126292</v>
      </c>
      <c r="C708" s="348" t="s">
        <v>3583</v>
      </c>
      <c r="D708" s="349"/>
      <c r="E708" s="349"/>
      <c r="F708" s="349"/>
      <c r="G708" s="349"/>
      <c r="H708" s="349"/>
      <c r="I708" s="349"/>
      <c r="J708" s="350"/>
      <c r="K708" s="290">
        <v>21.7</v>
      </c>
      <c r="L708" s="17">
        <f t="shared" si="40"/>
        <v>2279</v>
      </c>
      <c r="M708" s="61"/>
      <c r="N708" s="61">
        <f t="shared" si="41"/>
        <v>21.7</v>
      </c>
      <c r="O708" s="62">
        <f t="shared" si="43"/>
        <v>0</v>
      </c>
      <c r="P708" s="61">
        <f t="shared" si="42"/>
        <v>2279</v>
      </c>
      <c r="Q708" s="62">
        <f t="shared" si="44"/>
        <v>0</v>
      </c>
    </row>
    <row r="709" spans="1:17">
      <c r="A709" s="327">
        <v>0</v>
      </c>
      <c r="B709" s="26">
        <v>127399</v>
      </c>
      <c r="C709" s="348" t="s">
        <v>3584</v>
      </c>
      <c r="D709" s="349"/>
      <c r="E709" s="349"/>
      <c r="F709" s="349"/>
      <c r="G709" s="349"/>
      <c r="H709" s="349"/>
      <c r="I709" s="349"/>
      <c r="J709" s="350"/>
      <c r="K709" s="290">
        <v>29.5</v>
      </c>
      <c r="L709" s="17">
        <f t="shared" si="40"/>
        <v>3098</v>
      </c>
      <c r="M709" s="61"/>
      <c r="N709" s="61">
        <f t="shared" si="41"/>
        <v>29.5</v>
      </c>
      <c r="O709" s="62">
        <f t="shared" si="43"/>
        <v>0</v>
      </c>
      <c r="P709" s="61">
        <f t="shared" si="42"/>
        <v>3098</v>
      </c>
      <c r="Q709" s="62">
        <f t="shared" si="44"/>
        <v>0</v>
      </c>
    </row>
    <row r="710" spans="1:17">
      <c r="A710" s="327">
        <v>0</v>
      </c>
      <c r="B710" s="26">
        <v>166371</v>
      </c>
      <c r="C710" s="348" t="s">
        <v>3585</v>
      </c>
      <c r="D710" s="349"/>
      <c r="E710" s="349"/>
      <c r="F710" s="349"/>
      <c r="G710" s="349"/>
      <c r="H710" s="349"/>
      <c r="I710" s="349"/>
      <c r="J710" s="350"/>
      <c r="K710" s="290">
        <v>55.6</v>
      </c>
      <c r="L710" s="17">
        <f t="shared" si="40"/>
        <v>5838</v>
      </c>
      <c r="M710" s="61"/>
      <c r="N710" s="61">
        <f t="shared" si="41"/>
        <v>55.6</v>
      </c>
      <c r="O710" s="62">
        <f t="shared" si="43"/>
        <v>0</v>
      </c>
      <c r="P710" s="61">
        <f t="shared" si="42"/>
        <v>5838</v>
      </c>
      <c r="Q710" s="62">
        <f t="shared" si="44"/>
        <v>0</v>
      </c>
    </row>
    <row r="711" spans="1:17">
      <c r="A711" s="327">
        <v>0</v>
      </c>
      <c r="B711" s="26">
        <v>91140</v>
      </c>
      <c r="C711" s="348" t="s">
        <v>3587</v>
      </c>
      <c r="D711" s="349"/>
      <c r="E711" s="349"/>
      <c r="F711" s="349"/>
      <c r="G711" s="349"/>
      <c r="H711" s="349"/>
      <c r="I711" s="349"/>
      <c r="J711" s="350"/>
      <c r="K711" s="17">
        <v>500</v>
      </c>
      <c r="L711" s="17">
        <f t="shared" si="40"/>
        <v>52500</v>
      </c>
      <c r="M711" s="61"/>
      <c r="N711" s="61">
        <f t="shared" si="41"/>
        <v>500</v>
      </c>
      <c r="O711" s="62">
        <f t="shared" si="43"/>
        <v>0</v>
      </c>
      <c r="P711" s="61">
        <f t="shared" si="42"/>
        <v>52500</v>
      </c>
      <c r="Q711" s="62">
        <f t="shared" si="44"/>
        <v>0</v>
      </c>
    </row>
    <row r="712" spans="1:17">
      <c r="A712" s="327">
        <v>0</v>
      </c>
      <c r="B712" s="26">
        <v>91157</v>
      </c>
      <c r="C712" s="348" t="s">
        <v>3588</v>
      </c>
      <c r="D712" s="349"/>
      <c r="E712" s="349"/>
      <c r="F712" s="349"/>
      <c r="G712" s="349"/>
      <c r="H712" s="349"/>
      <c r="I712" s="349"/>
      <c r="J712" s="350"/>
      <c r="K712" s="17">
        <v>600</v>
      </c>
      <c r="L712" s="17">
        <f t="shared" si="40"/>
        <v>63000</v>
      </c>
      <c r="M712" s="61"/>
      <c r="N712" s="61">
        <f t="shared" si="41"/>
        <v>600</v>
      </c>
      <c r="O712" s="62">
        <f t="shared" si="43"/>
        <v>0</v>
      </c>
      <c r="P712" s="61">
        <f t="shared" si="42"/>
        <v>63000</v>
      </c>
      <c r="Q712" s="62">
        <f t="shared" si="44"/>
        <v>0</v>
      </c>
    </row>
    <row r="713" spans="1:17">
      <c r="A713" s="327">
        <v>0</v>
      </c>
      <c r="B713" s="26">
        <v>92056</v>
      </c>
      <c r="C713" s="348" t="s">
        <v>3589</v>
      </c>
      <c r="D713" s="349"/>
      <c r="E713" s="349"/>
      <c r="F713" s="349"/>
      <c r="G713" s="349"/>
      <c r="H713" s="349"/>
      <c r="I713" s="349"/>
      <c r="J713" s="350"/>
      <c r="K713" s="290">
        <v>50.3</v>
      </c>
      <c r="L713" s="17">
        <f t="shared" ref="L713:L776" si="45">ROUND(K713*Курс_EUR,0)</f>
        <v>5282</v>
      </c>
      <c r="M713" s="61"/>
      <c r="N713" s="61">
        <f t="shared" si="41"/>
        <v>50.3</v>
      </c>
      <c r="O713" s="62">
        <f t="shared" si="43"/>
        <v>0</v>
      </c>
      <c r="P713" s="61">
        <f t="shared" si="42"/>
        <v>5282</v>
      </c>
      <c r="Q713" s="62">
        <f t="shared" si="44"/>
        <v>0</v>
      </c>
    </row>
    <row r="714" spans="1:17">
      <c r="A714" s="327">
        <v>0</v>
      </c>
      <c r="B714" s="26">
        <v>92619</v>
      </c>
      <c r="C714" s="348" t="s">
        <v>3590</v>
      </c>
      <c r="D714" s="349"/>
      <c r="E714" s="349"/>
      <c r="F714" s="349"/>
      <c r="G714" s="349"/>
      <c r="H714" s="349"/>
      <c r="I714" s="349"/>
      <c r="J714" s="350"/>
      <c r="K714" s="290">
        <v>28.2</v>
      </c>
      <c r="L714" s="17">
        <f t="shared" si="45"/>
        <v>2961</v>
      </c>
      <c r="M714" s="61"/>
      <c r="N714" s="61">
        <f t="shared" ref="N714:N777" si="46">K714*(1-Скидка_SATA)</f>
        <v>28.2</v>
      </c>
      <c r="O714" s="62">
        <f t="shared" si="43"/>
        <v>0</v>
      </c>
      <c r="P714" s="61">
        <f t="shared" ref="P714:P777" si="47">L714*(1-Скидка_SATA)</f>
        <v>2961</v>
      </c>
      <c r="Q714" s="62">
        <f t="shared" si="44"/>
        <v>0</v>
      </c>
    </row>
    <row r="715" spans="1:17">
      <c r="A715" s="327">
        <v>0</v>
      </c>
      <c r="B715" s="26">
        <v>92742</v>
      </c>
      <c r="C715" s="348" t="s">
        <v>3591</v>
      </c>
      <c r="D715" s="349"/>
      <c r="E715" s="349"/>
      <c r="F715" s="349"/>
      <c r="G715" s="349"/>
      <c r="H715" s="349"/>
      <c r="I715" s="349"/>
      <c r="J715" s="350"/>
      <c r="K715" s="17">
        <v>86</v>
      </c>
      <c r="L715" s="17">
        <f t="shared" si="45"/>
        <v>9030</v>
      </c>
      <c r="M715" s="61"/>
      <c r="N715" s="61">
        <f t="shared" si="46"/>
        <v>86</v>
      </c>
      <c r="O715" s="62">
        <f t="shared" si="43"/>
        <v>0</v>
      </c>
      <c r="P715" s="61">
        <f t="shared" si="47"/>
        <v>9030</v>
      </c>
      <c r="Q715" s="62">
        <f t="shared" si="44"/>
        <v>0</v>
      </c>
    </row>
    <row r="716" spans="1:17">
      <c r="A716" s="327">
        <v>0</v>
      </c>
      <c r="B716" s="26">
        <v>92767</v>
      </c>
      <c r="C716" s="348" t="s">
        <v>3592</v>
      </c>
      <c r="D716" s="349"/>
      <c r="E716" s="349"/>
      <c r="F716" s="349"/>
      <c r="G716" s="349"/>
      <c r="H716" s="349"/>
      <c r="I716" s="349"/>
      <c r="J716" s="350"/>
      <c r="K716" s="17">
        <v>122</v>
      </c>
      <c r="L716" s="17">
        <f t="shared" si="45"/>
        <v>12810</v>
      </c>
      <c r="M716" s="61"/>
      <c r="N716" s="61">
        <f t="shared" si="46"/>
        <v>122</v>
      </c>
      <c r="O716" s="62">
        <f t="shared" si="43"/>
        <v>0</v>
      </c>
      <c r="P716" s="61">
        <f t="shared" si="47"/>
        <v>12810</v>
      </c>
      <c r="Q716" s="62">
        <f t="shared" si="44"/>
        <v>0</v>
      </c>
    </row>
    <row r="717" spans="1:17">
      <c r="A717" s="327">
        <v>0</v>
      </c>
      <c r="B717" s="26">
        <v>92759</v>
      </c>
      <c r="C717" s="348" t="s">
        <v>3593</v>
      </c>
      <c r="D717" s="349"/>
      <c r="E717" s="349"/>
      <c r="F717" s="349"/>
      <c r="G717" s="349"/>
      <c r="H717" s="349"/>
      <c r="I717" s="349"/>
      <c r="J717" s="350"/>
      <c r="K717" s="17">
        <v>81</v>
      </c>
      <c r="L717" s="17">
        <f t="shared" si="45"/>
        <v>8505</v>
      </c>
      <c r="M717" s="61"/>
      <c r="N717" s="61">
        <f t="shared" si="46"/>
        <v>81</v>
      </c>
      <c r="O717" s="62">
        <f t="shared" si="43"/>
        <v>0</v>
      </c>
      <c r="P717" s="61">
        <f t="shared" si="47"/>
        <v>8505</v>
      </c>
      <c r="Q717" s="62">
        <f t="shared" si="44"/>
        <v>0</v>
      </c>
    </row>
    <row r="718" spans="1:17">
      <c r="A718" s="327">
        <v>0</v>
      </c>
      <c r="B718" s="26">
        <v>93526</v>
      </c>
      <c r="C718" s="348" t="s">
        <v>3594</v>
      </c>
      <c r="D718" s="349"/>
      <c r="E718" s="349"/>
      <c r="F718" s="349"/>
      <c r="G718" s="349"/>
      <c r="H718" s="349"/>
      <c r="I718" s="349"/>
      <c r="J718" s="350"/>
      <c r="K718" s="290">
        <v>50.9</v>
      </c>
      <c r="L718" s="17">
        <f t="shared" si="45"/>
        <v>5345</v>
      </c>
      <c r="M718" s="61"/>
      <c r="N718" s="61">
        <f t="shared" si="46"/>
        <v>50.9</v>
      </c>
      <c r="O718" s="62">
        <f t="shared" si="43"/>
        <v>0</v>
      </c>
      <c r="P718" s="61">
        <f t="shared" si="47"/>
        <v>5345</v>
      </c>
      <c r="Q718" s="62">
        <f t="shared" si="44"/>
        <v>0</v>
      </c>
    </row>
    <row r="719" spans="1:17">
      <c r="A719" s="327">
        <v>0</v>
      </c>
      <c r="B719" s="26">
        <v>93559</v>
      </c>
      <c r="C719" s="348" t="s">
        <v>3595</v>
      </c>
      <c r="D719" s="349"/>
      <c r="E719" s="349"/>
      <c r="F719" s="349"/>
      <c r="G719" s="349"/>
      <c r="H719" s="349"/>
      <c r="I719" s="349"/>
      <c r="J719" s="350"/>
      <c r="K719" s="17">
        <v>77</v>
      </c>
      <c r="L719" s="17">
        <f t="shared" si="45"/>
        <v>8085</v>
      </c>
      <c r="M719" s="61"/>
      <c r="N719" s="61">
        <f t="shared" si="46"/>
        <v>77</v>
      </c>
      <c r="O719" s="62">
        <f t="shared" si="43"/>
        <v>0</v>
      </c>
      <c r="P719" s="61">
        <f t="shared" si="47"/>
        <v>8085</v>
      </c>
      <c r="Q719" s="62">
        <f t="shared" si="44"/>
        <v>0</v>
      </c>
    </row>
    <row r="720" spans="1:17">
      <c r="A720" s="327">
        <v>0</v>
      </c>
      <c r="B720" s="26">
        <v>98509</v>
      </c>
      <c r="C720" s="348" t="s">
        <v>3596</v>
      </c>
      <c r="D720" s="349"/>
      <c r="E720" s="349"/>
      <c r="F720" s="349"/>
      <c r="G720" s="349"/>
      <c r="H720" s="349"/>
      <c r="I720" s="349"/>
      <c r="J720" s="350"/>
      <c r="K720" s="17">
        <v>164</v>
      </c>
      <c r="L720" s="17">
        <f t="shared" si="45"/>
        <v>17220</v>
      </c>
      <c r="M720" s="61"/>
      <c r="N720" s="61">
        <f t="shared" si="46"/>
        <v>164</v>
      </c>
      <c r="O720" s="62">
        <f t="shared" si="43"/>
        <v>0</v>
      </c>
      <c r="P720" s="61">
        <f t="shared" si="47"/>
        <v>17220</v>
      </c>
      <c r="Q720" s="62">
        <f t="shared" si="44"/>
        <v>0</v>
      </c>
    </row>
    <row r="721" spans="1:17">
      <c r="A721" s="327">
        <v>0</v>
      </c>
      <c r="B721" s="26">
        <v>187419</v>
      </c>
      <c r="C721" s="348" t="s">
        <v>3621</v>
      </c>
      <c r="D721" s="349"/>
      <c r="E721" s="349"/>
      <c r="F721" s="349"/>
      <c r="G721" s="349"/>
      <c r="H721" s="349"/>
      <c r="I721" s="349"/>
      <c r="J721" s="350"/>
      <c r="K721" s="17">
        <v>105</v>
      </c>
      <c r="L721" s="17">
        <f t="shared" si="45"/>
        <v>11025</v>
      </c>
      <c r="M721" s="61"/>
      <c r="N721" s="61">
        <f t="shared" si="46"/>
        <v>105</v>
      </c>
      <c r="O721" s="62">
        <f t="shared" si="43"/>
        <v>0</v>
      </c>
      <c r="P721" s="61">
        <f t="shared" si="47"/>
        <v>11025</v>
      </c>
      <c r="Q721" s="62">
        <f t="shared" si="44"/>
        <v>0</v>
      </c>
    </row>
    <row r="722" spans="1:17">
      <c r="A722" s="327">
        <v>0</v>
      </c>
      <c r="B722" s="26">
        <v>187690</v>
      </c>
      <c r="C722" s="348" t="s">
        <v>3622</v>
      </c>
      <c r="D722" s="349"/>
      <c r="E722" s="349"/>
      <c r="F722" s="349"/>
      <c r="G722" s="349"/>
      <c r="H722" s="349"/>
      <c r="I722" s="349"/>
      <c r="J722" s="350"/>
      <c r="K722" s="17">
        <v>197</v>
      </c>
      <c r="L722" s="17">
        <f t="shared" si="45"/>
        <v>20685</v>
      </c>
      <c r="M722" s="61"/>
      <c r="N722" s="61">
        <f t="shared" si="46"/>
        <v>197</v>
      </c>
      <c r="O722" s="62">
        <f t="shared" si="43"/>
        <v>0</v>
      </c>
      <c r="P722" s="61">
        <f t="shared" si="47"/>
        <v>20685</v>
      </c>
      <c r="Q722" s="62">
        <f t="shared" si="44"/>
        <v>0</v>
      </c>
    </row>
    <row r="723" spans="1:17">
      <c r="A723" s="327">
        <v>0</v>
      </c>
      <c r="B723" s="26">
        <v>191551</v>
      </c>
      <c r="C723" s="348" t="s">
        <v>3623</v>
      </c>
      <c r="D723" s="349"/>
      <c r="E723" s="349"/>
      <c r="F723" s="349"/>
      <c r="G723" s="349"/>
      <c r="H723" s="349"/>
      <c r="I723" s="349"/>
      <c r="J723" s="350"/>
      <c r="K723" s="290">
        <v>59.4</v>
      </c>
      <c r="L723" s="17">
        <f t="shared" si="45"/>
        <v>6237</v>
      </c>
      <c r="M723" s="61"/>
      <c r="N723" s="61">
        <f t="shared" si="46"/>
        <v>59.4</v>
      </c>
      <c r="O723" s="62">
        <f t="shared" ref="O723:O786" si="48">N723*M723</f>
        <v>0</v>
      </c>
      <c r="P723" s="61">
        <f t="shared" si="47"/>
        <v>6237</v>
      </c>
      <c r="Q723" s="62">
        <f t="shared" ref="Q723:Q786" si="49">M723*P723</f>
        <v>0</v>
      </c>
    </row>
    <row r="724" spans="1:17">
      <c r="A724" s="327">
        <v>0</v>
      </c>
      <c r="B724" s="26">
        <v>2600</v>
      </c>
      <c r="C724" s="348" t="s">
        <v>3624</v>
      </c>
      <c r="D724" s="349"/>
      <c r="E724" s="349"/>
      <c r="F724" s="349"/>
      <c r="G724" s="349"/>
      <c r="H724" s="349"/>
      <c r="I724" s="349"/>
      <c r="J724" s="350"/>
      <c r="K724" s="17">
        <v>90</v>
      </c>
      <c r="L724" s="17">
        <f t="shared" si="45"/>
        <v>9450</v>
      </c>
      <c r="M724" s="61"/>
      <c r="N724" s="61">
        <f t="shared" si="46"/>
        <v>90</v>
      </c>
      <c r="O724" s="62">
        <f t="shared" si="48"/>
        <v>0</v>
      </c>
      <c r="P724" s="61">
        <f t="shared" si="47"/>
        <v>9450</v>
      </c>
      <c r="Q724" s="62">
        <f t="shared" si="49"/>
        <v>0</v>
      </c>
    </row>
    <row r="725" spans="1:17">
      <c r="A725" s="327">
        <v>0</v>
      </c>
      <c r="B725" s="26">
        <v>6445</v>
      </c>
      <c r="C725" s="348" t="s">
        <v>3625</v>
      </c>
      <c r="D725" s="349"/>
      <c r="E725" s="349"/>
      <c r="F725" s="349"/>
      <c r="G725" s="349"/>
      <c r="H725" s="349"/>
      <c r="I725" s="349"/>
      <c r="J725" s="350"/>
      <c r="K725" s="290">
        <v>27.2</v>
      </c>
      <c r="L725" s="17">
        <f t="shared" si="45"/>
        <v>2856</v>
      </c>
      <c r="M725" s="61"/>
      <c r="N725" s="61">
        <f t="shared" si="46"/>
        <v>27.2</v>
      </c>
      <c r="O725" s="62">
        <f t="shared" si="48"/>
        <v>0</v>
      </c>
      <c r="P725" s="61">
        <f t="shared" si="47"/>
        <v>2856</v>
      </c>
      <c r="Q725" s="62">
        <f t="shared" si="49"/>
        <v>0</v>
      </c>
    </row>
    <row r="726" spans="1:17">
      <c r="A726" s="327">
        <v>0</v>
      </c>
      <c r="B726" s="26">
        <v>9720</v>
      </c>
      <c r="C726" s="348" t="s">
        <v>3626</v>
      </c>
      <c r="D726" s="349"/>
      <c r="E726" s="349"/>
      <c r="F726" s="349"/>
      <c r="G726" s="349"/>
      <c r="H726" s="349"/>
      <c r="I726" s="349"/>
      <c r="J726" s="350"/>
      <c r="K726" s="17">
        <v>111</v>
      </c>
      <c r="L726" s="17">
        <f t="shared" si="45"/>
        <v>11655</v>
      </c>
      <c r="M726" s="61"/>
      <c r="N726" s="61">
        <f t="shared" si="46"/>
        <v>111</v>
      </c>
      <c r="O726" s="62">
        <f t="shared" si="48"/>
        <v>0</v>
      </c>
      <c r="P726" s="61">
        <f t="shared" si="47"/>
        <v>11655</v>
      </c>
      <c r="Q726" s="62">
        <f t="shared" si="49"/>
        <v>0</v>
      </c>
    </row>
    <row r="727" spans="1:17">
      <c r="A727" s="327">
        <v>0</v>
      </c>
      <c r="B727" s="26">
        <v>9829</v>
      </c>
      <c r="C727" s="348" t="s">
        <v>3627</v>
      </c>
      <c r="D727" s="349"/>
      <c r="E727" s="349"/>
      <c r="F727" s="349"/>
      <c r="G727" s="349"/>
      <c r="H727" s="349"/>
      <c r="I727" s="349"/>
      <c r="J727" s="350"/>
      <c r="K727" s="290">
        <v>30.1</v>
      </c>
      <c r="L727" s="17">
        <f t="shared" si="45"/>
        <v>3161</v>
      </c>
      <c r="M727" s="61"/>
      <c r="N727" s="61">
        <f t="shared" si="46"/>
        <v>30.1</v>
      </c>
      <c r="O727" s="62">
        <f t="shared" si="48"/>
        <v>0</v>
      </c>
      <c r="P727" s="61">
        <f t="shared" si="47"/>
        <v>3161</v>
      </c>
      <c r="Q727" s="62">
        <f t="shared" si="49"/>
        <v>0</v>
      </c>
    </row>
    <row r="728" spans="1:17">
      <c r="A728" s="327">
        <v>0</v>
      </c>
      <c r="B728" s="26">
        <v>61416</v>
      </c>
      <c r="C728" s="348" t="s">
        <v>3628</v>
      </c>
      <c r="D728" s="349"/>
      <c r="E728" s="349"/>
      <c r="F728" s="349"/>
      <c r="G728" s="349"/>
      <c r="H728" s="349"/>
      <c r="I728" s="349"/>
      <c r="J728" s="350"/>
      <c r="K728" s="290">
        <v>26.6</v>
      </c>
      <c r="L728" s="17">
        <f t="shared" si="45"/>
        <v>2793</v>
      </c>
      <c r="M728" s="61"/>
      <c r="N728" s="61">
        <f t="shared" si="46"/>
        <v>26.6</v>
      </c>
      <c r="O728" s="62">
        <f t="shared" si="48"/>
        <v>0</v>
      </c>
      <c r="P728" s="61">
        <f t="shared" si="47"/>
        <v>2793</v>
      </c>
      <c r="Q728" s="62">
        <f t="shared" si="49"/>
        <v>0</v>
      </c>
    </row>
    <row r="729" spans="1:17">
      <c r="A729" s="327">
        <v>0</v>
      </c>
      <c r="B729" s="26">
        <v>69666</v>
      </c>
      <c r="C729" s="348" t="s">
        <v>3629</v>
      </c>
      <c r="D729" s="349"/>
      <c r="E729" s="349"/>
      <c r="F729" s="349"/>
      <c r="G729" s="349"/>
      <c r="H729" s="349"/>
      <c r="I729" s="349"/>
      <c r="J729" s="350"/>
      <c r="K729" s="17">
        <v>111</v>
      </c>
      <c r="L729" s="17">
        <f t="shared" si="45"/>
        <v>11655</v>
      </c>
      <c r="M729" s="61"/>
      <c r="N729" s="61">
        <f t="shared" si="46"/>
        <v>111</v>
      </c>
      <c r="O729" s="62">
        <f t="shared" si="48"/>
        <v>0</v>
      </c>
      <c r="P729" s="61">
        <f t="shared" si="47"/>
        <v>11655</v>
      </c>
      <c r="Q729" s="62">
        <f t="shared" si="49"/>
        <v>0</v>
      </c>
    </row>
    <row r="730" spans="1:17">
      <c r="A730" s="327">
        <v>0</v>
      </c>
      <c r="B730" s="26">
        <v>50666</v>
      </c>
      <c r="C730" s="348" t="s">
        <v>3630</v>
      </c>
      <c r="D730" s="349"/>
      <c r="E730" s="349"/>
      <c r="F730" s="349"/>
      <c r="G730" s="349"/>
      <c r="H730" s="349"/>
      <c r="I730" s="349"/>
      <c r="J730" s="350"/>
      <c r="K730" s="290">
        <v>30.1</v>
      </c>
      <c r="L730" s="17">
        <f t="shared" si="45"/>
        <v>3161</v>
      </c>
      <c r="M730" s="61"/>
      <c r="N730" s="61">
        <f t="shared" si="46"/>
        <v>30.1</v>
      </c>
      <c r="O730" s="62">
        <f t="shared" si="48"/>
        <v>0</v>
      </c>
      <c r="P730" s="61">
        <f t="shared" si="47"/>
        <v>3161</v>
      </c>
      <c r="Q730" s="62">
        <f t="shared" si="49"/>
        <v>0</v>
      </c>
    </row>
    <row r="731" spans="1:17">
      <c r="A731" s="327">
        <v>0</v>
      </c>
      <c r="B731" s="26">
        <v>70623</v>
      </c>
      <c r="C731" s="348" t="s">
        <v>3631</v>
      </c>
      <c r="D731" s="349"/>
      <c r="E731" s="349"/>
      <c r="F731" s="349"/>
      <c r="G731" s="349"/>
      <c r="H731" s="349"/>
      <c r="I731" s="349"/>
      <c r="J731" s="350"/>
      <c r="K731" s="17">
        <v>172</v>
      </c>
      <c r="L731" s="17">
        <f t="shared" si="45"/>
        <v>18060</v>
      </c>
      <c r="M731" s="61"/>
      <c r="N731" s="61">
        <f t="shared" si="46"/>
        <v>172</v>
      </c>
      <c r="O731" s="62">
        <f t="shared" si="48"/>
        <v>0</v>
      </c>
      <c r="P731" s="61">
        <f t="shared" si="47"/>
        <v>18060</v>
      </c>
      <c r="Q731" s="62">
        <f t="shared" si="49"/>
        <v>0</v>
      </c>
    </row>
    <row r="732" spans="1:17">
      <c r="A732" s="327">
        <v>0</v>
      </c>
      <c r="B732" s="26">
        <v>8268</v>
      </c>
      <c r="C732" s="348" t="s">
        <v>3632</v>
      </c>
      <c r="D732" s="349"/>
      <c r="E732" s="349"/>
      <c r="F732" s="349"/>
      <c r="G732" s="349"/>
      <c r="H732" s="349"/>
      <c r="I732" s="349"/>
      <c r="J732" s="350"/>
      <c r="K732" s="116">
        <v>3.69</v>
      </c>
      <c r="L732" s="17">
        <f t="shared" si="45"/>
        <v>387</v>
      </c>
      <c r="M732" s="61"/>
      <c r="N732" s="61">
        <f t="shared" si="46"/>
        <v>3.69</v>
      </c>
      <c r="O732" s="62">
        <f t="shared" si="48"/>
        <v>0</v>
      </c>
      <c r="P732" s="61">
        <f t="shared" si="47"/>
        <v>387</v>
      </c>
      <c r="Q732" s="62">
        <f t="shared" si="49"/>
        <v>0</v>
      </c>
    </row>
    <row r="733" spans="1:17">
      <c r="A733" s="327">
        <v>0</v>
      </c>
      <c r="B733" s="26">
        <v>20461</v>
      </c>
      <c r="C733" s="348" t="s">
        <v>3633</v>
      </c>
      <c r="D733" s="349"/>
      <c r="E733" s="349"/>
      <c r="F733" s="349"/>
      <c r="G733" s="349"/>
      <c r="H733" s="349"/>
      <c r="I733" s="349"/>
      <c r="J733" s="350"/>
      <c r="K733" s="290">
        <v>14.8</v>
      </c>
      <c r="L733" s="17">
        <f t="shared" si="45"/>
        <v>1554</v>
      </c>
      <c r="M733" s="61"/>
      <c r="N733" s="61">
        <f t="shared" si="46"/>
        <v>14.8</v>
      </c>
      <c r="O733" s="62">
        <f t="shared" si="48"/>
        <v>0</v>
      </c>
      <c r="P733" s="61">
        <f t="shared" si="47"/>
        <v>1554</v>
      </c>
      <c r="Q733" s="62">
        <f t="shared" si="49"/>
        <v>0</v>
      </c>
    </row>
    <row r="734" spans="1:17">
      <c r="A734" s="327">
        <v>0</v>
      </c>
      <c r="B734" s="26">
        <v>21014</v>
      </c>
      <c r="C734" s="348" t="s">
        <v>3634</v>
      </c>
      <c r="D734" s="349"/>
      <c r="E734" s="349"/>
      <c r="F734" s="349"/>
      <c r="G734" s="349"/>
      <c r="H734" s="349"/>
      <c r="I734" s="349"/>
      <c r="J734" s="350"/>
      <c r="K734" s="17">
        <v>157</v>
      </c>
      <c r="L734" s="17">
        <f t="shared" si="45"/>
        <v>16485</v>
      </c>
      <c r="M734" s="61"/>
      <c r="N734" s="61">
        <f t="shared" si="46"/>
        <v>157</v>
      </c>
      <c r="O734" s="62">
        <f t="shared" si="48"/>
        <v>0</v>
      </c>
      <c r="P734" s="61">
        <f t="shared" si="47"/>
        <v>16485</v>
      </c>
      <c r="Q734" s="62">
        <f t="shared" si="49"/>
        <v>0</v>
      </c>
    </row>
    <row r="735" spans="1:17">
      <c r="A735" s="327">
        <v>0</v>
      </c>
      <c r="B735" s="26">
        <v>53777</v>
      </c>
      <c r="C735" s="348" t="s">
        <v>3635</v>
      </c>
      <c r="D735" s="349"/>
      <c r="E735" s="349"/>
      <c r="F735" s="349"/>
      <c r="G735" s="349"/>
      <c r="H735" s="349"/>
      <c r="I735" s="349"/>
      <c r="J735" s="350"/>
      <c r="K735" s="116">
        <v>12.88</v>
      </c>
      <c r="L735" s="17">
        <f t="shared" si="45"/>
        <v>1352</v>
      </c>
      <c r="M735" s="61"/>
      <c r="N735" s="61">
        <f t="shared" si="46"/>
        <v>12.88</v>
      </c>
      <c r="O735" s="62">
        <f t="shared" si="48"/>
        <v>0</v>
      </c>
      <c r="P735" s="61">
        <f t="shared" si="47"/>
        <v>1352</v>
      </c>
      <c r="Q735" s="62">
        <f t="shared" si="49"/>
        <v>0</v>
      </c>
    </row>
    <row r="736" spans="1:17">
      <c r="A736" s="327">
        <v>0</v>
      </c>
      <c r="B736" s="26">
        <v>54049</v>
      </c>
      <c r="C736" s="348" t="s">
        <v>3636</v>
      </c>
      <c r="D736" s="349"/>
      <c r="E736" s="349"/>
      <c r="F736" s="349"/>
      <c r="G736" s="349"/>
      <c r="H736" s="349"/>
      <c r="I736" s="349"/>
      <c r="J736" s="350"/>
      <c r="K736" s="290">
        <v>19</v>
      </c>
      <c r="L736" s="17">
        <f t="shared" si="45"/>
        <v>1995</v>
      </c>
      <c r="M736" s="61"/>
      <c r="N736" s="61">
        <f t="shared" si="46"/>
        <v>19</v>
      </c>
      <c r="O736" s="62">
        <f t="shared" si="48"/>
        <v>0</v>
      </c>
      <c r="P736" s="61">
        <f t="shared" si="47"/>
        <v>1995</v>
      </c>
      <c r="Q736" s="62">
        <f t="shared" si="49"/>
        <v>0</v>
      </c>
    </row>
    <row r="737" spans="1:17">
      <c r="A737" s="327">
        <v>0</v>
      </c>
      <c r="B737" s="26">
        <v>56648</v>
      </c>
      <c r="C737" s="348" t="s">
        <v>3637</v>
      </c>
      <c r="D737" s="349"/>
      <c r="E737" s="349"/>
      <c r="F737" s="349"/>
      <c r="G737" s="349"/>
      <c r="H737" s="349"/>
      <c r="I737" s="349"/>
      <c r="J737" s="350"/>
      <c r="K737" s="290">
        <v>21.7</v>
      </c>
      <c r="L737" s="17">
        <f t="shared" si="45"/>
        <v>2279</v>
      </c>
      <c r="M737" s="61"/>
      <c r="N737" s="61">
        <f t="shared" si="46"/>
        <v>21.7</v>
      </c>
      <c r="O737" s="62">
        <f t="shared" si="48"/>
        <v>0</v>
      </c>
      <c r="P737" s="61">
        <f t="shared" si="47"/>
        <v>2279</v>
      </c>
      <c r="Q737" s="62">
        <f t="shared" si="49"/>
        <v>0</v>
      </c>
    </row>
    <row r="738" spans="1:17">
      <c r="A738" s="327">
        <v>0</v>
      </c>
      <c r="B738" s="26">
        <v>65920</v>
      </c>
      <c r="C738" s="348" t="s">
        <v>3638</v>
      </c>
      <c r="D738" s="349"/>
      <c r="E738" s="349"/>
      <c r="F738" s="349"/>
      <c r="G738" s="349"/>
      <c r="H738" s="349"/>
      <c r="I738" s="349"/>
      <c r="J738" s="350"/>
      <c r="K738" s="17">
        <v>335</v>
      </c>
      <c r="L738" s="17">
        <f t="shared" si="45"/>
        <v>35175</v>
      </c>
      <c r="M738" s="61"/>
      <c r="N738" s="61">
        <f t="shared" si="46"/>
        <v>335</v>
      </c>
      <c r="O738" s="62">
        <f t="shared" si="48"/>
        <v>0</v>
      </c>
      <c r="P738" s="61">
        <f t="shared" si="47"/>
        <v>35175</v>
      </c>
      <c r="Q738" s="62">
        <f t="shared" si="49"/>
        <v>0</v>
      </c>
    </row>
    <row r="739" spans="1:17">
      <c r="A739" s="327">
        <v>0</v>
      </c>
      <c r="B739" s="26">
        <v>70664</v>
      </c>
      <c r="C739" s="348" t="s">
        <v>3639</v>
      </c>
      <c r="D739" s="349"/>
      <c r="E739" s="349"/>
      <c r="F739" s="349"/>
      <c r="G739" s="349"/>
      <c r="H739" s="349"/>
      <c r="I739" s="349"/>
      <c r="J739" s="350"/>
      <c r="K739" s="290">
        <v>26.3</v>
      </c>
      <c r="L739" s="17">
        <f t="shared" si="45"/>
        <v>2762</v>
      </c>
      <c r="M739" s="61"/>
      <c r="N739" s="61">
        <f t="shared" si="46"/>
        <v>26.3</v>
      </c>
      <c r="O739" s="62">
        <f t="shared" si="48"/>
        <v>0</v>
      </c>
      <c r="P739" s="61">
        <f t="shared" si="47"/>
        <v>2762</v>
      </c>
      <c r="Q739" s="62">
        <f t="shared" si="49"/>
        <v>0</v>
      </c>
    </row>
    <row r="740" spans="1:17">
      <c r="A740" s="327">
        <v>0</v>
      </c>
      <c r="B740" s="26">
        <v>83493</v>
      </c>
      <c r="C740" s="348" t="s">
        <v>3640</v>
      </c>
      <c r="D740" s="349"/>
      <c r="E740" s="349"/>
      <c r="F740" s="349"/>
      <c r="G740" s="349"/>
      <c r="H740" s="349"/>
      <c r="I740" s="349"/>
      <c r="J740" s="350"/>
      <c r="K740" s="17">
        <v>82</v>
      </c>
      <c r="L740" s="17">
        <f t="shared" si="45"/>
        <v>8610</v>
      </c>
      <c r="M740" s="61"/>
      <c r="N740" s="61">
        <f t="shared" si="46"/>
        <v>82</v>
      </c>
      <c r="O740" s="62">
        <f t="shared" si="48"/>
        <v>0</v>
      </c>
      <c r="P740" s="61">
        <f t="shared" si="47"/>
        <v>8610</v>
      </c>
      <c r="Q740" s="62">
        <f t="shared" si="49"/>
        <v>0</v>
      </c>
    </row>
    <row r="741" spans="1:17">
      <c r="A741" s="327">
        <v>0</v>
      </c>
      <c r="B741" s="26">
        <v>83501</v>
      </c>
      <c r="C741" s="348" t="s">
        <v>3641</v>
      </c>
      <c r="D741" s="349"/>
      <c r="E741" s="349"/>
      <c r="F741" s="349"/>
      <c r="G741" s="349"/>
      <c r="H741" s="349"/>
      <c r="I741" s="349"/>
      <c r="J741" s="350"/>
      <c r="K741" s="17">
        <v>94</v>
      </c>
      <c r="L741" s="17">
        <f t="shared" si="45"/>
        <v>9870</v>
      </c>
      <c r="M741" s="61"/>
      <c r="N741" s="61">
        <f t="shared" si="46"/>
        <v>94</v>
      </c>
      <c r="O741" s="62">
        <f t="shared" si="48"/>
        <v>0</v>
      </c>
      <c r="P741" s="61">
        <f t="shared" si="47"/>
        <v>9870</v>
      </c>
      <c r="Q741" s="62">
        <f t="shared" si="49"/>
        <v>0</v>
      </c>
    </row>
    <row r="742" spans="1:17">
      <c r="A742" s="327">
        <v>0</v>
      </c>
      <c r="B742" s="26">
        <v>1503</v>
      </c>
      <c r="C742" s="348" t="s">
        <v>3642</v>
      </c>
      <c r="D742" s="349"/>
      <c r="E742" s="349"/>
      <c r="F742" s="349"/>
      <c r="G742" s="349"/>
      <c r="H742" s="349"/>
      <c r="I742" s="349"/>
      <c r="J742" s="350"/>
      <c r="K742" s="116">
        <v>3.91</v>
      </c>
      <c r="L742" s="17">
        <f t="shared" si="45"/>
        <v>411</v>
      </c>
      <c r="M742" s="61"/>
      <c r="N742" s="61">
        <f t="shared" si="46"/>
        <v>3.91</v>
      </c>
      <c r="O742" s="62">
        <f t="shared" si="48"/>
        <v>0</v>
      </c>
      <c r="P742" s="61">
        <f t="shared" si="47"/>
        <v>411</v>
      </c>
      <c r="Q742" s="62">
        <f t="shared" si="49"/>
        <v>0</v>
      </c>
    </row>
    <row r="743" spans="1:17">
      <c r="A743" s="327">
        <v>0</v>
      </c>
      <c r="B743" s="26">
        <v>2188</v>
      </c>
      <c r="C743" s="348" t="s">
        <v>3643</v>
      </c>
      <c r="D743" s="349"/>
      <c r="E743" s="349"/>
      <c r="F743" s="349"/>
      <c r="G743" s="349"/>
      <c r="H743" s="349"/>
      <c r="I743" s="349"/>
      <c r="J743" s="350"/>
      <c r="K743" s="290">
        <v>51.2</v>
      </c>
      <c r="L743" s="17">
        <f t="shared" si="45"/>
        <v>5376</v>
      </c>
      <c r="M743" s="61"/>
      <c r="N743" s="61">
        <f t="shared" si="46"/>
        <v>51.2</v>
      </c>
      <c r="O743" s="62">
        <f t="shared" si="48"/>
        <v>0</v>
      </c>
      <c r="P743" s="61">
        <f t="shared" si="47"/>
        <v>5376</v>
      </c>
      <c r="Q743" s="62">
        <f t="shared" si="49"/>
        <v>0</v>
      </c>
    </row>
    <row r="744" spans="1:17">
      <c r="A744" s="327">
        <v>0</v>
      </c>
      <c r="B744" s="26">
        <v>54080</v>
      </c>
      <c r="C744" s="348" t="s">
        <v>3644</v>
      </c>
      <c r="D744" s="349"/>
      <c r="E744" s="349"/>
      <c r="F744" s="349"/>
      <c r="G744" s="349"/>
      <c r="H744" s="349"/>
      <c r="I744" s="349"/>
      <c r="J744" s="350"/>
      <c r="K744" s="290">
        <v>28.1</v>
      </c>
      <c r="L744" s="17">
        <f t="shared" si="45"/>
        <v>2951</v>
      </c>
      <c r="M744" s="61"/>
      <c r="N744" s="61">
        <f t="shared" si="46"/>
        <v>28.1</v>
      </c>
      <c r="O744" s="62">
        <f t="shared" si="48"/>
        <v>0</v>
      </c>
      <c r="P744" s="61">
        <f t="shared" si="47"/>
        <v>2951</v>
      </c>
      <c r="Q744" s="62">
        <f t="shared" si="49"/>
        <v>0</v>
      </c>
    </row>
    <row r="745" spans="1:17">
      <c r="A745" s="327">
        <v>0</v>
      </c>
      <c r="B745" s="26">
        <v>65557</v>
      </c>
      <c r="C745" s="348" t="s">
        <v>3645</v>
      </c>
      <c r="D745" s="349"/>
      <c r="E745" s="349"/>
      <c r="F745" s="349"/>
      <c r="G745" s="349"/>
      <c r="H745" s="349"/>
      <c r="I745" s="349"/>
      <c r="J745" s="350"/>
      <c r="K745" s="290">
        <v>30.8</v>
      </c>
      <c r="L745" s="17">
        <f t="shared" si="45"/>
        <v>3234</v>
      </c>
      <c r="M745" s="61"/>
      <c r="N745" s="61">
        <f t="shared" si="46"/>
        <v>30.8</v>
      </c>
      <c r="O745" s="62">
        <f t="shared" si="48"/>
        <v>0</v>
      </c>
      <c r="P745" s="61">
        <f t="shared" si="47"/>
        <v>3234</v>
      </c>
      <c r="Q745" s="62">
        <f t="shared" si="49"/>
        <v>0</v>
      </c>
    </row>
    <row r="746" spans="1:17">
      <c r="A746" s="327">
        <v>0</v>
      </c>
      <c r="B746" s="26">
        <v>54957</v>
      </c>
      <c r="C746" s="348" t="s">
        <v>3646</v>
      </c>
      <c r="D746" s="349"/>
      <c r="E746" s="349"/>
      <c r="F746" s="349"/>
      <c r="G746" s="349"/>
      <c r="H746" s="349"/>
      <c r="I746" s="349"/>
      <c r="J746" s="350"/>
      <c r="K746" s="17">
        <v>104</v>
      </c>
      <c r="L746" s="17">
        <f t="shared" si="45"/>
        <v>10920</v>
      </c>
      <c r="M746" s="61"/>
      <c r="N746" s="61">
        <f t="shared" si="46"/>
        <v>104</v>
      </c>
      <c r="O746" s="62">
        <f t="shared" si="48"/>
        <v>0</v>
      </c>
      <c r="P746" s="61">
        <f t="shared" si="47"/>
        <v>10920</v>
      </c>
      <c r="Q746" s="62">
        <f t="shared" si="49"/>
        <v>0</v>
      </c>
    </row>
    <row r="747" spans="1:17">
      <c r="A747" s="327">
        <v>0</v>
      </c>
      <c r="B747" s="26">
        <v>134593</v>
      </c>
      <c r="C747" s="348" t="s">
        <v>3647</v>
      </c>
      <c r="D747" s="349"/>
      <c r="E747" s="349"/>
      <c r="F747" s="349"/>
      <c r="G747" s="349"/>
      <c r="H747" s="349"/>
      <c r="I747" s="349"/>
      <c r="J747" s="350"/>
      <c r="K747" s="290">
        <v>24.9</v>
      </c>
      <c r="L747" s="17">
        <f t="shared" si="45"/>
        <v>2615</v>
      </c>
      <c r="M747" s="61"/>
      <c r="N747" s="61">
        <f t="shared" si="46"/>
        <v>24.9</v>
      </c>
      <c r="O747" s="62">
        <f t="shared" si="48"/>
        <v>0</v>
      </c>
      <c r="P747" s="61">
        <f t="shared" si="47"/>
        <v>2615</v>
      </c>
      <c r="Q747" s="62">
        <f t="shared" si="49"/>
        <v>0</v>
      </c>
    </row>
    <row r="748" spans="1:17">
      <c r="A748" s="327">
        <v>0</v>
      </c>
      <c r="B748" s="26">
        <v>422</v>
      </c>
      <c r="C748" s="348" t="s">
        <v>3648</v>
      </c>
      <c r="D748" s="349"/>
      <c r="E748" s="349"/>
      <c r="F748" s="349"/>
      <c r="G748" s="349"/>
      <c r="H748" s="349"/>
      <c r="I748" s="349"/>
      <c r="J748" s="350"/>
      <c r="K748" s="116">
        <v>4.63</v>
      </c>
      <c r="L748" s="17">
        <f t="shared" si="45"/>
        <v>486</v>
      </c>
      <c r="M748" s="61"/>
      <c r="N748" s="61">
        <f t="shared" si="46"/>
        <v>4.63</v>
      </c>
      <c r="O748" s="62">
        <f t="shared" si="48"/>
        <v>0</v>
      </c>
      <c r="P748" s="61">
        <f t="shared" si="47"/>
        <v>486</v>
      </c>
      <c r="Q748" s="62">
        <f t="shared" si="49"/>
        <v>0</v>
      </c>
    </row>
    <row r="749" spans="1:17">
      <c r="A749" s="327">
        <v>0</v>
      </c>
      <c r="B749" s="26">
        <v>9860</v>
      </c>
      <c r="C749" s="348" t="s">
        <v>3649</v>
      </c>
      <c r="D749" s="349"/>
      <c r="E749" s="349"/>
      <c r="F749" s="349"/>
      <c r="G749" s="349"/>
      <c r="H749" s="349"/>
      <c r="I749" s="349"/>
      <c r="J749" s="350"/>
      <c r="K749" s="290">
        <v>73.900000000000006</v>
      </c>
      <c r="L749" s="17">
        <f t="shared" si="45"/>
        <v>7760</v>
      </c>
      <c r="M749" s="61"/>
      <c r="N749" s="61">
        <f t="shared" si="46"/>
        <v>73.900000000000006</v>
      </c>
      <c r="O749" s="62">
        <f t="shared" si="48"/>
        <v>0</v>
      </c>
      <c r="P749" s="61">
        <f t="shared" si="47"/>
        <v>7760</v>
      </c>
      <c r="Q749" s="62">
        <f t="shared" si="49"/>
        <v>0</v>
      </c>
    </row>
    <row r="750" spans="1:17">
      <c r="A750" s="327">
        <v>0</v>
      </c>
      <c r="B750" s="26">
        <v>16295</v>
      </c>
      <c r="C750" s="348" t="s">
        <v>3650</v>
      </c>
      <c r="D750" s="349"/>
      <c r="E750" s="349"/>
      <c r="F750" s="349"/>
      <c r="G750" s="349"/>
      <c r="H750" s="349"/>
      <c r="I750" s="349"/>
      <c r="J750" s="350"/>
      <c r="K750" s="290">
        <v>48.8</v>
      </c>
      <c r="L750" s="17">
        <f t="shared" si="45"/>
        <v>5124</v>
      </c>
      <c r="M750" s="61"/>
      <c r="N750" s="61">
        <f t="shared" si="46"/>
        <v>48.8</v>
      </c>
      <c r="O750" s="62">
        <f t="shared" si="48"/>
        <v>0</v>
      </c>
      <c r="P750" s="61">
        <f t="shared" si="47"/>
        <v>5124</v>
      </c>
      <c r="Q750" s="62">
        <f t="shared" si="49"/>
        <v>0</v>
      </c>
    </row>
    <row r="751" spans="1:17">
      <c r="A751" s="327">
        <v>0</v>
      </c>
      <c r="B751" s="26">
        <v>53033</v>
      </c>
      <c r="C751" s="348" t="s">
        <v>3651</v>
      </c>
      <c r="D751" s="349"/>
      <c r="E751" s="349"/>
      <c r="F751" s="349"/>
      <c r="G751" s="349"/>
      <c r="H751" s="349"/>
      <c r="I751" s="349"/>
      <c r="J751" s="350"/>
      <c r="K751" s="17">
        <v>210</v>
      </c>
      <c r="L751" s="17">
        <f t="shared" si="45"/>
        <v>22050</v>
      </c>
      <c r="M751" s="61"/>
      <c r="N751" s="61">
        <f t="shared" si="46"/>
        <v>210</v>
      </c>
      <c r="O751" s="62">
        <f t="shared" si="48"/>
        <v>0</v>
      </c>
      <c r="P751" s="61">
        <f t="shared" si="47"/>
        <v>22050</v>
      </c>
      <c r="Q751" s="62">
        <f t="shared" si="49"/>
        <v>0</v>
      </c>
    </row>
    <row r="752" spans="1:17">
      <c r="A752" s="327">
        <v>0</v>
      </c>
      <c r="B752" s="26">
        <v>58164</v>
      </c>
      <c r="C752" s="348" t="s">
        <v>3652</v>
      </c>
      <c r="D752" s="349"/>
      <c r="E752" s="349"/>
      <c r="F752" s="349"/>
      <c r="G752" s="349"/>
      <c r="H752" s="349"/>
      <c r="I752" s="349"/>
      <c r="J752" s="350"/>
      <c r="K752" s="290">
        <v>52.7</v>
      </c>
      <c r="L752" s="17">
        <f t="shared" si="45"/>
        <v>5534</v>
      </c>
      <c r="M752" s="61"/>
      <c r="N752" s="61">
        <f t="shared" si="46"/>
        <v>52.7</v>
      </c>
      <c r="O752" s="62">
        <f t="shared" si="48"/>
        <v>0</v>
      </c>
      <c r="P752" s="61">
        <f t="shared" si="47"/>
        <v>5534</v>
      </c>
      <c r="Q752" s="62">
        <f t="shared" si="49"/>
        <v>0</v>
      </c>
    </row>
    <row r="753" spans="1:17">
      <c r="A753" s="327">
        <v>0</v>
      </c>
      <c r="B753" s="26">
        <v>69427</v>
      </c>
      <c r="C753" s="348" t="s">
        <v>3653</v>
      </c>
      <c r="D753" s="349"/>
      <c r="E753" s="349"/>
      <c r="F753" s="349"/>
      <c r="G753" s="349"/>
      <c r="H753" s="349"/>
      <c r="I753" s="349"/>
      <c r="J753" s="350"/>
      <c r="K753" s="290">
        <v>30.7</v>
      </c>
      <c r="L753" s="17">
        <f t="shared" si="45"/>
        <v>3224</v>
      </c>
      <c r="M753" s="61"/>
      <c r="N753" s="61">
        <f t="shared" si="46"/>
        <v>30.7</v>
      </c>
      <c r="O753" s="62">
        <f t="shared" si="48"/>
        <v>0</v>
      </c>
      <c r="P753" s="61">
        <f t="shared" si="47"/>
        <v>3224</v>
      </c>
      <c r="Q753" s="62">
        <f t="shared" si="49"/>
        <v>0</v>
      </c>
    </row>
    <row r="754" spans="1:17">
      <c r="A754" s="327">
        <v>0</v>
      </c>
      <c r="B754" s="26">
        <v>91165</v>
      </c>
      <c r="C754" s="348" t="s">
        <v>3654</v>
      </c>
      <c r="D754" s="349"/>
      <c r="E754" s="349"/>
      <c r="F754" s="349"/>
      <c r="G754" s="349"/>
      <c r="H754" s="349"/>
      <c r="I754" s="349"/>
      <c r="J754" s="350"/>
      <c r="K754" s="17">
        <v>102</v>
      </c>
      <c r="L754" s="17">
        <f t="shared" si="45"/>
        <v>10710</v>
      </c>
      <c r="M754" s="61"/>
      <c r="N754" s="61">
        <f t="shared" si="46"/>
        <v>102</v>
      </c>
      <c r="O754" s="62">
        <f t="shared" si="48"/>
        <v>0</v>
      </c>
      <c r="P754" s="61">
        <f t="shared" si="47"/>
        <v>10710</v>
      </c>
      <c r="Q754" s="62">
        <f t="shared" si="49"/>
        <v>0</v>
      </c>
    </row>
    <row r="755" spans="1:17">
      <c r="A755" s="327">
        <v>0</v>
      </c>
      <c r="B755" s="26">
        <v>32029</v>
      </c>
      <c r="C755" s="348" t="s">
        <v>3655</v>
      </c>
      <c r="D755" s="349"/>
      <c r="E755" s="349"/>
      <c r="F755" s="349"/>
      <c r="G755" s="349"/>
      <c r="H755" s="349"/>
      <c r="I755" s="349"/>
      <c r="J755" s="350"/>
      <c r="K755" s="116">
        <v>14.54</v>
      </c>
      <c r="L755" s="17">
        <f t="shared" si="45"/>
        <v>1527</v>
      </c>
      <c r="M755" s="61"/>
      <c r="N755" s="61">
        <f t="shared" si="46"/>
        <v>14.54</v>
      </c>
      <c r="O755" s="62">
        <f t="shared" si="48"/>
        <v>0</v>
      </c>
      <c r="P755" s="61">
        <f t="shared" si="47"/>
        <v>1527</v>
      </c>
      <c r="Q755" s="62">
        <f t="shared" si="49"/>
        <v>0</v>
      </c>
    </row>
    <row r="756" spans="1:17">
      <c r="A756" s="327">
        <v>0</v>
      </c>
      <c r="B756" s="26">
        <v>32276</v>
      </c>
      <c r="C756" s="348" t="s">
        <v>3656</v>
      </c>
      <c r="D756" s="349"/>
      <c r="E756" s="349"/>
      <c r="F756" s="349"/>
      <c r="G756" s="349"/>
      <c r="H756" s="349"/>
      <c r="I756" s="349"/>
      <c r="J756" s="350"/>
      <c r="K756" s="17">
        <v>102</v>
      </c>
      <c r="L756" s="17">
        <f t="shared" si="45"/>
        <v>10710</v>
      </c>
      <c r="M756" s="61"/>
      <c r="N756" s="61">
        <f t="shared" si="46"/>
        <v>102</v>
      </c>
      <c r="O756" s="62">
        <f t="shared" si="48"/>
        <v>0</v>
      </c>
      <c r="P756" s="61">
        <f t="shared" si="47"/>
        <v>10710</v>
      </c>
      <c r="Q756" s="62">
        <f t="shared" si="49"/>
        <v>0</v>
      </c>
    </row>
    <row r="757" spans="1:17">
      <c r="A757" s="327">
        <v>0</v>
      </c>
      <c r="B757" s="26">
        <v>32615</v>
      </c>
      <c r="C757" s="348" t="s">
        <v>3657</v>
      </c>
      <c r="D757" s="349"/>
      <c r="E757" s="349"/>
      <c r="F757" s="349"/>
      <c r="G757" s="349"/>
      <c r="H757" s="349"/>
      <c r="I757" s="349"/>
      <c r="J757" s="350"/>
      <c r="K757" s="290">
        <v>40.4</v>
      </c>
      <c r="L757" s="17">
        <f t="shared" si="45"/>
        <v>4242</v>
      </c>
      <c r="M757" s="61"/>
      <c r="N757" s="61">
        <f t="shared" si="46"/>
        <v>40.4</v>
      </c>
      <c r="O757" s="62">
        <f t="shared" si="48"/>
        <v>0</v>
      </c>
      <c r="P757" s="61">
        <f t="shared" si="47"/>
        <v>4242</v>
      </c>
      <c r="Q757" s="62">
        <f t="shared" si="49"/>
        <v>0</v>
      </c>
    </row>
    <row r="758" spans="1:17">
      <c r="A758" s="327">
        <v>0</v>
      </c>
      <c r="B758" s="26">
        <v>32987</v>
      </c>
      <c r="C758" s="348" t="s">
        <v>3658</v>
      </c>
      <c r="D758" s="349"/>
      <c r="E758" s="349"/>
      <c r="F758" s="349"/>
      <c r="G758" s="349"/>
      <c r="H758" s="349"/>
      <c r="I758" s="349"/>
      <c r="J758" s="350"/>
      <c r="K758" s="17">
        <v>89</v>
      </c>
      <c r="L758" s="17">
        <f t="shared" si="45"/>
        <v>9345</v>
      </c>
      <c r="M758" s="61"/>
      <c r="N758" s="61">
        <f t="shared" si="46"/>
        <v>89</v>
      </c>
      <c r="O758" s="62">
        <f t="shared" si="48"/>
        <v>0</v>
      </c>
      <c r="P758" s="61">
        <f t="shared" si="47"/>
        <v>9345</v>
      </c>
      <c r="Q758" s="62">
        <f t="shared" si="49"/>
        <v>0</v>
      </c>
    </row>
    <row r="759" spans="1:17">
      <c r="A759" s="327">
        <v>0</v>
      </c>
      <c r="B759" s="26">
        <v>33001</v>
      </c>
      <c r="C759" s="348" t="s">
        <v>3659</v>
      </c>
      <c r="D759" s="349"/>
      <c r="E759" s="349"/>
      <c r="F759" s="349"/>
      <c r="G759" s="349"/>
      <c r="H759" s="349"/>
      <c r="I759" s="349"/>
      <c r="J759" s="350"/>
      <c r="K759" s="290">
        <v>28.7</v>
      </c>
      <c r="L759" s="17">
        <f t="shared" si="45"/>
        <v>3014</v>
      </c>
      <c r="M759" s="61"/>
      <c r="N759" s="61">
        <f t="shared" si="46"/>
        <v>28.7</v>
      </c>
      <c r="O759" s="62">
        <f t="shared" si="48"/>
        <v>0</v>
      </c>
      <c r="P759" s="61">
        <f t="shared" si="47"/>
        <v>3014</v>
      </c>
      <c r="Q759" s="62">
        <f t="shared" si="49"/>
        <v>0</v>
      </c>
    </row>
    <row r="760" spans="1:17">
      <c r="A760" s="327">
        <v>0</v>
      </c>
      <c r="B760" s="26">
        <v>33019</v>
      </c>
      <c r="C760" s="348" t="s">
        <v>3660</v>
      </c>
      <c r="D760" s="349"/>
      <c r="E760" s="349"/>
      <c r="F760" s="349"/>
      <c r="G760" s="349"/>
      <c r="H760" s="349"/>
      <c r="I760" s="349"/>
      <c r="J760" s="350"/>
      <c r="K760" s="290">
        <v>17.8</v>
      </c>
      <c r="L760" s="17">
        <f t="shared" si="45"/>
        <v>1869</v>
      </c>
      <c r="M760" s="61"/>
      <c r="N760" s="61">
        <f t="shared" si="46"/>
        <v>17.8</v>
      </c>
      <c r="O760" s="62">
        <f t="shared" si="48"/>
        <v>0</v>
      </c>
      <c r="P760" s="61">
        <f t="shared" si="47"/>
        <v>1869</v>
      </c>
      <c r="Q760" s="62">
        <f t="shared" si="49"/>
        <v>0</v>
      </c>
    </row>
    <row r="761" spans="1:17">
      <c r="A761" s="327">
        <v>0</v>
      </c>
      <c r="B761" s="26">
        <v>33092</v>
      </c>
      <c r="C761" s="348" t="s">
        <v>3661</v>
      </c>
      <c r="D761" s="349"/>
      <c r="E761" s="349"/>
      <c r="F761" s="349"/>
      <c r="G761" s="349"/>
      <c r="H761" s="349"/>
      <c r="I761" s="349"/>
      <c r="J761" s="350"/>
      <c r="K761" s="17">
        <v>84</v>
      </c>
      <c r="L761" s="17">
        <f t="shared" si="45"/>
        <v>8820</v>
      </c>
      <c r="M761" s="61"/>
      <c r="N761" s="61">
        <f t="shared" si="46"/>
        <v>84</v>
      </c>
      <c r="O761" s="62">
        <f t="shared" si="48"/>
        <v>0</v>
      </c>
      <c r="P761" s="61">
        <f t="shared" si="47"/>
        <v>8820</v>
      </c>
      <c r="Q761" s="62">
        <f t="shared" si="49"/>
        <v>0</v>
      </c>
    </row>
    <row r="762" spans="1:17">
      <c r="A762" s="327">
        <v>0</v>
      </c>
      <c r="B762" s="26">
        <v>35964</v>
      </c>
      <c r="C762" s="348" t="s">
        <v>3662</v>
      </c>
      <c r="D762" s="349"/>
      <c r="E762" s="349"/>
      <c r="F762" s="349"/>
      <c r="G762" s="349"/>
      <c r="H762" s="349"/>
      <c r="I762" s="349"/>
      <c r="J762" s="350"/>
      <c r="K762" s="290">
        <v>36.9</v>
      </c>
      <c r="L762" s="17">
        <f t="shared" si="45"/>
        <v>3875</v>
      </c>
      <c r="M762" s="61"/>
      <c r="N762" s="61">
        <f t="shared" si="46"/>
        <v>36.9</v>
      </c>
      <c r="O762" s="62">
        <f t="shared" si="48"/>
        <v>0</v>
      </c>
      <c r="P762" s="61">
        <f t="shared" si="47"/>
        <v>3875</v>
      </c>
      <c r="Q762" s="62">
        <f t="shared" si="49"/>
        <v>0</v>
      </c>
    </row>
    <row r="763" spans="1:17">
      <c r="A763" s="327">
        <v>0</v>
      </c>
      <c r="B763" s="26">
        <v>134767</v>
      </c>
      <c r="C763" s="348" t="s">
        <v>3663</v>
      </c>
      <c r="D763" s="349"/>
      <c r="E763" s="349"/>
      <c r="F763" s="349"/>
      <c r="G763" s="349"/>
      <c r="H763" s="349"/>
      <c r="I763" s="349"/>
      <c r="J763" s="350"/>
      <c r="K763" s="290">
        <v>61.7</v>
      </c>
      <c r="L763" s="17">
        <f t="shared" si="45"/>
        <v>6479</v>
      </c>
      <c r="M763" s="61"/>
      <c r="N763" s="61">
        <f t="shared" si="46"/>
        <v>61.7</v>
      </c>
      <c r="O763" s="62">
        <f t="shared" si="48"/>
        <v>0</v>
      </c>
      <c r="P763" s="61">
        <f t="shared" si="47"/>
        <v>6479</v>
      </c>
      <c r="Q763" s="62">
        <f t="shared" si="49"/>
        <v>0</v>
      </c>
    </row>
    <row r="764" spans="1:17">
      <c r="A764" s="327">
        <v>0</v>
      </c>
      <c r="B764" s="26">
        <v>134775</v>
      </c>
      <c r="C764" s="348" t="s">
        <v>3664</v>
      </c>
      <c r="D764" s="349"/>
      <c r="E764" s="349"/>
      <c r="F764" s="349"/>
      <c r="G764" s="349"/>
      <c r="H764" s="349"/>
      <c r="I764" s="349"/>
      <c r="J764" s="350"/>
      <c r="K764" s="17">
        <v>103</v>
      </c>
      <c r="L764" s="17">
        <f t="shared" si="45"/>
        <v>10815</v>
      </c>
      <c r="M764" s="61"/>
      <c r="N764" s="61">
        <f t="shared" si="46"/>
        <v>103</v>
      </c>
      <c r="O764" s="62">
        <f t="shared" si="48"/>
        <v>0</v>
      </c>
      <c r="P764" s="61">
        <f t="shared" si="47"/>
        <v>10815</v>
      </c>
      <c r="Q764" s="62">
        <f t="shared" si="49"/>
        <v>0</v>
      </c>
    </row>
    <row r="765" spans="1:17">
      <c r="A765" s="327">
        <v>0</v>
      </c>
      <c r="B765" s="26">
        <v>134783</v>
      </c>
      <c r="C765" s="348" t="s">
        <v>3665</v>
      </c>
      <c r="D765" s="349"/>
      <c r="E765" s="349"/>
      <c r="F765" s="349"/>
      <c r="G765" s="349"/>
      <c r="H765" s="349"/>
      <c r="I765" s="349"/>
      <c r="J765" s="350"/>
      <c r="K765" s="290">
        <v>79.900000000000006</v>
      </c>
      <c r="L765" s="17">
        <f t="shared" si="45"/>
        <v>8390</v>
      </c>
      <c r="M765" s="61"/>
      <c r="N765" s="61">
        <f t="shared" si="46"/>
        <v>79.900000000000006</v>
      </c>
      <c r="O765" s="62">
        <f t="shared" si="48"/>
        <v>0</v>
      </c>
      <c r="P765" s="61">
        <f t="shared" si="47"/>
        <v>8390</v>
      </c>
      <c r="Q765" s="62">
        <f t="shared" si="49"/>
        <v>0</v>
      </c>
    </row>
    <row r="766" spans="1:17">
      <c r="A766" s="327">
        <v>0</v>
      </c>
      <c r="B766" s="26">
        <v>134791</v>
      </c>
      <c r="C766" s="348" t="s">
        <v>3666</v>
      </c>
      <c r="D766" s="349"/>
      <c r="E766" s="349"/>
      <c r="F766" s="349"/>
      <c r="G766" s="349"/>
      <c r="H766" s="349"/>
      <c r="I766" s="349"/>
      <c r="J766" s="350"/>
      <c r="K766" s="17">
        <v>135</v>
      </c>
      <c r="L766" s="17">
        <f t="shared" si="45"/>
        <v>14175</v>
      </c>
      <c r="M766" s="61"/>
      <c r="N766" s="61">
        <f t="shared" si="46"/>
        <v>135</v>
      </c>
      <c r="O766" s="62">
        <f t="shared" si="48"/>
        <v>0</v>
      </c>
      <c r="P766" s="61">
        <f t="shared" si="47"/>
        <v>14175</v>
      </c>
      <c r="Q766" s="62">
        <f t="shared" si="49"/>
        <v>0</v>
      </c>
    </row>
    <row r="767" spans="1:17">
      <c r="A767" s="327">
        <v>0</v>
      </c>
      <c r="B767" s="26">
        <v>134817</v>
      </c>
      <c r="C767" s="348" t="s">
        <v>3667</v>
      </c>
      <c r="D767" s="349"/>
      <c r="E767" s="349"/>
      <c r="F767" s="349"/>
      <c r="G767" s="349"/>
      <c r="H767" s="349"/>
      <c r="I767" s="349"/>
      <c r="J767" s="350"/>
      <c r="K767" s="290">
        <v>27.6</v>
      </c>
      <c r="L767" s="17">
        <f t="shared" si="45"/>
        <v>2898</v>
      </c>
      <c r="M767" s="61"/>
      <c r="N767" s="61">
        <f t="shared" si="46"/>
        <v>27.6</v>
      </c>
      <c r="O767" s="62">
        <f t="shared" si="48"/>
        <v>0</v>
      </c>
      <c r="P767" s="61">
        <f t="shared" si="47"/>
        <v>2898</v>
      </c>
      <c r="Q767" s="62">
        <f t="shared" si="49"/>
        <v>0</v>
      </c>
    </row>
    <row r="768" spans="1:17">
      <c r="A768" s="327">
        <v>0</v>
      </c>
      <c r="B768" s="26">
        <v>134833</v>
      </c>
      <c r="C768" s="348" t="s">
        <v>3668</v>
      </c>
      <c r="D768" s="349"/>
      <c r="E768" s="349"/>
      <c r="F768" s="349"/>
      <c r="G768" s="349"/>
      <c r="H768" s="349"/>
      <c r="I768" s="349"/>
      <c r="J768" s="350"/>
      <c r="K768" s="17">
        <v>105</v>
      </c>
      <c r="L768" s="17">
        <f t="shared" si="45"/>
        <v>11025</v>
      </c>
      <c r="M768" s="61"/>
      <c r="N768" s="61">
        <f t="shared" si="46"/>
        <v>105</v>
      </c>
      <c r="O768" s="62">
        <f t="shared" si="48"/>
        <v>0</v>
      </c>
      <c r="P768" s="61">
        <f t="shared" si="47"/>
        <v>11025</v>
      </c>
      <c r="Q768" s="62">
        <f t="shared" si="49"/>
        <v>0</v>
      </c>
    </row>
    <row r="769" spans="1:17">
      <c r="A769" s="327">
        <v>0</v>
      </c>
      <c r="B769" s="26">
        <v>134841</v>
      </c>
      <c r="C769" s="348" t="s">
        <v>3669</v>
      </c>
      <c r="D769" s="349"/>
      <c r="E769" s="349"/>
      <c r="F769" s="349"/>
      <c r="G769" s="349"/>
      <c r="H769" s="349"/>
      <c r="I769" s="349"/>
      <c r="J769" s="350"/>
      <c r="K769" s="17">
        <v>106</v>
      </c>
      <c r="L769" s="17">
        <f t="shared" si="45"/>
        <v>11130</v>
      </c>
      <c r="M769" s="61"/>
      <c r="N769" s="61">
        <f t="shared" si="46"/>
        <v>106</v>
      </c>
      <c r="O769" s="62">
        <f t="shared" si="48"/>
        <v>0</v>
      </c>
      <c r="P769" s="61">
        <f t="shared" si="47"/>
        <v>11130</v>
      </c>
      <c r="Q769" s="62">
        <f t="shared" si="49"/>
        <v>0</v>
      </c>
    </row>
    <row r="770" spans="1:17">
      <c r="A770" s="327">
        <v>0</v>
      </c>
      <c r="B770" s="26">
        <v>134858</v>
      </c>
      <c r="C770" s="348" t="s">
        <v>3670</v>
      </c>
      <c r="D770" s="349"/>
      <c r="E770" s="349"/>
      <c r="F770" s="349"/>
      <c r="G770" s="349"/>
      <c r="H770" s="349"/>
      <c r="I770" s="349"/>
      <c r="J770" s="350"/>
      <c r="K770" s="17">
        <v>111</v>
      </c>
      <c r="L770" s="17">
        <f t="shared" si="45"/>
        <v>11655</v>
      </c>
      <c r="M770" s="61"/>
      <c r="N770" s="61">
        <f t="shared" si="46"/>
        <v>111</v>
      </c>
      <c r="O770" s="62">
        <f t="shared" si="48"/>
        <v>0</v>
      </c>
      <c r="P770" s="61">
        <f t="shared" si="47"/>
        <v>11655</v>
      </c>
      <c r="Q770" s="62">
        <f t="shared" si="49"/>
        <v>0</v>
      </c>
    </row>
    <row r="771" spans="1:17">
      <c r="A771" s="327">
        <v>0</v>
      </c>
      <c r="B771" s="26">
        <v>134957</v>
      </c>
      <c r="C771" s="348" t="s">
        <v>3671</v>
      </c>
      <c r="D771" s="349"/>
      <c r="E771" s="349"/>
      <c r="F771" s="349"/>
      <c r="G771" s="349"/>
      <c r="H771" s="349"/>
      <c r="I771" s="349"/>
      <c r="J771" s="350"/>
      <c r="K771" s="17">
        <v>105</v>
      </c>
      <c r="L771" s="17">
        <f t="shared" si="45"/>
        <v>11025</v>
      </c>
      <c r="M771" s="61"/>
      <c r="N771" s="61">
        <f t="shared" si="46"/>
        <v>105</v>
      </c>
      <c r="O771" s="62">
        <f t="shared" si="48"/>
        <v>0</v>
      </c>
      <c r="P771" s="61">
        <f t="shared" si="47"/>
        <v>11025</v>
      </c>
      <c r="Q771" s="62">
        <f t="shared" si="49"/>
        <v>0</v>
      </c>
    </row>
    <row r="772" spans="1:17">
      <c r="A772" s="327">
        <v>0</v>
      </c>
      <c r="B772" s="26">
        <v>138909</v>
      </c>
      <c r="C772" s="348" t="s">
        <v>3672</v>
      </c>
      <c r="D772" s="349"/>
      <c r="E772" s="349"/>
      <c r="F772" s="349"/>
      <c r="G772" s="349"/>
      <c r="H772" s="349"/>
      <c r="I772" s="349"/>
      <c r="J772" s="350"/>
      <c r="K772" s="290">
        <v>41.8</v>
      </c>
      <c r="L772" s="17">
        <f t="shared" si="45"/>
        <v>4389</v>
      </c>
      <c r="M772" s="61"/>
      <c r="N772" s="61">
        <f t="shared" si="46"/>
        <v>41.8</v>
      </c>
      <c r="O772" s="62">
        <f t="shared" si="48"/>
        <v>0</v>
      </c>
      <c r="P772" s="61">
        <f t="shared" si="47"/>
        <v>4389</v>
      </c>
      <c r="Q772" s="62">
        <f t="shared" si="49"/>
        <v>0</v>
      </c>
    </row>
    <row r="773" spans="1:17">
      <c r="A773" s="327">
        <v>0</v>
      </c>
      <c r="B773" s="26">
        <v>142638</v>
      </c>
      <c r="C773" s="348" t="s">
        <v>3673</v>
      </c>
      <c r="D773" s="349"/>
      <c r="E773" s="349"/>
      <c r="F773" s="349"/>
      <c r="G773" s="349"/>
      <c r="H773" s="349"/>
      <c r="I773" s="349"/>
      <c r="J773" s="350"/>
      <c r="K773" s="290">
        <v>43.9</v>
      </c>
      <c r="L773" s="17">
        <f t="shared" si="45"/>
        <v>4610</v>
      </c>
      <c r="M773" s="61"/>
      <c r="N773" s="61">
        <f t="shared" si="46"/>
        <v>43.9</v>
      </c>
      <c r="O773" s="62">
        <f t="shared" si="48"/>
        <v>0</v>
      </c>
      <c r="P773" s="61">
        <f t="shared" si="47"/>
        <v>4610</v>
      </c>
      <c r="Q773" s="62">
        <f t="shared" si="49"/>
        <v>0</v>
      </c>
    </row>
    <row r="774" spans="1:17">
      <c r="A774" s="327">
        <v>0</v>
      </c>
      <c r="B774" s="26">
        <v>3657</v>
      </c>
      <c r="C774" s="348" t="s">
        <v>3674</v>
      </c>
      <c r="D774" s="349"/>
      <c r="E774" s="349"/>
      <c r="F774" s="349"/>
      <c r="G774" s="349"/>
      <c r="H774" s="349"/>
      <c r="I774" s="349"/>
      <c r="J774" s="350"/>
      <c r="K774" s="290">
        <v>33.700000000000003</v>
      </c>
      <c r="L774" s="17">
        <f t="shared" si="45"/>
        <v>3539</v>
      </c>
      <c r="M774" s="61"/>
      <c r="N774" s="61">
        <f t="shared" si="46"/>
        <v>33.700000000000003</v>
      </c>
      <c r="O774" s="62">
        <f t="shared" si="48"/>
        <v>0</v>
      </c>
      <c r="P774" s="61">
        <f t="shared" si="47"/>
        <v>3539</v>
      </c>
      <c r="Q774" s="62">
        <f t="shared" si="49"/>
        <v>0</v>
      </c>
    </row>
    <row r="775" spans="1:17">
      <c r="A775" s="327">
        <v>0</v>
      </c>
      <c r="B775" s="26">
        <v>3749</v>
      </c>
      <c r="C775" s="348" t="s">
        <v>3675</v>
      </c>
      <c r="D775" s="349"/>
      <c r="E775" s="349"/>
      <c r="F775" s="349"/>
      <c r="G775" s="349"/>
      <c r="H775" s="349"/>
      <c r="I775" s="349"/>
      <c r="J775" s="350"/>
      <c r="K775" s="290">
        <v>15.5</v>
      </c>
      <c r="L775" s="17">
        <f t="shared" si="45"/>
        <v>1628</v>
      </c>
      <c r="M775" s="61"/>
      <c r="N775" s="61">
        <f t="shared" si="46"/>
        <v>15.5</v>
      </c>
      <c r="O775" s="62">
        <f t="shared" si="48"/>
        <v>0</v>
      </c>
      <c r="P775" s="61">
        <f t="shared" si="47"/>
        <v>1628</v>
      </c>
      <c r="Q775" s="62">
        <f t="shared" si="49"/>
        <v>0</v>
      </c>
    </row>
    <row r="776" spans="1:17">
      <c r="A776" s="327">
        <v>0</v>
      </c>
      <c r="B776" s="26">
        <v>60624</v>
      </c>
      <c r="C776" s="348" t="s">
        <v>3676</v>
      </c>
      <c r="D776" s="349"/>
      <c r="E776" s="349"/>
      <c r="F776" s="349"/>
      <c r="G776" s="349"/>
      <c r="H776" s="349"/>
      <c r="I776" s="349"/>
      <c r="J776" s="350"/>
      <c r="K776" s="290">
        <v>60.5</v>
      </c>
      <c r="L776" s="17">
        <f t="shared" si="45"/>
        <v>6353</v>
      </c>
      <c r="M776" s="61"/>
      <c r="N776" s="61">
        <f t="shared" si="46"/>
        <v>60.5</v>
      </c>
      <c r="O776" s="62">
        <f t="shared" si="48"/>
        <v>0</v>
      </c>
      <c r="P776" s="61">
        <f t="shared" si="47"/>
        <v>6353</v>
      </c>
      <c r="Q776" s="62">
        <f t="shared" si="49"/>
        <v>0</v>
      </c>
    </row>
    <row r="777" spans="1:17">
      <c r="A777" s="327">
        <v>0</v>
      </c>
      <c r="B777" s="26">
        <v>55244</v>
      </c>
      <c r="C777" s="348" t="s">
        <v>3677</v>
      </c>
      <c r="D777" s="349"/>
      <c r="E777" s="349"/>
      <c r="F777" s="349"/>
      <c r="G777" s="349"/>
      <c r="H777" s="349"/>
      <c r="I777" s="349"/>
      <c r="J777" s="350"/>
      <c r="K777" s="290">
        <v>30.1</v>
      </c>
      <c r="L777" s="17">
        <f t="shared" ref="L777:L800" si="50">ROUND(K777*Курс_EUR,0)</f>
        <v>3161</v>
      </c>
      <c r="M777" s="61"/>
      <c r="N777" s="61">
        <f t="shared" si="46"/>
        <v>30.1</v>
      </c>
      <c r="O777" s="62">
        <f t="shared" si="48"/>
        <v>0</v>
      </c>
      <c r="P777" s="61">
        <f t="shared" si="47"/>
        <v>3161</v>
      </c>
      <c r="Q777" s="62">
        <f t="shared" si="49"/>
        <v>0</v>
      </c>
    </row>
    <row r="778" spans="1:17" ht="21" customHeight="1">
      <c r="A778" s="327">
        <v>0</v>
      </c>
      <c r="B778" s="26">
        <v>82636</v>
      </c>
      <c r="C778" s="348" t="s">
        <v>3678</v>
      </c>
      <c r="D778" s="349"/>
      <c r="E778" s="349"/>
      <c r="F778" s="349"/>
      <c r="G778" s="349"/>
      <c r="H778" s="349"/>
      <c r="I778" s="349"/>
      <c r="J778" s="350"/>
      <c r="K778" s="290">
        <v>55</v>
      </c>
      <c r="L778" s="17">
        <f t="shared" si="50"/>
        <v>5775</v>
      </c>
      <c r="M778" s="61"/>
      <c r="N778" s="61">
        <f t="shared" ref="N778:N800" si="51">K778*(1-Скидка_SATA)</f>
        <v>55</v>
      </c>
      <c r="O778" s="62">
        <f t="shared" si="48"/>
        <v>0</v>
      </c>
      <c r="P778" s="61">
        <f t="shared" ref="P778:P800" si="52">L778*(1-Скидка_SATA)</f>
        <v>5775</v>
      </c>
      <c r="Q778" s="62">
        <f t="shared" si="49"/>
        <v>0</v>
      </c>
    </row>
    <row r="779" spans="1:17">
      <c r="A779" s="327">
        <v>0</v>
      </c>
      <c r="B779" s="26">
        <v>17152</v>
      </c>
      <c r="C779" s="348" t="s">
        <v>3679</v>
      </c>
      <c r="D779" s="349"/>
      <c r="E779" s="349"/>
      <c r="F779" s="349"/>
      <c r="G779" s="349"/>
      <c r="H779" s="349"/>
      <c r="I779" s="349"/>
      <c r="J779" s="350"/>
      <c r="K779" s="290">
        <v>19.399999999999999</v>
      </c>
      <c r="L779" s="17">
        <f t="shared" si="50"/>
        <v>2037</v>
      </c>
      <c r="M779" s="61"/>
      <c r="N779" s="61">
        <f t="shared" si="51"/>
        <v>19.399999999999999</v>
      </c>
      <c r="O779" s="62">
        <f t="shared" si="48"/>
        <v>0</v>
      </c>
      <c r="P779" s="61">
        <f t="shared" si="52"/>
        <v>2037</v>
      </c>
      <c r="Q779" s="62">
        <f t="shared" si="49"/>
        <v>0</v>
      </c>
    </row>
    <row r="780" spans="1:17">
      <c r="A780" s="327">
        <v>0</v>
      </c>
      <c r="B780" s="26">
        <v>25874</v>
      </c>
      <c r="C780" s="348" t="s">
        <v>3680</v>
      </c>
      <c r="D780" s="349"/>
      <c r="E780" s="349"/>
      <c r="F780" s="349"/>
      <c r="G780" s="349"/>
      <c r="H780" s="349"/>
      <c r="I780" s="349"/>
      <c r="J780" s="350"/>
      <c r="K780" s="116">
        <v>3.88</v>
      </c>
      <c r="L780" s="17">
        <f t="shared" si="50"/>
        <v>407</v>
      </c>
      <c r="M780" s="61"/>
      <c r="N780" s="61">
        <f t="shared" si="51"/>
        <v>3.88</v>
      </c>
      <c r="O780" s="62">
        <f t="shared" si="48"/>
        <v>0</v>
      </c>
      <c r="P780" s="61">
        <f t="shared" si="52"/>
        <v>407</v>
      </c>
      <c r="Q780" s="62">
        <f t="shared" si="49"/>
        <v>0</v>
      </c>
    </row>
    <row r="781" spans="1:17">
      <c r="A781" s="327">
        <v>0</v>
      </c>
      <c r="B781" s="26">
        <v>78154</v>
      </c>
      <c r="C781" s="348" t="s">
        <v>3681</v>
      </c>
      <c r="D781" s="349"/>
      <c r="E781" s="349"/>
      <c r="F781" s="349"/>
      <c r="G781" s="349"/>
      <c r="H781" s="349"/>
      <c r="I781" s="349"/>
      <c r="J781" s="350"/>
      <c r="K781" s="116">
        <v>9.11</v>
      </c>
      <c r="L781" s="17">
        <f t="shared" si="50"/>
        <v>957</v>
      </c>
      <c r="M781" s="61"/>
      <c r="N781" s="61">
        <f t="shared" si="51"/>
        <v>9.11</v>
      </c>
      <c r="O781" s="62">
        <f t="shared" si="48"/>
        <v>0</v>
      </c>
      <c r="P781" s="61">
        <f t="shared" si="52"/>
        <v>957</v>
      </c>
      <c r="Q781" s="62">
        <f t="shared" si="49"/>
        <v>0</v>
      </c>
    </row>
    <row r="782" spans="1:17">
      <c r="A782" s="327">
        <v>0</v>
      </c>
      <c r="B782" s="26">
        <v>86843</v>
      </c>
      <c r="C782" s="348" t="s">
        <v>3682</v>
      </c>
      <c r="D782" s="349"/>
      <c r="E782" s="349"/>
      <c r="F782" s="349"/>
      <c r="G782" s="349"/>
      <c r="H782" s="349"/>
      <c r="I782" s="349"/>
      <c r="J782" s="350"/>
      <c r="K782" s="116">
        <v>13.45</v>
      </c>
      <c r="L782" s="17">
        <f t="shared" si="50"/>
        <v>1412</v>
      </c>
      <c r="M782" s="61"/>
      <c r="N782" s="61">
        <f t="shared" si="51"/>
        <v>13.45</v>
      </c>
      <c r="O782" s="62">
        <f t="shared" si="48"/>
        <v>0</v>
      </c>
      <c r="P782" s="61">
        <f t="shared" si="52"/>
        <v>1412</v>
      </c>
      <c r="Q782" s="62">
        <f t="shared" si="49"/>
        <v>0</v>
      </c>
    </row>
    <row r="783" spans="1:17">
      <c r="A783" s="327">
        <v>0</v>
      </c>
      <c r="B783" s="26">
        <v>89771</v>
      </c>
      <c r="C783" s="348" t="s">
        <v>3683</v>
      </c>
      <c r="D783" s="349"/>
      <c r="E783" s="349"/>
      <c r="F783" s="349"/>
      <c r="G783" s="349"/>
      <c r="H783" s="349"/>
      <c r="I783" s="349"/>
      <c r="J783" s="350"/>
      <c r="K783" s="17">
        <v>72</v>
      </c>
      <c r="L783" s="17">
        <f t="shared" si="50"/>
        <v>7560</v>
      </c>
      <c r="M783" s="61"/>
      <c r="N783" s="61">
        <f t="shared" si="51"/>
        <v>72</v>
      </c>
      <c r="O783" s="62">
        <f t="shared" si="48"/>
        <v>0</v>
      </c>
      <c r="P783" s="61">
        <f t="shared" si="52"/>
        <v>7560</v>
      </c>
      <c r="Q783" s="62">
        <f t="shared" si="49"/>
        <v>0</v>
      </c>
    </row>
    <row r="784" spans="1:17">
      <c r="A784" s="327">
        <v>0</v>
      </c>
      <c r="B784" s="26">
        <v>91959</v>
      </c>
      <c r="C784" s="348" t="s">
        <v>4255</v>
      </c>
      <c r="D784" s="349"/>
      <c r="E784" s="349"/>
      <c r="F784" s="349"/>
      <c r="G784" s="349"/>
      <c r="H784" s="349"/>
      <c r="I784" s="349"/>
      <c r="J784" s="350"/>
      <c r="K784" s="290">
        <v>15.5</v>
      </c>
      <c r="L784" s="17">
        <f t="shared" si="50"/>
        <v>1628</v>
      </c>
      <c r="M784" s="61"/>
      <c r="N784" s="61">
        <f t="shared" si="51"/>
        <v>15.5</v>
      </c>
      <c r="O784" s="62">
        <f t="shared" si="48"/>
        <v>0</v>
      </c>
      <c r="P784" s="61">
        <f t="shared" si="52"/>
        <v>1628</v>
      </c>
      <c r="Q784" s="62">
        <f t="shared" si="49"/>
        <v>0</v>
      </c>
    </row>
    <row r="785" spans="1:17">
      <c r="A785" s="327">
        <v>0</v>
      </c>
      <c r="B785" s="26">
        <v>97824</v>
      </c>
      <c r="C785" s="348" t="s">
        <v>3684</v>
      </c>
      <c r="D785" s="349"/>
      <c r="E785" s="349"/>
      <c r="F785" s="349"/>
      <c r="G785" s="349"/>
      <c r="H785" s="349"/>
      <c r="I785" s="349"/>
      <c r="J785" s="350"/>
      <c r="K785" s="290">
        <v>30.7</v>
      </c>
      <c r="L785" s="17">
        <f t="shared" si="50"/>
        <v>3224</v>
      </c>
      <c r="M785" s="61"/>
      <c r="N785" s="61">
        <f t="shared" si="51"/>
        <v>30.7</v>
      </c>
      <c r="O785" s="62">
        <f t="shared" si="48"/>
        <v>0</v>
      </c>
      <c r="P785" s="61">
        <f t="shared" si="52"/>
        <v>3224</v>
      </c>
      <c r="Q785" s="62">
        <f t="shared" si="49"/>
        <v>0</v>
      </c>
    </row>
    <row r="786" spans="1:17">
      <c r="A786" s="327">
        <v>0</v>
      </c>
      <c r="B786" s="26">
        <v>15438</v>
      </c>
      <c r="C786" s="348" t="s">
        <v>3685</v>
      </c>
      <c r="D786" s="349"/>
      <c r="E786" s="349"/>
      <c r="F786" s="349"/>
      <c r="G786" s="349"/>
      <c r="H786" s="349"/>
      <c r="I786" s="349"/>
      <c r="J786" s="350"/>
      <c r="K786" s="290">
        <v>26.3</v>
      </c>
      <c r="L786" s="17">
        <f t="shared" si="50"/>
        <v>2762</v>
      </c>
      <c r="M786" s="61"/>
      <c r="N786" s="61">
        <f t="shared" si="51"/>
        <v>26.3</v>
      </c>
      <c r="O786" s="62">
        <f t="shared" si="48"/>
        <v>0</v>
      </c>
      <c r="P786" s="61">
        <f t="shared" si="52"/>
        <v>2762</v>
      </c>
      <c r="Q786" s="62">
        <f t="shared" si="49"/>
        <v>0</v>
      </c>
    </row>
    <row r="787" spans="1:17">
      <c r="A787" s="327">
        <v>0</v>
      </c>
      <c r="B787" s="26">
        <v>19745</v>
      </c>
      <c r="C787" s="348" t="s">
        <v>3686</v>
      </c>
      <c r="D787" s="349"/>
      <c r="E787" s="349"/>
      <c r="F787" s="349"/>
      <c r="G787" s="349"/>
      <c r="H787" s="349"/>
      <c r="I787" s="349"/>
      <c r="J787" s="350"/>
      <c r="K787" s="290">
        <v>51.8</v>
      </c>
      <c r="L787" s="17">
        <f t="shared" si="50"/>
        <v>5439</v>
      </c>
      <c r="M787" s="61"/>
      <c r="N787" s="61">
        <f t="shared" si="51"/>
        <v>51.8</v>
      </c>
      <c r="O787" s="62">
        <f t="shared" ref="O787:O850" si="53">N787*M787</f>
        <v>0</v>
      </c>
      <c r="P787" s="61">
        <f t="shared" si="52"/>
        <v>5439</v>
      </c>
      <c r="Q787" s="62">
        <f t="shared" ref="Q787:Q850" si="54">M787*P787</f>
        <v>0</v>
      </c>
    </row>
    <row r="788" spans="1:17">
      <c r="A788" s="327">
        <v>0</v>
      </c>
      <c r="B788" s="26">
        <v>50195</v>
      </c>
      <c r="C788" s="348" t="s">
        <v>3687</v>
      </c>
      <c r="D788" s="349"/>
      <c r="E788" s="349"/>
      <c r="F788" s="349"/>
      <c r="G788" s="349"/>
      <c r="H788" s="349"/>
      <c r="I788" s="349"/>
      <c r="J788" s="350"/>
      <c r="K788" s="290">
        <v>30.1</v>
      </c>
      <c r="L788" s="17">
        <f t="shared" si="50"/>
        <v>3161</v>
      </c>
      <c r="M788" s="61"/>
      <c r="N788" s="61">
        <f t="shared" si="51"/>
        <v>30.1</v>
      </c>
      <c r="O788" s="62">
        <f t="shared" si="53"/>
        <v>0</v>
      </c>
      <c r="P788" s="61">
        <f t="shared" si="52"/>
        <v>3161</v>
      </c>
      <c r="Q788" s="62">
        <f t="shared" si="54"/>
        <v>0</v>
      </c>
    </row>
    <row r="789" spans="1:17">
      <c r="A789" s="327">
        <v>0</v>
      </c>
      <c r="B789" s="26">
        <v>53603</v>
      </c>
      <c r="C789" s="348" t="s">
        <v>3688</v>
      </c>
      <c r="D789" s="349"/>
      <c r="E789" s="349"/>
      <c r="F789" s="349"/>
      <c r="G789" s="349"/>
      <c r="H789" s="349"/>
      <c r="I789" s="349"/>
      <c r="J789" s="350"/>
      <c r="K789" s="290">
        <v>66</v>
      </c>
      <c r="L789" s="17">
        <f t="shared" si="50"/>
        <v>6930</v>
      </c>
      <c r="M789" s="61"/>
      <c r="N789" s="61">
        <f t="shared" si="51"/>
        <v>66</v>
      </c>
      <c r="O789" s="62">
        <f t="shared" si="53"/>
        <v>0</v>
      </c>
      <c r="P789" s="61">
        <f t="shared" si="52"/>
        <v>6930</v>
      </c>
      <c r="Q789" s="62">
        <f t="shared" si="54"/>
        <v>0</v>
      </c>
    </row>
    <row r="790" spans="1:17">
      <c r="A790" s="327">
        <v>0</v>
      </c>
      <c r="B790" s="26">
        <v>54221</v>
      </c>
      <c r="C790" s="348" t="s">
        <v>3689</v>
      </c>
      <c r="D790" s="349"/>
      <c r="E790" s="349"/>
      <c r="F790" s="349"/>
      <c r="G790" s="349"/>
      <c r="H790" s="349"/>
      <c r="I790" s="349"/>
      <c r="J790" s="350"/>
      <c r="K790" s="290">
        <v>50.1</v>
      </c>
      <c r="L790" s="17">
        <f t="shared" si="50"/>
        <v>5261</v>
      </c>
      <c r="M790" s="61"/>
      <c r="N790" s="61">
        <f t="shared" si="51"/>
        <v>50.1</v>
      </c>
      <c r="O790" s="62">
        <f t="shared" si="53"/>
        <v>0</v>
      </c>
      <c r="P790" s="61">
        <f t="shared" si="52"/>
        <v>5261</v>
      </c>
      <c r="Q790" s="62">
        <f t="shared" si="54"/>
        <v>0</v>
      </c>
    </row>
    <row r="791" spans="1:17" ht="12" customHeight="1">
      <c r="A791" s="327">
        <v>0</v>
      </c>
      <c r="B791" s="26">
        <v>77677</v>
      </c>
      <c r="C791" s="348" t="s">
        <v>3690</v>
      </c>
      <c r="D791" s="349"/>
      <c r="E791" s="349"/>
      <c r="F791" s="349"/>
      <c r="G791" s="349"/>
      <c r="H791" s="349"/>
      <c r="I791" s="349"/>
      <c r="J791" s="350"/>
      <c r="K791" s="290">
        <v>20.2</v>
      </c>
      <c r="L791" s="17">
        <f t="shared" si="50"/>
        <v>2121</v>
      </c>
      <c r="M791" s="61"/>
      <c r="N791" s="61">
        <f t="shared" si="51"/>
        <v>20.2</v>
      </c>
      <c r="O791" s="62">
        <f t="shared" si="53"/>
        <v>0</v>
      </c>
      <c r="P791" s="61">
        <f t="shared" si="52"/>
        <v>2121</v>
      </c>
      <c r="Q791" s="62">
        <f t="shared" si="54"/>
        <v>0</v>
      </c>
    </row>
    <row r="792" spans="1:17" ht="21" customHeight="1">
      <c r="A792" s="327">
        <v>0</v>
      </c>
      <c r="B792" s="26">
        <v>10520</v>
      </c>
      <c r="C792" s="348" t="s">
        <v>3691</v>
      </c>
      <c r="D792" s="349"/>
      <c r="E792" s="349"/>
      <c r="F792" s="349"/>
      <c r="G792" s="349"/>
      <c r="H792" s="349"/>
      <c r="I792" s="349"/>
      <c r="J792" s="350"/>
      <c r="K792" s="290">
        <v>19.399999999999999</v>
      </c>
      <c r="L792" s="17">
        <f t="shared" si="50"/>
        <v>2037</v>
      </c>
      <c r="M792" s="61"/>
      <c r="N792" s="61">
        <f t="shared" si="51"/>
        <v>19.399999999999999</v>
      </c>
      <c r="O792" s="62">
        <f t="shared" si="53"/>
        <v>0</v>
      </c>
      <c r="P792" s="61">
        <f t="shared" si="52"/>
        <v>2037</v>
      </c>
      <c r="Q792" s="62">
        <f t="shared" si="54"/>
        <v>0</v>
      </c>
    </row>
    <row r="793" spans="1:17">
      <c r="A793" s="327">
        <v>0</v>
      </c>
      <c r="B793" s="26">
        <v>27813</v>
      </c>
      <c r="C793" s="348" t="s">
        <v>3692</v>
      </c>
      <c r="D793" s="349"/>
      <c r="E793" s="349"/>
      <c r="F793" s="349"/>
      <c r="G793" s="349"/>
      <c r="H793" s="349"/>
      <c r="I793" s="349"/>
      <c r="J793" s="350"/>
      <c r="K793" s="116">
        <v>4.63</v>
      </c>
      <c r="L793" s="17">
        <f t="shared" si="50"/>
        <v>486</v>
      </c>
      <c r="M793" s="61"/>
      <c r="N793" s="61">
        <f t="shared" si="51"/>
        <v>4.63</v>
      </c>
      <c r="O793" s="62">
        <f t="shared" si="53"/>
        <v>0</v>
      </c>
      <c r="P793" s="61">
        <f t="shared" si="52"/>
        <v>486</v>
      </c>
      <c r="Q793" s="62">
        <f t="shared" si="54"/>
        <v>0</v>
      </c>
    </row>
    <row r="794" spans="1:17">
      <c r="A794" s="327">
        <v>0</v>
      </c>
      <c r="B794" s="26">
        <v>69724</v>
      </c>
      <c r="C794" s="348" t="s">
        <v>3693</v>
      </c>
      <c r="D794" s="349"/>
      <c r="E794" s="349"/>
      <c r="F794" s="349"/>
      <c r="G794" s="349"/>
      <c r="H794" s="349"/>
      <c r="I794" s="349"/>
      <c r="J794" s="350"/>
      <c r="K794" s="290">
        <v>16</v>
      </c>
      <c r="L794" s="17">
        <f t="shared" si="50"/>
        <v>1680</v>
      </c>
      <c r="M794" s="61"/>
      <c r="N794" s="61">
        <f t="shared" si="51"/>
        <v>16</v>
      </c>
      <c r="O794" s="62">
        <f t="shared" si="53"/>
        <v>0</v>
      </c>
      <c r="P794" s="61">
        <f t="shared" si="52"/>
        <v>1680</v>
      </c>
      <c r="Q794" s="62">
        <f t="shared" si="54"/>
        <v>0</v>
      </c>
    </row>
    <row r="795" spans="1:17" ht="21" customHeight="1">
      <c r="A795" s="327">
        <v>0</v>
      </c>
      <c r="B795" s="26">
        <v>133942</v>
      </c>
      <c r="C795" s="348" t="s">
        <v>3694</v>
      </c>
      <c r="D795" s="349"/>
      <c r="E795" s="349"/>
      <c r="F795" s="349"/>
      <c r="G795" s="349"/>
      <c r="H795" s="349"/>
      <c r="I795" s="349"/>
      <c r="J795" s="350"/>
      <c r="K795" s="290">
        <v>31.7</v>
      </c>
      <c r="L795" s="17">
        <f t="shared" si="50"/>
        <v>3329</v>
      </c>
      <c r="M795" s="61"/>
      <c r="N795" s="61">
        <f t="shared" si="51"/>
        <v>31.7</v>
      </c>
      <c r="O795" s="62">
        <f t="shared" si="53"/>
        <v>0</v>
      </c>
      <c r="P795" s="61">
        <f t="shared" si="52"/>
        <v>3329</v>
      </c>
      <c r="Q795" s="62">
        <f t="shared" si="54"/>
        <v>0</v>
      </c>
    </row>
    <row r="796" spans="1:17" ht="21" customHeight="1">
      <c r="A796" s="327">
        <v>0</v>
      </c>
      <c r="B796" s="26">
        <v>133959</v>
      </c>
      <c r="C796" s="348" t="s">
        <v>3695</v>
      </c>
      <c r="D796" s="349"/>
      <c r="E796" s="349"/>
      <c r="F796" s="349"/>
      <c r="G796" s="349"/>
      <c r="H796" s="349"/>
      <c r="I796" s="349"/>
      <c r="J796" s="350"/>
      <c r="K796" s="290">
        <v>26.6</v>
      </c>
      <c r="L796" s="17">
        <f t="shared" si="50"/>
        <v>2793</v>
      </c>
      <c r="M796" s="61"/>
      <c r="N796" s="61">
        <f t="shared" si="51"/>
        <v>26.6</v>
      </c>
      <c r="O796" s="62">
        <f t="shared" si="53"/>
        <v>0</v>
      </c>
      <c r="P796" s="61">
        <f t="shared" si="52"/>
        <v>2793</v>
      </c>
      <c r="Q796" s="62">
        <f t="shared" si="54"/>
        <v>0</v>
      </c>
    </row>
    <row r="797" spans="1:17">
      <c r="A797" s="327">
        <v>0</v>
      </c>
      <c r="B797" s="26">
        <v>133983</v>
      </c>
      <c r="C797" s="348" t="s">
        <v>3696</v>
      </c>
      <c r="D797" s="349"/>
      <c r="E797" s="349"/>
      <c r="F797" s="349"/>
      <c r="G797" s="349"/>
      <c r="H797" s="349"/>
      <c r="I797" s="349"/>
      <c r="J797" s="350"/>
      <c r="K797" s="290">
        <v>19</v>
      </c>
      <c r="L797" s="17">
        <f t="shared" si="50"/>
        <v>1995</v>
      </c>
      <c r="M797" s="61"/>
      <c r="N797" s="61">
        <f t="shared" si="51"/>
        <v>19</v>
      </c>
      <c r="O797" s="62">
        <f t="shared" si="53"/>
        <v>0</v>
      </c>
      <c r="P797" s="61">
        <f t="shared" si="52"/>
        <v>1995</v>
      </c>
      <c r="Q797" s="62">
        <f t="shared" si="54"/>
        <v>0</v>
      </c>
    </row>
    <row r="798" spans="1:17" ht="21" customHeight="1">
      <c r="A798" s="327">
        <v>0</v>
      </c>
      <c r="B798" s="26">
        <v>133991</v>
      </c>
      <c r="C798" s="348" t="s">
        <v>3697</v>
      </c>
      <c r="D798" s="349"/>
      <c r="E798" s="349"/>
      <c r="F798" s="349"/>
      <c r="G798" s="349"/>
      <c r="H798" s="349"/>
      <c r="I798" s="349"/>
      <c r="J798" s="350"/>
      <c r="K798" s="116">
        <v>11.58</v>
      </c>
      <c r="L798" s="17">
        <f t="shared" si="50"/>
        <v>1216</v>
      </c>
      <c r="M798" s="61"/>
      <c r="N798" s="61">
        <f t="shared" si="51"/>
        <v>11.58</v>
      </c>
      <c r="O798" s="62">
        <f t="shared" si="53"/>
        <v>0</v>
      </c>
      <c r="P798" s="61">
        <f t="shared" si="52"/>
        <v>1216</v>
      </c>
      <c r="Q798" s="62">
        <f t="shared" si="54"/>
        <v>0</v>
      </c>
    </row>
    <row r="799" spans="1:17">
      <c r="A799" s="327">
        <v>0</v>
      </c>
      <c r="B799" s="26">
        <v>165944</v>
      </c>
      <c r="C799" s="348" t="s">
        <v>3698</v>
      </c>
      <c r="D799" s="349"/>
      <c r="E799" s="349"/>
      <c r="F799" s="349"/>
      <c r="G799" s="349"/>
      <c r="H799" s="349"/>
      <c r="I799" s="349"/>
      <c r="J799" s="350"/>
      <c r="K799" s="17">
        <v>78</v>
      </c>
      <c r="L799" s="17">
        <f t="shared" si="50"/>
        <v>8190</v>
      </c>
      <c r="M799" s="61"/>
      <c r="N799" s="61">
        <f t="shared" si="51"/>
        <v>78</v>
      </c>
      <c r="O799" s="62">
        <f t="shared" si="53"/>
        <v>0</v>
      </c>
      <c r="P799" s="61">
        <f t="shared" si="52"/>
        <v>8190</v>
      </c>
      <c r="Q799" s="62">
        <f t="shared" si="54"/>
        <v>0</v>
      </c>
    </row>
    <row r="800" spans="1:17" ht="11.25" customHeight="1" thickBot="1">
      <c r="A800" s="327">
        <v>0</v>
      </c>
      <c r="B800" s="26">
        <v>166033</v>
      </c>
      <c r="C800" s="348" t="s">
        <v>3699</v>
      </c>
      <c r="D800" s="349"/>
      <c r="E800" s="349"/>
      <c r="F800" s="349"/>
      <c r="G800" s="349"/>
      <c r="H800" s="349"/>
      <c r="I800" s="349"/>
      <c r="J800" s="350"/>
      <c r="K800" s="290">
        <v>38.6</v>
      </c>
      <c r="L800" s="17">
        <f t="shared" si="50"/>
        <v>4053</v>
      </c>
      <c r="M800" s="61"/>
      <c r="N800" s="61">
        <f t="shared" si="51"/>
        <v>38.6</v>
      </c>
      <c r="O800" s="62">
        <f t="shared" si="53"/>
        <v>0</v>
      </c>
      <c r="P800" s="61">
        <f t="shared" si="52"/>
        <v>4053</v>
      </c>
      <c r="Q800" s="62">
        <f t="shared" si="54"/>
        <v>0</v>
      </c>
    </row>
    <row r="801" spans="1:17" ht="12" customHeight="1">
      <c r="A801" s="327"/>
      <c r="B801" s="351" t="s">
        <v>636</v>
      </c>
      <c r="C801" s="351"/>
      <c r="D801" s="351"/>
      <c r="E801" s="351"/>
      <c r="F801" s="351"/>
      <c r="G801" s="351"/>
      <c r="H801" s="351"/>
      <c r="I801" s="351"/>
      <c r="J801" s="351"/>
      <c r="K801" s="352"/>
      <c r="L801" s="291"/>
      <c r="M801" s="61"/>
      <c r="N801" s="61"/>
      <c r="O801" s="62"/>
      <c r="P801" s="61"/>
      <c r="Q801" s="62"/>
    </row>
    <row r="802" spans="1:17">
      <c r="A802" s="327">
        <v>0</v>
      </c>
      <c r="B802" s="26">
        <v>207639</v>
      </c>
      <c r="C802" s="348" t="s">
        <v>3700</v>
      </c>
      <c r="D802" s="349"/>
      <c r="E802" s="349"/>
      <c r="F802" s="349"/>
      <c r="G802" s="349"/>
      <c r="H802" s="349"/>
      <c r="I802" s="349"/>
      <c r="J802" s="350"/>
      <c r="K802" s="17">
        <v>137</v>
      </c>
      <c r="L802" s="17">
        <f t="shared" ref="L802:L833" si="55">ROUND(K802*Курс_EUR,0)</f>
        <v>14385</v>
      </c>
      <c r="M802" s="61"/>
      <c r="N802" s="61">
        <f t="shared" ref="N802:N833" si="56">K802*(1-Скидка_SATA)</f>
        <v>137</v>
      </c>
      <c r="O802" s="62">
        <f t="shared" si="53"/>
        <v>0</v>
      </c>
      <c r="P802" s="61">
        <f t="shared" ref="P802:P833" si="57">L802*(1-Скидка_SATA)</f>
        <v>14385</v>
      </c>
      <c r="Q802" s="62">
        <f t="shared" si="54"/>
        <v>0</v>
      </c>
    </row>
    <row r="803" spans="1:17">
      <c r="A803" s="327">
        <v>0</v>
      </c>
      <c r="B803" s="26">
        <v>208280</v>
      </c>
      <c r="C803" s="348" t="s">
        <v>3701</v>
      </c>
      <c r="D803" s="349"/>
      <c r="E803" s="349"/>
      <c r="F803" s="349"/>
      <c r="G803" s="349"/>
      <c r="H803" s="349"/>
      <c r="I803" s="349"/>
      <c r="J803" s="350"/>
      <c r="K803" s="290">
        <v>42.2</v>
      </c>
      <c r="L803" s="17">
        <f t="shared" si="55"/>
        <v>4431</v>
      </c>
      <c r="M803" s="61"/>
      <c r="N803" s="61">
        <f t="shared" si="56"/>
        <v>42.2</v>
      </c>
      <c r="O803" s="62">
        <f t="shared" si="53"/>
        <v>0</v>
      </c>
      <c r="P803" s="61">
        <f t="shared" si="57"/>
        <v>4431</v>
      </c>
      <c r="Q803" s="62">
        <f t="shared" si="54"/>
        <v>0</v>
      </c>
    </row>
    <row r="804" spans="1:17">
      <c r="A804" s="327">
        <v>0</v>
      </c>
      <c r="B804" s="26">
        <v>208439</v>
      </c>
      <c r="C804" s="348" t="s">
        <v>3702</v>
      </c>
      <c r="D804" s="349"/>
      <c r="E804" s="349"/>
      <c r="F804" s="349"/>
      <c r="G804" s="349"/>
      <c r="H804" s="349"/>
      <c r="I804" s="349"/>
      <c r="J804" s="350"/>
      <c r="K804" s="17">
        <v>91</v>
      </c>
      <c r="L804" s="17">
        <f t="shared" si="55"/>
        <v>9555</v>
      </c>
      <c r="M804" s="61"/>
      <c r="N804" s="61">
        <f t="shared" si="56"/>
        <v>91</v>
      </c>
      <c r="O804" s="62">
        <f t="shared" si="53"/>
        <v>0</v>
      </c>
      <c r="P804" s="61">
        <f t="shared" si="57"/>
        <v>9555</v>
      </c>
      <c r="Q804" s="62">
        <f t="shared" si="54"/>
        <v>0</v>
      </c>
    </row>
    <row r="805" spans="1:17">
      <c r="A805" s="327">
        <v>0</v>
      </c>
      <c r="B805" s="26">
        <v>208447</v>
      </c>
      <c r="C805" s="348" t="s">
        <v>3703</v>
      </c>
      <c r="D805" s="349"/>
      <c r="E805" s="349"/>
      <c r="F805" s="349"/>
      <c r="G805" s="349"/>
      <c r="H805" s="349"/>
      <c r="I805" s="349"/>
      <c r="J805" s="350"/>
      <c r="K805" s="116">
        <v>12.31</v>
      </c>
      <c r="L805" s="17">
        <f t="shared" si="55"/>
        <v>1293</v>
      </c>
      <c r="M805" s="61"/>
      <c r="N805" s="61">
        <f t="shared" si="56"/>
        <v>12.31</v>
      </c>
      <c r="O805" s="62">
        <f t="shared" si="53"/>
        <v>0</v>
      </c>
      <c r="P805" s="61">
        <f t="shared" si="57"/>
        <v>1293</v>
      </c>
      <c r="Q805" s="62">
        <f t="shared" si="54"/>
        <v>0</v>
      </c>
    </row>
    <row r="806" spans="1:17">
      <c r="A806" s="327">
        <v>0</v>
      </c>
      <c r="B806" s="26">
        <v>208462</v>
      </c>
      <c r="C806" s="348" t="s">
        <v>3704</v>
      </c>
      <c r="D806" s="349"/>
      <c r="E806" s="349"/>
      <c r="F806" s="349"/>
      <c r="G806" s="349"/>
      <c r="H806" s="349"/>
      <c r="I806" s="349"/>
      <c r="J806" s="350"/>
      <c r="K806" s="290">
        <v>23.2</v>
      </c>
      <c r="L806" s="17">
        <f t="shared" si="55"/>
        <v>2436</v>
      </c>
      <c r="M806" s="61"/>
      <c r="N806" s="61">
        <f t="shared" si="56"/>
        <v>23.2</v>
      </c>
      <c r="O806" s="62">
        <f t="shared" si="53"/>
        <v>0</v>
      </c>
      <c r="P806" s="61">
        <f t="shared" si="57"/>
        <v>2436</v>
      </c>
      <c r="Q806" s="62">
        <f t="shared" si="54"/>
        <v>0</v>
      </c>
    </row>
    <row r="807" spans="1:17">
      <c r="A807" s="327">
        <v>0</v>
      </c>
      <c r="B807" s="26">
        <v>210468</v>
      </c>
      <c r="C807" s="348" t="s">
        <v>3705</v>
      </c>
      <c r="D807" s="349"/>
      <c r="E807" s="349"/>
      <c r="F807" s="349"/>
      <c r="G807" s="349"/>
      <c r="H807" s="349"/>
      <c r="I807" s="349"/>
      <c r="J807" s="350"/>
      <c r="K807" s="17">
        <v>129</v>
      </c>
      <c r="L807" s="17">
        <f t="shared" si="55"/>
        <v>13545</v>
      </c>
      <c r="M807" s="61"/>
      <c r="N807" s="61">
        <f t="shared" si="56"/>
        <v>129</v>
      </c>
      <c r="O807" s="62">
        <f t="shared" si="53"/>
        <v>0</v>
      </c>
      <c r="P807" s="61">
        <f t="shared" si="57"/>
        <v>13545</v>
      </c>
      <c r="Q807" s="62">
        <f t="shared" si="54"/>
        <v>0</v>
      </c>
    </row>
    <row r="808" spans="1:17">
      <c r="A808" s="327">
        <v>0</v>
      </c>
      <c r="B808" s="26">
        <v>215590</v>
      </c>
      <c r="C808" s="348" t="s">
        <v>3706</v>
      </c>
      <c r="D808" s="349"/>
      <c r="E808" s="349"/>
      <c r="F808" s="349"/>
      <c r="G808" s="349"/>
      <c r="H808" s="349"/>
      <c r="I808" s="349"/>
      <c r="J808" s="350"/>
      <c r="K808" s="17">
        <v>572</v>
      </c>
      <c r="L808" s="17">
        <f t="shared" si="55"/>
        <v>60060</v>
      </c>
      <c r="M808" s="61"/>
      <c r="N808" s="61">
        <f t="shared" si="56"/>
        <v>572</v>
      </c>
      <c r="O808" s="62">
        <f t="shared" si="53"/>
        <v>0</v>
      </c>
      <c r="P808" s="61">
        <f t="shared" si="57"/>
        <v>60060</v>
      </c>
      <c r="Q808" s="62">
        <f t="shared" si="54"/>
        <v>0</v>
      </c>
    </row>
    <row r="809" spans="1:17">
      <c r="A809" s="327">
        <v>0</v>
      </c>
      <c r="B809" s="26">
        <v>210526</v>
      </c>
      <c r="C809" s="348" t="s">
        <v>3707</v>
      </c>
      <c r="D809" s="349"/>
      <c r="E809" s="349"/>
      <c r="F809" s="349"/>
      <c r="G809" s="349"/>
      <c r="H809" s="349"/>
      <c r="I809" s="349"/>
      <c r="J809" s="350"/>
      <c r="K809" s="17">
        <v>2246</v>
      </c>
      <c r="L809" s="17">
        <f t="shared" si="55"/>
        <v>235830</v>
      </c>
      <c r="M809" s="61"/>
      <c r="N809" s="61">
        <f t="shared" si="56"/>
        <v>2246</v>
      </c>
      <c r="O809" s="62">
        <f t="shared" si="53"/>
        <v>0</v>
      </c>
      <c r="P809" s="61">
        <f t="shared" si="57"/>
        <v>235830</v>
      </c>
      <c r="Q809" s="62">
        <f t="shared" si="54"/>
        <v>0</v>
      </c>
    </row>
    <row r="810" spans="1:17">
      <c r="A810" s="327">
        <v>0</v>
      </c>
      <c r="B810" s="26">
        <v>211904</v>
      </c>
      <c r="C810" s="348" t="s">
        <v>3708</v>
      </c>
      <c r="D810" s="349"/>
      <c r="E810" s="349"/>
      <c r="F810" s="349"/>
      <c r="G810" s="349"/>
      <c r="H810" s="349"/>
      <c r="I810" s="349"/>
      <c r="J810" s="350"/>
      <c r="K810" s="116">
        <v>6.68</v>
      </c>
      <c r="L810" s="17">
        <f t="shared" si="55"/>
        <v>701</v>
      </c>
      <c r="M810" s="61"/>
      <c r="N810" s="61">
        <f t="shared" si="56"/>
        <v>6.68</v>
      </c>
      <c r="O810" s="62">
        <f t="shared" si="53"/>
        <v>0</v>
      </c>
      <c r="P810" s="61">
        <f t="shared" si="57"/>
        <v>701</v>
      </c>
      <c r="Q810" s="62">
        <f t="shared" si="54"/>
        <v>0</v>
      </c>
    </row>
    <row r="811" spans="1:17">
      <c r="A811" s="327">
        <v>0</v>
      </c>
      <c r="B811" s="26">
        <v>211912</v>
      </c>
      <c r="C811" s="348" t="s">
        <v>3709</v>
      </c>
      <c r="D811" s="349"/>
      <c r="E811" s="349"/>
      <c r="F811" s="349"/>
      <c r="G811" s="349"/>
      <c r="H811" s="349"/>
      <c r="I811" s="349"/>
      <c r="J811" s="350"/>
      <c r="K811" s="290">
        <v>67.3</v>
      </c>
      <c r="L811" s="17">
        <f t="shared" si="55"/>
        <v>7067</v>
      </c>
      <c r="M811" s="61"/>
      <c r="N811" s="61">
        <f t="shared" si="56"/>
        <v>67.3</v>
      </c>
      <c r="O811" s="62">
        <f t="shared" si="53"/>
        <v>0</v>
      </c>
      <c r="P811" s="61">
        <f t="shared" si="57"/>
        <v>7067</v>
      </c>
      <c r="Q811" s="62">
        <f t="shared" si="54"/>
        <v>0</v>
      </c>
    </row>
    <row r="812" spans="1:17">
      <c r="A812" s="327">
        <v>0</v>
      </c>
      <c r="B812" s="26">
        <v>213728</v>
      </c>
      <c r="C812" s="348" t="s">
        <v>3710</v>
      </c>
      <c r="D812" s="349"/>
      <c r="E812" s="349"/>
      <c r="F812" s="349"/>
      <c r="G812" s="349"/>
      <c r="H812" s="349"/>
      <c r="I812" s="349"/>
      <c r="J812" s="350"/>
      <c r="K812" s="290">
        <v>58.3</v>
      </c>
      <c r="L812" s="17">
        <f t="shared" si="55"/>
        <v>6122</v>
      </c>
      <c r="M812" s="61"/>
      <c r="N812" s="61">
        <f t="shared" si="56"/>
        <v>58.3</v>
      </c>
      <c r="O812" s="62">
        <f t="shared" si="53"/>
        <v>0</v>
      </c>
      <c r="P812" s="61">
        <f t="shared" si="57"/>
        <v>6122</v>
      </c>
      <c r="Q812" s="62">
        <f t="shared" si="54"/>
        <v>0</v>
      </c>
    </row>
    <row r="813" spans="1:17">
      <c r="A813" s="327">
        <v>0</v>
      </c>
      <c r="B813" s="26">
        <v>213736</v>
      </c>
      <c r="C813" s="348" t="s">
        <v>3711</v>
      </c>
      <c r="D813" s="349"/>
      <c r="E813" s="349"/>
      <c r="F813" s="349"/>
      <c r="G813" s="349"/>
      <c r="H813" s="349"/>
      <c r="I813" s="349"/>
      <c r="J813" s="350"/>
      <c r="K813" s="290">
        <v>21.8</v>
      </c>
      <c r="L813" s="17">
        <f t="shared" si="55"/>
        <v>2289</v>
      </c>
      <c r="M813" s="61"/>
      <c r="N813" s="61">
        <f t="shared" si="56"/>
        <v>21.8</v>
      </c>
      <c r="O813" s="62">
        <f t="shared" si="53"/>
        <v>0</v>
      </c>
      <c r="P813" s="61">
        <f t="shared" si="57"/>
        <v>2289</v>
      </c>
      <c r="Q813" s="62">
        <f t="shared" si="54"/>
        <v>0</v>
      </c>
    </row>
    <row r="814" spans="1:17">
      <c r="A814" s="327">
        <v>0</v>
      </c>
      <c r="B814" s="26">
        <v>213751</v>
      </c>
      <c r="C814" s="348" t="s">
        <v>3712</v>
      </c>
      <c r="D814" s="349"/>
      <c r="E814" s="349"/>
      <c r="F814" s="349"/>
      <c r="G814" s="349"/>
      <c r="H814" s="349"/>
      <c r="I814" s="349"/>
      <c r="J814" s="350"/>
      <c r="K814" s="116">
        <v>9.15</v>
      </c>
      <c r="L814" s="17">
        <f t="shared" si="55"/>
        <v>961</v>
      </c>
      <c r="M814" s="61"/>
      <c r="N814" s="61">
        <f t="shared" si="56"/>
        <v>9.15</v>
      </c>
      <c r="O814" s="62">
        <f t="shared" si="53"/>
        <v>0</v>
      </c>
      <c r="P814" s="61">
        <f t="shared" si="57"/>
        <v>961</v>
      </c>
      <c r="Q814" s="62">
        <f t="shared" si="54"/>
        <v>0</v>
      </c>
    </row>
    <row r="815" spans="1:17">
      <c r="A815" s="327">
        <v>0</v>
      </c>
      <c r="B815" s="26">
        <v>213835</v>
      </c>
      <c r="C815" s="348" t="s">
        <v>3713</v>
      </c>
      <c r="D815" s="349"/>
      <c r="E815" s="349"/>
      <c r="F815" s="349"/>
      <c r="G815" s="349"/>
      <c r="H815" s="349"/>
      <c r="I815" s="349"/>
      <c r="J815" s="350"/>
      <c r="K815" s="116">
        <v>5.63</v>
      </c>
      <c r="L815" s="17">
        <f t="shared" si="55"/>
        <v>591</v>
      </c>
      <c r="M815" s="61"/>
      <c r="N815" s="61">
        <f t="shared" si="56"/>
        <v>5.63</v>
      </c>
      <c r="O815" s="62">
        <f t="shared" si="53"/>
        <v>0</v>
      </c>
      <c r="P815" s="61">
        <f t="shared" si="57"/>
        <v>591</v>
      </c>
      <c r="Q815" s="62">
        <f t="shared" si="54"/>
        <v>0</v>
      </c>
    </row>
    <row r="816" spans="1:17">
      <c r="A816" s="327">
        <v>0</v>
      </c>
      <c r="B816" s="26">
        <v>216473</v>
      </c>
      <c r="C816" s="348" t="s">
        <v>4091</v>
      </c>
      <c r="D816" s="349"/>
      <c r="E816" s="349"/>
      <c r="F816" s="349"/>
      <c r="G816" s="349"/>
      <c r="H816" s="349"/>
      <c r="I816" s="349"/>
      <c r="J816" s="350"/>
      <c r="K816" s="290">
        <v>68.900000000000006</v>
      </c>
      <c r="L816" s="17">
        <f t="shared" si="55"/>
        <v>7235</v>
      </c>
      <c r="M816" s="61"/>
      <c r="N816" s="61">
        <f t="shared" si="56"/>
        <v>68.900000000000006</v>
      </c>
      <c r="O816" s="62">
        <f t="shared" si="53"/>
        <v>0</v>
      </c>
      <c r="P816" s="61">
        <f t="shared" si="57"/>
        <v>7235</v>
      </c>
      <c r="Q816" s="62">
        <f t="shared" si="54"/>
        <v>0</v>
      </c>
    </row>
    <row r="817" spans="1:17">
      <c r="A817" s="327">
        <v>0</v>
      </c>
      <c r="B817" s="26">
        <v>218206</v>
      </c>
      <c r="C817" s="348" t="s">
        <v>3714</v>
      </c>
      <c r="D817" s="349"/>
      <c r="E817" s="349"/>
      <c r="F817" s="349"/>
      <c r="G817" s="349"/>
      <c r="H817" s="349"/>
      <c r="I817" s="349"/>
      <c r="J817" s="350"/>
      <c r="K817" s="17">
        <v>210</v>
      </c>
      <c r="L817" s="17">
        <f t="shared" si="55"/>
        <v>22050</v>
      </c>
      <c r="M817" s="61"/>
      <c r="N817" s="61">
        <f t="shared" si="56"/>
        <v>210</v>
      </c>
      <c r="O817" s="62">
        <f t="shared" si="53"/>
        <v>0</v>
      </c>
      <c r="P817" s="61">
        <f t="shared" si="57"/>
        <v>22050</v>
      </c>
      <c r="Q817" s="62">
        <f t="shared" si="54"/>
        <v>0</v>
      </c>
    </row>
    <row r="818" spans="1:17">
      <c r="A818" s="327">
        <v>0</v>
      </c>
      <c r="B818" s="26">
        <v>226456</v>
      </c>
      <c r="C818" s="348" t="s">
        <v>3715</v>
      </c>
      <c r="D818" s="349"/>
      <c r="E818" s="349"/>
      <c r="F818" s="349"/>
      <c r="G818" s="349"/>
      <c r="H818" s="349"/>
      <c r="I818" s="349"/>
      <c r="J818" s="350"/>
      <c r="K818" s="290">
        <v>20.2</v>
      </c>
      <c r="L818" s="17">
        <f t="shared" si="55"/>
        <v>2121</v>
      </c>
      <c r="M818" s="61"/>
      <c r="N818" s="61">
        <f t="shared" si="56"/>
        <v>20.2</v>
      </c>
      <c r="O818" s="62">
        <f t="shared" si="53"/>
        <v>0</v>
      </c>
      <c r="P818" s="61">
        <f t="shared" si="57"/>
        <v>2121</v>
      </c>
      <c r="Q818" s="62">
        <f t="shared" si="54"/>
        <v>0</v>
      </c>
    </row>
    <row r="819" spans="1:17">
      <c r="A819" s="327">
        <v>0</v>
      </c>
      <c r="B819" s="26">
        <v>226621</v>
      </c>
      <c r="C819" s="348" t="s">
        <v>3716</v>
      </c>
      <c r="D819" s="349"/>
      <c r="E819" s="349"/>
      <c r="F819" s="349"/>
      <c r="G819" s="349"/>
      <c r="H819" s="349"/>
      <c r="I819" s="349"/>
      <c r="J819" s="350"/>
      <c r="K819" s="17">
        <v>431</v>
      </c>
      <c r="L819" s="17">
        <f t="shared" si="55"/>
        <v>45255</v>
      </c>
      <c r="M819" s="61"/>
      <c r="N819" s="61">
        <f t="shared" si="56"/>
        <v>431</v>
      </c>
      <c r="O819" s="62">
        <f t="shared" si="53"/>
        <v>0</v>
      </c>
      <c r="P819" s="61">
        <f t="shared" si="57"/>
        <v>45255</v>
      </c>
      <c r="Q819" s="62">
        <f t="shared" si="54"/>
        <v>0</v>
      </c>
    </row>
    <row r="820" spans="1:17">
      <c r="A820" s="327">
        <v>0</v>
      </c>
      <c r="B820" s="26">
        <v>226746</v>
      </c>
      <c r="C820" s="348" t="s">
        <v>3700</v>
      </c>
      <c r="D820" s="349"/>
      <c r="E820" s="349"/>
      <c r="F820" s="349"/>
      <c r="G820" s="349"/>
      <c r="H820" s="349"/>
      <c r="I820" s="349"/>
      <c r="J820" s="350"/>
      <c r="K820" s="17">
        <v>139</v>
      </c>
      <c r="L820" s="17">
        <f t="shared" si="55"/>
        <v>14595</v>
      </c>
      <c r="M820" s="61"/>
      <c r="N820" s="61">
        <f t="shared" si="56"/>
        <v>139</v>
      </c>
      <c r="O820" s="62">
        <f t="shared" si="53"/>
        <v>0</v>
      </c>
      <c r="P820" s="61">
        <f t="shared" si="57"/>
        <v>14595</v>
      </c>
      <c r="Q820" s="62">
        <f t="shared" si="54"/>
        <v>0</v>
      </c>
    </row>
    <row r="821" spans="1:17">
      <c r="A821" s="327">
        <v>0</v>
      </c>
      <c r="B821" s="26">
        <v>1000059</v>
      </c>
      <c r="C821" s="348" t="s">
        <v>3717</v>
      </c>
      <c r="D821" s="349"/>
      <c r="E821" s="349"/>
      <c r="F821" s="349"/>
      <c r="G821" s="349"/>
      <c r="H821" s="349"/>
      <c r="I821" s="349"/>
      <c r="J821" s="350"/>
      <c r="K821" s="17">
        <v>877</v>
      </c>
      <c r="L821" s="17">
        <f t="shared" si="55"/>
        <v>92085</v>
      </c>
      <c r="M821" s="61"/>
      <c r="N821" s="61">
        <f t="shared" si="56"/>
        <v>877</v>
      </c>
      <c r="O821" s="62">
        <f t="shared" si="53"/>
        <v>0</v>
      </c>
      <c r="P821" s="61">
        <f t="shared" si="57"/>
        <v>92085</v>
      </c>
      <c r="Q821" s="62">
        <f t="shared" si="54"/>
        <v>0</v>
      </c>
    </row>
    <row r="822" spans="1:17">
      <c r="A822" s="327">
        <v>0</v>
      </c>
      <c r="B822" s="26">
        <v>1000108</v>
      </c>
      <c r="C822" s="348" t="s">
        <v>3718</v>
      </c>
      <c r="D822" s="349"/>
      <c r="E822" s="349"/>
      <c r="F822" s="349"/>
      <c r="G822" s="349"/>
      <c r="H822" s="349"/>
      <c r="I822" s="349"/>
      <c r="J822" s="350"/>
      <c r="K822" s="17">
        <v>494</v>
      </c>
      <c r="L822" s="17">
        <f t="shared" si="55"/>
        <v>51870</v>
      </c>
      <c r="M822" s="61"/>
      <c r="N822" s="61">
        <f t="shared" si="56"/>
        <v>494</v>
      </c>
      <c r="O822" s="62">
        <f t="shared" si="53"/>
        <v>0</v>
      </c>
      <c r="P822" s="61">
        <f t="shared" si="57"/>
        <v>51870</v>
      </c>
      <c r="Q822" s="62">
        <f t="shared" si="54"/>
        <v>0</v>
      </c>
    </row>
    <row r="823" spans="1:17">
      <c r="A823" s="327">
        <v>0</v>
      </c>
      <c r="B823" s="26">
        <v>1000132</v>
      </c>
      <c r="C823" s="348" t="s">
        <v>3719</v>
      </c>
      <c r="D823" s="349"/>
      <c r="E823" s="349"/>
      <c r="F823" s="349"/>
      <c r="G823" s="349"/>
      <c r="H823" s="349"/>
      <c r="I823" s="349"/>
      <c r="J823" s="350"/>
      <c r="K823" s="17">
        <v>285</v>
      </c>
      <c r="L823" s="17">
        <f t="shared" si="55"/>
        <v>29925</v>
      </c>
      <c r="M823" s="61"/>
      <c r="N823" s="61">
        <f t="shared" si="56"/>
        <v>285</v>
      </c>
      <c r="O823" s="62">
        <f t="shared" si="53"/>
        <v>0</v>
      </c>
      <c r="P823" s="61">
        <f t="shared" si="57"/>
        <v>29925</v>
      </c>
      <c r="Q823" s="62">
        <f t="shared" si="54"/>
        <v>0</v>
      </c>
    </row>
    <row r="824" spans="1:17">
      <c r="A824" s="327">
        <v>0</v>
      </c>
      <c r="B824" s="26">
        <v>1000166</v>
      </c>
      <c r="C824" s="348" t="s">
        <v>3720</v>
      </c>
      <c r="D824" s="349"/>
      <c r="E824" s="349"/>
      <c r="F824" s="349"/>
      <c r="G824" s="349"/>
      <c r="H824" s="349"/>
      <c r="I824" s="349"/>
      <c r="J824" s="350"/>
      <c r="K824" s="17">
        <v>707</v>
      </c>
      <c r="L824" s="17">
        <f t="shared" si="55"/>
        <v>74235</v>
      </c>
      <c r="M824" s="61"/>
      <c r="N824" s="61">
        <f t="shared" si="56"/>
        <v>707</v>
      </c>
      <c r="O824" s="62">
        <f t="shared" si="53"/>
        <v>0</v>
      </c>
      <c r="P824" s="61">
        <f t="shared" si="57"/>
        <v>74235</v>
      </c>
      <c r="Q824" s="62">
        <f t="shared" si="54"/>
        <v>0</v>
      </c>
    </row>
    <row r="825" spans="1:17">
      <c r="A825" s="327">
        <v>0</v>
      </c>
      <c r="B825" s="26">
        <v>1000190</v>
      </c>
      <c r="C825" s="348" t="s">
        <v>3721</v>
      </c>
      <c r="D825" s="349"/>
      <c r="E825" s="349"/>
      <c r="F825" s="349"/>
      <c r="G825" s="349"/>
      <c r="H825" s="349"/>
      <c r="I825" s="349"/>
      <c r="J825" s="350"/>
      <c r="K825" s="17">
        <v>328</v>
      </c>
      <c r="L825" s="17">
        <f t="shared" si="55"/>
        <v>34440</v>
      </c>
      <c r="M825" s="61"/>
      <c r="N825" s="61">
        <f t="shared" si="56"/>
        <v>328</v>
      </c>
      <c r="O825" s="62">
        <f t="shared" si="53"/>
        <v>0</v>
      </c>
      <c r="P825" s="61">
        <f t="shared" si="57"/>
        <v>34440</v>
      </c>
      <c r="Q825" s="62">
        <f t="shared" si="54"/>
        <v>0</v>
      </c>
    </row>
    <row r="826" spans="1:17">
      <c r="A826" s="327">
        <v>0</v>
      </c>
      <c r="B826" s="26">
        <v>1000215</v>
      </c>
      <c r="C826" s="348" t="s">
        <v>3722</v>
      </c>
      <c r="D826" s="349"/>
      <c r="E826" s="349"/>
      <c r="F826" s="349"/>
      <c r="G826" s="349"/>
      <c r="H826" s="349"/>
      <c r="I826" s="349"/>
      <c r="J826" s="350"/>
      <c r="K826" s="17">
        <v>175</v>
      </c>
      <c r="L826" s="17">
        <f t="shared" si="55"/>
        <v>18375</v>
      </c>
      <c r="M826" s="61"/>
      <c r="N826" s="61">
        <f t="shared" si="56"/>
        <v>175</v>
      </c>
      <c r="O826" s="62">
        <f t="shared" si="53"/>
        <v>0</v>
      </c>
      <c r="P826" s="61">
        <f t="shared" si="57"/>
        <v>18375</v>
      </c>
      <c r="Q826" s="62">
        <f t="shared" si="54"/>
        <v>0</v>
      </c>
    </row>
    <row r="827" spans="1:17">
      <c r="A827" s="327">
        <v>0</v>
      </c>
      <c r="B827" s="26">
        <v>1006982</v>
      </c>
      <c r="C827" s="348" t="s">
        <v>3723</v>
      </c>
      <c r="D827" s="349"/>
      <c r="E827" s="349"/>
      <c r="F827" s="349"/>
      <c r="G827" s="349"/>
      <c r="H827" s="349"/>
      <c r="I827" s="349"/>
      <c r="J827" s="350"/>
      <c r="K827" s="17">
        <v>422</v>
      </c>
      <c r="L827" s="17">
        <f t="shared" si="55"/>
        <v>44310</v>
      </c>
      <c r="M827" s="61"/>
      <c r="N827" s="61">
        <f t="shared" si="56"/>
        <v>422</v>
      </c>
      <c r="O827" s="62">
        <f t="shared" si="53"/>
        <v>0</v>
      </c>
      <c r="P827" s="61">
        <f t="shared" si="57"/>
        <v>44310</v>
      </c>
      <c r="Q827" s="62">
        <f t="shared" si="54"/>
        <v>0</v>
      </c>
    </row>
    <row r="828" spans="1:17">
      <c r="A828" s="327">
        <v>0</v>
      </c>
      <c r="B828" s="26">
        <v>1030668</v>
      </c>
      <c r="C828" s="348" t="s">
        <v>3724</v>
      </c>
      <c r="D828" s="349"/>
      <c r="E828" s="349"/>
      <c r="F828" s="349"/>
      <c r="G828" s="349"/>
      <c r="H828" s="349"/>
      <c r="I828" s="349"/>
      <c r="J828" s="350"/>
      <c r="K828" s="17">
        <v>188</v>
      </c>
      <c r="L828" s="17">
        <f t="shared" si="55"/>
        <v>19740</v>
      </c>
      <c r="M828" s="61"/>
      <c r="N828" s="61">
        <f t="shared" si="56"/>
        <v>188</v>
      </c>
      <c r="O828" s="62">
        <f t="shared" si="53"/>
        <v>0</v>
      </c>
      <c r="P828" s="61">
        <f t="shared" si="57"/>
        <v>19740</v>
      </c>
      <c r="Q828" s="62">
        <f t="shared" si="54"/>
        <v>0</v>
      </c>
    </row>
    <row r="829" spans="1:17">
      <c r="A829" s="327">
        <v>0</v>
      </c>
      <c r="B829" s="26">
        <v>1007005</v>
      </c>
      <c r="C829" s="348" t="s">
        <v>3725</v>
      </c>
      <c r="D829" s="349"/>
      <c r="E829" s="349"/>
      <c r="F829" s="349"/>
      <c r="G829" s="349"/>
      <c r="H829" s="349"/>
      <c r="I829" s="349"/>
      <c r="J829" s="350"/>
      <c r="K829" s="17">
        <v>422</v>
      </c>
      <c r="L829" s="17">
        <f t="shared" si="55"/>
        <v>44310</v>
      </c>
      <c r="M829" s="61"/>
      <c r="N829" s="61">
        <f t="shared" si="56"/>
        <v>422</v>
      </c>
      <c r="O829" s="62">
        <f t="shared" si="53"/>
        <v>0</v>
      </c>
      <c r="P829" s="61">
        <f t="shared" si="57"/>
        <v>44310</v>
      </c>
      <c r="Q829" s="62">
        <f t="shared" si="54"/>
        <v>0</v>
      </c>
    </row>
    <row r="830" spans="1:17">
      <c r="A830" s="327">
        <v>0</v>
      </c>
      <c r="B830" s="26">
        <v>10330</v>
      </c>
      <c r="C830" s="348" t="s">
        <v>3726</v>
      </c>
      <c r="D830" s="349"/>
      <c r="E830" s="349"/>
      <c r="F830" s="349"/>
      <c r="G830" s="349"/>
      <c r="H830" s="349"/>
      <c r="I830" s="349"/>
      <c r="J830" s="350"/>
      <c r="K830" s="290">
        <v>49</v>
      </c>
      <c r="L830" s="17">
        <f t="shared" si="55"/>
        <v>5145</v>
      </c>
      <c r="M830" s="61"/>
      <c r="N830" s="61">
        <f t="shared" si="56"/>
        <v>49</v>
      </c>
      <c r="O830" s="62">
        <f t="shared" si="53"/>
        <v>0</v>
      </c>
      <c r="P830" s="61">
        <f t="shared" si="57"/>
        <v>5145</v>
      </c>
      <c r="Q830" s="62">
        <f t="shared" si="54"/>
        <v>0</v>
      </c>
    </row>
    <row r="831" spans="1:17">
      <c r="A831" s="327">
        <v>0</v>
      </c>
      <c r="B831" s="26">
        <v>13854</v>
      </c>
      <c r="C831" s="348" t="s">
        <v>4256</v>
      </c>
      <c r="D831" s="349"/>
      <c r="E831" s="349"/>
      <c r="F831" s="349"/>
      <c r="G831" s="349"/>
      <c r="H831" s="349"/>
      <c r="I831" s="349"/>
      <c r="J831" s="350"/>
      <c r="K831" s="290">
        <v>49.7</v>
      </c>
      <c r="L831" s="17">
        <f t="shared" si="55"/>
        <v>5219</v>
      </c>
      <c r="M831" s="61"/>
      <c r="N831" s="61">
        <f t="shared" si="56"/>
        <v>49.7</v>
      </c>
      <c r="O831" s="62">
        <f t="shared" si="53"/>
        <v>0</v>
      </c>
      <c r="P831" s="61">
        <f t="shared" si="57"/>
        <v>5219</v>
      </c>
      <c r="Q831" s="62">
        <f t="shared" si="54"/>
        <v>0</v>
      </c>
    </row>
    <row r="832" spans="1:17">
      <c r="A832" s="327">
        <v>0</v>
      </c>
      <c r="B832" s="26">
        <v>13870</v>
      </c>
      <c r="C832" s="348" t="s">
        <v>3727</v>
      </c>
      <c r="D832" s="349"/>
      <c r="E832" s="349"/>
      <c r="F832" s="349"/>
      <c r="G832" s="349"/>
      <c r="H832" s="349"/>
      <c r="I832" s="349"/>
      <c r="J832" s="350"/>
      <c r="K832" s="17">
        <v>98</v>
      </c>
      <c r="L832" s="17">
        <f t="shared" si="55"/>
        <v>10290</v>
      </c>
      <c r="M832" s="61"/>
      <c r="N832" s="61">
        <f t="shared" si="56"/>
        <v>98</v>
      </c>
      <c r="O832" s="62">
        <f t="shared" si="53"/>
        <v>0</v>
      </c>
      <c r="P832" s="61">
        <f t="shared" si="57"/>
        <v>10290</v>
      </c>
      <c r="Q832" s="62">
        <f t="shared" si="54"/>
        <v>0</v>
      </c>
    </row>
    <row r="833" spans="1:17">
      <c r="A833" s="327">
        <v>0</v>
      </c>
      <c r="B833" s="26">
        <v>13904</v>
      </c>
      <c r="C833" s="348" t="s">
        <v>3728</v>
      </c>
      <c r="D833" s="349"/>
      <c r="E833" s="349"/>
      <c r="F833" s="349"/>
      <c r="G833" s="349"/>
      <c r="H833" s="349"/>
      <c r="I833" s="349"/>
      <c r="J833" s="350"/>
      <c r="K833" s="17">
        <v>88</v>
      </c>
      <c r="L833" s="17">
        <f t="shared" si="55"/>
        <v>9240</v>
      </c>
      <c r="M833" s="61"/>
      <c r="N833" s="61">
        <f t="shared" si="56"/>
        <v>88</v>
      </c>
      <c r="O833" s="62">
        <f t="shared" si="53"/>
        <v>0</v>
      </c>
      <c r="P833" s="61">
        <f t="shared" si="57"/>
        <v>9240</v>
      </c>
      <c r="Q833" s="62">
        <f t="shared" si="54"/>
        <v>0</v>
      </c>
    </row>
    <row r="834" spans="1:17">
      <c r="A834" s="327">
        <v>0</v>
      </c>
      <c r="B834" s="26">
        <v>13920</v>
      </c>
      <c r="C834" s="348" t="s">
        <v>4093</v>
      </c>
      <c r="D834" s="349"/>
      <c r="E834" s="349"/>
      <c r="F834" s="349"/>
      <c r="G834" s="349"/>
      <c r="H834" s="349"/>
      <c r="I834" s="349"/>
      <c r="J834" s="350"/>
      <c r="K834" s="290">
        <v>77.7</v>
      </c>
      <c r="L834" s="17">
        <f t="shared" ref="L834:L865" si="58">ROUND(K834*Курс_EUR,0)</f>
        <v>8159</v>
      </c>
      <c r="M834" s="61"/>
      <c r="N834" s="61">
        <f t="shared" ref="N834:N865" si="59">K834*(1-Скидка_SATA)</f>
        <v>77.7</v>
      </c>
      <c r="O834" s="62">
        <f t="shared" si="53"/>
        <v>0</v>
      </c>
      <c r="P834" s="61">
        <f t="shared" ref="P834:P865" si="60">L834*(1-Скидка_SATA)</f>
        <v>8159</v>
      </c>
      <c r="Q834" s="62">
        <f t="shared" si="54"/>
        <v>0</v>
      </c>
    </row>
    <row r="835" spans="1:17">
      <c r="A835" s="327">
        <v>0</v>
      </c>
      <c r="B835" s="26">
        <v>15412</v>
      </c>
      <c r="C835" s="348" t="s">
        <v>3729</v>
      </c>
      <c r="D835" s="349"/>
      <c r="E835" s="349"/>
      <c r="F835" s="349"/>
      <c r="G835" s="349"/>
      <c r="H835" s="349"/>
      <c r="I835" s="349"/>
      <c r="J835" s="350"/>
      <c r="K835" s="17">
        <v>124</v>
      </c>
      <c r="L835" s="17">
        <f t="shared" si="58"/>
        <v>13020</v>
      </c>
      <c r="M835" s="61"/>
      <c r="N835" s="61">
        <f t="shared" si="59"/>
        <v>124</v>
      </c>
      <c r="O835" s="62">
        <f t="shared" si="53"/>
        <v>0</v>
      </c>
      <c r="P835" s="61">
        <f t="shared" si="60"/>
        <v>13020</v>
      </c>
      <c r="Q835" s="62">
        <f t="shared" si="54"/>
        <v>0</v>
      </c>
    </row>
    <row r="836" spans="1:17">
      <c r="A836" s="327">
        <v>0</v>
      </c>
      <c r="B836" s="26">
        <v>21840</v>
      </c>
      <c r="C836" s="348" t="s">
        <v>3730</v>
      </c>
      <c r="D836" s="349"/>
      <c r="E836" s="349"/>
      <c r="F836" s="349"/>
      <c r="G836" s="349"/>
      <c r="H836" s="349"/>
      <c r="I836" s="349"/>
      <c r="J836" s="350"/>
      <c r="K836" s="290">
        <v>18.399999999999999</v>
      </c>
      <c r="L836" s="17">
        <f t="shared" si="58"/>
        <v>1932</v>
      </c>
      <c r="M836" s="61"/>
      <c r="N836" s="61">
        <f t="shared" si="59"/>
        <v>18.399999999999999</v>
      </c>
      <c r="O836" s="62">
        <f t="shared" si="53"/>
        <v>0</v>
      </c>
      <c r="P836" s="61">
        <f t="shared" si="60"/>
        <v>1932</v>
      </c>
      <c r="Q836" s="62">
        <f t="shared" si="54"/>
        <v>0</v>
      </c>
    </row>
    <row r="837" spans="1:17">
      <c r="A837" s="327">
        <v>0</v>
      </c>
      <c r="B837" s="26">
        <v>21865</v>
      </c>
      <c r="C837" s="348" t="s">
        <v>3731</v>
      </c>
      <c r="D837" s="349"/>
      <c r="E837" s="349"/>
      <c r="F837" s="349"/>
      <c r="G837" s="349"/>
      <c r="H837" s="349"/>
      <c r="I837" s="349"/>
      <c r="J837" s="350"/>
      <c r="K837" s="290">
        <v>30.6</v>
      </c>
      <c r="L837" s="17">
        <f t="shared" si="58"/>
        <v>3213</v>
      </c>
      <c r="M837" s="61"/>
      <c r="N837" s="61">
        <f t="shared" si="59"/>
        <v>30.6</v>
      </c>
      <c r="O837" s="62">
        <f t="shared" si="53"/>
        <v>0</v>
      </c>
      <c r="P837" s="61">
        <f t="shared" si="60"/>
        <v>3213</v>
      </c>
      <c r="Q837" s="62">
        <f t="shared" si="54"/>
        <v>0</v>
      </c>
    </row>
    <row r="838" spans="1:17">
      <c r="A838" s="327">
        <v>0</v>
      </c>
      <c r="B838" s="26">
        <v>22947</v>
      </c>
      <c r="C838" s="348" t="s">
        <v>3732</v>
      </c>
      <c r="D838" s="349"/>
      <c r="E838" s="349"/>
      <c r="F838" s="349"/>
      <c r="G838" s="349"/>
      <c r="H838" s="349"/>
      <c r="I838" s="349"/>
      <c r="J838" s="350"/>
      <c r="K838" s="116">
        <v>5.98</v>
      </c>
      <c r="L838" s="17">
        <f t="shared" si="58"/>
        <v>628</v>
      </c>
      <c r="M838" s="61"/>
      <c r="N838" s="61">
        <f t="shared" si="59"/>
        <v>5.98</v>
      </c>
      <c r="O838" s="62">
        <f t="shared" si="53"/>
        <v>0</v>
      </c>
      <c r="P838" s="61">
        <f t="shared" si="60"/>
        <v>628</v>
      </c>
      <c r="Q838" s="62">
        <f t="shared" si="54"/>
        <v>0</v>
      </c>
    </row>
    <row r="839" spans="1:17">
      <c r="A839" s="327">
        <v>0</v>
      </c>
      <c r="B839" s="26">
        <v>25106</v>
      </c>
      <c r="C839" s="348" t="s">
        <v>4094</v>
      </c>
      <c r="D839" s="349"/>
      <c r="E839" s="349"/>
      <c r="F839" s="349"/>
      <c r="G839" s="349"/>
      <c r="H839" s="349"/>
      <c r="I839" s="349"/>
      <c r="J839" s="350"/>
      <c r="K839" s="290">
        <v>52</v>
      </c>
      <c r="L839" s="17">
        <f t="shared" si="58"/>
        <v>5460</v>
      </c>
      <c r="M839" s="61"/>
      <c r="N839" s="61">
        <f t="shared" si="59"/>
        <v>52</v>
      </c>
      <c r="O839" s="62">
        <f t="shared" si="53"/>
        <v>0</v>
      </c>
      <c r="P839" s="61">
        <f t="shared" si="60"/>
        <v>5460</v>
      </c>
      <c r="Q839" s="62">
        <f t="shared" si="54"/>
        <v>0</v>
      </c>
    </row>
    <row r="840" spans="1:17">
      <c r="A840" s="327">
        <v>0</v>
      </c>
      <c r="B840" s="26">
        <v>27797</v>
      </c>
      <c r="C840" s="348" t="s">
        <v>3733</v>
      </c>
      <c r="D840" s="349"/>
      <c r="E840" s="349"/>
      <c r="F840" s="349"/>
      <c r="G840" s="349"/>
      <c r="H840" s="349"/>
      <c r="I840" s="349"/>
      <c r="J840" s="350"/>
      <c r="K840" s="290">
        <v>67.599999999999994</v>
      </c>
      <c r="L840" s="17">
        <f t="shared" si="58"/>
        <v>7098</v>
      </c>
      <c r="M840" s="61"/>
      <c r="N840" s="61">
        <f t="shared" si="59"/>
        <v>67.599999999999994</v>
      </c>
      <c r="O840" s="62">
        <f t="shared" si="53"/>
        <v>0</v>
      </c>
      <c r="P840" s="61">
        <f t="shared" si="60"/>
        <v>7098</v>
      </c>
      <c r="Q840" s="62">
        <f t="shared" si="54"/>
        <v>0</v>
      </c>
    </row>
    <row r="841" spans="1:17">
      <c r="A841" s="327">
        <v>0</v>
      </c>
      <c r="B841" s="26">
        <v>35659</v>
      </c>
      <c r="C841" s="348" t="s">
        <v>3734</v>
      </c>
      <c r="D841" s="349"/>
      <c r="E841" s="349"/>
      <c r="F841" s="349"/>
      <c r="G841" s="349"/>
      <c r="H841" s="349"/>
      <c r="I841" s="349"/>
      <c r="J841" s="350"/>
      <c r="K841" s="290">
        <v>36.6</v>
      </c>
      <c r="L841" s="17">
        <f t="shared" si="58"/>
        <v>3843</v>
      </c>
      <c r="M841" s="61"/>
      <c r="N841" s="61">
        <f t="shared" si="59"/>
        <v>36.6</v>
      </c>
      <c r="O841" s="62">
        <f t="shared" si="53"/>
        <v>0</v>
      </c>
      <c r="P841" s="61">
        <f t="shared" si="60"/>
        <v>3843</v>
      </c>
      <c r="Q841" s="62">
        <f t="shared" si="54"/>
        <v>0</v>
      </c>
    </row>
    <row r="842" spans="1:17">
      <c r="A842" s="327">
        <v>0</v>
      </c>
      <c r="B842" s="26">
        <v>35675</v>
      </c>
      <c r="C842" s="348" t="s">
        <v>3735</v>
      </c>
      <c r="D842" s="349"/>
      <c r="E842" s="349"/>
      <c r="F842" s="349"/>
      <c r="G842" s="349"/>
      <c r="H842" s="349"/>
      <c r="I842" s="349"/>
      <c r="J842" s="350"/>
      <c r="K842" s="17">
        <v>130</v>
      </c>
      <c r="L842" s="17">
        <f t="shared" si="58"/>
        <v>13650</v>
      </c>
      <c r="M842" s="61"/>
      <c r="N842" s="61">
        <f t="shared" si="59"/>
        <v>130</v>
      </c>
      <c r="O842" s="62">
        <f t="shared" si="53"/>
        <v>0</v>
      </c>
      <c r="P842" s="61">
        <f t="shared" si="60"/>
        <v>13650</v>
      </c>
      <c r="Q842" s="62">
        <f t="shared" si="54"/>
        <v>0</v>
      </c>
    </row>
    <row r="843" spans="1:17">
      <c r="A843" s="327">
        <v>0</v>
      </c>
      <c r="B843" s="26">
        <v>36301</v>
      </c>
      <c r="C843" s="348" t="s">
        <v>3736</v>
      </c>
      <c r="D843" s="349"/>
      <c r="E843" s="349"/>
      <c r="F843" s="349"/>
      <c r="G843" s="349"/>
      <c r="H843" s="349"/>
      <c r="I843" s="349"/>
      <c r="J843" s="350"/>
      <c r="K843" s="17">
        <v>1923</v>
      </c>
      <c r="L843" s="17">
        <f t="shared" si="58"/>
        <v>201915</v>
      </c>
      <c r="M843" s="61"/>
      <c r="N843" s="61">
        <f t="shared" si="59"/>
        <v>1923</v>
      </c>
      <c r="O843" s="62">
        <f t="shared" si="53"/>
        <v>0</v>
      </c>
      <c r="P843" s="61">
        <f t="shared" si="60"/>
        <v>201915</v>
      </c>
      <c r="Q843" s="62">
        <f t="shared" si="54"/>
        <v>0</v>
      </c>
    </row>
    <row r="844" spans="1:17">
      <c r="A844" s="327">
        <v>0</v>
      </c>
      <c r="B844" s="26">
        <v>54213</v>
      </c>
      <c r="C844" s="348" t="s">
        <v>3737</v>
      </c>
      <c r="D844" s="349"/>
      <c r="E844" s="349"/>
      <c r="F844" s="349"/>
      <c r="G844" s="349"/>
      <c r="H844" s="349"/>
      <c r="I844" s="349"/>
      <c r="J844" s="350"/>
      <c r="K844" s="17">
        <v>147</v>
      </c>
      <c r="L844" s="17">
        <f t="shared" si="58"/>
        <v>15435</v>
      </c>
      <c r="M844" s="61"/>
      <c r="N844" s="61">
        <f t="shared" si="59"/>
        <v>147</v>
      </c>
      <c r="O844" s="62">
        <f t="shared" si="53"/>
        <v>0</v>
      </c>
      <c r="P844" s="61">
        <f t="shared" si="60"/>
        <v>15435</v>
      </c>
      <c r="Q844" s="62">
        <f t="shared" si="54"/>
        <v>0</v>
      </c>
    </row>
    <row r="845" spans="1:17">
      <c r="A845" s="327">
        <v>0</v>
      </c>
      <c r="B845" s="26">
        <v>19463</v>
      </c>
      <c r="C845" s="348" t="s">
        <v>3738</v>
      </c>
      <c r="D845" s="349"/>
      <c r="E845" s="349"/>
      <c r="F845" s="349"/>
      <c r="G845" s="349"/>
      <c r="H845" s="349"/>
      <c r="I845" s="349"/>
      <c r="J845" s="350"/>
      <c r="K845" s="290">
        <v>63.6</v>
      </c>
      <c r="L845" s="17">
        <f t="shared" si="58"/>
        <v>6678</v>
      </c>
      <c r="M845" s="61"/>
      <c r="N845" s="61">
        <f t="shared" si="59"/>
        <v>63.6</v>
      </c>
      <c r="O845" s="62">
        <f t="shared" si="53"/>
        <v>0</v>
      </c>
      <c r="P845" s="61">
        <f t="shared" si="60"/>
        <v>6678</v>
      </c>
      <c r="Q845" s="62">
        <f t="shared" si="54"/>
        <v>0</v>
      </c>
    </row>
    <row r="846" spans="1:17">
      <c r="A846" s="327">
        <v>0</v>
      </c>
      <c r="B846" s="26">
        <v>49080</v>
      </c>
      <c r="C846" s="348" t="s">
        <v>3739</v>
      </c>
      <c r="D846" s="349"/>
      <c r="E846" s="349"/>
      <c r="F846" s="349"/>
      <c r="G846" s="349"/>
      <c r="H846" s="349"/>
      <c r="I846" s="349"/>
      <c r="J846" s="350"/>
      <c r="K846" s="17">
        <v>611</v>
      </c>
      <c r="L846" s="17">
        <f t="shared" si="58"/>
        <v>64155</v>
      </c>
      <c r="M846" s="61"/>
      <c r="N846" s="61">
        <f t="shared" si="59"/>
        <v>611</v>
      </c>
      <c r="O846" s="62">
        <f t="shared" si="53"/>
        <v>0</v>
      </c>
      <c r="P846" s="61">
        <f t="shared" si="60"/>
        <v>64155</v>
      </c>
      <c r="Q846" s="62">
        <f t="shared" si="54"/>
        <v>0</v>
      </c>
    </row>
    <row r="847" spans="1:17">
      <c r="A847" s="327">
        <v>0</v>
      </c>
      <c r="B847" s="26">
        <v>49114</v>
      </c>
      <c r="C847" s="348" t="s">
        <v>3740</v>
      </c>
      <c r="D847" s="349"/>
      <c r="E847" s="349"/>
      <c r="F847" s="349"/>
      <c r="G847" s="349"/>
      <c r="H847" s="349"/>
      <c r="I847" s="349"/>
      <c r="J847" s="350"/>
      <c r="K847" s="17">
        <v>85</v>
      </c>
      <c r="L847" s="17">
        <f t="shared" si="58"/>
        <v>8925</v>
      </c>
      <c r="M847" s="61"/>
      <c r="N847" s="61">
        <f t="shared" si="59"/>
        <v>85</v>
      </c>
      <c r="O847" s="62">
        <f t="shared" si="53"/>
        <v>0</v>
      </c>
      <c r="P847" s="61">
        <f t="shared" si="60"/>
        <v>8925</v>
      </c>
      <c r="Q847" s="62">
        <f t="shared" si="54"/>
        <v>0</v>
      </c>
    </row>
    <row r="848" spans="1:17">
      <c r="A848" s="327">
        <v>0</v>
      </c>
      <c r="B848" s="26">
        <v>180851</v>
      </c>
      <c r="C848" s="348" t="s">
        <v>3741</v>
      </c>
      <c r="D848" s="349"/>
      <c r="E848" s="349"/>
      <c r="F848" s="349"/>
      <c r="G848" s="349"/>
      <c r="H848" s="349"/>
      <c r="I848" s="349"/>
      <c r="J848" s="350"/>
      <c r="K848" s="17">
        <v>2363</v>
      </c>
      <c r="L848" s="17">
        <f t="shared" si="58"/>
        <v>248115</v>
      </c>
      <c r="M848" s="61"/>
      <c r="N848" s="61">
        <f t="shared" si="59"/>
        <v>2363</v>
      </c>
      <c r="O848" s="62">
        <f t="shared" si="53"/>
        <v>0</v>
      </c>
      <c r="P848" s="61">
        <f t="shared" si="60"/>
        <v>248115</v>
      </c>
      <c r="Q848" s="62">
        <f t="shared" si="54"/>
        <v>0</v>
      </c>
    </row>
    <row r="849" spans="1:17">
      <c r="A849" s="327">
        <v>0</v>
      </c>
      <c r="B849" s="26">
        <v>176792</v>
      </c>
      <c r="C849" s="348" t="s">
        <v>3742</v>
      </c>
      <c r="D849" s="349"/>
      <c r="E849" s="349"/>
      <c r="F849" s="349"/>
      <c r="G849" s="349"/>
      <c r="H849" s="349"/>
      <c r="I849" s="349"/>
      <c r="J849" s="350"/>
      <c r="K849" s="17">
        <v>840</v>
      </c>
      <c r="L849" s="17">
        <f t="shared" si="58"/>
        <v>88200</v>
      </c>
      <c r="M849" s="61"/>
      <c r="N849" s="61">
        <f t="shared" si="59"/>
        <v>840</v>
      </c>
      <c r="O849" s="62">
        <f t="shared" si="53"/>
        <v>0</v>
      </c>
      <c r="P849" s="61">
        <f t="shared" si="60"/>
        <v>88200</v>
      </c>
      <c r="Q849" s="62">
        <f t="shared" si="54"/>
        <v>0</v>
      </c>
    </row>
    <row r="850" spans="1:17">
      <c r="A850" s="327">
        <v>0</v>
      </c>
      <c r="B850" s="26">
        <v>180851</v>
      </c>
      <c r="C850" s="348" t="s">
        <v>3743</v>
      </c>
      <c r="D850" s="349"/>
      <c r="E850" s="349"/>
      <c r="F850" s="349"/>
      <c r="G850" s="349"/>
      <c r="H850" s="349"/>
      <c r="I850" s="349"/>
      <c r="J850" s="350"/>
      <c r="K850" s="17">
        <v>2363</v>
      </c>
      <c r="L850" s="17">
        <f t="shared" si="58"/>
        <v>248115</v>
      </c>
      <c r="M850" s="61"/>
      <c r="N850" s="61">
        <f t="shared" si="59"/>
        <v>2363</v>
      </c>
      <c r="O850" s="62">
        <f t="shared" si="53"/>
        <v>0</v>
      </c>
      <c r="P850" s="61">
        <f t="shared" si="60"/>
        <v>248115</v>
      </c>
      <c r="Q850" s="62">
        <f t="shared" si="54"/>
        <v>0</v>
      </c>
    </row>
    <row r="851" spans="1:17">
      <c r="A851" s="327">
        <v>0</v>
      </c>
      <c r="B851" s="26">
        <v>24505</v>
      </c>
      <c r="C851" s="348" t="s">
        <v>3744</v>
      </c>
      <c r="D851" s="349"/>
      <c r="E851" s="349"/>
      <c r="F851" s="349"/>
      <c r="G851" s="349"/>
      <c r="H851" s="349"/>
      <c r="I851" s="349"/>
      <c r="J851" s="350"/>
      <c r="K851" s="290">
        <v>64.5</v>
      </c>
      <c r="L851" s="17">
        <f t="shared" si="58"/>
        <v>6773</v>
      </c>
      <c r="M851" s="61"/>
      <c r="N851" s="61">
        <f t="shared" si="59"/>
        <v>64.5</v>
      </c>
      <c r="O851" s="62">
        <f t="shared" ref="O851:O914" si="61">N851*M851</f>
        <v>0</v>
      </c>
      <c r="P851" s="61">
        <f t="shared" si="60"/>
        <v>6773</v>
      </c>
      <c r="Q851" s="62">
        <f t="shared" ref="Q851:Q914" si="62">M851*P851</f>
        <v>0</v>
      </c>
    </row>
    <row r="852" spans="1:17">
      <c r="A852" s="327">
        <v>0</v>
      </c>
      <c r="B852" s="26">
        <v>24612</v>
      </c>
      <c r="C852" s="348" t="s">
        <v>3745</v>
      </c>
      <c r="D852" s="349"/>
      <c r="E852" s="349"/>
      <c r="F852" s="349"/>
      <c r="G852" s="349"/>
      <c r="H852" s="349"/>
      <c r="I852" s="349"/>
      <c r="J852" s="350"/>
      <c r="K852" s="116">
        <v>15.47</v>
      </c>
      <c r="L852" s="17">
        <f t="shared" si="58"/>
        <v>1624</v>
      </c>
      <c r="M852" s="61"/>
      <c r="N852" s="61">
        <f t="shared" si="59"/>
        <v>15.47</v>
      </c>
      <c r="O852" s="62">
        <f t="shared" si="61"/>
        <v>0</v>
      </c>
      <c r="P852" s="61">
        <f t="shared" si="60"/>
        <v>1624</v>
      </c>
      <c r="Q852" s="62">
        <f t="shared" si="62"/>
        <v>0</v>
      </c>
    </row>
    <row r="853" spans="1:17">
      <c r="A853" s="327">
        <v>0</v>
      </c>
      <c r="B853" s="26">
        <v>24919</v>
      </c>
      <c r="C853" s="348" t="s">
        <v>3746</v>
      </c>
      <c r="D853" s="349"/>
      <c r="E853" s="349"/>
      <c r="F853" s="349"/>
      <c r="G853" s="349"/>
      <c r="H853" s="349"/>
      <c r="I853" s="349"/>
      <c r="J853" s="350"/>
      <c r="K853" s="116">
        <v>11.78</v>
      </c>
      <c r="L853" s="17">
        <f t="shared" si="58"/>
        <v>1237</v>
      </c>
      <c r="M853" s="61"/>
      <c r="N853" s="61">
        <f t="shared" si="59"/>
        <v>11.78</v>
      </c>
      <c r="O853" s="62">
        <f t="shared" si="61"/>
        <v>0</v>
      </c>
      <c r="P853" s="61">
        <f t="shared" si="60"/>
        <v>1237</v>
      </c>
      <c r="Q853" s="62">
        <f t="shared" si="62"/>
        <v>0</v>
      </c>
    </row>
    <row r="854" spans="1:17">
      <c r="A854" s="327">
        <v>0</v>
      </c>
      <c r="B854" s="26">
        <v>24950</v>
      </c>
      <c r="C854" s="348" t="s">
        <v>3747</v>
      </c>
      <c r="D854" s="349"/>
      <c r="E854" s="349"/>
      <c r="F854" s="349"/>
      <c r="G854" s="349"/>
      <c r="H854" s="349"/>
      <c r="I854" s="349"/>
      <c r="J854" s="350"/>
      <c r="K854" s="17">
        <v>106</v>
      </c>
      <c r="L854" s="17">
        <f t="shared" si="58"/>
        <v>11130</v>
      </c>
      <c r="M854" s="61"/>
      <c r="N854" s="61">
        <f t="shared" si="59"/>
        <v>106</v>
      </c>
      <c r="O854" s="62">
        <f t="shared" si="61"/>
        <v>0</v>
      </c>
      <c r="P854" s="61">
        <f t="shared" si="60"/>
        <v>11130</v>
      </c>
      <c r="Q854" s="62">
        <f t="shared" si="62"/>
        <v>0</v>
      </c>
    </row>
    <row r="855" spans="1:17">
      <c r="A855" s="327">
        <v>0</v>
      </c>
      <c r="B855" s="26">
        <v>46169</v>
      </c>
      <c r="C855" s="348" t="s">
        <v>3748</v>
      </c>
      <c r="D855" s="349"/>
      <c r="E855" s="349"/>
      <c r="F855" s="349"/>
      <c r="G855" s="349"/>
      <c r="H855" s="349"/>
      <c r="I855" s="349"/>
      <c r="J855" s="350"/>
      <c r="K855" s="290">
        <v>22.3</v>
      </c>
      <c r="L855" s="17">
        <f t="shared" si="58"/>
        <v>2342</v>
      </c>
      <c r="M855" s="61"/>
      <c r="N855" s="61">
        <f t="shared" si="59"/>
        <v>22.3</v>
      </c>
      <c r="O855" s="62">
        <f t="shared" si="61"/>
        <v>0</v>
      </c>
      <c r="P855" s="61">
        <f t="shared" si="60"/>
        <v>2342</v>
      </c>
      <c r="Q855" s="62">
        <f t="shared" si="62"/>
        <v>0</v>
      </c>
    </row>
    <row r="856" spans="1:17">
      <c r="A856" s="327">
        <v>0</v>
      </c>
      <c r="B856" s="26">
        <v>49585</v>
      </c>
      <c r="C856" s="348" t="s">
        <v>3749</v>
      </c>
      <c r="D856" s="349"/>
      <c r="E856" s="349"/>
      <c r="F856" s="349"/>
      <c r="G856" s="349"/>
      <c r="H856" s="349"/>
      <c r="I856" s="349"/>
      <c r="J856" s="350"/>
      <c r="K856" s="116">
        <v>6.15</v>
      </c>
      <c r="L856" s="17">
        <f t="shared" si="58"/>
        <v>646</v>
      </c>
      <c r="M856" s="61"/>
      <c r="N856" s="61">
        <f t="shared" si="59"/>
        <v>6.15</v>
      </c>
      <c r="O856" s="62">
        <f t="shared" si="61"/>
        <v>0</v>
      </c>
      <c r="P856" s="61">
        <f t="shared" si="60"/>
        <v>646</v>
      </c>
      <c r="Q856" s="62">
        <f t="shared" si="62"/>
        <v>0</v>
      </c>
    </row>
    <row r="857" spans="1:17">
      <c r="A857" s="327">
        <v>0</v>
      </c>
      <c r="B857" s="26">
        <v>49726</v>
      </c>
      <c r="C857" s="348" t="s">
        <v>3750</v>
      </c>
      <c r="D857" s="349"/>
      <c r="E857" s="349"/>
      <c r="F857" s="349"/>
      <c r="G857" s="349"/>
      <c r="H857" s="349"/>
      <c r="I857" s="349"/>
      <c r="J857" s="350"/>
      <c r="K857" s="290">
        <v>46.7</v>
      </c>
      <c r="L857" s="17">
        <f t="shared" si="58"/>
        <v>4904</v>
      </c>
      <c r="M857" s="61"/>
      <c r="N857" s="61">
        <f t="shared" si="59"/>
        <v>46.7</v>
      </c>
      <c r="O857" s="62">
        <f t="shared" si="61"/>
        <v>0</v>
      </c>
      <c r="P857" s="61">
        <f t="shared" si="60"/>
        <v>4904</v>
      </c>
      <c r="Q857" s="62">
        <f t="shared" si="62"/>
        <v>0</v>
      </c>
    </row>
    <row r="858" spans="1:17">
      <c r="A858" s="327">
        <v>0</v>
      </c>
      <c r="B858" s="26">
        <v>53975</v>
      </c>
      <c r="C858" s="348" t="s">
        <v>3751</v>
      </c>
      <c r="D858" s="349"/>
      <c r="E858" s="349"/>
      <c r="F858" s="349"/>
      <c r="G858" s="349"/>
      <c r="H858" s="349"/>
      <c r="I858" s="349"/>
      <c r="J858" s="350"/>
      <c r="K858" s="116">
        <v>3.88</v>
      </c>
      <c r="L858" s="17">
        <f t="shared" si="58"/>
        <v>407</v>
      </c>
      <c r="M858" s="61"/>
      <c r="N858" s="61">
        <f t="shared" si="59"/>
        <v>3.88</v>
      </c>
      <c r="O858" s="62">
        <f t="shared" si="61"/>
        <v>0</v>
      </c>
      <c r="P858" s="61">
        <f t="shared" si="60"/>
        <v>407</v>
      </c>
      <c r="Q858" s="62">
        <f t="shared" si="62"/>
        <v>0</v>
      </c>
    </row>
    <row r="859" spans="1:17">
      <c r="A859" s="327">
        <v>0</v>
      </c>
      <c r="B859" s="26">
        <v>54015</v>
      </c>
      <c r="C859" s="348" t="s">
        <v>3752</v>
      </c>
      <c r="D859" s="349"/>
      <c r="E859" s="349"/>
      <c r="F859" s="349"/>
      <c r="G859" s="349"/>
      <c r="H859" s="349"/>
      <c r="I859" s="349"/>
      <c r="J859" s="350"/>
      <c r="K859" s="17">
        <v>754</v>
      </c>
      <c r="L859" s="17">
        <f t="shared" si="58"/>
        <v>79170</v>
      </c>
      <c r="M859" s="61"/>
      <c r="N859" s="61">
        <f t="shared" si="59"/>
        <v>754</v>
      </c>
      <c r="O859" s="62">
        <f t="shared" si="61"/>
        <v>0</v>
      </c>
      <c r="P859" s="61">
        <f t="shared" si="60"/>
        <v>79170</v>
      </c>
      <c r="Q859" s="62">
        <f t="shared" si="62"/>
        <v>0</v>
      </c>
    </row>
    <row r="860" spans="1:17">
      <c r="A860" s="327">
        <v>0</v>
      </c>
      <c r="B860" s="26">
        <v>55798</v>
      </c>
      <c r="C860" s="348" t="s">
        <v>3753</v>
      </c>
      <c r="D860" s="349"/>
      <c r="E860" s="349"/>
      <c r="F860" s="349"/>
      <c r="G860" s="349"/>
      <c r="H860" s="349"/>
      <c r="I860" s="349"/>
      <c r="J860" s="350"/>
      <c r="K860" s="17">
        <v>752</v>
      </c>
      <c r="L860" s="17">
        <f t="shared" si="58"/>
        <v>78960</v>
      </c>
      <c r="M860" s="61"/>
      <c r="N860" s="61">
        <f t="shared" si="59"/>
        <v>752</v>
      </c>
      <c r="O860" s="62">
        <f t="shared" si="61"/>
        <v>0</v>
      </c>
      <c r="P860" s="61">
        <f t="shared" si="60"/>
        <v>78960</v>
      </c>
      <c r="Q860" s="62">
        <f t="shared" si="62"/>
        <v>0</v>
      </c>
    </row>
    <row r="861" spans="1:17">
      <c r="A861" s="327">
        <v>0</v>
      </c>
      <c r="B861" s="26">
        <v>54197</v>
      </c>
      <c r="C861" s="348" t="s">
        <v>3754</v>
      </c>
      <c r="D861" s="349"/>
      <c r="E861" s="349"/>
      <c r="F861" s="349"/>
      <c r="G861" s="349"/>
      <c r="H861" s="349"/>
      <c r="I861" s="349"/>
      <c r="J861" s="350"/>
      <c r="K861" s="290">
        <v>49</v>
      </c>
      <c r="L861" s="17">
        <f t="shared" si="58"/>
        <v>5145</v>
      </c>
      <c r="M861" s="61"/>
      <c r="N861" s="61">
        <f t="shared" si="59"/>
        <v>49</v>
      </c>
      <c r="O861" s="62">
        <f t="shared" si="61"/>
        <v>0</v>
      </c>
      <c r="P861" s="61">
        <f t="shared" si="60"/>
        <v>5145</v>
      </c>
      <c r="Q861" s="62">
        <f t="shared" si="62"/>
        <v>0</v>
      </c>
    </row>
    <row r="862" spans="1:17">
      <c r="A862" s="327">
        <v>0</v>
      </c>
      <c r="B862" s="26">
        <v>54205</v>
      </c>
      <c r="C862" s="348" t="s">
        <v>3755</v>
      </c>
      <c r="D862" s="349"/>
      <c r="E862" s="349"/>
      <c r="F862" s="349"/>
      <c r="G862" s="349"/>
      <c r="H862" s="349"/>
      <c r="I862" s="349"/>
      <c r="J862" s="350"/>
      <c r="K862" s="17">
        <v>84</v>
      </c>
      <c r="L862" s="17">
        <f t="shared" si="58"/>
        <v>8820</v>
      </c>
      <c r="M862" s="61"/>
      <c r="N862" s="61">
        <f t="shared" si="59"/>
        <v>84</v>
      </c>
      <c r="O862" s="62">
        <f t="shared" si="61"/>
        <v>0</v>
      </c>
      <c r="P862" s="61">
        <f t="shared" si="60"/>
        <v>8820</v>
      </c>
      <c r="Q862" s="62">
        <f t="shared" si="62"/>
        <v>0</v>
      </c>
    </row>
    <row r="863" spans="1:17">
      <c r="A863" s="327">
        <v>0</v>
      </c>
      <c r="B863" s="26">
        <v>63214</v>
      </c>
      <c r="C863" s="348" t="s">
        <v>3756</v>
      </c>
      <c r="D863" s="349"/>
      <c r="E863" s="349"/>
      <c r="F863" s="349"/>
      <c r="G863" s="349"/>
      <c r="H863" s="349"/>
      <c r="I863" s="349"/>
      <c r="J863" s="350"/>
      <c r="K863" s="290">
        <v>25</v>
      </c>
      <c r="L863" s="17">
        <f t="shared" si="58"/>
        <v>2625</v>
      </c>
      <c r="M863" s="61"/>
      <c r="N863" s="61">
        <f t="shared" si="59"/>
        <v>25</v>
      </c>
      <c r="O863" s="62">
        <f t="shared" si="61"/>
        <v>0</v>
      </c>
      <c r="P863" s="61">
        <f t="shared" si="60"/>
        <v>2625</v>
      </c>
      <c r="Q863" s="62">
        <f t="shared" si="62"/>
        <v>0</v>
      </c>
    </row>
    <row r="864" spans="1:17">
      <c r="A864" s="327">
        <v>0</v>
      </c>
      <c r="B864" s="26">
        <v>64931</v>
      </c>
      <c r="C864" s="348" t="s">
        <v>3757</v>
      </c>
      <c r="D864" s="349"/>
      <c r="E864" s="349"/>
      <c r="F864" s="349"/>
      <c r="G864" s="349"/>
      <c r="H864" s="349"/>
      <c r="I864" s="349"/>
      <c r="J864" s="350"/>
      <c r="K864" s="290">
        <v>56.2</v>
      </c>
      <c r="L864" s="17">
        <f t="shared" si="58"/>
        <v>5901</v>
      </c>
      <c r="M864" s="61"/>
      <c r="N864" s="61">
        <f t="shared" si="59"/>
        <v>56.2</v>
      </c>
      <c r="O864" s="62">
        <f t="shared" si="61"/>
        <v>0</v>
      </c>
      <c r="P864" s="61">
        <f t="shared" si="60"/>
        <v>5901</v>
      </c>
      <c r="Q864" s="62">
        <f t="shared" si="62"/>
        <v>0</v>
      </c>
    </row>
    <row r="865" spans="1:17">
      <c r="A865" s="327">
        <v>0</v>
      </c>
      <c r="B865" s="26">
        <v>53934</v>
      </c>
      <c r="C865" s="348" t="s">
        <v>3758</v>
      </c>
      <c r="D865" s="349"/>
      <c r="E865" s="349"/>
      <c r="F865" s="349"/>
      <c r="G865" s="349"/>
      <c r="H865" s="349"/>
      <c r="I865" s="349"/>
      <c r="J865" s="350"/>
      <c r="K865" s="290">
        <v>58.3</v>
      </c>
      <c r="L865" s="17">
        <f t="shared" si="58"/>
        <v>6122</v>
      </c>
      <c r="M865" s="61"/>
      <c r="N865" s="61">
        <f t="shared" si="59"/>
        <v>58.3</v>
      </c>
      <c r="O865" s="62">
        <f t="shared" si="61"/>
        <v>0</v>
      </c>
      <c r="P865" s="61">
        <f t="shared" si="60"/>
        <v>6122</v>
      </c>
      <c r="Q865" s="62">
        <f t="shared" si="62"/>
        <v>0</v>
      </c>
    </row>
    <row r="866" spans="1:17">
      <c r="A866" s="327">
        <v>0</v>
      </c>
      <c r="B866" s="26">
        <v>56184</v>
      </c>
      <c r="C866" s="348" t="s">
        <v>3759</v>
      </c>
      <c r="D866" s="349"/>
      <c r="E866" s="349"/>
      <c r="F866" s="349"/>
      <c r="G866" s="349"/>
      <c r="H866" s="349"/>
      <c r="I866" s="349"/>
      <c r="J866" s="350"/>
      <c r="K866" s="116">
        <v>10.73</v>
      </c>
      <c r="L866" s="17">
        <f t="shared" ref="L866:L897" si="63">ROUND(K866*Курс_EUR,0)</f>
        <v>1127</v>
      </c>
      <c r="M866" s="61"/>
      <c r="N866" s="61">
        <f t="shared" ref="N866:N897" si="64">K866*(1-Скидка_SATA)</f>
        <v>10.73</v>
      </c>
      <c r="O866" s="62">
        <f t="shared" si="61"/>
        <v>0</v>
      </c>
      <c r="P866" s="61">
        <f t="shared" ref="P866:P897" si="65">L866*(1-Скидка_SATA)</f>
        <v>1127</v>
      </c>
      <c r="Q866" s="62">
        <f t="shared" si="62"/>
        <v>0</v>
      </c>
    </row>
    <row r="867" spans="1:17">
      <c r="A867" s="327">
        <v>0</v>
      </c>
      <c r="B867" s="26">
        <v>56762</v>
      </c>
      <c r="C867" s="348" t="s">
        <v>3760</v>
      </c>
      <c r="D867" s="349"/>
      <c r="E867" s="349"/>
      <c r="F867" s="349"/>
      <c r="G867" s="349"/>
      <c r="H867" s="349"/>
      <c r="I867" s="349"/>
      <c r="J867" s="350"/>
      <c r="K867" s="17">
        <v>142</v>
      </c>
      <c r="L867" s="17">
        <f t="shared" si="63"/>
        <v>14910</v>
      </c>
      <c r="M867" s="61"/>
      <c r="N867" s="61">
        <f t="shared" si="64"/>
        <v>142</v>
      </c>
      <c r="O867" s="62">
        <f t="shared" si="61"/>
        <v>0</v>
      </c>
      <c r="P867" s="61">
        <f t="shared" si="65"/>
        <v>14910</v>
      </c>
      <c r="Q867" s="62">
        <f t="shared" si="62"/>
        <v>0</v>
      </c>
    </row>
    <row r="868" spans="1:17" ht="21" customHeight="1">
      <c r="A868" s="327">
        <v>0</v>
      </c>
      <c r="B868" s="26">
        <v>58941</v>
      </c>
      <c r="C868" s="348" t="s">
        <v>3761</v>
      </c>
      <c r="D868" s="349"/>
      <c r="E868" s="349"/>
      <c r="F868" s="349"/>
      <c r="G868" s="349"/>
      <c r="H868" s="349"/>
      <c r="I868" s="349"/>
      <c r="J868" s="350"/>
      <c r="K868" s="17">
        <v>332</v>
      </c>
      <c r="L868" s="17">
        <f t="shared" si="63"/>
        <v>34860</v>
      </c>
      <c r="M868" s="61"/>
      <c r="N868" s="61">
        <f t="shared" si="64"/>
        <v>332</v>
      </c>
      <c r="O868" s="62">
        <f t="shared" si="61"/>
        <v>0</v>
      </c>
      <c r="P868" s="61">
        <f t="shared" si="65"/>
        <v>34860</v>
      </c>
      <c r="Q868" s="62">
        <f t="shared" si="62"/>
        <v>0</v>
      </c>
    </row>
    <row r="869" spans="1:17">
      <c r="A869" s="327">
        <v>0</v>
      </c>
      <c r="B869" s="26">
        <v>60541</v>
      </c>
      <c r="C869" s="348" t="s">
        <v>3760</v>
      </c>
      <c r="D869" s="349"/>
      <c r="E869" s="349"/>
      <c r="F869" s="349"/>
      <c r="G869" s="349"/>
      <c r="H869" s="349"/>
      <c r="I869" s="349"/>
      <c r="J869" s="350"/>
      <c r="K869" s="17">
        <v>156</v>
      </c>
      <c r="L869" s="17">
        <f t="shared" si="63"/>
        <v>16380</v>
      </c>
      <c r="M869" s="61"/>
      <c r="N869" s="61">
        <f t="shared" si="64"/>
        <v>156</v>
      </c>
      <c r="O869" s="62">
        <f t="shared" si="61"/>
        <v>0</v>
      </c>
      <c r="P869" s="61">
        <f t="shared" si="65"/>
        <v>16380</v>
      </c>
      <c r="Q869" s="62">
        <f t="shared" si="62"/>
        <v>0</v>
      </c>
    </row>
    <row r="870" spans="1:17">
      <c r="A870" s="327">
        <v>0</v>
      </c>
      <c r="B870" s="26">
        <v>61226</v>
      </c>
      <c r="C870" s="348" t="s">
        <v>3762</v>
      </c>
      <c r="D870" s="349"/>
      <c r="E870" s="349"/>
      <c r="F870" s="349"/>
      <c r="G870" s="349"/>
      <c r="H870" s="349"/>
      <c r="I870" s="349"/>
      <c r="J870" s="350"/>
      <c r="K870" s="290">
        <v>25.8</v>
      </c>
      <c r="L870" s="17">
        <f t="shared" si="63"/>
        <v>2709</v>
      </c>
      <c r="M870" s="61"/>
      <c r="N870" s="61">
        <f t="shared" si="64"/>
        <v>25.8</v>
      </c>
      <c r="O870" s="62">
        <f t="shared" si="61"/>
        <v>0</v>
      </c>
      <c r="P870" s="61">
        <f t="shared" si="65"/>
        <v>2709</v>
      </c>
      <c r="Q870" s="62">
        <f t="shared" si="62"/>
        <v>0</v>
      </c>
    </row>
    <row r="871" spans="1:17">
      <c r="A871" s="327">
        <v>0</v>
      </c>
      <c r="B871" s="26">
        <v>61242</v>
      </c>
      <c r="C871" s="348" t="s">
        <v>3763</v>
      </c>
      <c r="D871" s="349"/>
      <c r="E871" s="349"/>
      <c r="F871" s="349"/>
      <c r="G871" s="349"/>
      <c r="H871" s="349"/>
      <c r="I871" s="349"/>
      <c r="J871" s="350"/>
      <c r="K871" s="17">
        <v>403</v>
      </c>
      <c r="L871" s="17">
        <f t="shared" si="63"/>
        <v>42315</v>
      </c>
      <c r="M871" s="61"/>
      <c r="N871" s="61">
        <f t="shared" si="64"/>
        <v>403</v>
      </c>
      <c r="O871" s="62">
        <f t="shared" si="61"/>
        <v>0</v>
      </c>
      <c r="P871" s="61">
        <f t="shared" si="65"/>
        <v>42315</v>
      </c>
      <c r="Q871" s="62">
        <f t="shared" si="62"/>
        <v>0</v>
      </c>
    </row>
    <row r="872" spans="1:17">
      <c r="A872" s="327">
        <v>0</v>
      </c>
      <c r="B872" s="26">
        <v>69658</v>
      </c>
      <c r="C872" s="348" t="s">
        <v>3764</v>
      </c>
      <c r="D872" s="349"/>
      <c r="E872" s="349"/>
      <c r="F872" s="349"/>
      <c r="G872" s="349"/>
      <c r="H872" s="349"/>
      <c r="I872" s="349"/>
      <c r="J872" s="350"/>
      <c r="K872" s="290">
        <v>59.4</v>
      </c>
      <c r="L872" s="17">
        <f t="shared" si="63"/>
        <v>6237</v>
      </c>
      <c r="M872" s="61"/>
      <c r="N872" s="61">
        <f t="shared" si="64"/>
        <v>59.4</v>
      </c>
      <c r="O872" s="62">
        <f t="shared" si="61"/>
        <v>0</v>
      </c>
      <c r="P872" s="61">
        <f t="shared" si="65"/>
        <v>6237</v>
      </c>
      <c r="Q872" s="62">
        <f t="shared" si="62"/>
        <v>0</v>
      </c>
    </row>
    <row r="873" spans="1:17">
      <c r="A873" s="327">
        <v>0</v>
      </c>
      <c r="B873" s="26">
        <v>72611</v>
      </c>
      <c r="C873" s="348" t="s">
        <v>3765</v>
      </c>
      <c r="D873" s="349"/>
      <c r="E873" s="349"/>
      <c r="F873" s="349"/>
      <c r="G873" s="349"/>
      <c r="H873" s="349"/>
      <c r="I873" s="349"/>
      <c r="J873" s="350"/>
      <c r="K873" s="17">
        <v>172</v>
      </c>
      <c r="L873" s="17">
        <f t="shared" si="63"/>
        <v>18060</v>
      </c>
      <c r="M873" s="61"/>
      <c r="N873" s="61">
        <f t="shared" si="64"/>
        <v>172</v>
      </c>
      <c r="O873" s="62">
        <f t="shared" si="61"/>
        <v>0</v>
      </c>
      <c r="P873" s="61">
        <f t="shared" si="65"/>
        <v>18060</v>
      </c>
      <c r="Q873" s="62">
        <f t="shared" si="62"/>
        <v>0</v>
      </c>
    </row>
    <row r="874" spans="1:17">
      <c r="A874" s="327">
        <v>0</v>
      </c>
      <c r="B874" s="26">
        <v>75358</v>
      </c>
      <c r="C874" s="348" t="s">
        <v>3766</v>
      </c>
      <c r="D874" s="349"/>
      <c r="E874" s="349"/>
      <c r="F874" s="349"/>
      <c r="G874" s="349"/>
      <c r="H874" s="349"/>
      <c r="I874" s="349"/>
      <c r="J874" s="350"/>
      <c r="K874" s="290">
        <v>48.3</v>
      </c>
      <c r="L874" s="17">
        <f t="shared" si="63"/>
        <v>5072</v>
      </c>
      <c r="M874" s="61"/>
      <c r="N874" s="61">
        <f t="shared" si="64"/>
        <v>48.3</v>
      </c>
      <c r="O874" s="62">
        <f t="shared" si="61"/>
        <v>0</v>
      </c>
      <c r="P874" s="61">
        <f t="shared" si="65"/>
        <v>5072</v>
      </c>
      <c r="Q874" s="62">
        <f t="shared" si="62"/>
        <v>0</v>
      </c>
    </row>
    <row r="875" spans="1:17">
      <c r="A875" s="327">
        <v>0</v>
      </c>
      <c r="B875" s="26">
        <v>76299</v>
      </c>
      <c r="C875" s="348" t="s">
        <v>3767</v>
      </c>
      <c r="D875" s="349"/>
      <c r="E875" s="349"/>
      <c r="F875" s="349"/>
      <c r="G875" s="349"/>
      <c r="H875" s="349"/>
      <c r="I875" s="349"/>
      <c r="J875" s="350"/>
      <c r="K875" s="116">
        <v>4.22</v>
      </c>
      <c r="L875" s="17">
        <f t="shared" si="63"/>
        <v>443</v>
      </c>
      <c r="M875" s="61"/>
      <c r="N875" s="61">
        <f t="shared" si="64"/>
        <v>4.22</v>
      </c>
      <c r="O875" s="62">
        <f t="shared" si="61"/>
        <v>0</v>
      </c>
      <c r="P875" s="61">
        <f t="shared" si="65"/>
        <v>443</v>
      </c>
      <c r="Q875" s="62">
        <f t="shared" si="62"/>
        <v>0</v>
      </c>
    </row>
    <row r="876" spans="1:17">
      <c r="A876" s="327">
        <v>0</v>
      </c>
      <c r="B876" s="26">
        <v>77222</v>
      </c>
      <c r="C876" s="348" t="s">
        <v>3768</v>
      </c>
      <c r="D876" s="349"/>
      <c r="E876" s="349"/>
      <c r="F876" s="349"/>
      <c r="G876" s="349"/>
      <c r="H876" s="349"/>
      <c r="I876" s="349"/>
      <c r="J876" s="350"/>
      <c r="K876" s="116">
        <v>5.98</v>
      </c>
      <c r="L876" s="17">
        <f t="shared" si="63"/>
        <v>628</v>
      </c>
      <c r="M876" s="61"/>
      <c r="N876" s="61">
        <f t="shared" si="64"/>
        <v>5.98</v>
      </c>
      <c r="O876" s="62">
        <f t="shared" si="61"/>
        <v>0</v>
      </c>
      <c r="P876" s="61">
        <f t="shared" si="65"/>
        <v>628</v>
      </c>
      <c r="Q876" s="62">
        <f t="shared" si="62"/>
        <v>0</v>
      </c>
    </row>
    <row r="877" spans="1:17">
      <c r="A877" s="327">
        <v>0</v>
      </c>
      <c r="B877" s="26">
        <v>81158</v>
      </c>
      <c r="C877" s="348" t="s">
        <v>3769</v>
      </c>
      <c r="D877" s="349"/>
      <c r="E877" s="349"/>
      <c r="F877" s="349"/>
      <c r="G877" s="349"/>
      <c r="H877" s="349"/>
      <c r="I877" s="349"/>
      <c r="J877" s="350"/>
      <c r="K877" s="17">
        <v>441</v>
      </c>
      <c r="L877" s="17">
        <f t="shared" si="63"/>
        <v>46305</v>
      </c>
      <c r="M877" s="61"/>
      <c r="N877" s="61">
        <f t="shared" si="64"/>
        <v>441</v>
      </c>
      <c r="O877" s="62">
        <f t="shared" si="61"/>
        <v>0</v>
      </c>
      <c r="P877" s="61">
        <f t="shared" si="65"/>
        <v>46305</v>
      </c>
      <c r="Q877" s="62">
        <f t="shared" si="62"/>
        <v>0</v>
      </c>
    </row>
    <row r="878" spans="1:17" ht="21" customHeight="1">
      <c r="A878" s="327">
        <v>0</v>
      </c>
      <c r="B878" s="26">
        <v>82594</v>
      </c>
      <c r="C878" s="348" t="s">
        <v>3770</v>
      </c>
      <c r="D878" s="349"/>
      <c r="E878" s="349"/>
      <c r="F878" s="349"/>
      <c r="G878" s="349"/>
      <c r="H878" s="349"/>
      <c r="I878" s="349"/>
      <c r="J878" s="350"/>
      <c r="K878" s="290">
        <v>68.3</v>
      </c>
      <c r="L878" s="17">
        <f t="shared" si="63"/>
        <v>7172</v>
      </c>
      <c r="M878" s="61"/>
      <c r="N878" s="61">
        <f t="shared" si="64"/>
        <v>68.3</v>
      </c>
      <c r="O878" s="62">
        <f t="shared" si="61"/>
        <v>0</v>
      </c>
      <c r="P878" s="61">
        <f t="shared" si="65"/>
        <v>7172</v>
      </c>
      <c r="Q878" s="62">
        <f t="shared" si="62"/>
        <v>0</v>
      </c>
    </row>
    <row r="879" spans="1:17" ht="21" customHeight="1">
      <c r="A879" s="327">
        <v>0</v>
      </c>
      <c r="B879" s="26">
        <v>82719</v>
      </c>
      <c r="C879" s="348" t="s">
        <v>3771</v>
      </c>
      <c r="D879" s="349"/>
      <c r="E879" s="349"/>
      <c r="F879" s="349"/>
      <c r="G879" s="349"/>
      <c r="H879" s="349"/>
      <c r="I879" s="349"/>
      <c r="J879" s="350"/>
      <c r="K879" s="17">
        <v>324</v>
      </c>
      <c r="L879" s="17">
        <f t="shared" si="63"/>
        <v>34020</v>
      </c>
      <c r="M879" s="61"/>
      <c r="N879" s="61">
        <f t="shared" si="64"/>
        <v>324</v>
      </c>
      <c r="O879" s="62">
        <f t="shared" si="61"/>
        <v>0</v>
      </c>
      <c r="P879" s="61">
        <f t="shared" si="65"/>
        <v>34020</v>
      </c>
      <c r="Q879" s="62">
        <f t="shared" si="62"/>
        <v>0</v>
      </c>
    </row>
    <row r="880" spans="1:17">
      <c r="A880" s="327">
        <v>0</v>
      </c>
      <c r="B880" s="26">
        <v>82917</v>
      </c>
      <c r="C880" s="348" t="s">
        <v>3772</v>
      </c>
      <c r="D880" s="349"/>
      <c r="E880" s="349"/>
      <c r="F880" s="349"/>
      <c r="G880" s="349"/>
      <c r="H880" s="349"/>
      <c r="I880" s="349"/>
      <c r="J880" s="350"/>
      <c r="K880" s="290">
        <v>29.3</v>
      </c>
      <c r="L880" s="17">
        <f t="shared" si="63"/>
        <v>3077</v>
      </c>
      <c r="M880" s="61"/>
      <c r="N880" s="61">
        <f t="shared" si="64"/>
        <v>29.3</v>
      </c>
      <c r="O880" s="62">
        <f t="shared" si="61"/>
        <v>0</v>
      </c>
      <c r="P880" s="61">
        <f t="shared" si="65"/>
        <v>3077</v>
      </c>
      <c r="Q880" s="62">
        <f t="shared" si="62"/>
        <v>0</v>
      </c>
    </row>
    <row r="881" spans="1:17">
      <c r="A881" s="327">
        <v>0</v>
      </c>
      <c r="B881" s="26">
        <v>84723</v>
      </c>
      <c r="C881" s="348" t="s">
        <v>3773</v>
      </c>
      <c r="D881" s="349"/>
      <c r="E881" s="349"/>
      <c r="F881" s="349"/>
      <c r="G881" s="349"/>
      <c r="H881" s="349"/>
      <c r="I881" s="349"/>
      <c r="J881" s="350"/>
      <c r="K881" s="17">
        <v>84</v>
      </c>
      <c r="L881" s="17">
        <f t="shared" si="63"/>
        <v>8820</v>
      </c>
      <c r="M881" s="61"/>
      <c r="N881" s="61">
        <f t="shared" si="64"/>
        <v>84</v>
      </c>
      <c r="O881" s="62">
        <f t="shared" si="61"/>
        <v>0</v>
      </c>
      <c r="P881" s="61">
        <f t="shared" si="65"/>
        <v>8820</v>
      </c>
      <c r="Q881" s="62">
        <f t="shared" si="62"/>
        <v>0</v>
      </c>
    </row>
    <row r="882" spans="1:17">
      <c r="A882" s="327">
        <v>0</v>
      </c>
      <c r="B882" s="26">
        <v>89086</v>
      </c>
      <c r="C882" s="348" t="s">
        <v>3774</v>
      </c>
      <c r="D882" s="349"/>
      <c r="E882" s="349"/>
      <c r="F882" s="349"/>
      <c r="G882" s="349"/>
      <c r="H882" s="349"/>
      <c r="I882" s="349"/>
      <c r="J882" s="350"/>
      <c r="K882" s="17">
        <v>924</v>
      </c>
      <c r="L882" s="17">
        <f t="shared" si="63"/>
        <v>97020</v>
      </c>
      <c r="M882" s="61"/>
      <c r="N882" s="61">
        <f t="shared" si="64"/>
        <v>924</v>
      </c>
      <c r="O882" s="62">
        <f t="shared" si="61"/>
        <v>0</v>
      </c>
      <c r="P882" s="61">
        <f t="shared" si="65"/>
        <v>97020</v>
      </c>
      <c r="Q882" s="62">
        <f t="shared" si="62"/>
        <v>0</v>
      </c>
    </row>
    <row r="883" spans="1:17">
      <c r="A883" s="327">
        <v>0</v>
      </c>
      <c r="B883" s="26">
        <v>89250</v>
      </c>
      <c r="C883" s="348" t="s">
        <v>3775</v>
      </c>
      <c r="D883" s="349"/>
      <c r="E883" s="349"/>
      <c r="F883" s="349"/>
      <c r="G883" s="349"/>
      <c r="H883" s="349"/>
      <c r="I883" s="349"/>
      <c r="J883" s="350"/>
      <c r="K883" s="17">
        <v>109</v>
      </c>
      <c r="L883" s="17">
        <f t="shared" si="63"/>
        <v>11445</v>
      </c>
      <c r="M883" s="61"/>
      <c r="N883" s="61">
        <f t="shared" si="64"/>
        <v>109</v>
      </c>
      <c r="O883" s="62">
        <f t="shared" si="61"/>
        <v>0</v>
      </c>
      <c r="P883" s="61">
        <f t="shared" si="65"/>
        <v>11445</v>
      </c>
      <c r="Q883" s="62">
        <f t="shared" si="62"/>
        <v>0</v>
      </c>
    </row>
    <row r="884" spans="1:17">
      <c r="A884" s="327">
        <v>0</v>
      </c>
      <c r="B884" s="26">
        <v>89268</v>
      </c>
      <c r="C884" s="348" t="s">
        <v>3776</v>
      </c>
      <c r="D884" s="349"/>
      <c r="E884" s="349"/>
      <c r="F884" s="349"/>
      <c r="G884" s="349"/>
      <c r="H884" s="349"/>
      <c r="I884" s="349"/>
      <c r="J884" s="350"/>
      <c r="K884" s="290">
        <v>30.6</v>
      </c>
      <c r="L884" s="17">
        <f t="shared" si="63"/>
        <v>3213</v>
      </c>
      <c r="M884" s="61"/>
      <c r="N884" s="61">
        <f t="shared" si="64"/>
        <v>30.6</v>
      </c>
      <c r="O884" s="62">
        <f t="shared" si="61"/>
        <v>0</v>
      </c>
      <c r="P884" s="61">
        <f t="shared" si="65"/>
        <v>3213</v>
      </c>
      <c r="Q884" s="62">
        <f t="shared" si="62"/>
        <v>0</v>
      </c>
    </row>
    <row r="885" spans="1:17">
      <c r="A885" s="327">
        <v>0</v>
      </c>
      <c r="B885" s="26">
        <v>89276</v>
      </c>
      <c r="C885" s="348" t="s">
        <v>3777</v>
      </c>
      <c r="D885" s="349"/>
      <c r="E885" s="349"/>
      <c r="F885" s="349"/>
      <c r="G885" s="349"/>
      <c r="H885" s="349"/>
      <c r="I885" s="349"/>
      <c r="J885" s="350"/>
      <c r="K885" s="17">
        <v>123</v>
      </c>
      <c r="L885" s="17">
        <f t="shared" si="63"/>
        <v>12915</v>
      </c>
      <c r="M885" s="61"/>
      <c r="N885" s="61">
        <f t="shared" si="64"/>
        <v>123</v>
      </c>
      <c r="O885" s="62">
        <f t="shared" si="61"/>
        <v>0</v>
      </c>
      <c r="P885" s="61">
        <f t="shared" si="65"/>
        <v>12915</v>
      </c>
      <c r="Q885" s="62">
        <f t="shared" si="62"/>
        <v>0</v>
      </c>
    </row>
    <row r="886" spans="1:17">
      <c r="A886" s="327">
        <v>0</v>
      </c>
      <c r="B886" s="26">
        <v>97311</v>
      </c>
      <c r="C886" s="348" t="s">
        <v>3778</v>
      </c>
      <c r="D886" s="349"/>
      <c r="E886" s="349"/>
      <c r="F886" s="349"/>
      <c r="G886" s="349"/>
      <c r="H886" s="349"/>
      <c r="I886" s="349"/>
      <c r="J886" s="350"/>
      <c r="K886" s="116">
        <v>7.04</v>
      </c>
      <c r="L886" s="17">
        <f t="shared" si="63"/>
        <v>739</v>
      </c>
      <c r="M886" s="61"/>
      <c r="N886" s="61">
        <f t="shared" si="64"/>
        <v>7.04</v>
      </c>
      <c r="O886" s="62">
        <f t="shared" si="61"/>
        <v>0</v>
      </c>
      <c r="P886" s="61">
        <f t="shared" si="65"/>
        <v>739</v>
      </c>
      <c r="Q886" s="62">
        <f t="shared" si="62"/>
        <v>0</v>
      </c>
    </row>
    <row r="887" spans="1:17">
      <c r="A887" s="327">
        <v>0</v>
      </c>
      <c r="B887" s="26">
        <v>120477</v>
      </c>
      <c r="C887" s="348" t="s">
        <v>3779</v>
      </c>
      <c r="D887" s="349"/>
      <c r="E887" s="349"/>
      <c r="F887" s="349"/>
      <c r="G887" s="349"/>
      <c r="H887" s="349"/>
      <c r="I887" s="349"/>
      <c r="J887" s="350"/>
      <c r="K887" s="116">
        <v>10.73</v>
      </c>
      <c r="L887" s="17">
        <f t="shared" si="63"/>
        <v>1127</v>
      </c>
      <c r="M887" s="61"/>
      <c r="N887" s="61">
        <f t="shared" si="64"/>
        <v>10.73</v>
      </c>
      <c r="O887" s="62">
        <f t="shared" si="61"/>
        <v>0</v>
      </c>
      <c r="P887" s="61">
        <f t="shared" si="65"/>
        <v>1127</v>
      </c>
      <c r="Q887" s="62">
        <f t="shared" si="62"/>
        <v>0</v>
      </c>
    </row>
    <row r="888" spans="1:17">
      <c r="A888" s="327">
        <v>0</v>
      </c>
      <c r="B888" s="26">
        <v>121038</v>
      </c>
      <c r="C888" s="348" t="s">
        <v>3780</v>
      </c>
      <c r="D888" s="349"/>
      <c r="E888" s="349"/>
      <c r="F888" s="349"/>
      <c r="G888" s="349"/>
      <c r="H888" s="349"/>
      <c r="I888" s="349"/>
      <c r="J888" s="350"/>
      <c r="K888" s="17">
        <v>135</v>
      </c>
      <c r="L888" s="17">
        <f t="shared" si="63"/>
        <v>14175</v>
      </c>
      <c r="M888" s="61"/>
      <c r="N888" s="61">
        <f t="shared" si="64"/>
        <v>135</v>
      </c>
      <c r="O888" s="62">
        <f t="shared" si="61"/>
        <v>0</v>
      </c>
      <c r="P888" s="61">
        <f t="shared" si="65"/>
        <v>14175</v>
      </c>
      <c r="Q888" s="62">
        <f t="shared" si="62"/>
        <v>0</v>
      </c>
    </row>
    <row r="889" spans="1:17">
      <c r="A889" s="327">
        <v>0</v>
      </c>
      <c r="B889" s="26">
        <v>122341</v>
      </c>
      <c r="C889" s="348" t="s">
        <v>3781</v>
      </c>
      <c r="D889" s="349"/>
      <c r="E889" s="349"/>
      <c r="F889" s="349"/>
      <c r="G889" s="349"/>
      <c r="H889" s="349"/>
      <c r="I889" s="349"/>
      <c r="J889" s="350"/>
      <c r="K889" s="17">
        <v>375</v>
      </c>
      <c r="L889" s="17">
        <f t="shared" si="63"/>
        <v>39375</v>
      </c>
      <c r="M889" s="61"/>
      <c r="N889" s="61">
        <f t="shared" si="64"/>
        <v>375</v>
      </c>
      <c r="O889" s="62">
        <f t="shared" si="61"/>
        <v>0</v>
      </c>
      <c r="P889" s="61">
        <f t="shared" si="65"/>
        <v>39375</v>
      </c>
      <c r="Q889" s="62">
        <f t="shared" si="62"/>
        <v>0</v>
      </c>
    </row>
    <row r="890" spans="1:17">
      <c r="A890" s="327">
        <v>0</v>
      </c>
      <c r="B890" s="26">
        <v>134247</v>
      </c>
      <c r="C890" s="348" t="s">
        <v>3782</v>
      </c>
      <c r="D890" s="349"/>
      <c r="E890" s="349"/>
      <c r="F890" s="349"/>
      <c r="G890" s="349"/>
      <c r="H890" s="349"/>
      <c r="I890" s="349"/>
      <c r="J890" s="350"/>
      <c r="K890" s="290">
        <v>30.6</v>
      </c>
      <c r="L890" s="17">
        <f t="shared" si="63"/>
        <v>3213</v>
      </c>
      <c r="M890" s="61"/>
      <c r="N890" s="61">
        <f t="shared" si="64"/>
        <v>30.6</v>
      </c>
      <c r="O890" s="62">
        <f t="shared" si="61"/>
        <v>0</v>
      </c>
      <c r="P890" s="61">
        <f t="shared" si="65"/>
        <v>3213</v>
      </c>
      <c r="Q890" s="62">
        <f t="shared" si="62"/>
        <v>0</v>
      </c>
    </row>
    <row r="891" spans="1:17">
      <c r="A891" s="327">
        <v>0</v>
      </c>
      <c r="B891" s="26">
        <v>134254</v>
      </c>
      <c r="C891" s="348" t="s">
        <v>3783</v>
      </c>
      <c r="D891" s="349"/>
      <c r="E891" s="349"/>
      <c r="F891" s="349"/>
      <c r="G891" s="349"/>
      <c r="H891" s="349"/>
      <c r="I891" s="349"/>
      <c r="J891" s="350"/>
      <c r="K891" s="290">
        <v>62.7</v>
      </c>
      <c r="L891" s="17">
        <f t="shared" si="63"/>
        <v>6584</v>
      </c>
      <c r="M891" s="61"/>
      <c r="N891" s="61">
        <f t="shared" si="64"/>
        <v>62.7</v>
      </c>
      <c r="O891" s="62">
        <f t="shared" si="61"/>
        <v>0</v>
      </c>
      <c r="P891" s="61">
        <f t="shared" si="65"/>
        <v>6584</v>
      </c>
      <c r="Q891" s="62">
        <f t="shared" si="62"/>
        <v>0</v>
      </c>
    </row>
    <row r="892" spans="1:17">
      <c r="A892" s="327">
        <v>0</v>
      </c>
      <c r="B892" s="26">
        <v>134262</v>
      </c>
      <c r="C892" s="348" t="s">
        <v>3784</v>
      </c>
      <c r="D892" s="349"/>
      <c r="E892" s="349"/>
      <c r="F892" s="349"/>
      <c r="G892" s="349"/>
      <c r="H892" s="349"/>
      <c r="I892" s="349"/>
      <c r="J892" s="350"/>
      <c r="K892" s="290">
        <v>22.1</v>
      </c>
      <c r="L892" s="17">
        <f t="shared" si="63"/>
        <v>2321</v>
      </c>
      <c r="M892" s="61"/>
      <c r="N892" s="61">
        <f t="shared" si="64"/>
        <v>22.1</v>
      </c>
      <c r="O892" s="62">
        <f t="shared" si="61"/>
        <v>0</v>
      </c>
      <c r="P892" s="61">
        <f t="shared" si="65"/>
        <v>2321</v>
      </c>
      <c r="Q892" s="62">
        <f t="shared" si="62"/>
        <v>0</v>
      </c>
    </row>
    <row r="893" spans="1:17">
      <c r="A893" s="327">
        <v>0</v>
      </c>
      <c r="B893" s="26">
        <v>134239</v>
      </c>
      <c r="C893" s="348" t="s">
        <v>3785</v>
      </c>
      <c r="D893" s="349"/>
      <c r="E893" s="349"/>
      <c r="F893" s="349"/>
      <c r="G893" s="349"/>
      <c r="H893" s="349"/>
      <c r="I893" s="349"/>
      <c r="J893" s="350"/>
      <c r="K893" s="290">
        <v>75</v>
      </c>
      <c r="L893" s="17">
        <f t="shared" si="63"/>
        <v>7875</v>
      </c>
      <c r="M893" s="61"/>
      <c r="N893" s="61">
        <f t="shared" si="64"/>
        <v>75</v>
      </c>
      <c r="O893" s="62">
        <f t="shared" si="61"/>
        <v>0</v>
      </c>
      <c r="P893" s="61">
        <f t="shared" si="65"/>
        <v>7875</v>
      </c>
      <c r="Q893" s="62">
        <f t="shared" si="62"/>
        <v>0</v>
      </c>
    </row>
    <row r="894" spans="1:17">
      <c r="A894" s="327">
        <v>0</v>
      </c>
      <c r="B894" s="26">
        <v>134270</v>
      </c>
      <c r="C894" s="348" t="s">
        <v>3786</v>
      </c>
      <c r="D894" s="349"/>
      <c r="E894" s="349"/>
      <c r="F894" s="349"/>
      <c r="G894" s="349"/>
      <c r="H894" s="349"/>
      <c r="I894" s="349"/>
      <c r="J894" s="350"/>
      <c r="K894" s="17">
        <v>105</v>
      </c>
      <c r="L894" s="17">
        <f t="shared" si="63"/>
        <v>11025</v>
      </c>
      <c r="M894" s="61"/>
      <c r="N894" s="61">
        <f t="shared" si="64"/>
        <v>105</v>
      </c>
      <c r="O894" s="62">
        <f t="shared" si="61"/>
        <v>0</v>
      </c>
      <c r="P894" s="61">
        <f t="shared" si="65"/>
        <v>11025</v>
      </c>
      <c r="Q894" s="62">
        <f t="shared" si="62"/>
        <v>0</v>
      </c>
    </row>
    <row r="895" spans="1:17">
      <c r="A895" s="327">
        <v>0</v>
      </c>
      <c r="B895" s="26">
        <v>134296</v>
      </c>
      <c r="C895" s="348" t="s">
        <v>3787</v>
      </c>
      <c r="D895" s="349"/>
      <c r="E895" s="349"/>
      <c r="F895" s="349"/>
      <c r="G895" s="349"/>
      <c r="H895" s="349"/>
      <c r="I895" s="349"/>
      <c r="J895" s="350"/>
      <c r="K895" s="17">
        <v>93</v>
      </c>
      <c r="L895" s="17">
        <f t="shared" si="63"/>
        <v>9765</v>
      </c>
      <c r="M895" s="61"/>
      <c r="N895" s="61">
        <f t="shared" si="64"/>
        <v>93</v>
      </c>
      <c r="O895" s="62">
        <f t="shared" si="61"/>
        <v>0</v>
      </c>
      <c r="P895" s="61">
        <f t="shared" si="65"/>
        <v>9765</v>
      </c>
      <c r="Q895" s="62">
        <f t="shared" si="62"/>
        <v>0</v>
      </c>
    </row>
    <row r="896" spans="1:17">
      <c r="A896" s="327">
        <v>0</v>
      </c>
      <c r="B896" s="26">
        <v>134304</v>
      </c>
      <c r="C896" s="348" t="s">
        <v>3788</v>
      </c>
      <c r="D896" s="349"/>
      <c r="E896" s="349"/>
      <c r="F896" s="349"/>
      <c r="G896" s="349"/>
      <c r="H896" s="349"/>
      <c r="I896" s="349"/>
      <c r="J896" s="350"/>
      <c r="K896" s="17">
        <v>444</v>
      </c>
      <c r="L896" s="17">
        <f t="shared" si="63"/>
        <v>46620</v>
      </c>
      <c r="M896" s="61"/>
      <c r="N896" s="61">
        <f t="shared" si="64"/>
        <v>444</v>
      </c>
      <c r="O896" s="62">
        <f t="shared" si="61"/>
        <v>0</v>
      </c>
      <c r="P896" s="61">
        <f t="shared" si="65"/>
        <v>46620</v>
      </c>
      <c r="Q896" s="62">
        <f t="shared" si="62"/>
        <v>0</v>
      </c>
    </row>
    <row r="897" spans="1:17">
      <c r="A897" s="327">
        <v>0</v>
      </c>
      <c r="B897" s="26">
        <v>134312</v>
      </c>
      <c r="C897" s="348" t="s">
        <v>3789</v>
      </c>
      <c r="D897" s="349"/>
      <c r="E897" s="349"/>
      <c r="F897" s="349"/>
      <c r="G897" s="349"/>
      <c r="H897" s="349"/>
      <c r="I897" s="349"/>
      <c r="J897" s="350"/>
      <c r="K897" s="17">
        <v>233</v>
      </c>
      <c r="L897" s="17">
        <f t="shared" si="63"/>
        <v>24465</v>
      </c>
      <c r="M897" s="61"/>
      <c r="N897" s="61">
        <f t="shared" si="64"/>
        <v>233</v>
      </c>
      <c r="O897" s="62">
        <f t="shared" si="61"/>
        <v>0</v>
      </c>
      <c r="P897" s="61">
        <f t="shared" si="65"/>
        <v>24465</v>
      </c>
      <c r="Q897" s="62">
        <f t="shared" si="62"/>
        <v>0</v>
      </c>
    </row>
    <row r="898" spans="1:17">
      <c r="A898" s="327">
        <v>0</v>
      </c>
      <c r="B898" s="26">
        <v>134965</v>
      </c>
      <c r="C898" s="348" t="s">
        <v>3790</v>
      </c>
      <c r="D898" s="349"/>
      <c r="E898" s="349"/>
      <c r="F898" s="349"/>
      <c r="G898" s="349"/>
      <c r="H898" s="349"/>
      <c r="I898" s="349"/>
      <c r="J898" s="350"/>
      <c r="K898" s="290">
        <v>48.8</v>
      </c>
      <c r="L898" s="17">
        <f t="shared" ref="L898:L904" si="66">ROUND(K898*Курс_EUR,0)</f>
        <v>5124</v>
      </c>
      <c r="M898" s="61"/>
      <c r="N898" s="61">
        <f t="shared" ref="N898:N904" si="67">K898*(1-Скидка_SATA)</f>
        <v>48.8</v>
      </c>
      <c r="O898" s="62">
        <f t="shared" si="61"/>
        <v>0</v>
      </c>
      <c r="P898" s="61">
        <f t="shared" ref="P898:P904" si="68">L898*(1-Скидка_SATA)</f>
        <v>5124</v>
      </c>
      <c r="Q898" s="62">
        <f t="shared" si="62"/>
        <v>0</v>
      </c>
    </row>
    <row r="899" spans="1:17">
      <c r="A899" s="327">
        <v>0</v>
      </c>
      <c r="B899" s="26">
        <v>137612</v>
      </c>
      <c r="C899" s="348" t="s">
        <v>3791</v>
      </c>
      <c r="D899" s="349"/>
      <c r="E899" s="349"/>
      <c r="F899" s="349"/>
      <c r="G899" s="349"/>
      <c r="H899" s="349"/>
      <c r="I899" s="349"/>
      <c r="J899" s="350"/>
      <c r="K899" s="116">
        <v>15.64</v>
      </c>
      <c r="L899" s="17">
        <f t="shared" si="66"/>
        <v>1642</v>
      </c>
      <c r="M899" s="61"/>
      <c r="N899" s="61">
        <f t="shared" si="67"/>
        <v>15.64</v>
      </c>
      <c r="O899" s="62">
        <f t="shared" si="61"/>
        <v>0</v>
      </c>
      <c r="P899" s="61">
        <f t="shared" si="68"/>
        <v>1642</v>
      </c>
      <c r="Q899" s="62">
        <f t="shared" si="62"/>
        <v>0</v>
      </c>
    </row>
    <row r="900" spans="1:17">
      <c r="A900" s="327">
        <v>0</v>
      </c>
      <c r="B900" s="26">
        <v>149872</v>
      </c>
      <c r="C900" s="348" t="s">
        <v>3792</v>
      </c>
      <c r="D900" s="349"/>
      <c r="E900" s="349"/>
      <c r="F900" s="349"/>
      <c r="G900" s="349"/>
      <c r="H900" s="349"/>
      <c r="I900" s="349"/>
      <c r="J900" s="350"/>
      <c r="K900" s="290">
        <v>67.3</v>
      </c>
      <c r="L900" s="17">
        <f t="shared" si="66"/>
        <v>7067</v>
      </c>
      <c r="M900" s="61"/>
      <c r="N900" s="61">
        <f t="shared" si="67"/>
        <v>67.3</v>
      </c>
      <c r="O900" s="62">
        <f t="shared" si="61"/>
        <v>0</v>
      </c>
      <c r="P900" s="61">
        <f t="shared" si="68"/>
        <v>7067</v>
      </c>
      <c r="Q900" s="62">
        <f t="shared" si="62"/>
        <v>0</v>
      </c>
    </row>
    <row r="901" spans="1:17">
      <c r="A901" s="327">
        <v>0</v>
      </c>
      <c r="B901" s="26">
        <v>163535</v>
      </c>
      <c r="C901" s="348" t="s">
        <v>3793</v>
      </c>
      <c r="D901" s="349"/>
      <c r="E901" s="349"/>
      <c r="F901" s="349"/>
      <c r="G901" s="349"/>
      <c r="H901" s="349"/>
      <c r="I901" s="349"/>
      <c r="J901" s="350"/>
      <c r="K901" s="17">
        <v>150</v>
      </c>
      <c r="L901" s="17">
        <f t="shared" si="66"/>
        <v>15750</v>
      </c>
      <c r="M901" s="61"/>
      <c r="N901" s="61">
        <f t="shared" si="67"/>
        <v>150</v>
      </c>
      <c r="O901" s="62">
        <f t="shared" si="61"/>
        <v>0</v>
      </c>
      <c r="P901" s="61">
        <f t="shared" si="68"/>
        <v>15750</v>
      </c>
      <c r="Q901" s="62">
        <f t="shared" si="62"/>
        <v>0</v>
      </c>
    </row>
    <row r="902" spans="1:17">
      <c r="A902" s="327">
        <v>0</v>
      </c>
      <c r="B902" s="26">
        <v>163543</v>
      </c>
      <c r="C902" s="348" t="s">
        <v>3794</v>
      </c>
      <c r="D902" s="349"/>
      <c r="E902" s="349"/>
      <c r="F902" s="349"/>
      <c r="G902" s="349"/>
      <c r="H902" s="349"/>
      <c r="I902" s="349"/>
      <c r="J902" s="350"/>
      <c r="K902" s="17">
        <v>149</v>
      </c>
      <c r="L902" s="17">
        <f t="shared" si="66"/>
        <v>15645</v>
      </c>
      <c r="M902" s="61"/>
      <c r="N902" s="61">
        <f t="shared" si="67"/>
        <v>149</v>
      </c>
      <c r="O902" s="62">
        <f t="shared" si="61"/>
        <v>0</v>
      </c>
      <c r="P902" s="61">
        <f t="shared" si="68"/>
        <v>15645</v>
      </c>
      <c r="Q902" s="62">
        <f t="shared" si="62"/>
        <v>0</v>
      </c>
    </row>
    <row r="903" spans="1:17">
      <c r="A903" s="327">
        <v>0</v>
      </c>
      <c r="B903" s="26">
        <v>176420</v>
      </c>
      <c r="C903" s="348" t="s">
        <v>3795</v>
      </c>
      <c r="D903" s="349"/>
      <c r="E903" s="349"/>
      <c r="F903" s="349"/>
      <c r="G903" s="349"/>
      <c r="H903" s="349"/>
      <c r="I903" s="349"/>
      <c r="J903" s="350"/>
      <c r="K903" s="116">
        <v>11.78</v>
      </c>
      <c r="L903" s="17">
        <f t="shared" si="66"/>
        <v>1237</v>
      </c>
      <c r="M903" s="61"/>
      <c r="N903" s="61">
        <f t="shared" si="67"/>
        <v>11.78</v>
      </c>
      <c r="O903" s="62">
        <f t="shared" si="61"/>
        <v>0</v>
      </c>
      <c r="P903" s="61">
        <f t="shared" si="68"/>
        <v>1237</v>
      </c>
      <c r="Q903" s="62">
        <f t="shared" si="62"/>
        <v>0</v>
      </c>
    </row>
    <row r="904" spans="1:17" ht="12.45" thickBot="1">
      <c r="A904" s="327">
        <v>0</v>
      </c>
      <c r="B904" s="26">
        <v>199729</v>
      </c>
      <c r="C904" s="348" t="s">
        <v>3796</v>
      </c>
      <c r="D904" s="349"/>
      <c r="E904" s="349"/>
      <c r="F904" s="349"/>
      <c r="G904" s="349"/>
      <c r="H904" s="349"/>
      <c r="I904" s="349"/>
      <c r="J904" s="350"/>
      <c r="K904" s="116">
        <v>11.78</v>
      </c>
      <c r="L904" s="17">
        <f t="shared" si="66"/>
        <v>1237</v>
      </c>
      <c r="M904" s="61"/>
      <c r="N904" s="61">
        <f t="shared" si="67"/>
        <v>11.78</v>
      </c>
      <c r="O904" s="62">
        <f t="shared" si="61"/>
        <v>0</v>
      </c>
      <c r="P904" s="61">
        <f t="shared" si="68"/>
        <v>1237</v>
      </c>
      <c r="Q904" s="62">
        <f t="shared" si="62"/>
        <v>0</v>
      </c>
    </row>
    <row r="905" spans="1:17" ht="12" customHeight="1">
      <c r="A905" s="327"/>
      <c r="B905" s="351" t="s">
        <v>637</v>
      </c>
      <c r="C905" s="351"/>
      <c r="D905" s="351"/>
      <c r="E905" s="351"/>
      <c r="F905" s="351"/>
      <c r="G905" s="351"/>
      <c r="H905" s="351"/>
      <c r="I905" s="351"/>
      <c r="J905" s="351"/>
      <c r="K905" s="352"/>
      <c r="L905" s="291"/>
      <c r="M905" s="61"/>
      <c r="N905" s="61"/>
      <c r="O905" s="62"/>
      <c r="P905" s="61"/>
      <c r="Q905" s="62"/>
    </row>
    <row r="906" spans="1:17" ht="12" customHeight="1">
      <c r="A906" s="327">
        <v>0</v>
      </c>
      <c r="B906" s="26">
        <v>1097486</v>
      </c>
      <c r="C906" s="348" t="s">
        <v>4060</v>
      </c>
      <c r="D906" s="349"/>
      <c r="E906" s="349"/>
      <c r="F906" s="349"/>
      <c r="G906" s="349"/>
      <c r="H906" s="349"/>
      <c r="I906" s="349"/>
      <c r="J906" s="350"/>
      <c r="K906" s="290">
        <v>37.5</v>
      </c>
      <c r="L906" s="17">
        <f t="shared" ref="L906:L937" si="69">ROUND(K906*Курс_EUR,0)</f>
        <v>3938</v>
      </c>
      <c r="M906" s="61"/>
      <c r="N906" s="61">
        <f t="shared" ref="N906:N937" si="70">K906*(1-Скидка_SATA)</f>
        <v>37.5</v>
      </c>
      <c r="O906" s="62">
        <f t="shared" si="61"/>
        <v>0</v>
      </c>
      <c r="P906" s="61">
        <f t="shared" ref="P906:P937" si="71">L906*(1-Скидка_SATA)</f>
        <v>3938</v>
      </c>
      <c r="Q906" s="62">
        <f t="shared" si="62"/>
        <v>0</v>
      </c>
    </row>
    <row r="907" spans="1:17" ht="12" customHeight="1">
      <c r="A907" s="327">
        <v>0</v>
      </c>
      <c r="B907" s="26">
        <v>1097999</v>
      </c>
      <c r="C907" s="348" t="s">
        <v>4061</v>
      </c>
      <c r="D907" s="349"/>
      <c r="E907" s="349"/>
      <c r="F907" s="349"/>
      <c r="G907" s="349"/>
      <c r="H907" s="349"/>
      <c r="I907" s="349"/>
      <c r="J907" s="350"/>
      <c r="K907" s="17">
        <v>273</v>
      </c>
      <c r="L907" s="17">
        <f t="shared" si="69"/>
        <v>28665</v>
      </c>
      <c r="M907" s="61"/>
      <c r="N907" s="61">
        <f t="shared" si="70"/>
        <v>273</v>
      </c>
      <c r="O907" s="62">
        <f t="shared" si="61"/>
        <v>0</v>
      </c>
      <c r="P907" s="61">
        <f t="shared" si="71"/>
        <v>28665</v>
      </c>
      <c r="Q907" s="62">
        <f t="shared" si="62"/>
        <v>0</v>
      </c>
    </row>
    <row r="908" spans="1:17" ht="12" customHeight="1">
      <c r="A908" s="327">
        <v>0</v>
      </c>
      <c r="B908" s="26">
        <v>1098004</v>
      </c>
      <c r="C908" s="348" t="s">
        <v>4062</v>
      </c>
      <c r="D908" s="349"/>
      <c r="E908" s="349"/>
      <c r="F908" s="349"/>
      <c r="G908" s="349"/>
      <c r="H908" s="349"/>
      <c r="I908" s="349"/>
      <c r="J908" s="350"/>
      <c r="K908" s="17">
        <v>426</v>
      </c>
      <c r="L908" s="17">
        <f t="shared" si="69"/>
        <v>44730</v>
      </c>
      <c r="M908" s="61"/>
      <c r="N908" s="61">
        <f t="shared" si="70"/>
        <v>426</v>
      </c>
      <c r="O908" s="62">
        <f t="shared" si="61"/>
        <v>0</v>
      </c>
      <c r="P908" s="61">
        <f t="shared" si="71"/>
        <v>44730</v>
      </c>
      <c r="Q908" s="62">
        <f t="shared" si="62"/>
        <v>0</v>
      </c>
    </row>
    <row r="909" spans="1:17" ht="12" customHeight="1">
      <c r="A909" s="327">
        <v>0</v>
      </c>
      <c r="B909" s="26">
        <v>1098054</v>
      </c>
      <c r="C909" s="348" t="s">
        <v>4063</v>
      </c>
      <c r="D909" s="349"/>
      <c r="E909" s="349"/>
      <c r="F909" s="349"/>
      <c r="G909" s="349"/>
      <c r="H909" s="349"/>
      <c r="I909" s="349"/>
      <c r="J909" s="350"/>
      <c r="K909" s="17">
        <v>629</v>
      </c>
      <c r="L909" s="17">
        <f t="shared" si="69"/>
        <v>66045</v>
      </c>
      <c r="M909" s="61"/>
      <c r="N909" s="61">
        <f t="shared" si="70"/>
        <v>629</v>
      </c>
      <c r="O909" s="62">
        <f t="shared" si="61"/>
        <v>0</v>
      </c>
      <c r="P909" s="61">
        <f t="shared" si="71"/>
        <v>66045</v>
      </c>
      <c r="Q909" s="62">
        <f t="shared" si="62"/>
        <v>0</v>
      </c>
    </row>
    <row r="910" spans="1:17" ht="12" customHeight="1">
      <c r="A910" s="327">
        <v>0</v>
      </c>
      <c r="B910" s="26">
        <v>1101089</v>
      </c>
      <c r="C910" s="348" t="s">
        <v>4064</v>
      </c>
      <c r="D910" s="349"/>
      <c r="E910" s="349"/>
      <c r="F910" s="349"/>
      <c r="G910" s="349"/>
      <c r="H910" s="349"/>
      <c r="I910" s="349"/>
      <c r="J910" s="350"/>
      <c r="K910" s="17">
        <v>195</v>
      </c>
      <c r="L910" s="17">
        <f t="shared" si="69"/>
        <v>20475</v>
      </c>
      <c r="M910" s="61"/>
      <c r="N910" s="61">
        <f t="shared" si="70"/>
        <v>195</v>
      </c>
      <c r="O910" s="62">
        <f t="shared" si="61"/>
        <v>0</v>
      </c>
      <c r="P910" s="61">
        <f t="shared" si="71"/>
        <v>20475</v>
      </c>
      <c r="Q910" s="62">
        <f t="shared" si="62"/>
        <v>0</v>
      </c>
    </row>
    <row r="911" spans="1:17" ht="12" customHeight="1">
      <c r="A911" s="327">
        <v>0</v>
      </c>
      <c r="B911" s="26">
        <v>1101097</v>
      </c>
      <c r="C911" s="348" t="s">
        <v>4065</v>
      </c>
      <c r="D911" s="349"/>
      <c r="E911" s="349"/>
      <c r="F911" s="349"/>
      <c r="G911" s="349"/>
      <c r="H911" s="349"/>
      <c r="I911" s="349"/>
      <c r="J911" s="350"/>
      <c r="K911" s="17">
        <v>143</v>
      </c>
      <c r="L911" s="17">
        <f t="shared" si="69"/>
        <v>15015</v>
      </c>
      <c r="M911" s="61"/>
      <c r="N911" s="61">
        <f t="shared" si="70"/>
        <v>143</v>
      </c>
      <c r="O911" s="62">
        <f t="shared" si="61"/>
        <v>0</v>
      </c>
      <c r="P911" s="61">
        <f t="shared" si="71"/>
        <v>15015</v>
      </c>
      <c r="Q911" s="62">
        <f t="shared" si="62"/>
        <v>0</v>
      </c>
    </row>
    <row r="912" spans="1:17" ht="12" customHeight="1">
      <c r="A912" s="327">
        <v>0</v>
      </c>
      <c r="B912" s="26">
        <v>1101104</v>
      </c>
      <c r="C912" s="348" t="s">
        <v>4066</v>
      </c>
      <c r="D912" s="349"/>
      <c r="E912" s="349"/>
      <c r="F912" s="349"/>
      <c r="G912" s="349"/>
      <c r="H912" s="349"/>
      <c r="I912" s="349"/>
      <c r="J912" s="350"/>
      <c r="K912" s="290">
        <v>57.6</v>
      </c>
      <c r="L912" s="17">
        <f t="shared" si="69"/>
        <v>6048</v>
      </c>
      <c r="M912" s="61"/>
      <c r="N912" s="61">
        <f t="shared" si="70"/>
        <v>57.6</v>
      </c>
      <c r="O912" s="62">
        <f t="shared" si="61"/>
        <v>0</v>
      </c>
      <c r="P912" s="61">
        <f t="shared" si="71"/>
        <v>6048</v>
      </c>
      <c r="Q912" s="62">
        <f t="shared" si="62"/>
        <v>0</v>
      </c>
    </row>
    <row r="913" spans="1:17" ht="12" customHeight="1">
      <c r="A913" s="327">
        <v>0</v>
      </c>
      <c r="B913" s="26">
        <v>1101112</v>
      </c>
      <c r="C913" s="348" t="s">
        <v>4067</v>
      </c>
      <c r="D913" s="349"/>
      <c r="E913" s="349"/>
      <c r="F913" s="349"/>
      <c r="G913" s="349"/>
      <c r="H913" s="349"/>
      <c r="I913" s="349"/>
      <c r="J913" s="350"/>
      <c r="K913" s="17">
        <v>253</v>
      </c>
      <c r="L913" s="17">
        <f t="shared" si="69"/>
        <v>26565</v>
      </c>
      <c r="M913" s="61"/>
      <c r="N913" s="61">
        <f t="shared" si="70"/>
        <v>253</v>
      </c>
      <c r="O913" s="62">
        <f t="shared" si="61"/>
        <v>0</v>
      </c>
      <c r="P913" s="61">
        <f t="shared" si="71"/>
        <v>26565</v>
      </c>
      <c r="Q913" s="62">
        <f t="shared" si="62"/>
        <v>0</v>
      </c>
    </row>
    <row r="914" spans="1:17" ht="12" customHeight="1">
      <c r="A914" s="327">
        <v>0</v>
      </c>
      <c r="B914" s="26">
        <v>1101146</v>
      </c>
      <c r="C914" s="348" t="s">
        <v>4068</v>
      </c>
      <c r="D914" s="349"/>
      <c r="E914" s="349"/>
      <c r="F914" s="349"/>
      <c r="G914" s="349"/>
      <c r="H914" s="349"/>
      <c r="I914" s="349"/>
      <c r="J914" s="350"/>
      <c r="K914" s="17">
        <v>347</v>
      </c>
      <c r="L914" s="17">
        <f t="shared" si="69"/>
        <v>36435</v>
      </c>
      <c r="M914" s="61"/>
      <c r="N914" s="61">
        <f t="shared" si="70"/>
        <v>347</v>
      </c>
      <c r="O914" s="62">
        <f t="shared" si="61"/>
        <v>0</v>
      </c>
      <c r="P914" s="61">
        <f t="shared" si="71"/>
        <v>36435</v>
      </c>
      <c r="Q914" s="62">
        <f t="shared" si="62"/>
        <v>0</v>
      </c>
    </row>
    <row r="915" spans="1:17" ht="12" customHeight="1">
      <c r="A915" s="327">
        <v>0</v>
      </c>
      <c r="B915" s="26">
        <v>1101154</v>
      </c>
      <c r="C915" s="348" t="s">
        <v>4069</v>
      </c>
      <c r="D915" s="349"/>
      <c r="E915" s="349"/>
      <c r="F915" s="349"/>
      <c r="G915" s="349"/>
      <c r="H915" s="349"/>
      <c r="I915" s="349"/>
      <c r="J915" s="350"/>
      <c r="K915" s="17">
        <v>134</v>
      </c>
      <c r="L915" s="17">
        <f t="shared" si="69"/>
        <v>14070</v>
      </c>
      <c r="M915" s="61"/>
      <c r="N915" s="61">
        <f t="shared" si="70"/>
        <v>134</v>
      </c>
      <c r="O915" s="62">
        <f t="shared" ref="O915:O978" si="72">N915*M915</f>
        <v>0</v>
      </c>
      <c r="P915" s="61">
        <f t="shared" si="71"/>
        <v>14070</v>
      </c>
      <c r="Q915" s="62">
        <f t="shared" ref="Q915:Q978" si="73">M915*P915</f>
        <v>0</v>
      </c>
    </row>
    <row r="916" spans="1:17" ht="12" customHeight="1">
      <c r="A916" s="327">
        <v>0</v>
      </c>
      <c r="B916" s="26">
        <v>1101162</v>
      </c>
      <c r="C916" s="348" t="s">
        <v>4070</v>
      </c>
      <c r="D916" s="349"/>
      <c r="E916" s="349"/>
      <c r="F916" s="349"/>
      <c r="G916" s="349"/>
      <c r="H916" s="349"/>
      <c r="I916" s="349"/>
      <c r="J916" s="350"/>
      <c r="K916" s="17">
        <v>271</v>
      </c>
      <c r="L916" s="17">
        <f t="shared" si="69"/>
        <v>28455</v>
      </c>
      <c r="M916" s="61"/>
      <c r="N916" s="61">
        <f t="shared" si="70"/>
        <v>271</v>
      </c>
      <c r="O916" s="62">
        <f t="shared" si="72"/>
        <v>0</v>
      </c>
      <c r="P916" s="61">
        <f t="shared" si="71"/>
        <v>28455</v>
      </c>
      <c r="Q916" s="62">
        <f t="shared" si="73"/>
        <v>0</v>
      </c>
    </row>
    <row r="917" spans="1:17" ht="12" customHeight="1">
      <c r="A917" s="327">
        <v>0</v>
      </c>
      <c r="B917" s="26">
        <v>1101500</v>
      </c>
      <c r="C917" s="348" t="s">
        <v>4071</v>
      </c>
      <c r="D917" s="349"/>
      <c r="E917" s="349"/>
      <c r="F917" s="349"/>
      <c r="G917" s="349"/>
      <c r="H917" s="349"/>
      <c r="I917" s="349"/>
      <c r="J917" s="350"/>
      <c r="K917" s="17">
        <v>119</v>
      </c>
      <c r="L917" s="17">
        <f t="shared" si="69"/>
        <v>12495</v>
      </c>
      <c r="M917" s="61"/>
      <c r="N917" s="61">
        <f t="shared" si="70"/>
        <v>119</v>
      </c>
      <c r="O917" s="62">
        <f t="shared" si="72"/>
        <v>0</v>
      </c>
      <c r="P917" s="61">
        <f t="shared" si="71"/>
        <v>12495</v>
      </c>
      <c r="Q917" s="62">
        <f t="shared" si="73"/>
        <v>0</v>
      </c>
    </row>
    <row r="918" spans="1:17" ht="12" customHeight="1">
      <c r="A918" s="327">
        <v>0</v>
      </c>
      <c r="B918" s="26">
        <v>1101518</v>
      </c>
      <c r="C918" s="348" t="s">
        <v>4072</v>
      </c>
      <c r="D918" s="349"/>
      <c r="E918" s="349"/>
      <c r="F918" s="349"/>
      <c r="G918" s="349"/>
      <c r="H918" s="349"/>
      <c r="I918" s="349"/>
      <c r="J918" s="350"/>
      <c r="K918" s="290">
        <v>62.5</v>
      </c>
      <c r="L918" s="17">
        <f t="shared" si="69"/>
        <v>6563</v>
      </c>
      <c r="M918" s="61"/>
      <c r="N918" s="61">
        <f t="shared" si="70"/>
        <v>62.5</v>
      </c>
      <c r="O918" s="62">
        <f t="shared" si="72"/>
        <v>0</v>
      </c>
      <c r="P918" s="61">
        <f t="shared" si="71"/>
        <v>6563</v>
      </c>
      <c r="Q918" s="62">
        <f t="shared" si="73"/>
        <v>0</v>
      </c>
    </row>
    <row r="919" spans="1:17" ht="12" customHeight="1">
      <c r="A919" s="327">
        <v>0</v>
      </c>
      <c r="B919" s="26">
        <v>1101667</v>
      </c>
      <c r="C919" s="348" t="s">
        <v>4073</v>
      </c>
      <c r="D919" s="349"/>
      <c r="E919" s="349"/>
      <c r="F919" s="349"/>
      <c r="G919" s="349"/>
      <c r="H919" s="349"/>
      <c r="I919" s="349"/>
      <c r="J919" s="350"/>
      <c r="K919" s="17">
        <v>631</v>
      </c>
      <c r="L919" s="17">
        <f t="shared" si="69"/>
        <v>66255</v>
      </c>
      <c r="M919" s="61"/>
      <c r="N919" s="61">
        <f t="shared" si="70"/>
        <v>631</v>
      </c>
      <c r="O919" s="62">
        <f t="shared" si="72"/>
        <v>0</v>
      </c>
      <c r="P919" s="61">
        <f t="shared" si="71"/>
        <v>66255</v>
      </c>
      <c r="Q919" s="62">
        <f t="shared" si="73"/>
        <v>0</v>
      </c>
    </row>
    <row r="920" spans="1:17" ht="12" customHeight="1">
      <c r="A920" s="327">
        <v>0</v>
      </c>
      <c r="B920" s="26">
        <v>1102087</v>
      </c>
      <c r="C920" s="348" t="s">
        <v>4074</v>
      </c>
      <c r="D920" s="349"/>
      <c r="E920" s="349"/>
      <c r="F920" s="349"/>
      <c r="G920" s="349"/>
      <c r="H920" s="349"/>
      <c r="I920" s="349"/>
      <c r="J920" s="350"/>
      <c r="K920" s="17">
        <v>200</v>
      </c>
      <c r="L920" s="17">
        <f t="shared" si="69"/>
        <v>21000</v>
      </c>
      <c r="M920" s="61"/>
      <c r="N920" s="61">
        <f t="shared" si="70"/>
        <v>200</v>
      </c>
      <c r="O920" s="62">
        <f t="shared" si="72"/>
        <v>0</v>
      </c>
      <c r="P920" s="61">
        <f t="shared" si="71"/>
        <v>21000</v>
      </c>
      <c r="Q920" s="62">
        <f t="shared" si="73"/>
        <v>0</v>
      </c>
    </row>
    <row r="921" spans="1:17" ht="12" customHeight="1">
      <c r="A921" s="327">
        <v>0</v>
      </c>
      <c r="B921" s="26">
        <v>1114298</v>
      </c>
      <c r="C921" s="348" t="s">
        <v>4075</v>
      </c>
      <c r="D921" s="349"/>
      <c r="E921" s="349"/>
      <c r="F921" s="349"/>
      <c r="G921" s="349"/>
      <c r="H921" s="349"/>
      <c r="I921" s="349"/>
      <c r="J921" s="350"/>
      <c r="K921" s="17">
        <v>119</v>
      </c>
      <c r="L921" s="17">
        <f t="shared" si="69"/>
        <v>12495</v>
      </c>
      <c r="M921" s="61"/>
      <c r="N921" s="61">
        <f t="shared" si="70"/>
        <v>119</v>
      </c>
      <c r="O921" s="62">
        <f t="shared" si="72"/>
        <v>0</v>
      </c>
      <c r="P921" s="61">
        <f t="shared" si="71"/>
        <v>12495</v>
      </c>
      <c r="Q921" s="62">
        <f t="shared" si="73"/>
        <v>0</v>
      </c>
    </row>
    <row r="922" spans="1:17">
      <c r="A922" s="327">
        <v>0</v>
      </c>
      <c r="B922" s="26">
        <v>2923</v>
      </c>
      <c r="C922" s="348" t="s">
        <v>3797</v>
      </c>
      <c r="D922" s="349"/>
      <c r="E922" s="349"/>
      <c r="F922" s="349"/>
      <c r="G922" s="349"/>
      <c r="H922" s="349"/>
      <c r="I922" s="349"/>
      <c r="J922" s="350"/>
      <c r="K922" s="116">
        <v>12.88</v>
      </c>
      <c r="L922" s="17">
        <f t="shared" si="69"/>
        <v>1352</v>
      </c>
      <c r="M922" s="61"/>
      <c r="N922" s="61">
        <f t="shared" si="70"/>
        <v>12.88</v>
      </c>
      <c r="O922" s="62">
        <f t="shared" si="72"/>
        <v>0</v>
      </c>
      <c r="P922" s="61">
        <f t="shared" si="71"/>
        <v>1352</v>
      </c>
      <c r="Q922" s="62">
        <f t="shared" si="73"/>
        <v>0</v>
      </c>
    </row>
    <row r="923" spans="1:17">
      <c r="A923" s="327">
        <v>0</v>
      </c>
      <c r="B923" s="26">
        <v>2949</v>
      </c>
      <c r="C923" s="348" t="s">
        <v>3798</v>
      </c>
      <c r="D923" s="349"/>
      <c r="E923" s="349"/>
      <c r="F923" s="349"/>
      <c r="G923" s="349"/>
      <c r="H923" s="349"/>
      <c r="I923" s="349"/>
      <c r="J923" s="350"/>
      <c r="K923" s="290">
        <v>60.3</v>
      </c>
      <c r="L923" s="17">
        <f t="shared" si="69"/>
        <v>6332</v>
      </c>
      <c r="M923" s="61"/>
      <c r="N923" s="61">
        <f t="shared" si="70"/>
        <v>60.3</v>
      </c>
      <c r="O923" s="62">
        <f t="shared" si="72"/>
        <v>0</v>
      </c>
      <c r="P923" s="61">
        <f t="shared" si="71"/>
        <v>6332</v>
      </c>
      <c r="Q923" s="62">
        <f t="shared" si="73"/>
        <v>0</v>
      </c>
    </row>
    <row r="924" spans="1:17">
      <c r="A924" s="327">
        <v>0</v>
      </c>
      <c r="B924" s="26">
        <v>10934</v>
      </c>
      <c r="C924" s="348" t="s">
        <v>3799</v>
      </c>
      <c r="D924" s="349"/>
      <c r="E924" s="349"/>
      <c r="F924" s="349"/>
      <c r="G924" s="349"/>
      <c r="H924" s="349"/>
      <c r="I924" s="349"/>
      <c r="J924" s="350"/>
      <c r="K924" s="17">
        <v>143</v>
      </c>
      <c r="L924" s="17">
        <f t="shared" si="69"/>
        <v>15015</v>
      </c>
      <c r="M924" s="61"/>
      <c r="N924" s="61">
        <f t="shared" si="70"/>
        <v>143</v>
      </c>
      <c r="O924" s="62">
        <f t="shared" si="72"/>
        <v>0</v>
      </c>
      <c r="P924" s="61">
        <f t="shared" si="71"/>
        <v>15015</v>
      </c>
      <c r="Q924" s="62">
        <f t="shared" si="73"/>
        <v>0</v>
      </c>
    </row>
    <row r="925" spans="1:17">
      <c r="A925" s="327">
        <v>0</v>
      </c>
      <c r="B925" s="26">
        <v>15511</v>
      </c>
      <c r="C925" s="348" t="s">
        <v>3800</v>
      </c>
      <c r="D925" s="349"/>
      <c r="E925" s="349"/>
      <c r="F925" s="349"/>
      <c r="G925" s="349"/>
      <c r="H925" s="349"/>
      <c r="I925" s="349"/>
      <c r="J925" s="350"/>
      <c r="K925" s="17">
        <v>124</v>
      </c>
      <c r="L925" s="17">
        <f t="shared" si="69"/>
        <v>13020</v>
      </c>
      <c r="M925" s="61"/>
      <c r="N925" s="61">
        <f t="shared" si="70"/>
        <v>124</v>
      </c>
      <c r="O925" s="62">
        <f t="shared" si="72"/>
        <v>0</v>
      </c>
      <c r="P925" s="61">
        <f t="shared" si="71"/>
        <v>13020</v>
      </c>
      <c r="Q925" s="62">
        <f t="shared" si="73"/>
        <v>0</v>
      </c>
    </row>
    <row r="926" spans="1:17">
      <c r="A926" s="327">
        <v>0</v>
      </c>
      <c r="B926" s="26">
        <v>22046</v>
      </c>
      <c r="C926" s="348" t="s">
        <v>3801</v>
      </c>
      <c r="D926" s="349"/>
      <c r="E926" s="349"/>
      <c r="F926" s="349"/>
      <c r="G926" s="349"/>
      <c r="H926" s="349"/>
      <c r="I926" s="349"/>
      <c r="J926" s="350"/>
      <c r="K926" s="290">
        <v>51.8</v>
      </c>
      <c r="L926" s="17">
        <f t="shared" si="69"/>
        <v>5439</v>
      </c>
      <c r="M926" s="61"/>
      <c r="N926" s="61">
        <f t="shared" si="70"/>
        <v>51.8</v>
      </c>
      <c r="O926" s="62">
        <f t="shared" si="72"/>
        <v>0</v>
      </c>
      <c r="P926" s="61">
        <f t="shared" si="71"/>
        <v>5439</v>
      </c>
      <c r="Q926" s="62">
        <f t="shared" si="73"/>
        <v>0</v>
      </c>
    </row>
    <row r="927" spans="1:17">
      <c r="A927" s="327">
        <v>0</v>
      </c>
      <c r="B927" s="26">
        <v>22137</v>
      </c>
      <c r="C927" s="348" t="s">
        <v>3802</v>
      </c>
      <c r="D927" s="349"/>
      <c r="E927" s="349"/>
      <c r="F927" s="349"/>
      <c r="G927" s="349"/>
      <c r="H927" s="349"/>
      <c r="I927" s="349"/>
      <c r="J927" s="350"/>
      <c r="K927" s="17">
        <v>105</v>
      </c>
      <c r="L927" s="17">
        <f t="shared" si="69"/>
        <v>11025</v>
      </c>
      <c r="M927" s="61"/>
      <c r="N927" s="61">
        <f t="shared" si="70"/>
        <v>105</v>
      </c>
      <c r="O927" s="62">
        <f t="shared" si="72"/>
        <v>0</v>
      </c>
      <c r="P927" s="61">
        <f t="shared" si="71"/>
        <v>11025</v>
      </c>
      <c r="Q927" s="62">
        <f t="shared" si="73"/>
        <v>0</v>
      </c>
    </row>
    <row r="928" spans="1:17">
      <c r="A928" s="327">
        <v>0</v>
      </c>
      <c r="B928" s="26">
        <v>22160</v>
      </c>
      <c r="C928" s="348" t="s">
        <v>3803</v>
      </c>
      <c r="D928" s="349"/>
      <c r="E928" s="349"/>
      <c r="F928" s="349"/>
      <c r="G928" s="349"/>
      <c r="H928" s="349"/>
      <c r="I928" s="349"/>
      <c r="J928" s="350"/>
      <c r="K928" s="17">
        <v>85</v>
      </c>
      <c r="L928" s="17">
        <f t="shared" si="69"/>
        <v>8925</v>
      </c>
      <c r="M928" s="61"/>
      <c r="N928" s="61">
        <f t="shared" si="70"/>
        <v>85</v>
      </c>
      <c r="O928" s="62">
        <f t="shared" si="72"/>
        <v>0</v>
      </c>
      <c r="P928" s="61">
        <f t="shared" si="71"/>
        <v>8925</v>
      </c>
      <c r="Q928" s="62">
        <f t="shared" si="73"/>
        <v>0</v>
      </c>
    </row>
    <row r="929" spans="1:17">
      <c r="A929" s="327">
        <v>0</v>
      </c>
      <c r="B929" s="26">
        <v>23804</v>
      </c>
      <c r="C929" s="348" t="s">
        <v>3804</v>
      </c>
      <c r="D929" s="349"/>
      <c r="E929" s="349"/>
      <c r="F929" s="349"/>
      <c r="G929" s="349"/>
      <c r="H929" s="349"/>
      <c r="I929" s="349"/>
      <c r="J929" s="350"/>
      <c r="K929" s="17">
        <v>128</v>
      </c>
      <c r="L929" s="17">
        <f t="shared" si="69"/>
        <v>13440</v>
      </c>
      <c r="M929" s="61"/>
      <c r="N929" s="61">
        <f t="shared" si="70"/>
        <v>128</v>
      </c>
      <c r="O929" s="62">
        <f t="shared" si="72"/>
        <v>0</v>
      </c>
      <c r="P929" s="61">
        <f t="shared" si="71"/>
        <v>13440</v>
      </c>
      <c r="Q929" s="62">
        <f t="shared" si="73"/>
        <v>0</v>
      </c>
    </row>
    <row r="930" spans="1:17">
      <c r="A930" s="327">
        <v>0</v>
      </c>
      <c r="B930" s="26">
        <v>24471</v>
      </c>
      <c r="C930" s="348" t="s">
        <v>3805</v>
      </c>
      <c r="D930" s="349"/>
      <c r="E930" s="349"/>
      <c r="F930" s="349"/>
      <c r="G930" s="349"/>
      <c r="H930" s="349"/>
      <c r="I930" s="349"/>
      <c r="J930" s="350"/>
      <c r="K930" s="290">
        <v>20.8</v>
      </c>
      <c r="L930" s="17">
        <f t="shared" si="69"/>
        <v>2184</v>
      </c>
      <c r="M930" s="61"/>
      <c r="N930" s="61">
        <f t="shared" si="70"/>
        <v>20.8</v>
      </c>
      <c r="O930" s="62">
        <f t="shared" si="72"/>
        <v>0</v>
      </c>
      <c r="P930" s="61">
        <f t="shared" si="71"/>
        <v>2184</v>
      </c>
      <c r="Q930" s="62">
        <f t="shared" si="73"/>
        <v>0</v>
      </c>
    </row>
    <row r="931" spans="1:17">
      <c r="A931" s="327">
        <v>0</v>
      </c>
      <c r="B931" s="26">
        <v>24521</v>
      </c>
      <c r="C931" s="348" t="s">
        <v>3806</v>
      </c>
      <c r="D931" s="349"/>
      <c r="E931" s="349"/>
      <c r="F931" s="349"/>
      <c r="G931" s="349"/>
      <c r="H931" s="349"/>
      <c r="I931" s="349"/>
      <c r="J931" s="350"/>
      <c r="K931" s="290">
        <v>28.2</v>
      </c>
      <c r="L931" s="17">
        <f t="shared" si="69"/>
        <v>2961</v>
      </c>
      <c r="M931" s="61"/>
      <c r="N931" s="61">
        <f t="shared" si="70"/>
        <v>28.2</v>
      </c>
      <c r="O931" s="62">
        <f t="shared" si="72"/>
        <v>0</v>
      </c>
      <c r="P931" s="61">
        <f t="shared" si="71"/>
        <v>2961</v>
      </c>
      <c r="Q931" s="62">
        <f t="shared" si="73"/>
        <v>0</v>
      </c>
    </row>
    <row r="932" spans="1:17">
      <c r="A932" s="327">
        <v>0</v>
      </c>
      <c r="B932" s="26">
        <v>24554</v>
      </c>
      <c r="C932" s="348" t="s">
        <v>3807</v>
      </c>
      <c r="D932" s="349"/>
      <c r="E932" s="349"/>
      <c r="F932" s="349"/>
      <c r="G932" s="349"/>
      <c r="H932" s="349"/>
      <c r="I932" s="349"/>
      <c r="J932" s="350"/>
      <c r="K932" s="17">
        <v>222</v>
      </c>
      <c r="L932" s="17">
        <f t="shared" si="69"/>
        <v>23310</v>
      </c>
      <c r="M932" s="61"/>
      <c r="N932" s="61">
        <f t="shared" si="70"/>
        <v>222</v>
      </c>
      <c r="O932" s="62">
        <f t="shared" si="72"/>
        <v>0</v>
      </c>
      <c r="P932" s="61">
        <f t="shared" si="71"/>
        <v>23310</v>
      </c>
      <c r="Q932" s="62">
        <f t="shared" si="73"/>
        <v>0</v>
      </c>
    </row>
    <row r="933" spans="1:17">
      <c r="A933" s="327">
        <v>0</v>
      </c>
      <c r="B933" s="26">
        <v>24562</v>
      </c>
      <c r="C933" s="348" t="s">
        <v>3808</v>
      </c>
      <c r="D933" s="349"/>
      <c r="E933" s="349"/>
      <c r="F933" s="349"/>
      <c r="G933" s="349"/>
      <c r="H933" s="349"/>
      <c r="I933" s="349"/>
      <c r="J933" s="350"/>
      <c r="K933" s="290">
        <v>17.399999999999999</v>
      </c>
      <c r="L933" s="17">
        <f t="shared" si="69"/>
        <v>1827</v>
      </c>
      <c r="M933" s="61"/>
      <c r="N933" s="61">
        <f t="shared" si="70"/>
        <v>17.399999999999999</v>
      </c>
      <c r="O933" s="62">
        <f t="shared" si="72"/>
        <v>0</v>
      </c>
      <c r="P933" s="61">
        <f t="shared" si="71"/>
        <v>1827</v>
      </c>
      <c r="Q933" s="62">
        <f t="shared" si="73"/>
        <v>0</v>
      </c>
    </row>
    <row r="934" spans="1:17">
      <c r="A934" s="327">
        <v>0</v>
      </c>
      <c r="B934" s="26">
        <v>52183</v>
      </c>
      <c r="C934" s="348" t="s">
        <v>3809</v>
      </c>
      <c r="D934" s="349"/>
      <c r="E934" s="349"/>
      <c r="F934" s="349"/>
      <c r="G934" s="349"/>
      <c r="H934" s="349"/>
      <c r="I934" s="349"/>
      <c r="J934" s="350"/>
      <c r="K934" s="17">
        <v>407</v>
      </c>
      <c r="L934" s="17">
        <f t="shared" si="69"/>
        <v>42735</v>
      </c>
      <c r="M934" s="61"/>
      <c r="N934" s="61">
        <f t="shared" si="70"/>
        <v>407</v>
      </c>
      <c r="O934" s="62">
        <f t="shared" si="72"/>
        <v>0</v>
      </c>
      <c r="P934" s="61">
        <f t="shared" si="71"/>
        <v>42735</v>
      </c>
      <c r="Q934" s="62">
        <f t="shared" si="73"/>
        <v>0</v>
      </c>
    </row>
    <row r="935" spans="1:17">
      <c r="A935" s="327">
        <v>0</v>
      </c>
      <c r="B935" s="26">
        <v>59295</v>
      </c>
      <c r="C935" s="348" t="s">
        <v>3810</v>
      </c>
      <c r="D935" s="349"/>
      <c r="E935" s="349"/>
      <c r="F935" s="349"/>
      <c r="G935" s="349"/>
      <c r="H935" s="349"/>
      <c r="I935" s="349"/>
      <c r="J935" s="350"/>
      <c r="K935" s="17">
        <v>234</v>
      </c>
      <c r="L935" s="17">
        <f t="shared" si="69"/>
        <v>24570</v>
      </c>
      <c r="M935" s="61"/>
      <c r="N935" s="61">
        <f t="shared" si="70"/>
        <v>234</v>
      </c>
      <c r="O935" s="62">
        <f t="shared" si="72"/>
        <v>0</v>
      </c>
      <c r="P935" s="61">
        <f t="shared" si="71"/>
        <v>24570</v>
      </c>
      <c r="Q935" s="62">
        <f t="shared" si="73"/>
        <v>0</v>
      </c>
    </row>
    <row r="936" spans="1:17">
      <c r="A936" s="327">
        <v>0</v>
      </c>
      <c r="B936" s="26">
        <v>78360</v>
      </c>
      <c r="C936" s="348" t="s">
        <v>3811</v>
      </c>
      <c r="D936" s="349"/>
      <c r="E936" s="349"/>
      <c r="F936" s="349"/>
      <c r="G936" s="349"/>
      <c r="H936" s="349"/>
      <c r="I936" s="349"/>
      <c r="J936" s="350"/>
      <c r="K936" s="116">
        <v>5.63</v>
      </c>
      <c r="L936" s="17">
        <f t="shared" si="69"/>
        <v>591</v>
      </c>
      <c r="M936" s="61"/>
      <c r="N936" s="61">
        <f t="shared" si="70"/>
        <v>5.63</v>
      </c>
      <c r="O936" s="62">
        <f t="shared" si="72"/>
        <v>0</v>
      </c>
      <c r="P936" s="61">
        <f t="shared" si="71"/>
        <v>591</v>
      </c>
      <c r="Q936" s="62">
        <f t="shared" si="73"/>
        <v>0</v>
      </c>
    </row>
    <row r="937" spans="1:17">
      <c r="A937" s="327">
        <v>0</v>
      </c>
      <c r="B937" s="26">
        <v>80457</v>
      </c>
      <c r="C937" s="348" t="s">
        <v>3812</v>
      </c>
      <c r="D937" s="349"/>
      <c r="E937" s="349"/>
      <c r="F937" s="349"/>
      <c r="G937" s="349"/>
      <c r="H937" s="349"/>
      <c r="I937" s="349"/>
      <c r="J937" s="350"/>
      <c r="K937" s="290">
        <v>69.900000000000006</v>
      </c>
      <c r="L937" s="17">
        <f t="shared" si="69"/>
        <v>7340</v>
      </c>
      <c r="M937" s="61"/>
      <c r="N937" s="61">
        <f t="shared" si="70"/>
        <v>69.900000000000006</v>
      </c>
      <c r="O937" s="62">
        <f t="shared" si="72"/>
        <v>0</v>
      </c>
      <c r="P937" s="61">
        <f t="shared" si="71"/>
        <v>7340</v>
      </c>
      <c r="Q937" s="62">
        <f t="shared" si="73"/>
        <v>0</v>
      </c>
    </row>
    <row r="938" spans="1:17">
      <c r="A938" s="327">
        <v>0</v>
      </c>
      <c r="B938" s="26">
        <v>81810</v>
      </c>
      <c r="C938" s="348" t="s">
        <v>3813</v>
      </c>
      <c r="D938" s="349"/>
      <c r="E938" s="349"/>
      <c r="F938" s="349"/>
      <c r="G938" s="349"/>
      <c r="H938" s="349"/>
      <c r="I938" s="349"/>
      <c r="J938" s="350"/>
      <c r="K938" s="17">
        <v>234</v>
      </c>
      <c r="L938" s="17">
        <f t="shared" ref="L938:L958" si="74">ROUND(K938*Курс_EUR,0)</f>
        <v>24570</v>
      </c>
      <c r="M938" s="61"/>
      <c r="N938" s="61">
        <f t="shared" ref="N938:N958" si="75">K938*(1-Скидка_SATA)</f>
        <v>234</v>
      </c>
      <c r="O938" s="62">
        <f t="shared" si="72"/>
        <v>0</v>
      </c>
      <c r="P938" s="61">
        <f t="shared" ref="P938:P958" si="76">L938*(1-Скидка_SATA)</f>
        <v>24570</v>
      </c>
      <c r="Q938" s="62">
        <f t="shared" si="73"/>
        <v>0</v>
      </c>
    </row>
    <row r="939" spans="1:17">
      <c r="A939" s="327">
        <v>0</v>
      </c>
      <c r="B939" s="26">
        <v>83113</v>
      </c>
      <c r="C939" s="348" t="s">
        <v>3814</v>
      </c>
      <c r="D939" s="349"/>
      <c r="E939" s="349"/>
      <c r="F939" s="349"/>
      <c r="G939" s="349"/>
      <c r="H939" s="349"/>
      <c r="I939" s="349"/>
      <c r="J939" s="350"/>
      <c r="K939" s="116">
        <v>14.48</v>
      </c>
      <c r="L939" s="17">
        <f t="shared" si="74"/>
        <v>1520</v>
      </c>
      <c r="M939" s="61"/>
      <c r="N939" s="61">
        <f t="shared" si="75"/>
        <v>14.48</v>
      </c>
      <c r="O939" s="62">
        <f t="shared" si="72"/>
        <v>0</v>
      </c>
      <c r="P939" s="61">
        <f t="shared" si="76"/>
        <v>1520</v>
      </c>
      <c r="Q939" s="62">
        <f t="shared" si="73"/>
        <v>0</v>
      </c>
    </row>
    <row r="940" spans="1:17">
      <c r="A940" s="327">
        <v>0</v>
      </c>
      <c r="B940" s="26">
        <v>83394</v>
      </c>
      <c r="C940" s="348" t="s">
        <v>3815</v>
      </c>
      <c r="D940" s="349"/>
      <c r="E940" s="349"/>
      <c r="F940" s="349"/>
      <c r="G940" s="349"/>
      <c r="H940" s="349"/>
      <c r="I940" s="349"/>
      <c r="J940" s="350"/>
      <c r="K940" s="290">
        <v>20.399999999999999</v>
      </c>
      <c r="L940" s="17">
        <f t="shared" si="74"/>
        <v>2142</v>
      </c>
      <c r="M940" s="61"/>
      <c r="N940" s="61">
        <f t="shared" si="75"/>
        <v>20.399999999999999</v>
      </c>
      <c r="O940" s="62">
        <f t="shared" si="72"/>
        <v>0</v>
      </c>
      <c r="P940" s="61">
        <f t="shared" si="76"/>
        <v>2142</v>
      </c>
      <c r="Q940" s="62">
        <f t="shared" si="73"/>
        <v>0</v>
      </c>
    </row>
    <row r="941" spans="1:17">
      <c r="A941" s="327">
        <v>0</v>
      </c>
      <c r="B941" s="26">
        <v>84764</v>
      </c>
      <c r="C941" s="348" t="s">
        <v>3816</v>
      </c>
      <c r="D941" s="349"/>
      <c r="E941" s="349"/>
      <c r="F941" s="349"/>
      <c r="G941" s="349"/>
      <c r="H941" s="349"/>
      <c r="I941" s="349"/>
      <c r="J941" s="350"/>
      <c r="K941" s="290">
        <v>63.5</v>
      </c>
      <c r="L941" s="17">
        <f t="shared" si="74"/>
        <v>6668</v>
      </c>
      <c r="M941" s="61"/>
      <c r="N941" s="61">
        <f t="shared" si="75"/>
        <v>63.5</v>
      </c>
      <c r="O941" s="62">
        <f t="shared" si="72"/>
        <v>0</v>
      </c>
      <c r="P941" s="61">
        <f t="shared" si="76"/>
        <v>6668</v>
      </c>
      <c r="Q941" s="62">
        <f t="shared" si="73"/>
        <v>0</v>
      </c>
    </row>
    <row r="942" spans="1:17">
      <c r="A942" s="327">
        <v>0</v>
      </c>
      <c r="B942" s="26">
        <v>84871</v>
      </c>
      <c r="C942" s="348" t="s">
        <v>3817</v>
      </c>
      <c r="D942" s="349"/>
      <c r="E942" s="349"/>
      <c r="F942" s="349"/>
      <c r="G942" s="349"/>
      <c r="H942" s="349"/>
      <c r="I942" s="349"/>
      <c r="J942" s="350"/>
      <c r="K942" s="17">
        <v>101</v>
      </c>
      <c r="L942" s="17">
        <f t="shared" si="74"/>
        <v>10605</v>
      </c>
      <c r="M942" s="61"/>
      <c r="N942" s="61">
        <f t="shared" si="75"/>
        <v>101</v>
      </c>
      <c r="O942" s="62">
        <f t="shared" si="72"/>
        <v>0</v>
      </c>
      <c r="P942" s="61">
        <f t="shared" si="76"/>
        <v>10605</v>
      </c>
      <c r="Q942" s="62">
        <f t="shared" si="73"/>
        <v>0</v>
      </c>
    </row>
    <row r="943" spans="1:17">
      <c r="A943" s="327">
        <v>0</v>
      </c>
      <c r="B943" s="26">
        <v>85373</v>
      </c>
      <c r="C943" s="348" t="s">
        <v>3818</v>
      </c>
      <c r="D943" s="349"/>
      <c r="E943" s="349"/>
      <c r="F943" s="349"/>
      <c r="G943" s="349"/>
      <c r="H943" s="349"/>
      <c r="I943" s="349"/>
      <c r="J943" s="350"/>
      <c r="K943" s="17">
        <v>292</v>
      </c>
      <c r="L943" s="17">
        <f t="shared" si="74"/>
        <v>30660</v>
      </c>
      <c r="M943" s="61"/>
      <c r="N943" s="61">
        <f t="shared" si="75"/>
        <v>292</v>
      </c>
      <c r="O943" s="62">
        <f t="shared" si="72"/>
        <v>0</v>
      </c>
      <c r="P943" s="61">
        <f t="shared" si="76"/>
        <v>30660</v>
      </c>
      <c r="Q943" s="62">
        <f t="shared" si="73"/>
        <v>0</v>
      </c>
    </row>
    <row r="944" spans="1:17">
      <c r="A944" s="327">
        <v>0</v>
      </c>
      <c r="B944" s="26">
        <v>94979</v>
      </c>
      <c r="C944" s="348" t="s">
        <v>3819</v>
      </c>
      <c r="D944" s="349"/>
      <c r="E944" s="349"/>
      <c r="F944" s="349"/>
      <c r="G944" s="349"/>
      <c r="H944" s="349"/>
      <c r="I944" s="349"/>
      <c r="J944" s="350"/>
      <c r="K944" s="17">
        <v>196</v>
      </c>
      <c r="L944" s="17">
        <f t="shared" si="74"/>
        <v>20580</v>
      </c>
      <c r="M944" s="61"/>
      <c r="N944" s="61">
        <f t="shared" si="75"/>
        <v>196</v>
      </c>
      <c r="O944" s="62">
        <f t="shared" si="72"/>
        <v>0</v>
      </c>
      <c r="P944" s="61">
        <f t="shared" si="76"/>
        <v>20580</v>
      </c>
      <c r="Q944" s="62">
        <f t="shared" si="73"/>
        <v>0</v>
      </c>
    </row>
    <row r="945" spans="1:17">
      <c r="A945" s="327">
        <v>0</v>
      </c>
      <c r="B945" s="26">
        <v>95000</v>
      </c>
      <c r="C945" s="348" t="s">
        <v>3820</v>
      </c>
      <c r="D945" s="349"/>
      <c r="E945" s="349"/>
      <c r="F945" s="349"/>
      <c r="G945" s="349"/>
      <c r="H945" s="349"/>
      <c r="I945" s="349"/>
      <c r="J945" s="350"/>
      <c r="K945" s="17">
        <v>119</v>
      </c>
      <c r="L945" s="17">
        <f t="shared" si="74"/>
        <v>12495</v>
      </c>
      <c r="M945" s="61"/>
      <c r="N945" s="61">
        <f t="shared" si="75"/>
        <v>119</v>
      </c>
      <c r="O945" s="62">
        <f t="shared" si="72"/>
        <v>0</v>
      </c>
      <c r="P945" s="61">
        <f t="shared" si="76"/>
        <v>12495</v>
      </c>
      <c r="Q945" s="62">
        <f t="shared" si="73"/>
        <v>0</v>
      </c>
    </row>
    <row r="946" spans="1:17">
      <c r="A946" s="327">
        <v>0</v>
      </c>
      <c r="B946" s="26">
        <v>95851</v>
      </c>
      <c r="C946" s="348" t="s">
        <v>3821</v>
      </c>
      <c r="D946" s="349"/>
      <c r="E946" s="349"/>
      <c r="F946" s="349"/>
      <c r="G946" s="349"/>
      <c r="H946" s="349"/>
      <c r="I946" s="349"/>
      <c r="J946" s="350"/>
      <c r="K946" s="116">
        <v>1.89</v>
      </c>
      <c r="L946" s="17">
        <f t="shared" si="74"/>
        <v>198</v>
      </c>
      <c r="M946" s="61"/>
      <c r="N946" s="61">
        <f t="shared" si="75"/>
        <v>1.89</v>
      </c>
      <c r="O946" s="62">
        <f t="shared" si="72"/>
        <v>0</v>
      </c>
      <c r="P946" s="61">
        <f t="shared" si="76"/>
        <v>198</v>
      </c>
      <c r="Q946" s="62">
        <f t="shared" si="73"/>
        <v>0</v>
      </c>
    </row>
    <row r="947" spans="1:17">
      <c r="A947" s="327">
        <v>0</v>
      </c>
      <c r="B947" s="26">
        <v>96750</v>
      </c>
      <c r="C947" s="348" t="s">
        <v>3822</v>
      </c>
      <c r="D947" s="349"/>
      <c r="E947" s="349"/>
      <c r="F947" s="349"/>
      <c r="G947" s="349"/>
      <c r="H947" s="349"/>
      <c r="I947" s="349"/>
      <c r="J947" s="350"/>
      <c r="K947" s="290">
        <v>48</v>
      </c>
      <c r="L947" s="17">
        <f t="shared" si="74"/>
        <v>5040</v>
      </c>
      <c r="M947" s="61"/>
      <c r="N947" s="61">
        <f t="shared" si="75"/>
        <v>48</v>
      </c>
      <c r="O947" s="62">
        <f t="shared" si="72"/>
        <v>0</v>
      </c>
      <c r="P947" s="61">
        <f t="shared" si="76"/>
        <v>5040</v>
      </c>
      <c r="Q947" s="62">
        <f t="shared" si="73"/>
        <v>0</v>
      </c>
    </row>
    <row r="948" spans="1:17">
      <c r="A948" s="327">
        <v>0</v>
      </c>
      <c r="B948" s="26">
        <v>96883</v>
      </c>
      <c r="C948" s="348" t="s">
        <v>3823</v>
      </c>
      <c r="D948" s="349"/>
      <c r="E948" s="349"/>
      <c r="F948" s="349"/>
      <c r="G948" s="349"/>
      <c r="H948" s="349"/>
      <c r="I948" s="349"/>
      <c r="J948" s="350"/>
      <c r="K948" s="116">
        <v>7.1</v>
      </c>
      <c r="L948" s="17">
        <f t="shared" si="74"/>
        <v>746</v>
      </c>
      <c r="M948" s="61"/>
      <c r="N948" s="61">
        <f t="shared" si="75"/>
        <v>7.1</v>
      </c>
      <c r="O948" s="62">
        <f t="shared" si="72"/>
        <v>0</v>
      </c>
      <c r="P948" s="61">
        <f t="shared" si="76"/>
        <v>746</v>
      </c>
      <c r="Q948" s="62">
        <f t="shared" si="73"/>
        <v>0</v>
      </c>
    </row>
    <row r="949" spans="1:17">
      <c r="A949" s="327">
        <v>0</v>
      </c>
      <c r="B949" s="26">
        <v>121327</v>
      </c>
      <c r="C949" s="348" t="s">
        <v>3824</v>
      </c>
      <c r="D949" s="349"/>
      <c r="E949" s="349"/>
      <c r="F949" s="349"/>
      <c r="G949" s="349"/>
      <c r="H949" s="349"/>
      <c r="I949" s="349"/>
      <c r="J949" s="350"/>
      <c r="K949" s="17">
        <v>90</v>
      </c>
      <c r="L949" s="17">
        <f t="shared" si="74"/>
        <v>9450</v>
      </c>
      <c r="M949" s="61"/>
      <c r="N949" s="61">
        <f t="shared" si="75"/>
        <v>90</v>
      </c>
      <c r="O949" s="62">
        <f t="shared" si="72"/>
        <v>0</v>
      </c>
      <c r="P949" s="61">
        <f t="shared" si="76"/>
        <v>9450</v>
      </c>
      <c r="Q949" s="62">
        <f t="shared" si="73"/>
        <v>0</v>
      </c>
    </row>
    <row r="950" spans="1:17">
      <c r="A950" s="327">
        <v>0</v>
      </c>
      <c r="B950" s="26">
        <v>158808</v>
      </c>
      <c r="C950" s="348" t="s">
        <v>3825</v>
      </c>
      <c r="D950" s="349"/>
      <c r="E950" s="349"/>
      <c r="F950" s="349"/>
      <c r="G950" s="349"/>
      <c r="H950" s="349"/>
      <c r="I950" s="349"/>
      <c r="J950" s="350"/>
      <c r="K950" s="17">
        <v>223</v>
      </c>
      <c r="L950" s="17">
        <f t="shared" si="74"/>
        <v>23415</v>
      </c>
      <c r="M950" s="61"/>
      <c r="N950" s="61">
        <f t="shared" si="75"/>
        <v>223</v>
      </c>
      <c r="O950" s="62">
        <f t="shared" si="72"/>
        <v>0</v>
      </c>
      <c r="P950" s="61">
        <f t="shared" si="76"/>
        <v>23415</v>
      </c>
      <c r="Q950" s="62">
        <f t="shared" si="73"/>
        <v>0</v>
      </c>
    </row>
    <row r="951" spans="1:17">
      <c r="A951" s="327">
        <v>0</v>
      </c>
      <c r="B951" s="26">
        <v>158824</v>
      </c>
      <c r="C951" s="348" t="s">
        <v>3826</v>
      </c>
      <c r="D951" s="349"/>
      <c r="E951" s="349"/>
      <c r="F951" s="349"/>
      <c r="G951" s="349"/>
      <c r="H951" s="349"/>
      <c r="I951" s="349"/>
      <c r="J951" s="350"/>
      <c r="K951" s="17">
        <v>249</v>
      </c>
      <c r="L951" s="17">
        <f t="shared" si="74"/>
        <v>26145</v>
      </c>
      <c r="M951" s="61"/>
      <c r="N951" s="61">
        <f t="shared" si="75"/>
        <v>249</v>
      </c>
      <c r="O951" s="62">
        <f t="shared" si="72"/>
        <v>0</v>
      </c>
      <c r="P951" s="61">
        <f t="shared" si="76"/>
        <v>26145</v>
      </c>
      <c r="Q951" s="62">
        <f t="shared" si="73"/>
        <v>0</v>
      </c>
    </row>
    <row r="952" spans="1:17">
      <c r="A952" s="327">
        <v>0</v>
      </c>
      <c r="B952" s="26">
        <v>148239</v>
      </c>
      <c r="C952" s="348" t="s">
        <v>3827</v>
      </c>
      <c r="D952" s="349"/>
      <c r="E952" s="349"/>
      <c r="F952" s="349"/>
      <c r="G952" s="349"/>
      <c r="H952" s="349"/>
      <c r="I952" s="349"/>
      <c r="J952" s="350"/>
      <c r="K952" s="17">
        <v>319</v>
      </c>
      <c r="L952" s="17">
        <f t="shared" si="74"/>
        <v>33495</v>
      </c>
      <c r="M952" s="61"/>
      <c r="N952" s="61">
        <f t="shared" si="75"/>
        <v>319</v>
      </c>
      <c r="O952" s="62">
        <f t="shared" si="72"/>
        <v>0</v>
      </c>
      <c r="P952" s="61">
        <f t="shared" si="76"/>
        <v>33495</v>
      </c>
      <c r="Q952" s="62">
        <f t="shared" si="73"/>
        <v>0</v>
      </c>
    </row>
    <row r="953" spans="1:17">
      <c r="A953" s="327">
        <v>0</v>
      </c>
      <c r="B953" s="26">
        <v>148270</v>
      </c>
      <c r="C953" s="348" t="s">
        <v>3828</v>
      </c>
      <c r="D953" s="349"/>
      <c r="E953" s="349"/>
      <c r="F953" s="349"/>
      <c r="G953" s="349"/>
      <c r="H953" s="349"/>
      <c r="I953" s="349"/>
      <c r="J953" s="350"/>
      <c r="K953" s="17">
        <v>191</v>
      </c>
      <c r="L953" s="17">
        <f t="shared" si="74"/>
        <v>20055</v>
      </c>
      <c r="M953" s="61"/>
      <c r="N953" s="61">
        <f t="shared" si="75"/>
        <v>191</v>
      </c>
      <c r="O953" s="62">
        <f t="shared" si="72"/>
        <v>0</v>
      </c>
      <c r="P953" s="61">
        <f t="shared" si="76"/>
        <v>20055</v>
      </c>
      <c r="Q953" s="62">
        <f t="shared" si="73"/>
        <v>0</v>
      </c>
    </row>
    <row r="954" spans="1:17">
      <c r="A954" s="327">
        <v>0</v>
      </c>
      <c r="B954" s="26">
        <v>148528</v>
      </c>
      <c r="C954" s="348" t="s">
        <v>3829</v>
      </c>
      <c r="D954" s="349"/>
      <c r="E954" s="349"/>
      <c r="F954" s="349"/>
      <c r="G954" s="349"/>
      <c r="H954" s="349"/>
      <c r="I954" s="349"/>
      <c r="J954" s="350"/>
      <c r="K954" s="290">
        <v>35.9</v>
      </c>
      <c r="L954" s="17">
        <f t="shared" si="74"/>
        <v>3770</v>
      </c>
      <c r="M954" s="61"/>
      <c r="N954" s="61">
        <f t="shared" si="75"/>
        <v>35.9</v>
      </c>
      <c r="O954" s="62">
        <f t="shared" si="72"/>
        <v>0</v>
      </c>
      <c r="P954" s="61">
        <f t="shared" si="76"/>
        <v>3770</v>
      </c>
      <c r="Q954" s="62">
        <f t="shared" si="73"/>
        <v>0</v>
      </c>
    </row>
    <row r="955" spans="1:17">
      <c r="A955" s="327">
        <v>0</v>
      </c>
      <c r="B955" s="26">
        <v>157362</v>
      </c>
      <c r="C955" s="348" t="s">
        <v>3830</v>
      </c>
      <c r="D955" s="349"/>
      <c r="E955" s="349"/>
      <c r="F955" s="349"/>
      <c r="G955" s="349"/>
      <c r="H955" s="349"/>
      <c r="I955" s="349"/>
      <c r="J955" s="350"/>
      <c r="K955" s="17">
        <v>242</v>
      </c>
      <c r="L955" s="17">
        <f t="shared" si="74"/>
        <v>25410</v>
      </c>
      <c r="M955" s="61"/>
      <c r="N955" s="61">
        <f t="shared" si="75"/>
        <v>242</v>
      </c>
      <c r="O955" s="62">
        <f t="shared" si="72"/>
        <v>0</v>
      </c>
      <c r="P955" s="61">
        <f t="shared" si="76"/>
        <v>25410</v>
      </c>
      <c r="Q955" s="62">
        <f t="shared" si="73"/>
        <v>0</v>
      </c>
    </row>
    <row r="956" spans="1:17">
      <c r="A956" s="327">
        <v>0</v>
      </c>
      <c r="B956" s="26">
        <v>171496</v>
      </c>
      <c r="C956" s="348" t="s">
        <v>3831</v>
      </c>
      <c r="D956" s="349"/>
      <c r="E956" s="349"/>
      <c r="F956" s="349"/>
      <c r="G956" s="349"/>
      <c r="H956" s="349"/>
      <c r="I956" s="349"/>
      <c r="J956" s="350"/>
      <c r="K956" s="17">
        <v>368</v>
      </c>
      <c r="L956" s="17">
        <f t="shared" si="74"/>
        <v>38640</v>
      </c>
      <c r="M956" s="61"/>
      <c r="N956" s="61">
        <f t="shared" si="75"/>
        <v>368</v>
      </c>
      <c r="O956" s="62">
        <f t="shared" si="72"/>
        <v>0</v>
      </c>
      <c r="P956" s="61">
        <f t="shared" si="76"/>
        <v>38640</v>
      </c>
      <c r="Q956" s="62">
        <f t="shared" si="73"/>
        <v>0</v>
      </c>
    </row>
    <row r="957" spans="1:17">
      <c r="A957" s="327">
        <v>0</v>
      </c>
      <c r="B957" s="26">
        <v>206151</v>
      </c>
      <c r="C957" s="348" t="s">
        <v>3832</v>
      </c>
      <c r="D957" s="349"/>
      <c r="E957" s="349"/>
      <c r="F957" s="349"/>
      <c r="G957" s="349"/>
      <c r="H957" s="349"/>
      <c r="I957" s="349"/>
      <c r="J957" s="350"/>
      <c r="K957" s="116">
        <v>5.8</v>
      </c>
      <c r="L957" s="17">
        <f t="shared" si="74"/>
        <v>609</v>
      </c>
      <c r="M957" s="61"/>
      <c r="N957" s="61">
        <f t="shared" si="75"/>
        <v>5.8</v>
      </c>
      <c r="O957" s="62">
        <f t="shared" si="72"/>
        <v>0</v>
      </c>
      <c r="P957" s="61">
        <f t="shared" si="76"/>
        <v>609</v>
      </c>
      <c r="Q957" s="62">
        <f t="shared" si="73"/>
        <v>0</v>
      </c>
    </row>
    <row r="958" spans="1:17" ht="12.45" thickBot="1">
      <c r="A958" s="327">
        <v>0</v>
      </c>
      <c r="B958" s="26">
        <v>215053</v>
      </c>
      <c r="C958" s="348" t="s">
        <v>3833</v>
      </c>
      <c r="D958" s="349"/>
      <c r="E958" s="349"/>
      <c r="F958" s="349"/>
      <c r="G958" s="349"/>
      <c r="H958" s="349"/>
      <c r="I958" s="349"/>
      <c r="J958" s="350"/>
      <c r="K958" s="17">
        <v>94</v>
      </c>
      <c r="L958" s="17">
        <f t="shared" si="74"/>
        <v>9870</v>
      </c>
      <c r="M958" s="61"/>
      <c r="N958" s="61">
        <f t="shared" si="75"/>
        <v>94</v>
      </c>
      <c r="O958" s="62">
        <f t="shared" si="72"/>
        <v>0</v>
      </c>
      <c r="P958" s="61">
        <f t="shared" si="76"/>
        <v>9870</v>
      </c>
      <c r="Q958" s="62">
        <f t="shared" si="73"/>
        <v>0</v>
      </c>
    </row>
    <row r="959" spans="1:17" ht="12" customHeight="1">
      <c r="A959" s="327"/>
      <c r="B959" s="351" t="s">
        <v>638</v>
      </c>
      <c r="C959" s="351"/>
      <c r="D959" s="351"/>
      <c r="E959" s="351"/>
      <c r="F959" s="351"/>
      <c r="G959" s="351"/>
      <c r="H959" s="351"/>
      <c r="I959" s="351"/>
      <c r="J959" s="351"/>
      <c r="K959" s="352"/>
      <c r="L959" s="291"/>
      <c r="M959" s="61"/>
      <c r="N959" s="61"/>
      <c r="O959" s="62"/>
      <c r="P959" s="61"/>
      <c r="Q959" s="62"/>
    </row>
    <row r="960" spans="1:17">
      <c r="A960" s="327">
        <v>0</v>
      </c>
      <c r="B960" s="26">
        <v>15206</v>
      </c>
      <c r="C960" s="348" t="s">
        <v>4231</v>
      </c>
      <c r="D960" s="349"/>
      <c r="E960" s="349"/>
      <c r="F960" s="349"/>
      <c r="G960" s="349"/>
      <c r="H960" s="349"/>
      <c r="I960" s="349"/>
      <c r="J960" s="350"/>
      <c r="K960" s="17">
        <v>190</v>
      </c>
      <c r="L960" s="17">
        <f t="shared" ref="L960:L991" si="77">ROUND(K960*Курс_EUR,0)</f>
        <v>19950</v>
      </c>
      <c r="M960" s="61"/>
      <c r="N960" s="61">
        <f t="shared" ref="N960:N991" si="78">K960*(1-Скидка_SATA)</f>
        <v>190</v>
      </c>
      <c r="O960" s="62">
        <f t="shared" si="72"/>
        <v>0</v>
      </c>
      <c r="P960" s="61">
        <f t="shared" ref="P960:P991" si="79">L960*(1-Скидка_SATA)</f>
        <v>19950</v>
      </c>
      <c r="Q960" s="62">
        <f t="shared" si="73"/>
        <v>0</v>
      </c>
    </row>
    <row r="961" spans="1:17">
      <c r="A961" s="327">
        <v>0</v>
      </c>
      <c r="B961" s="26">
        <v>17376</v>
      </c>
      <c r="C961" s="348" t="s">
        <v>3835</v>
      </c>
      <c r="D961" s="349"/>
      <c r="E961" s="349"/>
      <c r="F961" s="349"/>
      <c r="G961" s="349"/>
      <c r="H961" s="349"/>
      <c r="I961" s="349"/>
      <c r="J961" s="350"/>
      <c r="K961" s="116">
        <v>7.57</v>
      </c>
      <c r="L961" s="17">
        <f t="shared" si="77"/>
        <v>795</v>
      </c>
      <c r="M961" s="61"/>
      <c r="N961" s="61">
        <f t="shared" si="78"/>
        <v>7.57</v>
      </c>
      <c r="O961" s="62">
        <f t="shared" si="72"/>
        <v>0</v>
      </c>
      <c r="P961" s="61">
        <f t="shared" si="79"/>
        <v>795</v>
      </c>
      <c r="Q961" s="62">
        <f t="shared" si="73"/>
        <v>0</v>
      </c>
    </row>
    <row r="962" spans="1:17">
      <c r="A962" s="327">
        <v>0</v>
      </c>
      <c r="B962" s="26">
        <v>17384</v>
      </c>
      <c r="C962" s="348" t="s">
        <v>3836</v>
      </c>
      <c r="D962" s="349"/>
      <c r="E962" s="349"/>
      <c r="F962" s="349"/>
      <c r="G962" s="349"/>
      <c r="H962" s="349"/>
      <c r="I962" s="349"/>
      <c r="J962" s="350"/>
      <c r="K962" s="17">
        <v>671</v>
      </c>
      <c r="L962" s="17">
        <f t="shared" si="77"/>
        <v>70455</v>
      </c>
      <c r="M962" s="61"/>
      <c r="N962" s="61">
        <f t="shared" si="78"/>
        <v>671</v>
      </c>
      <c r="O962" s="62">
        <f t="shared" si="72"/>
        <v>0</v>
      </c>
      <c r="P962" s="61">
        <f t="shared" si="79"/>
        <v>70455</v>
      </c>
      <c r="Q962" s="62">
        <f t="shared" si="73"/>
        <v>0</v>
      </c>
    </row>
    <row r="963" spans="1:17">
      <c r="A963" s="327">
        <v>0</v>
      </c>
      <c r="B963" s="26">
        <v>20677</v>
      </c>
      <c r="C963" s="348" t="s">
        <v>3838</v>
      </c>
      <c r="D963" s="349"/>
      <c r="E963" s="349"/>
      <c r="F963" s="349"/>
      <c r="G963" s="349"/>
      <c r="H963" s="349"/>
      <c r="I963" s="349"/>
      <c r="J963" s="350"/>
      <c r="K963" s="17">
        <v>98</v>
      </c>
      <c r="L963" s="17">
        <f t="shared" si="77"/>
        <v>10290</v>
      </c>
      <c r="M963" s="61"/>
      <c r="N963" s="61">
        <f t="shared" si="78"/>
        <v>98</v>
      </c>
      <c r="O963" s="62">
        <f t="shared" si="72"/>
        <v>0</v>
      </c>
      <c r="P963" s="61">
        <f t="shared" si="79"/>
        <v>10290</v>
      </c>
      <c r="Q963" s="62">
        <f t="shared" si="73"/>
        <v>0</v>
      </c>
    </row>
    <row r="964" spans="1:17">
      <c r="A964" s="327">
        <v>0</v>
      </c>
      <c r="B964" s="26">
        <v>23085</v>
      </c>
      <c r="C964" s="348" t="s">
        <v>3839</v>
      </c>
      <c r="D964" s="349"/>
      <c r="E964" s="349"/>
      <c r="F964" s="349"/>
      <c r="G964" s="349"/>
      <c r="H964" s="349"/>
      <c r="I964" s="349"/>
      <c r="J964" s="350"/>
      <c r="K964" s="17">
        <v>145</v>
      </c>
      <c r="L964" s="17">
        <f t="shared" si="77"/>
        <v>15225</v>
      </c>
      <c r="M964" s="61"/>
      <c r="N964" s="61">
        <f t="shared" si="78"/>
        <v>145</v>
      </c>
      <c r="O964" s="62">
        <f t="shared" si="72"/>
        <v>0</v>
      </c>
      <c r="P964" s="61">
        <f t="shared" si="79"/>
        <v>15225</v>
      </c>
      <c r="Q964" s="62">
        <f t="shared" si="73"/>
        <v>0</v>
      </c>
    </row>
    <row r="965" spans="1:17">
      <c r="A965" s="327">
        <v>0</v>
      </c>
      <c r="B965" s="26">
        <v>25890</v>
      </c>
      <c r="C965" s="348" t="s">
        <v>3840</v>
      </c>
      <c r="D965" s="349"/>
      <c r="E965" s="349"/>
      <c r="F965" s="349"/>
      <c r="G965" s="349"/>
      <c r="H965" s="349"/>
      <c r="I965" s="349"/>
      <c r="J965" s="350"/>
      <c r="K965" s="116">
        <v>4.05</v>
      </c>
      <c r="L965" s="17">
        <f t="shared" si="77"/>
        <v>425</v>
      </c>
      <c r="M965" s="61"/>
      <c r="N965" s="61">
        <f t="shared" si="78"/>
        <v>4.05</v>
      </c>
      <c r="O965" s="62">
        <f t="shared" si="72"/>
        <v>0</v>
      </c>
      <c r="P965" s="61">
        <f t="shared" si="79"/>
        <v>425</v>
      </c>
      <c r="Q965" s="62">
        <f t="shared" si="73"/>
        <v>0</v>
      </c>
    </row>
    <row r="966" spans="1:17">
      <c r="A966" s="327">
        <v>0</v>
      </c>
      <c r="B966" s="26">
        <v>62075</v>
      </c>
      <c r="C966" s="348" t="s">
        <v>3841</v>
      </c>
      <c r="D966" s="349"/>
      <c r="E966" s="349"/>
      <c r="F966" s="349"/>
      <c r="G966" s="349"/>
      <c r="H966" s="349"/>
      <c r="I966" s="349"/>
      <c r="J966" s="350"/>
      <c r="K966" s="290">
        <v>59.4</v>
      </c>
      <c r="L966" s="17">
        <f t="shared" si="77"/>
        <v>6237</v>
      </c>
      <c r="M966" s="61"/>
      <c r="N966" s="61">
        <f t="shared" si="78"/>
        <v>59.4</v>
      </c>
      <c r="O966" s="62">
        <f t="shared" si="72"/>
        <v>0</v>
      </c>
      <c r="P966" s="61">
        <f t="shared" si="79"/>
        <v>6237</v>
      </c>
      <c r="Q966" s="62">
        <f t="shared" si="73"/>
        <v>0</v>
      </c>
    </row>
    <row r="967" spans="1:17">
      <c r="A967" s="327">
        <v>0</v>
      </c>
      <c r="B967" s="26">
        <v>88484</v>
      </c>
      <c r="C967" s="348" t="s">
        <v>3842</v>
      </c>
      <c r="D967" s="349"/>
      <c r="E967" s="349"/>
      <c r="F967" s="349"/>
      <c r="G967" s="349"/>
      <c r="H967" s="349"/>
      <c r="I967" s="349"/>
      <c r="J967" s="350"/>
      <c r="K967" s="17">
        <v>153</v>
      </c>
      <c r="L967" s="17">
        <f t="shared" si="77"/>
        <v>16065</v>
      </c>
      <c r="M967" s="61"/>
      <c r="N967" s="61">
        <f t="shared" si="78"/>
        <v>153</v>
      </c>
      <c r="O967" s="62">
        <f t="shared" si="72"/>
        <v>0</v>
      </c>
      <c r="P967" s="61">
        <f t="shared" si="79"/>
        <v>16065</v>
      </c>
      <c r="Q967" s="62">
        <f t="shared" si="73"/>
        <v>0</v>
      </c>
    </row>
    <row r="968" spans="1:17">
      <c r="A968" s="327">
        <v>0</v>
      </c>
      <c r="B968" s="26">
        <v>120717</v>
      </c>
      <c r="C968" s="348" t="s">
        <v>3843</v>
      </c>
      <c r="D968" s="349"/>
      <c r="E968" s="349"/>
      <c r="F968" s="349"/>
      <c r="G968" s="349"/>
      <c r="H968" s="349"/>
      <c r="I968" s="349"/>
      <c r="J968" s="350"/>
      <c r="K968" s="17">
        <v>418</v>
      </c>
      <c r="L968" s="17">
        <f t="shared" si="77"/>
        <v>43890</v>
      </c>
      <c r="M968" s="61"/>
      <c r="N968" s="61">
        <f t="shared" si="78"/>
        <v>418</v>
      </c>
      <c r="O968" s="62">
        <f t="shared" si="72"/>
        <v>0</v>
      </c>
      <c r="P968" s="61">
        <f t="shared" si="79"/>
        <v>43890</v>
      </c>
      <c r="Q968" s="62">
        <f t="shared" si="73"/>
        <v>0</v>
      </c>
    </row>
    <row r="969" spans="1:17">
      <c r="A969" s="327">
        <v>0</v>
      </c>
      <c r="B969" s="26">
        <v>120725</v>
      </c>
      <c r="C969" s="348" t="s">
        <v>3844</v>
      </c>
      <c r="D969" s="349"/>
      <c r="E969" s="349"/>
      <c r="F969" s="349"/>
      <c r="G969" s="349"/>
      <c r="H969" s="349"/>
      <c r="I969" s="349"/>
      <c r="J969" s="350"/>
      <c r="K969" s="290">
        <v>63.2</v>
      </c>
      <c r="L969" s="17">
        <f t="shared" si="77"/>
        <v>6636</v>
      </c>
      <c r="M969" s="61"/>
      <c r="N969" s="61">
        <f t="shared" si="78"/>
        <v>63.2</v>
      </c>
      <c r="O969" s="62">
        <f t="shared" si="72"/>
        <v>0</v>
      </c>
      <c r="P969" s="61">
        <f t="shared" si="79"/>
        <v>6636</v>
      </c>
      <c r="Q969" s="62">
        <f t="shared" si="73"/>
        <v>0</v>
      </c>
    </row>
    <row r="970" spans="1:17">
      <c r="A970" s="327">
        <v>0</v>
      </c>
      <c r="B970" s="26">
        <v>120733</v>
      </c>
      <c r="C970" s="348" t="s">
        <v>3845</v>
      </c>
      <c r="D970" s="349"/>
      <c r="E970" s="349"/>
      <c r="F970" s="349"/>
      <c r="G970" s="349"/>
      <c r="H970" s="349"/>
      <c r="I970" s="349"/>
      <c r="J970" s="350"/>
      <c r="K970" s="290">
        <v>35.5</v>
      </c>
      <c r="L970" s="17">
        <f t="shared" si="77"/>
        <v>3728</v>
      </c>
      <c r="M970" s="61"/>
      <c r="N970" s="61">
        <f t="shared" si="78"/>
        <v>35.5</v>
      </c>
      <c r="O970" s="62">
        <f t="shared" si="72"/>
        <v>0</v>
      </c>
      <c r="P970" s="61">
        <f t="shared" si="79"/>
        <v>3728</v>
      </c>
      <c r="Q970" s="62">
        <f t="shared" si="73"/>
        <v>0</v>
      </c>
    </row>
    <row r="971" spans="1:17">
      <c r="A971" s="327">
        <v>0</v>
      </c>
      <c r="B971" s="26">
        <v>120808</v>
      </c>
      <c r="C971" s="348" t="s">
        <v>3846</v>
      </c>
      <c r="D971" s="349"/>
      <c r="E971" s="349"/>
      <c r="F971" s="349"/>
      <c r="G971" s="349"/>
      <c r="H971" s="349"/>
      <c r="I971" s="349"/>
      <c r="J971" s="350"/>
      <c r="K971" s="290">
        <v>37.200000000000003</v>
      </c>
      <c r="L971" s="17">
        <f t="shared" si="77"/>
        <v>3906</v>
      </c>
      <c r="M971" s="61"/>
      <c r="N971" s="61">
        <f t="shared" si="78"/>
        <v>37.200000000000003</v>
      </c>
      <c r="O971" s="62">
        <f t="shared" si="72"/>
        <v>0</v>
      </c>
      <c r="P971" s="61">
        <f t="shared" si="79"/>
        <v>3906</v>
      </c>
      <c r="Q971" s="62">
        <f t="shared" si="73"/>
        <v>0</v>
      </c>
    </row>
    <row r="972" spans="1:17">
      <c r="A972" s="327">
        <v>0</v>
      </c>
      <c r="B972" s="26">
        <v>120816</v>
      </c>
      <c r="C972" s="348" t="s">
        <v>3847</v>
      </c>
      <c r="D972" s="349"/>
      <c r="E972" s="349"/>
      <c r="F972" s="349"/>
      <c r="G972" s="349"/>
      <c r="H972" s="349"/>
      <c r="I972" s="349"/>
      <c r="J972" s="350"/>
      <c r="K972" s="17">
        <v>81</v>
      </c>
      <c r="L972" s="17">
        <f t="shared" si="77"/>
        <v>8505</v>
      </c>
      <c r="M972" s="61"/>
      <c r="N972" s="61">
        <f t="shared" si="78"/>
        <v>81</v>
      </c>
      <c r="O972" s="62">
        <f t="shared" si="72"/>
        <v>0</v>
      </c>
      <c r="P972" s="61">
        <f t="shared" si="79"/>
        <v>8505</v>
      </c>
      <c r="Q972" s="62">
        <f t="shared" si="73"/>
        <v>0</v>
      </c>
    </row>
    <row r="973" spans="1:17">
      <c r="A973" s="327">
        <v>0</v>
      </c>
      <c r="B973" s="26">
        <v>122481</v>
      </c>
      <c r="C973" s="348" t="s">
        <v>4088</v>
      </c>
      <c r="D973" s="349"/>
      <c r="E973" s="349"/>
      <c r="F973" s="349"/>
      <c r="G973" s="349"/>
      <c r="H973" s="349"/>
      <c r="I973" s="349"/>
      <c r="J973" s="350"/>
      <c r="K973" s="17">
        <v>793</v>
      </c>
      <c r="L973" s="17">
        <f t="shared" si="77"/>
        <v>83265</v>
      </c>
      <c r="M973" s="61"/>
      <c r="N973" s="61">
        <f t="shared" si="78"/>
        <v>793</v>
      </c>
      <c r="O973" s="62">
        <f t="shared" si="72"/>
        <v>0</v>
      </c>
      <c r="P973" s="61">
        <f t="shared" si="79"/>
        <v>83265</v>
      </c>
      <c r="Q973" s="62">
        <f t="shared" si="73"/>
        <v>0</v>
      </c>
    </row>
    <row r="974" spans="1:17">
      <c r="A974" s="327">
        <v>0</v>
      </c>
      <c r="B974" s="26">
        <v>187708</v>
      </c>
      <c r="C974" s="348" t="s">
        <v>3848</v>
      </c>
      <c r="D974" s="349"/>
      <c r="E974" s="349"/>
      <c r="F974" s="349"/>
      <c r="G974" s="349"/>
      <c r="H974" s="349"/>
      <c r="I974" s="349"/>
      <c r="J974" s="350"/>
      <c r="K974" s="17">
        <v>243</v>
      </c>
      <c r="L974" s="17">
        <f t="shared" si="77"/>
        <v>25515</v>
      </c>
      <c r="M974" s="61"/>
      <c r="N974" s="61">
        <f t="shared" si="78"/>
        <v>243</v>
      </c>
      <c r="O974" s="62">
        <f t="shared" si="72"/>
        <v>0</v>
      </c>
      <c r="P974" s="61">
        <f t="shared" si="79"/>
        <v>25515</v>
      </c>
      <c r="Q974" s="62">
        <f t="shared" si="73"/>
        <v>0</v>
      </c>
    </row>
    <row r="975" spans="1:17">
      <c r="A975" s="327">
        <v>0</v>
      </c>
      <c r="B975" s="26">
        <v>14233</v>
      </c>
      <c r="C975" s="348" t="s">
        <v>3849</v>
      </c>
      <c r="D975" s="349"/>
      <c r="E975" s="349"/>
      <c r="F975" s="349"/>
      <c r="G975" s="349"/>
      <c r="H975" s="349"/>
      <c r="I975" s="349"/>
      <c r="J975" s="350"/>
      <c r="K975" s="17">
        <v>336</v>
      </c>
      <c r="L975" s="17">
        <f t="shared" si="77"/>
        <v>35280</v>
      </c>
      <c r="M975" s="61"/>
      <c r="N975" s="61">
        <f t="shared" si="78"/>
        <v>336</v>
      </c>
      <c r="O975" s="62">
        <f t="shared" si="72"/>
        <v>0</v>
      </c>
      <c r="P975" s="61">
        <f t="shared" si="79"/>
        <v>35280</v>
      </c>
      <c r="Q975" s="62">
        <f t="shared" si="73"/>
        <v>0</v>
      </c>
    </row>
    <row r="976" spans="1:17">
      <c r="A976" s="327">
        <v>0</v>
      </c>
      <c r="B976" s="26">
        <v>18937</v>
      </c>
      <c r="C976" s="348" t="s">
        <v>3850</v>
      </c>
      <c r="D976" s="349"/>
      <c r="E976" s="349"/>
      <c r="F976" s="349"/>
      <c r="G976" s="349"/>
      <c r="H976" s="349"/>
      <c r="I976" s="349"/>
      <c r="J976" s="350"/>
      <c r="K976" s="290">
        <v>60.4</v>
      </c>
      <c r="L976" s="17">
        <f t="shared" si="77"/>
        <v>6342</v>
      </c>
      <c r="M976" s="61"/>
      <c r="N976" s="61">
        <f t="shared" si="78"/>
        <v>60.4</v>
      </c>
      <c r="O976" s="62">
        <f t="shared" si="72"/>
        <v>0</v>
      </c>
      <c r="P976" s="61">
        <f t="shared" si="79"/>
        <v>6342</v>
      </c>
      <c r="Q976" s="62">
        <f t="shared" si="73"/>
        <v>0</v>
      </c>
    </row>
    <row r="977" spans="1:17">
      <c r="A977" s="327">
        <v>0</v>
      </c>
      <c r="B977" s="26">
        <v>19018</v>
      </c>
      <c r="C977" s="348" t="s">
        <v>3851</v>
      </c>
      <c r="D977" s="349"/>
      <c r="E977" s="349"/>
      <c r="F977" s="349"/>
      <c r="G977" s="349"/>
      <c r="H977" s="349"/>
      <c r="I977" s="349"/>
      <c r="J977" s="350"/>
      <c r="K977" s="17">
        <v>873</v>
      </c>
      <c r="L977" s="17">
        <f t="shared" si="77"/>
        <v>91665</v>
      </c>
      <c r="M977" s="61"/>
      <c r="N977" s="61">
        <f t="shared" si="78"/>
        <v>873</v>
      </c>
      <c r="O977" s="62">
        <f t="shared" si="72"/>
        <v>0</v>
      </c>
      <c r="P977" s="61">
        <f t="shared" si="79"/>
        <v>91665</v>
      </c>
      <c r="Q977" s="62">
        <f t="shared" si="73"/>
        <v>0</v>
      </c>
    </row>
    <row r="978" spans="1:17">
      <c r="A978" s="327">
        <v>0</v>
      </c>
      <c r="B978" s="26">
        <v>19026</v>
      </c>
      <c r="C978" s="348" t="s">
        <v>3852</v>
      </c>
      <c r="D978" s="349"/>
      <c r="E978" s="349"/>
      <c r="F978" s="349"/>
      <c r="G978" s="349"/>
      <c r="H978" s="349"/>
      <c r="I978" s="349"/>
      <c r="J978" s="350"/>
      <c r="K978" s="17">
        <v>569</v>
      </c>
      <c r="L978" s="17">
        <f t="shared" si="77"/>
        <v>59745</v>
      </c>
      <c r="M978" s="61"/>
      <c r="N978" s="61">
        <f t="shared" si="78"/>
        <v>569</v>
      </c>
      <c r="O978" s="62">
        <f t="shared" si="72"/>
        <v>0</v>
      </c>
      <c r="P978" s="61">
        <f t="shared" si="79"/>
        <v>59745</v>
      </c>
      <c r="Q978" s="62">
        <f t="shared" si="73"/>
        <v>0</v>
      </c>
    </row>
    <row r="979" spans="1:17">
      <c r="A979" s="327">
        <v>0</v>
      </c>
      <c r="B979" s="26">
        <v>47530</v>
      </c>
      <c r="C979" s="348" t="s">
        <v>3853</v>
      </c>
      <c r="D979" s="349"/>
      <c r="E979" s="349"/>
      <c r="F979" s="349"/>
      <c r="G979" s="349"/>
      <c r="H979" s="349"/>
      <c r="I979" s="349"/>
      <c r="J979" s="350"/>
      <c r="K979" s="17">
        <v>406</v>
      </c>
      <c r="L979" s="17">
        <f t="shared" si="77"/>
        <v>42630</v>
      </c>
      <c r="M979" s="61"/>
      <c r="N979" s="61">
        <f t="shared" si="78"/>
        <v>406</v>
      </c>
      <c r="O979" s="62">
        <f t="shared" ref="O979:O1042" si="80">N979*M979</f>
        <v>0</v>
      </c>
      <c r="P979" s="61">
        <f t="shared" si="79"/>
        <v>42630</v>
      </c>
      <c r="Q979" s="62">
        <f t="shared" ref="Q979:Q1042" si="81">M979*P979</f>
        <v>0</v>
      </c>
    </row>
    <row r="980" spans="1:17">
      <c r="A980" s="327">
        <v>0</v>
      </c>
      <c r="B980" s="26">
        <v>72769</v>
      </c>
      <c r="C980" s="348" t="s">
        <v>3854</v>
      </c>
      <c r="D980" s="349"/>
      <c r="E980" s="349"/>
      <c r="F980" s="349"/>
      <c r="G980" s="349"/>
      <c r="H980" s="349"/>
      <c r="I980" s="349"/>
      <c r="J980" s="350"/>
      <c r="K980" s="290">
        <v>77.099999999999994</v>
      </c>
      <c r="L980" s="17">
        <f t="shared" si="77"/>
        <v>8096</v>
      </c>
      <c r="M980" s="61"/>
      <c r="N980" s="61">
        <f t="shared" si="78"/>
        <v>77.099999999999994</v>
      </c>
      <c r="O980" s="62">
        <f t="shared" si="80"/>
        <v>0</v>
      </c>
      <c r="P980" s="61">
        <f t="shared" si="79"/>
        <v>8096</v>
      </c>
      <c r="Q980" s="62">
        <f t="shared" si="81"/>
        <v>0</v>
      </c>
    </row>
    <row r="981" spans="1:17">
      <c r="A981" s="327">
        <v>0</v>
      </c>
      <c r="B981" s="26">
        <v>3525</v>
      </c>
      <c r="C981" s="348" t="s">
        <v>3855</v>
      </c>
      <c r="D981" s="349"/>
      <c r="E981" s="349"/>
      <c r="F981" s="349"/>
      <c r="G981" s="349"/>
      <c r="H981" s="349"/>
      <c r="I981" s="349"/>
      <c r="J981" s="350"/>
      <c r="K981" s="17">
        <v>404</v>
      </c>
      <c r="L981" s="17">
        <f t="shared" si="77"/>
        <v>42420</v>
      </c>
      <c r="M981" s="61"/>
      <c r="N981" s="61">
        <f t="shared" si="78"/>
        <v>404</v>
      </c>
      <c r="O981" s="62">
        <f t="shared" si="80"/>
        <v>0</v>
      </c>
      <c r="P981" s="61">
        <f t="shared" si="79"/>
        <v>42420</v>
      </c>
      <c r="Q981" s="62">
        <f t="shared" si="81"/>
        <v>0</v>
      </c>
    </row>
    <row r="982" spans="1:17">
      <c r="A982" s="327">
        <v>0</v>
      </c>
      <c r="B982" s="26">
        <v>9472</v>
      </c>
      <c r="C982" s="348" t="s">
        <v>3856</v>
      </c>
      <c r="D982" s="349"/>
      <c r="E982" s="349"/>
      <c r="F982" s="349"/>
      <c r="G982" s="349"/>
      <c r="H982" s="349"/>
      <c r="I982" s="349"/>
      <c r="J982" s="350"/>
      <c r="K982" s="17">
        <v>87</v>
      </c>
      <c r="L982" s="17">
        <f t="shared" si="77"/>
        <v>9135</v>
      </c>
      <c r="M982" s="61"/>
      <c r="N982" s="61">
        <f t="shared" si="78"/>
        <v>87</v>
      </c>
      <c r="O982" s="62">
        <f t="shared" si="80"/>
        <v>0</v>
      </c>
      <c r="P982" s="61">
        <f t="shared" si="79"/>
        <v>9135</v>
      </c>
      <c r="Q982" s="62">
        <f t="shared" si="81"/>
        <v>0</v>
      </c>
    </row>
    <row r="983" spans="1:17">
      <c r="A983" s="327">
        <v>0</v>
      </c>
      <c r="B983" s="26">
        <v>14373</v>
      </c>
      <c r="C983" s="348" t="s">
        <v>3857</v>
      </c>
      <c r="D983" s="349"/>
      <c r="E983" s="349"/>
      <c r="F983" s="349"/>
      <c r="G983" s="349"/>
      <c r="H983" s="349"/>
      <c r="I983" s="349"/>
      <c r="J983" s="350"/>
      <c r="K983" s="17">
        <v>319</v>
      </c>
      <c r="L983" s="17">
        <f t="shared" si="77"/>
        <v>33495</v>
      </c>
      <c r="M983" s="61"/>
      <c r="N983" s="61">
        <f t="shared" si="78"/>
        <v>319</v>
      </c>
      <c r="O983" s="62">
        <f t="shared" si="80"/>
        <v>0</v>
      </c>
      <c r="P983" s="61">
        <f t="shared" si="79"/>
        <v>33495</v>
      </c>
      <c r="Q983" s="62">
        <f t="shared" si="81"/>
        <v>0</v>
      </c>
    </row>
    <row r="984" spans="1:17">
      <c r="A984" s="327">
        <v>0</v>
      </c>
      <c r="B984" s="26">
        <v>19216</v>
      </c>
      <c r="C984" s="348" t="s">
        <v>3858</v>
      </c>
      <c r="D984" s="349"/>
      <c r="E984" s="349"/>
      <c r="F984" s="349"/>
      <c r="G984" s="349"/>
      <c r="H984" s="349"/>
      <c r="I984" s="349"/>
      <c r="J984" s="350"/>
      <c r="K984" s="17">
        <v>581</v>
      </c>
      <c r="L984" s="17">
        <f t="shared" si="77"/>
        <v>61005</v>
      </c>
      <c r="M984" s="61"/>
      <c r="N984" s="61">
        <f t="shared" si="78"/>
        <v>581</v>
      </c>
      <c r="O984" s="62">
        <f t="shared" si="80"/>
        <v>0</v>
      </c>
      <c r="P984" s="61">
        <f t="shared" si="79"/>
        <v>61005</v>
      </c>
      <c r="Q984" s="62">
        <f t="shared" si="81"/>
        <v>0</v>
      </c>
    </row>
    <row r="985" spans="1:17">
      <c r="A985" s="327">
        <v>0</v>
      </c>
      <c r="B985" s="26">
        <v>19224</v>
      </c>
      <c r="C985" s="348" t="s">
        <v>3859</v>
      </c>
      <c r="D985" s="349"/>
      <c r="E985" s="349"/>
      <c r="F985" s="349"/>
      <c r="G985" s="349"/>
      <c r="H985" s="349"/>
      <c r="I985" s="349"/>
      <c r="J985" s="350"/>
      <c r="K985" s="17">
        <v>912</v>
      </c>
      <c r="L985" s="17">
        <f t="shared" si="77"/>
        <v>95760</v>
      </c>
      <c r="M985" s="61"/>
      <c r="N985" s="61">
        <f t="shared" si="78"/>
        <v>912</v>
      </c>
      <c r="O985" s="62">
        <f t="shared" si="80"/>
        <v>0</v>
      </c>
      <c r="P985" s="61">
        <f t="shared" si="79"/>
        <v>95760</v>
      </c>
      <c r="Q985" s="62">
        <f t="shared" si="81"/>
        <v>0</v>
      </c>
    </row>
    <row r="986" spans="1:17">
      <c r="A986" s="327">
        <v>0</v>
      </c>
      <c r="B986" s="26">
        <v>31302</v>
      </c>
      <c r="C986" s="348" t="s">
        <v>3860</v>
      </c>
      <c r="D986" s="349"/>
      <c r="E986" s="349"/>
      <c r="F986" s="349"/>
      <c r="G986" s="349"/>
      <c r="H986" s="349"/>
      <c r="I986" s="349"/>
      <c r="J986" s="350"/>
      <c r="K986" s="17">
        <v>645</v>
      </c>
      <c r="L986" s="17">
        <f t="shared" si="77"/>
        <v>67725</v>
      </c>
      <c r="M986" s="61"/>
      <c r="N986" s="61">
        <f t="shared" si="78"/>
        <v>645</v>
      </c>
      <c r="O986" s="62">
        <f t="shared" si="80"/>
        <v>0</v>
      </c>
      <c r="P986" s="61">
        <f t="shared" si="79"/>
        <v>67725</v>
      </c>
      <c r="Q986" s="62">
        <f t="shared" si="81"/>
        <v>0</v>
      </c>
    </row>
    <row r="987" spans="1:17">
      <c r="A987" s="327">
        <v>0</v>
      </c>
      <c r="B987" s="26">
        <v>46037</v>
      </c>
      <c r="C987" s="348" t="s">
        <v>3861</v>
      </c>
      <c r="D987" s="349"/>
      <c r="E987" s="349"/>
      <c r="F987" s="349"/>
      <c r="G987" s="349"/>
      <c r="H987" s="349"/>
      <c r="I987" s="349"/>
      <c r="J987" s="350"/>
      <c r="K987" s="17">
        <v>763</v>
      </c>
      <c r="L987" s="17">
        <f t="shared" si="77"/>
        <v>80115</v>
      </c>
      <c r="M987" s="61"/>
      <c r="N987" s="61">
        <f t="shared" si="78"/>
        <v>763</v>
      </c>
      <c r="O987" s="62">
        <f t="shared" si="80"/>
        <v>0</v>
      </c>
      <c r="P987" s="61">
        <f t="shared" si="79"/>
        <v>80115</v>
      </c>
      <c r="Q987" s="62">
        <f t="shared" si="81"/>
        <v>0</v>
      </c>
    </row>
    <row r="988" spans="1:17">
      <c r="A988" s="327">
        <v>0</v>
      </c>
      <c r="B988" s="26">
        <v>181990</v>
      </c>
      <c r="C988" s="348" t="s">
        <v>3862</v>
      </c>
      <c r="D988" s="349"/>
      <c r="E988" s="349"/>
      <c r="F988" s="349"/>
      <c r="G988" s="349"/>
      <c r="H988" s="349"/>
      <c r="I988" s="349"/>
      <c r="J988" s="350"/>
      <c r="K988" s="17">
        <v>639</v>
      </c>
      <c r="L988" s="17">
        <f t="shared" si="77"/>
        <v>67095</v>
      </c>
      <c r="M988" s="61"/>
      <c r="N988" s="61">
        <f t="shared" si="78"/>
        <v>639</v>
      </c>
      <c r="O988" s="62">
        <f t="shared" si="80"/>
        <v>0</v>
      </c>
      <c r="P988" s="61">
        <f t="shared" si="79"/>
        <v>67095</v>
      </c>
      <c r="Q988" s="62">
        <f t="shared" si="81"/>
        <v>0</v>
      </c>
    </row>
    <row r="989" spans="1:17">
      <c r="A989" s="327">
        <v>0</v>
      </c>
      <c r="B989" s="26">
        <v>3913</v>
      </c>
      <c r="C989" s="348" t="s">
        <v>3863</v>
      </c>
      <c r="D989" s="349"/>
      <c r="E989" s="349"/>
      <c r="F989" s="349"/>
      <c r="G989" s="349"/>
      <c r="H989" s="349"/>
      <c r="I989" s="349"/>
      <c r="J989" s="350"/>
      <c r="K989" s="17">
        <v>553</v>
      </c>
      <c r="L989" s="17">
        <f t="shared" si="77"/>
        <v>58065</v>
      </c>
      <c r="M989" s="61"/>
      <c r="N989" s="61">
        <f t="shared" si="78"/>
        <v>553</v>
      </c>
      <c r="O989" s="62">
        <f t="shared" si="80"/>
        <v>0</v>
      </c>
      <c r="P989" s="61">
        <f t="shared" si="79"/>
        <v>58065</v>
      </c>
      <c r="Q989" s="62">
        <f t="shared" si="81"/>
        <v>0</v>
      </c>
    </row>
    <row r="990" spans="1:17">
      <c r="A990" s="327">
        <v>0</v>
      </c>
      <c r="B990" s="26">
        <v>12294</v>
      </c>
      <c r="C990" s="348" t="s">
        <v>3864</v>
      </c>
      <c r="D990" s="349"/>
      <c r="E990" s="349"/>
      <c r="F990" s="349"/>
      <c r="G990" s="349"/>
      <c r="H990" s="349"/>
      <c r="I990" s="349"/>
      <c r="J990" s="350"/>
      <c r="K990" s="17">
        <v>226</v>
      </c>
      <c r="L990" s="17">
        <f t="shared" si="77"/>
        <v>23730</v>
      </c>
      <c r="M990" s="61"/>
      <c r="N990" s="61">
        <f t="shared" si="78"/>
        <v>226</v>
      </c>
      <c r="O990" s="62">
        <f t="shared" si="80"/>
        <v>0</v>
      </c>
      <c r="P990" s="61">
        <f t="shared" si="79"/>
        <v>23730</v>
      </c>
      <c r="Q990" s="62">
        <f t="shared" si="81"/>
        <v>0</v>
      </c>
    </row>
    <row r="991" spans="1:17">
      <c r="A991" s="327">
        <v>0</v>
      </c>
      <c r="B991" s="26">
        <v>12880</v>
      </c>
      <c r="C991" s="348" t="s">
        <v>3865</v>
      </c>
      <c r="D991" s="349"/>
      <c r="E991" s="349"/>
      <c r="F991" s="349"/>
      <c r="G991" s="349"/>
      <c r="H991" s="349"/>
      <c r="I991" s="349"/>
      <c r="J991" s="350"/>
      <c r="K991" s="17">
        <v>935</v>
      </c>
      <c r="L991" s="17">
        <f t="shared" si="77"/>
        <v>98175</v>
      </c>
      <c r="M991" s="61"/>
      <c r="N991" s="61">
        <f t="shared" si="78"/>
        <v>935</v>
      </c>
      <c r="O991" s="62">
        <f t="shared" si="80"/>
        <v>0</v>
      </c>
      <c r="P991" s="61">
        <f t="shared" si="79"/>
        <v>98175</v>
      </c>
      <c r="Q991" s="62">
        <f t="shared" si="81"/>
        <v>0</v>
      </c>
    </row>
    <row r="992" spans="1:17">
      <c r="A992" s="327">
        <v>0</v>
      </c>
      <c r="B992" s="26">
        <v>173989</v>
      </c>
      <c r="C992" s="348" t="s">
        <v>3866</v>
      </c>
      <c r="D992" s="349"/>
      <c r="E992" s="349"/>
      <c r="F992" s="349"/>
      <c r="G992" s="349"/>
      <c r="H992" s="349"/>
      <c r="I992" s="349"/>
      <c r="J992" s="350"/>
      <c r="K992" s="17">
        <v>104</v>
      </c>
      <c r="L992" s="17">
        <f t="shared" ref="L992:L1023" si="82">ROUND(K992*Курс_EUR,0)</f>
        <v>10920</v>
      </c>
      <c r="M992" s="61"/>
      <c r="N992" s="61">
        <f t="shared" ref="N992:N1023" si="83">K992*(1-Скидка_SATA)</f>
        <v>104</v>
      </c>
      <c r="O992" s="62">
        <f t="shared" si="80"/>
        <v>0</v>
      </c>
      <c r="P992" s="61">
        <f t="shared" ref="P992:P1023" si="84">L992*(1-Скидка_SATA)</f>
        <v>10920</v>
      </c>
      <c r="Q992" s="62">
        <f t="shared" si="81"/>
        <v>0</v>
      </c>
    </row>
    <row r="993" spans="1:17">
      <c r="A993" s="327">
        <v>0</v>
      </c>
      <c r="B993" s="26">
        <v>177923</v>
      </c>
      <c r="C993" s="348" t="s">
        <v>3867</v>
      </c>
      <c r="D993" s="349"/>
      <c r="E993" s="349"/>
      <c r="F993" s="349"/>
      <c r="G993" s="349"/>
      <c r="H993" s="349"/>
      <c r="I993" s="349"/>
      <c r="J993" s="350"/>
      <c r="K993" s="17">
        <v>639</v>
      </c>
      <c r="L993" s="17">
        <f t="shared" si="82"/>
        <v>67095</v>
      </c>
      <c r="M993" s="61"/>
      <c r="N993" s="61">
        <f t="shared" si="83"/>
        <v>639</v>
      </c>
      <c r="O993" s="62">
        <f t="shared" si="80"/>
        <v>0</v>
      </c>
      <c r="P993" s="61">
        <f t="shared" si="84"/>
        <v>67095</v>
      </c>
      <c r="Q993" s="62">
        <f t="shared" si="81"/>
        <v>0</v>
      </c>
    </row>
    <row r="994" spans="1:17">
      <c r="A994" s="327">
        <v>0</v>
      </c>
      <c r="B994" s="26">
        <v>16709</v>
      </c>
      <c r="C994" s="348" t="s">
        <v>3868</v>
      </c>
      <c r="D994" s="349"/>
      <c r="E994" s="349"/>
      <c r="F994" s="349"/>
      <c r="G994" s="349"/>
      <c r="H994" s="349"/>
      <c r="I994" s="349"/>
      <c r="J994" s="350"/>
      <c r="K994" s="290">
        <v>21.1</v>
      </c>
      <c r="L994" s="17">
        <f t="shared" si="82"/>
        <v>2216</v>
      </c>
      <c r="M994" s="61"/>
      <c r="N994" s="61">
        <f t="shared" si="83"/>
        <v>21.1</v>
      </c>
      <c r="O994" s="62">
        <f t="shared" si="80"/>
        <v>0</v>
      </c>
      <c r="P994" s="61">
        <f t="shared" si="84"/>
        <v>2216</v>
      </c>
      <c r="Q994" s="62">
        <f t="shared" si="81"/>
        <v>0</v>
      </c>
    </row>
    <row r="995" spans="1:17">
      <c r="A995" s="327">
        <v>0</v>
      </c>
      <c r="B995" s="26">
        <v>19158</v>
      </c>
      <c r="C995" s="348" t="s">
        <v>3869</v>
      </c>
      <c r="D995" s="349"/>
      <c r="E995" s="349"/>
      <c r="F995" s="349"/>
      <c r="G995" s="349"/>
      <c r="H995" s="349"/>
      <c r="I995" s="349"/>
      <c r="J995" s="350"/>
      <c r="K995" s="290">
        <v>68.2</v>
      </c>
      <c r="L995" s="17">
        <f t="shared" si="82"/>
        <v>7161</v>
      </c>
      <c r="M995" s="61"/>
      <c r="N995" s="61">
        <f t="shared" si="83"/>
        <v>68.2</v>
      </c>
      <c r="O995" s="62">
        <f t="shared" si="80"/>
        <v>0</v>
      </c>
      <c r="P995" s="61">
        <f t="shared" si="84"/>
        <v>7161</v>
      </c>
      <c r="Q995" s="62">
        <f t="shared" si="81"/>
        <v>0</v>
      </c>
    </row>
    <row r="996" spans="1:17">
      <c r="A996" s="327">
        <v>0</v>
      </c>
      <c r="B996" s="26">
        <v>22657</v>
      </c>
      <c r="C996" s="348" t="s">
        <v>3870</v>
      </c>
      <c r="D996" s="349"/>
      <c r="E996" s="349"/>
      <c r="F996" s="349"/>
      <c r="G996" s="349"/>
      <c r="H996" s="349"/>
      <c r="I996" s="349"/>
      <c r="J996" s="350"/>
      <c r="K996" s="290">
        <v>20.6</v>
      </c>
      <c r="L996" s="17">
        <f t="shared" si="82"/>
        <v>2163</v>
      </c>
      <c r="M996" s="61"/>
      <c r="N996" s="61">
        <f t="shared" si="83"/>
        <v>20.6</v>
      </c>
      <c r="O996" s="62">
        <f t="shared" si="80"/>
        <v>0</v>
      </c>
      <c r="P996" s="61">
        <f t="shared" si="84"/>
        <v>2163</v>
      </c>
      <c r="Q996" s="62">
        <f t="shared" si="81"/>
        <v>0</v>
      </c>
    </row>
    <row r="997" spans="1:17">
      <c r="A997" s="327">
        <v>0</v>
      </c>
      <c r="B997" s="26">
        <v>24422</v>
      </c>
      <c r="C997" s="348" t="s">
        <v>3871</v>
      </c>
      <c r="D997" s="349"/>
      <c r="E997" s="349"/>
      <c r="F997" s="349"/>
      <c r="G997" s="349"/>
      <c r="H997" s="349"/>
      <c r="I997" s="349"/>
      <c r="J997" s="350"/>
      <c r="K997" s="17">
        <v>1503</v>
      </c>
      <c r="L997" s="17">
        <f t="shared" si="82"/>
        <v>157815</v>
      </c>
      <c r="M997" s="61"/>
      <c r="N997" s="61">
        <f t="shared" si="83"/>
        <v>1503</v>
      </c>
      <c r="O997" s="62">
        <f t="shared" si="80"/>
        <v>0</v>
      </c>
      <c r="P997" s="61">
        <f t="shared" si="84"/>
        <v>157815</v>
      </c>
      <c r="Q997" s="62">
        <f t="shared" si="81"/>
        <v>0</v>
      </c>
    </row>
    <row r="998" spans="1:17" ht="21" customHeight="1">
      <c r="A998" s="327">
        <v>0</v>
      </c>
      <c r="B998" s="26">
        <v>25338</v>
      </c>
      <c r="C998" s="348" t="s">
        <v>3872</v>
      </c>
      <c r="D998" s="349"/>
      <c r="E998" s="349"/>
      <c r="F998" s="349"/>
      <c r="G998" s="349"/>
      <c r="H998" s="349"/>
      <c r="I998" s="349"/>
      <c r="J998" s="350"/>
      <c r="K998" s="17">
        <v>2146</v>
      </c>
      <c r="L998" s="17">
        <f t="shared" si="82"/>
        <v>225330</v>
      </c>
      <c r="M998" s="61"/>
      <c r="N998" s="61">
        <f t="shared" si="83"/>
        <v>2146</v>
      </c>
      <c r="O998" s="62">
        <f t="shared" si="80"/>
        <v>0</v>
      </c>
      <c r="P998" s="61">
        <f t="shared" si="84"/>
        <v>225330</v>
      </c>
      <c r="Q998" s="62">
        <f t="shared" si="81"/>
        <v>0</v>
      </c>
    </row>
    <row r="999" spans="1:17">
      <c r="A999" s="327">
        <v>0</v>
      </c>
      <c r="B999" s="26">
        <v>45195</v>
      </c>
      <c r="C999" s="348" t="s">
        <v>3873</v>
      </c>
      <c r="D999" s="349"/>
      <c r="E999" s="349"/>
      <c r="F999" s="349"/>
      <c r="G999" s="349"/>
      <c r="H999" s="349"/>
      <c r="I999" s="349"/>
      <c r="J999" s="350"/>
      <c r="K999" s="17">
        <v>275</v>
      </c>
      <c r="L999" s="17">
        <f t="shared" si="82"/>
        <v>28875</v>
      </c>
      <c r="M999" s="61"/>
      <c r="N999" s="61">
        <f t="shared" si="83"/>
        <v>275</v>
      </c>
      <c r="O999" s="62">
        <f t="shared" si="80"/>
        <v>0</v>
      </c>
      <c r="P999" s="61">
        <f t="shared" si="84"/>
        <v>28875</v>
      </c>
      <c r="Q999" s="62">
        <f t="shared" si="81"/>
        <v>0</v>
      </c>
    </row>
    <row r="1000" spans="1:17">
      <c r="A1000" s="327">
        <v>0</v>
      </c>
      <c r="B1000" s="26">
        <v>46763</v>
      </c>
      <c r="C1000" s="348" t="s">
        <v>3874</v>
      </c>
      <c r="D1000" s="349"/>
      <c r="E1000" s="349"/>
      <c r="F1000" s="349"/>
      <c r="G1000" s="349"/>
      <c r="H1000" s="349"/>
      <c r="I1000" s="349"/>
      <c r="J1000" s="350"/>
      <c r="K1000" s="116">
        <v>6.15</v>
      </c>
      <c r="L1000" s="17">
        <f t="shared" si="82"/>
        <v>646</v>
      </c>
      <c r="M1000" s="61"/>
      <c r="N1000" s="61">
        <f t="shared" si="83"/>
        <v>6.15</v>
      </c>
      <c r="O1000" s="62">
        <f t="shared" si="80"/>
        <v>0</v>
      </c>
      <c r="P1000" s="61">
        <f t="shared" si="84"/>
        <v>646</v>
      </c>
      <c r="Q1000" s="62">
        <f t="shared" si="81"/>
        <v>0</v>
      </c>
    </row>
    <row r="1001" spans="1:17">
      <c r="A1001" s="327">
        <v>0</v>
      </c>
      <c r="B1001" s="26">
        <v>46821</v>
      </c>
      <c r="C1001" s="348" t="s">
        <v>3875</v>
      </c>
      <c r="D1001" s="349"/>
      <c r="E1001" s="349"/>
      <c r="F1001" s="349"/>
      <c r="G1001" s="349"/>
      <c r="H1001" s="349"/>
      <c r="I1001" s="349"/>
      <c r="J1001" s="350"/>
      <c r="K1001" s="116">
        <v>7.04</v>
      </c>
      <c r="L1001" s="17">
        <f t="shared" si="82"/>
        <v>739</v>
      </c>
      <c r="M1001" s="61"/>
      <c r="N1001" s="61">
        <f t="shared" si="83"/>
        <v>7.04</v>
      </c>
      <c r="O1001" s="62">
        <f t="shared" si="80"/>
        <v>0</v>
      </c>
      <c r="P1001" s="61">
        <f t="shared" si="84"/>
        <v>739</v>
      </c>
      <c r="Q1001" s="62">
        <f t="shared" si="81"/>
        <v>0</v>
      </c>
    </row>
    <row r="1002" spans="1:17">
      <c r="A1002" s="327">
        <v>0</v>
      </c>
      <c r="B1002" s="26">
        <v>47209</v>
      </c>
      <c r="C1002" s="348" t="s">
        <v>3876</v>
      </c>
      <c r="D1002" s="349"/>
      <c r="E1002" s="349"/>
      <c r="F1002" s="349"/>
      <c r="G1002" s="349"/>
      <c r="H1002" s="349"/>
      <c r="I1002" s="349"/>
      <c r="J1002" s="350"/>
      <c r="K1002" s="290">
        <v>40.1</v>
      </c>
      <c r="L1002" s="17">
        <f t="shared" si="82"/>
        <v>4211</v>
      </c>
      <c r="M1002" s="61"/>
      <c r="N1002" s="61">
        <f t="shared" si="83"/>
        <v>40.1</v>
      </c>
      <c r="O1002" s="62">
        <f t="shared" si="80"/>
        <v>0</v>
      </c>
      <c r="P1002" s="61">
        <f t="shared" si="84"/>
        <v>4211</v>
      </c>
      <c r="Q1002" s="62">
        <f t="shared" si="81"/>
        <v>0</v>
      </c>
    </row>
    <row r="1003" spans="1:17">
      <c r="A1003" s="327">
        <v>0</v>
      </c>
      <c r="B1003" s="26">
        <v>47514</v>
      </c>
      <c r="C1003" s="348" t="s">
        <v>3877</v>
      </c>
      <c r="D1003" s="349"/>
      <c r="E1003" s="349"/>
      <c r="F1003" s="349"/>
      <c r="G1003" s="349"/>
      <c r="H1003" s="349"/>
      <c r="I1003" s="349"/>
      <c r="J1003" s="350"/>
      <c r="K1003" s="116">
        <v>7.04</v>
      </c>
      <c r="L1003" s="17">
        <f t="shared" si="82"/>
        <v>739</v>
      </c>
      <c r="M1003" s="61"/>
      <c r="N1003" s="61">
        <f t="shared" si="83"/>
        <v>7.04</v>
      </c>
      <c r="O1003" s="62">
        <f t="shared" si="80"/>
        <v>0</v>
      </c>
      <c r="P1003" s="61">
        <f t="shared" si="84"/>
        <v>739</v>
      </c>
      <c r="Q1003" s="62">
        <f t="shared" si="81"/>
        <v>0</v>
      </c>
    </row>
    <row r="1004" spans="1:17">
      <c r="A1004" s="327">
        <v>0</v>
      </c>
      <c r="B1004" s="26">
        <v>51300</v>
      </c>
      <c r="C1004" s="348" t="s">
        <v>3878</v>
      </c>
      <c r="D1004" s="349"/>
      <c r="E1004" s="349"/>
      <c r="F1004" s="349"/>
      <c r="G1004" s="349"/>
      <c r="H1004" s="349"/>
      <c r="I1004" s="349"/>
      <c r="J1004" s="350"/>
      <c r="K1004" s="17">
        <v>391</v>
      </c>
      <c r="L1004" s="17">
        <f t="shared" si="82"/>
        <v>41055</v>
      </c>
      <c r="M1004" s="61"/>
      <c r="N1004" s="61">
        <f t="shared" si="83"/>
        <v>391</v>
      </c>
      <c r="O1004" s="62">
        <f t="shared" si="80"/>
        <v>0</v>
      </c>
      <c r="P1004" s="61">
        <f t="shared" si="84"/>
        <v>41055</v>
      </c>
      <c r="Q1004" s="62">
        <f t="shared" si="81"/>
        <v>0</v>
      </c>
    </row>
    <row r="1005" spans="1:17">
      <c r="A1005" s="327">
        <v>0</v>
      </c>
      <c r="B1005" s="26">
        <v>51466</v>
      </c>
      <c r="C1005" s="348" t="s">
        <v>3879</v>
      </c>
      <c r="D1005" s="349"/>
      <c r="E1005" s="349"/>
      <c r="F1005" s="349"/>
      <c r="G1005" s="349"/>
      <c r="H1005" s="349"/>
      <c r="I1005" s="349"/>
      <c r="J1005" s="350"/>
      <c r="K1005" s="17">
        <v>211</v>
      </c>
      <c r="L1005" s="17">
        <f t="shared" si="82"/>
        <v>22155</v>
      </c>
      <c r="M1005" s="61"/>
      <c r="N1005" s="61">
        <f t="shared" si="83"/>
        <v>211</v>
      </c>
      <c r="O1005" s="62">
        <f t="shared" si="80"/>
        <v>0</v>
      </c>
      <c r="P1005" s="61">
        <f t="shared" si="84"/>
        <v>22155</v>
      </c>
      <c r="Q1005" s="62">
        <f t="shared" si="81"/>
        <v>0</v>
      </c>
    </row>
    <row r="1006" spans="1:17">
      <c r="A1006" s="327">
        <v>0</v>
      </c>
      <c r="B1006" s="26">
        <v>60012</v>
      </c>
      <c r="C1006" s="348" t="s">
        <v>3880</v>
      </c>
      <c r="D1006" s="349"/>
      <c r="E1006" s="349"/>
      <c r="F1006" s="349"/>
      <c r="G1006" s="349"/>
      <c r="H1006" s="349"/>
      <c r="I1006" s="349"/>
      <c r="J1006" s="350"/>
      <c r="K1006" s="17">
        <v>513</v>
      </c>
      <c r="L1006" s="17">
        <f t="shared" si="82"/>
        <v>53865</v>
      </c>
      <c r="M1006" s="61"/>
      <c r="N1006" s="61">
        <f t="shared" si="83"/>
        <v>513</v>
      </c>
      <c r="O1006" s="62">
        <f t="shared" si="80"/>
        <v>0</v>
      </c>
      <c r="P1006" s="61">
        <f t="shared" si="84"/>
        <v>53865</v>
      </c>
      <c r="Q1006" s="62">
        <f t="shared" si="81"/>
        <v>0</v>
      </c>
    </row>
    <row r="1007" spans="1:17">
      <c r="A1007" s="327">
        <v>0</v>
      </c>
      <c r="B1007" s="26">
        <v>60038</v>
      </c>
      <c r="C1007" s="348" t="s">
        <v>3881</v>
      </c>
      <c r="D1007" s="349"/>
      <c r="E1007" s="349"/>
      <c r="F1007" s="349"/>
      <c r="G1007" s="349"/>
      <c r="H1007" s="349"/>
      <c r="I1007" s="349"/>
      <c r="J1007" s="350"/>
      <c r="K1007" s="17">
        <v>547</v>
      </c>
      <c r="L1007" s="17">
        <f t="shared" si="82"/>
        <v>57435</v>
      </c>
      <c r="M1007" s="61"/>
      <c r="N1007" s="61">
        <f t="shared" si="83"/>
        <v>547</v>
      </c>
      <c r="O1007" s="62">
        <f t="shared" si="80"/>
        <v>0</v>
      </c>
      <c r="P1007" s="61">
        <f t="shared" si="84"/>
        <v>57435</v>
      </c>
      <c r="Q1007" s="62">
        <f t="shared" si="81"/>
        <v>0</v>
      </c>
    </row>
    <row r="1008" spans="1:17">
      <c r="A1008" s="327">
        <v>0</v>
      </c>
      <c r="B1008" s="26">
        <v>60228</v>
      </c>
      <c r="C1008" s="348" t="s">
        <v>3882</v>
      </c>
      <c r="D1008" s="349"/>
      <c r="E1008" s="349"/>
      <c r="F1008" s="349"/>
      <c r="G1008" s="349"/>
      <c r="H1008" s="349"/>
      <c r="I1008" s="349"/>
      <c r="J1008" s="350"/>
      <c r="K1008" s="17">
        <v>339</v>
      </c>
      <c r="L1008" s="17">
        <f t="shared" si="82"/>
        <v>35595</v>
      </c>
      <c r="M1008" s="61"/>
      <c r="N1008" s="61">
        <f t="shared" si="83"/>
        <v>339</v>
      </c>
      <c r="O1008" s="62">
        <f t="shared" si="80"/>
        <v>0</v>
      </c>
      <c r="P1008" s="61">
        <f t="shared" si="84"/>
        <v>35595</v>
      </c>
      <c r="Q1008" s="62">
        <f t="shared" si="81"/>
        <v>0</v>
      </c>
    </row>
    <row r="1009" spans="1:17">
      <c r="A1009" s="327">
        <v>0</v>
      </c>
      <c r="B1009" s="26">
        <v>60301</v>
      </c>
      <c r="C1009" s="348" t="s">
        <v>3883</v>
      </c>
      <c r="D1009" s="349"/>
      <c r="E1009" s="349"/>
      <c r="F1009" s="349"/>
      <c r="G1009" s="349"/>
      <c r="H1009" s="349"/>
      <c r="I1009" s="349"/>
      <c r="J1009" s="350"/>
      <c r="K1009" s="17">
        <v>160</v>
      </c>
      <c r="L1009" s="17">
        <f t="shared" si="82"/>
        <v>16800</v>
      </c>
      <c r="M1009" s="61"/>
      <c r="N1009" s="61">
        <f t="shared" si="83"/>
        <v>160</v>
      </c>
      <c r="O1009" s="62">
        <f t="shared" si="80"/>
        <v>0</v>
      </c>
      <c r="P1009" s="61">
        <f t="shared" si="84"/>
        <v>16800</v>
      </c>
      <c r="Q1009" s="62">
        <f t="shared" si="81"/>
        <v>0</v>
      </c>
    </row>
    <row r="1010" spans="1:17">
      <c r="A1010" s="327">
        <v>0</v>
      </c>
      <c r="B1010" s="26">
        <v>60657</v>
      </c>
      <c r="C1010" s="348" t="s">
        <v>3884</v>
      </c>
      <c r="D1010" s="349"/>
      <c r="E1010" s="349"/>
      <c r="F1010" s="349"/>
      <c r="G1010" s="349"/>
      <c r="H1010" s="349"/>
      <c r="I1010" s="349"/>
      <c r="J1010" s="350"/>
      <c r="K1010" s="17">
        <v>168</v>
      </c>
      <c r="L1010" s="17">
        <f t="shared" si="82"/>
        <v>17640</v>
      </c>
      <c r="M1010" s="61"/>
      <c r="N1010" s="61">
        <f t="shared" si="83"/>
        <v>168</v>
      </c>
      <c r="O1010" s="62">
        <f t="shared" si="80"/>
        <v>0</v>
      </c>
      <c r="P1010" s="61">
        <f t="shared" si="84"/>
        <v>17640</v>
      </c>
      <c r="Q1010" s="62">
        <f t="shared" si="81"/>
        <v>0</v>
      </c>
    </row>
    <row r="1011" spans="1:17" ht="24" customHeight="1">
      <c r="A1011" s="327">
        <v>0</v>
      </c>
      <c r="B1011" s="26">
        <v>61192</v>
      </c>
      <c r="C1011" s="348" t="s">
        <v>4326</v>
      </c>
      <c r="D1011" s="349"/>
      <c r="E1011" s="349"/>
      <c r="F1011" s="349"/>
      <c r="G1011" s="349"/>
      <c r="H1011" s="349"/>
      <c r="I1011" s="349"/>
      <c r="J1011" s="350"/>
      <c r="K1011" s="17">
        <v>2927</v>
      </c>
      <c r="L1011" s="17">
        <f t="shared" si="82"/>
        <v>307335</v>
      </c>
      <c r="M1011" s="61"/>
      <c r="N1011" s="61">
        <f t="shared" si="83"/>
        <v>2927</v>
      </c>
      <c r="O1011" s="62">
        <f t="shared" si="80"/>
        <v>0</v>
      </c>
      <c r="P1011" s="61">
        <f t="shared" si="84"/>
        <v>307335</v>
      </c>
      <c r="Q1011" s="62">
        <f t="shared" si="81"/>
        <v>0</v>
      </c>
    </row>
    <row r="1012" spans="1:17">
      <c r="A1012" s="327">
        <v>0</v>
      </c>
      <c r="B1012" s="26">
        <v>62257</v>
      </c>
      <c r="C1012" s="348" t="s">
        <v>3885</v>
      </c>
      <c r="D1012" s="349"/>
      <c r="E1012" s="349"/>
      <c r="F1012" s="349"/>
      <c r="G1012" s="349"/>
      <c r="H1012" s="349"/>
      <c r="I1012" s="349"/>
      <c r="J1012" s="350"/>
      <c r="K1012" s="290">
        <v>39.700000000000003</v>
      </c>
      <c r="L1012" s="17">
        <f t="shared" si="82"/>
        <v>4169</v>
      </c>
      <c r="M1012" s="61"/>
      <c r="N1012" s="61">
        <f t="shared" si="83"/>
        <v>39.700000000000003</v>
      </c>
      <c r="O1012" s="62">
        <f t="shared" si="80"/>
        <v>0</v>
      </c>
      <c r="P1012" s="61">
        <f t="shared" si="84"/>
        <v>4169</v>
      </c>
      <c r="Q1012" s="62">
        <f t="shared" si="81"/>
        <v>0</v>
      </c>
    </row>
    <row r="1013" spans="1:17">
      <c r="A1013" s="327">
        <v>0</v>
      </c>
      <c r="B1013" s="26">
        <v>62265</v>
      </c>
      <c r="C1013" s="348" t="s">
        <v>3886</v>
      </c>
      <c r="D1013" s="349"/>
      <c r="E1013" s="349"/>
      <c r="F1013" s="349"/>
      <c r="G1013" s="349"/>
      <c r="H1013" s="349"/>
      <c r="I1013" s="349"/>
      <c r="J1013" s="350"/>
      <c r="K1013" s="17">
        <v>391</v>
      </c>
      <c r="L1013" s="17">
        <f t="shared" si="82"/>
        <v>41055</v>
      </c>
      <c r="M1013" s="61"/>
      <c r="N1013" s="61">
        <f t="shared" si="83"/>
        <v>391</v>
      </c>
      <c r="O1013" s="62">
        <f t="shared" si="80"/>
        <v>0</v>
      </c>
      <c r="P1013" s="61">
        <f t="shared" si="84"/>
        <v>41055</v>
      </c>
      <c r="Q1013" s="62">
        <f t="shared" si="81"/>
        <v>0</v>
      </c>
    </row>
    <row r="1014" spans="1:17">
      <c r="A1014" s="327">
        <v>0</v>
      </c>
      <c r="B1014" s="26">
        <v>62273</v>
      </c>
      <c r="C1014" s="348" t="s">
        <v>3887</v>
      </c>
      <c r="D1014" s="349"/>
      <c r="E1014" s="349"/>
      <c r="F1014" s="349"/>
      <c r="G1014" s="349"/>
      <c r="H1014" s="349"/>
      <c r="I1014" s="349"/>
      <c r="J1014" s="350"/>
      <c r="K1014" s="290">
        <v>34.6</v>
      </c>
      <c r="L1014" s="17">
        <f t="shared" si="82"/>
        <v>3633</v>
      </c>
      <c r="M1014" s="61"/>
      <c r="N1014" s="61">
        <f t="shared" si="83"/>
        <v>34.6</v>
      </c>
      <c r="O1014" s="62">
        <f t="shared" si="80"/>
        <v>0</v>
      </c>
      <c r="P1014" s="61">
        <f t="shared" si="84"/>
        <v>3633</v>
      </c>
      <c r="Q1014" s="62">
        <f t="shared" si="81"/>
        <v>0</v>
      </c>
    </row>
    <row r="1015" spans="1:17">
      <c r="A1015" s="327">
        <v>0</v>
      </c>
      <c r="B1015" s="26">
        <v>62281</v>
      </c>
      <c r="C1015" s="348" t="s">
        <v>3888</v>
      </c>
      <c r="D1015" s="349"/>
      <c r="E1015" s="349"/>
      <c r="F1015" s="349"/>
      <c r="G1015" s="349"/>
      <c r="H1015" s="349"/>
      <c r="I1015" s="349"/>
      <c r="J1015" s="350"/>
      <c r="K1015" s="290">
        <v>63.2</v>
      </c>
      <c r="L1015" s="17">
        <f t="shared" si="82"/>
        <v>6636</v>
      </c>
      <c r="M1015" s="61"/>
      <c r="N1015" s="61">
        <f t="shared" si="83"/>
        <v>63.2</v>
      </c>
      <c r="O1015" s="62">
        <f t="shared" si="80"/>
        <v>0</v>
      </c>
      <c r="P1015" s="61">
        <f t="shared" si="84"/>
        <v>6636</v>
      </c>
      <c r="Q1015" s="62">
        <f t="shared" si="81"/>
        <v>0</v>
      </c>
    </row>
    <row r="1016" spans="1:17">
      <c r="A1016" s="327">
        <v>0</v>
      </c>
      <c r="B1016" s="26">
        <v>62299</v>
      </c>
      <c r="C1016" s="348" t="s">
        <v>3889</v>
      </c>
      <c r="D1016" s="349"/>
      <c r="E1016" s="349"/>
      <c r="F1016" s="349"/>
      <c r="G1016" s="349"/>
      <c r="H1016" s="349"/>
      <c r="I1016" s="349"/>
      <c r="J1016" s="350"/>
      <c r="K1016" s="290">
        <v>18.3</v>
      </c>
      <c r="L1016" s="17">
        <f t="shared" si="82"/>
        <v>1922</v>
      </c>
      <c r="M1016" s="61"/>
      <c r="N1016" s="61">
        <f t="shared" si="83"/>
        <v>18.3</v>
      </c>
      <c r="O1016" s="62">
        <f t="shared" si="80"/>
        <v>0</v>
      </c>
      <c r="P1016" s="61">
        <f t="shared" si="84"/>
        <v>1922</v>
      </c>
      <c r="Q1016" s="62">
        <f t="shared" si="81"/>
        <v>0</v>
      </c>
    </row>
    <row r="1017" spans="1:17">
      <c r="A1017" s="327">
        <v>0</v>
      </c>
      <c r="B1017" s="26">
        <v>62307</v>
      </c>
      <c r="C1017" s="348" t="s">
        <v>3890</v>
      </c>
      <c r="D1017" s="349"/>
      <c r="E1017" s="349"/>
      <c r="F1017" s="349"/>
      <c r="G1017" s="349"/>
      <c r="H1017" s="349"/>
      <c r="I1017" s="349"/>
      <c r="J1017" s="350"/>
      <c r="K1017" s="290">
        <v>16.7</v>
      </c>
      <c r="L1017" s="17">
        <f t="shared" si="82"/>
        <v>1754</v>
      </c>
      <c r="M1017" s="61"/>
      <c r="N1017" s="61">
        <f t="shared" si="83"/>
        <v>16.7</v>
      </c>
      <c r="O1017" s="62">
        <f t="shared" si="80"/>
        <v>0</v>
      </c>
      <c r="P1017" s="61">
        <f t="shared" si="84"/>
        <v>1754</v>
      </c>
      <c r="Q1017" s="62">
        <f t="shared" si="81"/>
        <v>0</v>
      </c>
    </row>
    <row r="1018" spans="1:17">
      <c r="A1018" s="327">
        <v>0</v>
      </c>
      <c r="B1018" s="26">
        <v>62943</v>
      </c>
      <c r="C1018" s="348" t="s">
        <v>3891</v>
      </c>
      <c r="D1018" s="349"/>
      <c r="E1018" s="349"/>
      <c r="F1018" s="349"/>
      <c r="G1018" s="349"/>
      <c r="H1018" s="349"/>
      <c r="I1018" s="349"/>
      <c r="J1018" s="350"/>
      <c r="K1018" s="116">
        <v>7.04</v>
      </c>
      <c r="L1018" s="17">
        <f t="shared" si="82"/>
        <v>739</v>
      </c>
      <c r="M1018" s="61"/>
      <c r="N1018" s="61">
        <f t="shared" si="83"/>
        <v>7.04</v>
      </c>
      <c r="O1018" s="62">
        <f t="shared" si="80"/>
        <v>0</v>
      </c>
      <c r="P1018" s="61">
        <f t="shared" si="84"/>
        <v>739</v>
      </c>
      <c r="Q1018" s="62">
        <f t="shared" si="81"/>
        <v>0</v>
      </c>
    </row>
    <row r="1019" spans="1:17">
      <c r="A1019" s="327">
        <v>0</v>
      </c>
      <c r="B1019" s="26">
        <v>63479</v>
      </c>
      <c r="C1019" s="348" t="s">
        <v>3892</v>
      </c>
      <c r="D1019" s="349"/>
      <c r="E1019" s="349"/>
      <c r="F1019" s="349"/>
      <c r="G1019" s="349"/>
      <c r="H1019" s="349"/>
      <c r="I1019" s="349"/>
      <c r="J1019" s="350"/>
      <c r="K1019" s="290">
        <v>80.8</v>
      </c>
      <c r="L1019" s="17">
        <f t="shared" si="82"/>
        <v>8484</v>
      </c>
      <c r="M1019" s="61"/>
      <c r="N1019" s="61">
        <f t="shared" si="83"/>
        <v>80.8</v>
      </c>
      <c r="O1019" s="62">
        <f t="shared" si="80"/>
        <v>0</v>
      </c>
      <c r="P1019" s="61">
        <f t="shared" si="84"/>
        <v>8484</v>
      </c>
      <c r="Q1019" s="62">
        <f t="shared" si="81"/>
        <v>0</v>
      </c>
    </row>
    <row r="1020" spans="1:17">
      <c r="A1020" s="327">
        <v>0</v>
      </c>
      <c r="B1020" s="26">
        <v>63487</v>
      </c>
      <c r="C1020" s="348" t="s">
        <v>3893</v>
      </c>
      <c r="D1020" s="349"/>
      <c r="E1020" s="349"/>
      <c r="F1020" s="349"/>
      <c r="G1020" s="349"/>
      <c r="H1020" s="349"/>
      <c r="I1020" s="349"/>
      <c r="J1020" s="350"/>
      <c r="K1020" s="290">
        <v>66.8</v>
      </c>
      <c r="L1020" s="17">
        <f t="shared" si="82"/>
        <v>7014</v>
      </c>
      <c r="M1020" s="61"/>
      <c r="N1020" s="61">
        <f t="shared" si="83"/>
        <v>66.8</v>
      </c>
      <c r="O1020" s="62">
        <f t="shared" si="80"/>
        <v>0</v>
      </c>
      <c r="P1020" s="61">
        <f t="shared" si="84"/>
        <v>7014</v>
      </c>
      <c r="Q1020" s="62">
        <f t="shared" si="81"/>
        <v>0</v>
      </c>
    </row>
    <row r="1021" spans="1:17">
      <c r="A1021" s="327">
        <v>0</v>
      </c>
      <c r="B1021" s="26">
        <v>74245</v>
      </c>
      <c r="C1021" s="348" t="s">
        <v>3894</v>
      </c>
      <c r="D1021" s="349"/>
      <c r="E1021" s="349"/>
      <c r="F1021" s="349"/>
      <c r="G1021" s="349"/>
      <c r="H1021" s="349"/>
      <c r="I1021" s="349"/>
      <c r="J1021" s="350"/>
      <c r="K1021" s="290">
        <v>42.3</v>
      </c>
      <c r="L1021" s="17">
        <f t="shared" si="82"/>
        <v>4442</v>
      </c>
      <c r="M1021" s="61"/>
      <c r="N1021" s="61">
        <f t="shared" si="83"/>
        <v>42.3</v>
      </c>
      <c r="O1021" s="62">
        <f t="shared" si="80"/>
        <v>0</v>
      </c>
      <c r="P1021" s="61">
        <f t="shared" si="84"/>
        <v>4442</v>
      </c>
      <c r="Q1021" s="62">
        <f t="shared" si="81"/>
        <v>0</v>
      </c>
    </row>
    <row r="1022" spans="1:17">
      <c r="A1022" s="327">
        <v>0</v>
      </c>
      <c r="B1022" s="26">
        <v>82107</v>
      </c>
      <c r="C1022" s="348" t="s">
        <v>3895</v>
      </c>
      <c r="D1022" s="349"/>
      <c r="E1022" s="349"/>
      <c r="F1022" s="349"/>
      <c r="G1022" s="349"/>
      <c r="H1022" s="349"/>
      <c r="I1022" s="349"/>
      <c r="J1022" s="350"/>
      <c r="K1022" s="17">
        <v>576</v>
      </c>
      <c r="L1022" s="17">
        <f t="shared" si="82"/>
        <v>60480</v>
      </c>
      <c r="M1022" s="61"/>
      <c r="N1022" s="61">
        <f t="shared" si="83"/>
        <v>576</v>
      </c>
      <c r="O1022" s="62">
        <f t="shared" si="80"/>
        <v>0</v>
      </c>
      <c r="P1022" s="61">
        <f t="shared" si="84"/>
        <v>60480</v>
      </c>
      <c r="Q1022" s="62">
        <f t="shared" si="81"/>
        <v>0</v>
      </c>
    </row>
    <row r="1023" spans="1:17">
      <c r="A1023" s="327">
        <v>0</v>
      </c>
      <c r="B1023" s="26">
        <v>156026</v>
      </c>
      <c r="C1023" s="348" t="s">
        <v>3896</v>
      </c>
      <c r="D1023" s="349"/>
      <c r="E1023" s="349"/>
      <c r="F1023" s="349"/>
      <c r="G1023" s="349"/>
      <c r="H1023" s="349"/>
      <c r="I1023" s="349"/>
      <c r="J1023" s="350"/>
      <c r="K1023" s="290">
        <v>66.8</v>
      </c>
      <c r="L1023" s="17">
        <f t="shared" si="82"/>
        <v>7014</v>
      </c>
      <c r="M1023" s="61"/>
      <c r="N1023" s="61">
        <f t="shared" si="83"/>
        <v>66.8</v>
      </c>
      <c r="O1023" s="62">
        <f t="shared" si="80"/>
        <v>0</v>
      </c>
      <c r="P1023" s="61">
        <f t="shared" si="84"/>
        <v>7014</v>
      </c>
      <c r="Q1023" s="62">
        <f t="shared" si="81"/>
        <v>0</v>
      </c>
    </row>
    <row r="1024" spans="1:17">
      <c r="A1024" s="327">
        <v>0</v>
      </c>
      <c r="B1024" s="26">
        <v>187716</v>
      </c>
      <c r="C1024" s="348" t="s">
        <v>4435</v>
      </c>
      <c r="D1024" s="349"/>
      <c r="E1024" s="349"/>
      <c r="F1024" s="349"/>
      <c r="G1024" s="349"/>
      <c r="H1024" s="349"/>
      <c r="I1024" s="349"/>
      <c r="J1024" s="350"/>
      <c r="K1024" s="17">
        <v>407</v>
      </c>
      <c r="L1024" s="17">
        <f t="shared" ref="L1024:L1055" si="85">ROUND(K1024*Курс_EUR,0)</f>
        <v>42735</v>
      </c>
      <c r="M1024" s="61"/>
      <c r="N1024" s="61">
        <f t="shared" ref="N1024:N1055" si="86">K1024*(1-Скидка_SATA)</f>
        <v>407</v>
      </c>
      <c r="O1024" s="62">
        <f t="shared" si="80"/>
        <v>0</v>
      </c>
      <c r="P1024" s="61">
        <f t="shared" ref="P1024:P1055" si="87">L1024*(1-Скидка_SATA)</f>
        <v>42735</v>
      </c>
      <c r="Q1024" s="62">
        <f t="shared" si="81"/>
        <v>0</v>
      </c>
    </row>
    <row r="1025" spans="1:17">
      <c r="A1025" s="327">
        <v>0</v>
      </c>
      <c r="B1025" s="26">
        <v>187724</v>
      </c>
      <c r="C1025" s="348" t="s">
        <v>4436</v>
      </c>
      <c r="D1025" s="349"/>
      <c r="E1025" s="349"/>
      <c r="F1025" s="349"/>
      <c r="G1025" s="349"/>
      <c r="H1025" s="349"/>
      <c r="I1025" s="349"/>
      <c r="J1025" s="350"/>
      <c r="K1025" s="17">
        <v>535</v>
      </c>
      <c r="L1025" s="17">
        <f t="shared" si="85"/>
        <v>56175</v>
      </c>
      <c r="M1025" s="61"/>
      <c r="N1025" s="61">
        <f t="shared" si="86"/>
        <v>535</v>
      </c>
      <c r="O1025" s="62">
        <f t="shared" si="80"/>
        <v>0</v>
      </c>
      <c r="P1025" s="61">
        <f t="shared" si="87"/>
        <v>56175</v>
      </c>
      <c r="Q1025" s="62">
        <f t="shared" si="81"/>
        <v>0</v>
      </c>
    </row>
    <row r="1026" spans="1:17">
      <c r="A1026" s="327">
        <v>0</v>
      </c>
      <c r="B1026" s="26">
        <v>187732</v>
      </c>
      <c r="C1026" s="348" t="s">
        <v>4437</v>
      </c>
      <c r="D1026" s="349"/>
      <c r="E1026" s="349"/>
      <c r="F1026" s="349"/>
      <c r="G1026" s="349"/>
      <c r="H1026" s="349"/>
      <c r="I1026" s="349"/>
      <c r="J1026" s="350"/>
      <c r="K1026" s="17">
        <v>697</v>
      </c>
      <c r="L1026" s="17">
        <f t="shared" si="85"/>
        <v>73185</v>
      </c>
      <c r="M1026" s="61"/>
      <c r="N1026" s="61">
        <f t="shared" si="86"/>
        <v>697</v>
      </c>
      <c r="O1026" s="62">
        <f t="shared" si="80"/>
        <v>0</v>
      </c>
      <c r="P1026" s="61">
        <f t="shared" si="87"/>
        <v>73185</v>
      </c>
      <c r="Q1026" s="62">
        <f t="shared" si="81"/>
        <v>0</v>
      </c>
    </row>
    <row r="1027" spans="1:17">
      <c r="A1027" s="327">
        <v>0</v>
      </c>
      <c r="B1027" s="26">
        <v>82149</v>
      </c>
      <c r="C1027" s="348" t="s">
        <v>4153</v>
      </c>
      <c r="D1027" s="349"/>
      <c r="E1027" s="349"/>
      <c r="F1027" s="349"/>
      <c r="G1027" s="349"/>
      <c r="H1027" s="349"/>
      <c r="I1027" s="349"/>
      <c r="J1027" s="350"/>
      <c r="K1027" s="17">
        <v>264</v>
      </c>
      <c r="L1027" s="17">
        <f t="shared" si="85"/>
        <v>27720</v>
      </c>
      <c r="M1027" s="61"/>
      <c r="N1027" s="61">
        <f t="shared" si="86"/>
        <v>264</v>
      </c>
      <c r="O1027" s="62">
        <f t="shared" si="80"/>
        <v>0</v>
      </c>
      <c r="P1027" s="61">
        <f t="shared" si="87"/>
        <v>27720</v>
      </c>
      <c r="Q1027" s="62">
        <f t="shared" si="81"/>
        <v>0</v>
      </c>
    </row>
    <row r="1028" spans="1:17">
      <c r="A1028" s="327">
        <v>0</v>
      </c>
      <c r="B1028" s="26">
        <v>21154</v>
      </c>
      <c r="C1028" s="348" t="s">
        <v>3912</v>
      </c>
      <c r="D1028" s="349"/>
      <c r="E1028" s="349"/>
      <c r="F1028" s="349"/>
      <c r="G1028" s="349"/>
      <c r="H1028" s="349"/>
      <c r="I1028" s="349"/>
      <c r="J1028" s="350"/>
      <c r="K1028" s="17">
        <v>187</v>
      </c>
      <c r="L1028" s="17">
        <f t="shared" si="85"/>
        <v>19635</v>
      </c>
      <c r="M1028" s="61"/>
      <c r="N1028" s="61">
        <f t="shared" si="86"/>
        <v>187</v>
      </c>
      <c r="O1028" s="62">
        <f t="shared" si="80"/>
        <v>0</v>
      </c>
      <c r="P1028" s="61">
        <f t="shared" si="87"/>
        <v>19635</v>
      </c>
      <c r="Q1028" s="62">
        <f t="shared" si="81"/>
        <v>0</v>
      </c>
    </row>
    <row r="1029" spans="1:17">
      <c r="A1029" s="327">
        <v>0</v>
      </c>
      <c r="B1029" s="26">
        <v>21451</v>
      </c>
      <c r="C1029" s="348" t="s">
        <v>3913</v>
      </c>
      <c r="D1029" s="349"/>
      <c r="E1029" s="349"/>
      <c r="F1029" s="349"/>
      <c r="G1029" s="349"/>
      <c r="H1029" s="349"/>
      <c r="I1029" s="349"/>
      <c r="J1029" s="350"/>
      <c r="K1029" s="290">
        <v>23.3</v>
      </c>
      <c r="L1029" s="17">
        <f t="shared" si="85"/>
        <v>2447</v>
      </c>
      <c r="M1029" s="61"/>
      <c r="N1029" s="61">
        <f t="shared" si="86"/>
        <v>23.3</v>
      </c>
      <c r="O1029" s="62">
        <f t="shared" si="80"/>
        <v>0</v>
      </c>
      <c r="P1029" s="61">
        <f t="shared" si="87"/>
        <v>2447</v>
      </c>
      <c r="Q1029" s="62">
        <f t="shared" si="81"/>
        <v>0</v>
      </c>
    </row>
    <row r="1030" spans="1:17">
      <c r="A1030" s="327">
        <v>0</v>
      </c>
      <c r="B1030" s="26">
        <v>82248</v>
      </c>
      <c r="C1030" s="348" t="s">
        <v>3916</v>
      </c>
      <c r="D1030" s="349"/>
      <c r="E1030" s="349"/>
      <c r="F1030" s="349"/>
      <c r="G1030" s="349"/>
      <c r="H1030" s="349"/>
      <c r="I1030" s="349"/>
      <c r="J1030" s="350"/>
      <c r="K1030" s="290">
        <v>47.7</v>
      </c>
      <c r="L1030" s="17">
        <f t="shared" si="85"/>
        <v>5009</v>
      </c>
      <c r="M1030" s="61"/>
      <c r="N1030" s="61">
        <f t="shared" si="86"/>
        <v>47.7</v>
      </c>
      <c r="O1030" s="62">
        <f t="shared" si="80"/>
        <v>0</v>
      </c>
      <c r="P1030" s="61">
        <f t="shared" si="87"/>
        <v>5009</v>
      </c>
      <c r="Q1030" s="62">
        <f t="shared" si="81"/>
        <v>0</v>
      </c>
    </row>
    <row r="1031" spans="1:17">
      <c r="A1031" s="327">
        <v>0</v>
      </c>
      <c r="B1031" s="26">
        <v>3426</v>
      </c>
      <c r="C1031" s="348" t="s">
        <v>4211</v>
      </c>
      <c r="D1031" s="349"/>
      <c r="E1031" s="349"/>
      <c r="F1031" s="349"/>
      <c r="G1031" s="349"/>
      <c r="H1031" s="349"/>
      <c r="I1031" s="349"/>
      <c r="J1031" s="350"/>
      <c r="K1031" s="116">
        <v>4.2</v>
      </c>
      <c r="L1031" s="17">
        <f t="shared" si="85"/>
        <v>441</v>
      </c>
      <c r="M1031" s="61"/>
      <c r="N1031" s="61">
        <f t="shared" si="86"/>
        <v>4.2</v>
      </c>
      <c r="O1031" s="62">
        <f t="shared" si="80"/>
        <v>0</v>
      </c>
      <c r="P1031" s="61">
        <f t="shared" si="87"/>
        <v>441</v>
      </c>
      <c r="Q1031" s="62">
        <f t="shared" si="81"/>
        <v>0</v>
      </c>
    </row>
    <row r="1032" spans="1:17">
      <c r="A1032" s="327">
        <v>0</v>
      </c>
      <c r="B1032" s="26">
        <v>8318</v>
      </c>
      <c r="C1032" s="348" t="s">
        <v>3917</v>
      </c>
      <c r="D1032" s="349"/>
      <c r="E1032" s="349"/>
      <c r="F1032" s="349"/>
      <c r="G1032" s="349"/>
      <c r="H1032" s="349"/>
      <c r="I1032" s="349"/>
      <c r="J1032" s="350"/>
      <c r="K1032" s="116">
        <v>10.54</v>
      </c>
      <c r="L1032" s="17">
        <f t="shared" si="85"/>
        <v>1107</v>
      </c>
      <c r="M1032" s="61"/>
      <c r="N1032" s="61">
        <f t="shared" si="86"/>
        <v>10.54</v>
      </c>
      <c r="O1032" s="62">
        <f t="shared" si="80"/>
        <v>0</v>
      </c>
      <c r="P1032" s="61">
        <f t="shared" si="87"/>
        <v>1107</v>
      </c>
      <c r="Q1032" s="62">
        <f t="shared" si="81"/>
        <v>0</v>
      </c>
    </row>
    <row r="1033" spans="1:17">
      <c r="A1033" s="327">
        <v>0</v>
      </c>
      <c r="B1033" s="26">
        <v>9779</v>
      </c>
      <c r="C1033" s="348" t="s">
        <v>3918</v>
      </c>
      <c r="D1033" s="349"/>
      <c r="E1033" s="349"/>
      <c r="F1033" s="349"/>
      <c r="G1033" s="349"/>
      <c r="H1033" s="349"/>
      <c r="I1033" s="349"/>
      <c r="J1033" s="350"/>
      <c r="K1033" s="17">
        <v>129</v>
      </c>
      <c r="L1033" s="17">
        <f t="shared" si="85"/>
        <v>13545</v>
      </c>
      <c r="M1033" s="61"/>
      <c r="N1033" s="61">
        <f t="shared" si="86"/>
        <v>129</v>
      </c>
      <c r="O1033" s="62">
        <f t="shared" si="80"/>
        <v>0</v>
      </c>
      <c r="P1033" s="61">
        <f t="shared" si="87"/>
        <v>13545</v>
      </c>
      <c r="Q1033" s="62">
        <f t="shared" si="81"/>
        <v>0</v>
      </c>
    </row>
    <row r="1034" spans="1:17">
      <c r="A1034" s="327">
        <v>0</v>
      </c>
      <c r="B1034" s="26">
        <v>11163</v>
      </c>
      <c r="C1034" s="348" t="s">
        <v>3919</v>
      </c>
      <c r="D1034" s="349"/>
      <c r="E1034" s="349"/>
      <c r="F1034" s="349"/>
      <c r="G1034" s="349"/>
      <c r="H1034" s="349"/>
      <c r="I1034" s="349"/>
      <c r="J1034" s="350"/>
      <c r="K1034" s="290">
        <v>44.3</v>
      </c>
      <c r="L1034" s="17">
        <f t="shared" si="85"/>
        <v>4652</v>
      </c>
      <c r="M1034" s="61"/>
      <c r="N1034" s="61">
        <f t="shared" si="86"/>
        <v>44.3</v>
      </c>
      <c r="O1034" s="62">
        <f t="shared" si="80"/>
        <v>0</v>
      </c>
      <c r="P1034" s="61">
        <f t="shared" si="87"/>
        <v>4652</v>
      </c>
      <c r="Q1034" s="62">
        <f t="shared" si="81"/>
        <v>0</v>
      </c>
    </row>
    <row r="1035" spans="1:17">
      <c r="A1035" s="327">
        <v>0</v>
      </c>
      <c r="B1035" s="26">
        <v>11437</v>
      </c>
      <c r="C1035" s="348" t="s">
        <v>4212</v>
      </c>
      <c r="D1035" s="349"/>
      <c r="E1035" s="349"/>
      <c r="F1035" s="349"/>
      <c r="G1035" s="349"/>
      <c r="H1035" s="349"/>
      <c r="I1035" s="349"/>
      <c r="J1035" s="350"/>
      <c r="K1035" s="116">
        <v>8.83</v>
      </c>
      <c r="L1035" s="17">
        <f t="shared" si="85"/>
        <v>927</v>
      </c>
      <c r="M1035" s="61"/>
      <c r="N1035" s="61">
        <f t="shared" si="86"/>
        <v>8.83</v>
      </c>
      <c r="O1035" s="62">
        <f t="shared" si="80"/>
        <v>0</v>
      </c>
      <c r="P1035" s="61">
        <f t="shared" si="87"/>
        <v>927</v>
      </c>
      <c r="Q1035" s="62">
        <f t="shared" si="81"/>
        <v>0</v>
      </c>
    </row>
    <row r="1036" spans="1:17">
      <c r="A1036" s="327">
        <v>0</v>
      </c>
      <c r="B1036" s="26">
        <v>11460</v>
      </c>
      <c r="C1036" s="348" t="s">
        <v>3920</v>
      </c>
      <c r="D1036" s="349"/>
      <c r="E1036" s="349"/>
      <c r="F1036" s="349"/>
      <c r="G1036" s="349"/>
      <c r="H1036" s="349"/>
      <c r="I1036" s="349"/>
      <c r="J1036" s="350"/>
      <c r="K1036" s="116">
        <v>9.98</v>
      </c>
      <c r="L1036" s="17">
        <f t="shared" si="85"/>
        <v>1048</v>
      </c>
      <c r="M1036" s="61"/>
      <c r="N1036" s="61">
        <f t="shared" si="86"/>
        <v>9.98</v>
      </c>
      <c r="O1036" s="62">
        <f t="shared" si="80"/>
        <v>0</v>
      </c>
      <c r="P1036" s="61">
        <f t="shared" si="87"/>
        <v>1048</v>
      </c>
      <c r="Q1036" s="62">
        <f t="shared" si="81"/>
        <v>0</v>
      </c>
    </row>
    <row r="1037" spans="1:17">
      <c r="A1037" s="327">
        <v>0</v>
      </c>
      <c r="B1037" s="26">
        <v>11494</v>
      </c>
      <c r="C1037" s="348" t="s">
        <v>3921</v>
      </c>
      <c r="D1037" s="349"/>
      <c r="E1037" s="349"/>
      <c r="F1037" s="349"/>
      <c r="G1037" s="349"/>
      <c r="H1037" s="349"/>
      <c r="I1037" s="349"/>
      <c r="J1037" s="350"/>
      <c r="K1037" s="290">
        <v>20.399999999999999</v>
      </c>
      <c r="L1037" s="17">
        <f t="shared" si="85"/>
        <v>2142</v>
      </c>
      <c r="M1037" s="61"/>
      <c r="N1037" s="61">
        <f t="shared" si="86"/>
        <v>20.399999999999999</v>
      </c>
      <c r="O1037" s="62">
        <f t="shared" si="80"/>
        <v>0</v>
      </c>
      <c r="P1037" s="61">
        <f t="shared" si="87"/>
        <v>2142</v>
      </c>
      <c r="Q1037" s="62">
        <f t="shared" si="81"/>
        <v>0</v>
      </c>
    </row>
    <row r="1038" spans="1:17">
      <c r="A1038" s="327">
        <v>0</v>
      </c>
      <c r="B1038" s="26">
        <v>11502</v>
      </c>
      <c r="C1038" s="348" t="s">
        <v>3922</v>
      </c>
      <c r="D1038" s="349"/>
      <c r="E1038" s="349"/>
      <c r="F1038" s="349"/>
      <c r="G1038" s="349"/>
      <c r="H1038" s="349"/>
      <c r="I1038" s="349"/>
      <c r="J1038" s="350"/>
      <c r="K1038" s="290">
        <v>40.799999999999997</v>
      </c>
      <c r="L1038" s="17">
        <f t="shared" si="85"/>
        <v>4284</v>
      </c>
      <c r="M1038" s="61"/>
      <c r="N1038" s="61">
        <f t="shared" si="86"/>
        <v>40.799999999999997</v>
      </c>
      <c r="O1038" s="62">
        <f t="shared" si="80"/>
        <v>0</v>
      </c>
      <c r="P1038" s="61">
        <f t="shared" si="87"/>
        <v>4284</v>
      </c>
      <c r="Q1038" s="62">
        <f t="shared" si="81"/>
        <v>0</v>
      </c>
    </row>
    <row r="1039" spans="1:17">
      <c r="A1039" s="327">
        <v>0</v>
      </c>
      <c r="B1039" s="26">
        <v>11510</v>
      </c>
      <c r="C1039" s="348" t="s">
        <v>3923</v>
      </c>
      <c r="D1039" s="349"/>
      <c r="E1039" s="349"/>
      <c r="F1039" s="349"/>
      <c r="G1039" s="349"/>
      <c r="H1039" s="349"/>
      <c r="I1039" s="349"/>
      <c r="J1039" s="350"/>
      <c r="K1039" s="17">
        <v>91</v>
      </c>
      <c r="L1039" s="17">
        <f t="shared" si="85"/>
        <v>9555</v>
      </c>
      <c r="M1039" s="61"/>
      <c r="N1039" s="61">
        <f t="shared" si="86"/>
        <v>91</v>
      </c>
      <c r="O1039" s="62">
        <f t="shared" si="80"/>
        <v>0</v>
      </c>
      <c r="P1039" s="61">
        <f t="shared" si="87"/>
        <v>9555</v>
      </c>
      <c r="Q1039" s="62">
        <f t="shared" si="81"/>
        <v>0</v>
      </c>
    </row>
    <row r="1040" spans="1:17">
      <c r="A1040" s="327">
        <v>0</v>
      </c>
      <c r="B1040" s="26">
        <v>11544</v>
      </c>
      <c r="C1040" s="348" t="s">
        <v>3924</v>
      </c>
      <c r="D1040" s="349"/>
      <c r="E1040" s="349"/>
      <c r="F1040" s="349"/>
      <c r="G1040" s="349"/>
      <c r="H1040" s="349"/>
      <c r="I1040" s="349"/>
      <c r="J1040" s="350"/>
      <c r="K1040" s="116">
        <v>6.15</v>
      </c>
      <c r="L1040" s="17">
        <f t="shared" si="85"/>
        <v>646</v>
      </c>
      <c r="M1040" s="61"/>
      <c r="N1040" s="61">
        <f t="shared" si="86"/>
        <v>6.15</v>
      </c>
      <c r="O1040" s="62">
        <f t="shared" si="80"/>
        <v>0</v>
      </c>
      <c r="P1040" s="61">
        <f t="shared" si="87"/>
        <v>646</v>
      </c>
      <c r="Q1040" s="62">
        <f t="shared" si="81"/>
        <v>0</v>
      </c>
    </row>
    <row r="1041" spans="1:17">
      <c r="A1041" s="327">
        <v>0</v>
      </c>
      <c r="B1041" s="26">
        <v>11643</v>
      </c>
      <c r="C1041" s="348" t="s">
        <v>3925</v>
      </c>
      <c r="D1041" s="349"/>
      <c r="E1041" s="349"/>
      <c r="F1041" s="349"/>
      <c r="G1041" s="349"/>
      <c r="H1041" s="349"/>
      <c r="I1041" s="349"/>
      <c r="J1041" s="350"/>
      <c r="K1041" s="116">
        <v>4.49</v>
      </c>
      <c r="L1041" s="17">
        <f t="shared" si="85"/>
        <v>471</v>
      </c>
      <c r="M1041" s="61"/>
      <c r="N1041" s="61">
        <f t="shared" si="86"/>
        <v>4.49</v>
      </c>
      <c r="O1041" s="62">
        <f t="shared" si="80"/>
        <v>0</v>
      </c>
      <c r="P1041" s="61">
        <f t="shared" si="87"/>
        <v>471</v>
      </c>
      <c r="Q1041" s="62">
        <f t="shared" si="81"/>
        <v>0</v>
      </c>
    </row>
    <row r="1042" spans="1:17">
      <c r="A1042" s="327">
        <v>0</v>
      </c>
      <c r="B1042" s="26">
        <v>11866</v>
      </c>
      <c r="C1042" s="348" t="s">
        <v>3926</v>
      </c>
      <c r="D1042" s="349"/>
      <c r="E1042" s="349"/>
      <c r="F1042" s="349"/>
      <c r="G1042" s="349"/>
      <c r="H1042" s="349"/>
      <c r="I1042" s="349"/>
      <c r="J1042" s="350"/>
      <c r="K1042" s="17">
        <v>87</v>
      </c>
      <c r="L1042" s="17">
        <f t="shared" si="85"/>
        <v>9135</v>
      </c>
      <c r="M1042" s="61"/>
      <c r="N1042" s="61">
        <f t="shared" si="86"/>
        <v>87</v>
      </c>
      <c r="O1042" s="62">
        <f t="shared" si="80"/>
        <v>0</v>
      </c>
      <c r="P1042" s="61">
        <f t="shared" si="87"/>
        <v>9135</v>
      </c>
      <c r="Q1042" s="62">
        <f t="shared" si="81"/>
        <v>0</v>
      </c>
    </row>
    <row r="1043" spans="1:17">
      <c r="A1043" s="327">
        <v>0</v>
      </c>
      <c r="B1043" s="26">
        <v>11874</v>
      </c>
      <c r="C1043" s="348" t="s">
        <v>3927</v>
      </c>
      <c r="D1043" s="349"/>
      <c r="E1043" s="349"/>
      <c r="F1043" s="349"/>
      <c r="G1043" s="349"/>
      <c r="H1043" s="349"/>
      <c r="I1043" s="349"/>
      <c r="J1043" s="350"/>
      <c r="K1043" s="17">
        <v>82</v>
      </c>
      <c r="L1043" s="17">
        <f t="shared" si="85"/>
        <v>8610</v>
      </c>
      <c r="M1043" s="61"/>
      <c r="N1043" s="61">
        <f t="shared" si="86"/>
        <v>82</v>
      </c>
      <c r="O1043" s="62">
        <f t="shared" ref="O1043:O1106" si="88">N1043*M1043</f>
        <v>0</v>
      </c>
      <c r="P1043" s="61">
        <f t="shared" si="87"/>
        <v>8610</v>
      </c>
      <c r="Q1043" s="62">
        <f t="shared" ref="Q1043:Q1106" si="89">M1043*P1043</f>
        <v>0</v>
      </c>
    </row>
    <row r="1044" spans="1:17">
      <c r="A1044" s="327">
        <v>0</v>
      </c>
      <c r="B1044" s="26">
        <v>16071</v>
      </c>
      <c r="C1044" s="348" t="s">
        <v>3928</v>
      </c>
      <c r="D1044" s="349"/>
      <c r="E1044" s="349"/>
      <c r="F1044" s="349"/>
      <c r="G1044" s="349"/>
      <c r="H1044" s="349"/>
      <c r="I1044" s="349"/>
      <c r="J1044" s="350"/>
      <c r="K1044" s="17">
        <v>126</v>
      </c>
      <c r="L1044" s="17">
        <f t="shared" si="85"/>
        <v>13230</v>
      </c>
      <c r="M1044" s="61"/>
      <c r="N1044" s="61">
        <f t="shared" si="86"/>
        <v>126</v>
      </c>
      <c r="O1044" s="62">
        <f t="shared" si="88"/>
        <v>0</v>
      </c>
      <c r="P1044" s="61">
        <f t="shared" si="87"/>
        <v>13230</v>
      </c>
      <c r="Q1044" s="62">
        <f t="shared" si="89"/>
        <v>0</v>
      </c>
    </row>
    <row r="1045" spans="1:17">
      <c r="A1045" s="327">
        <v>0</v>
      </c>
      <c r="B1045" s="26">
        <v>16105</v>
      </c>
      <c r="C1045" s="348" t="s">
        <v>3929</v>
      </c>
      <c r="D1045" s="349"/>
      <c r="E1045" s="349"/>
      <c r="F1045" s="349"/>
      <c r="G1045" s="349"/>
      <c r="H1045" s="349"/>
      <c r="I1045" s="349"/>
      <c r="J1045" s="350"/>
      <c r="K1045" s="290">
        <v>79.400000000000006</v>
      </c>
      <c r="L1045" s="17">
        <f t="shared" si="85"/>
        <v>8337</v>
      </c>
      <c r="M1045" s="61"/>
      <c r="N1045" s="61">
        <f t="shared" si="86"/>
        <v>79.400000000000006</v>
      </c>
      <c r="O1045" s="62">
        <f t="shared" si="88"/>
        <v>0</v>
      </c>
      <c r="P1045" s="61">
        <f t="shared" si="87"/>
        <v>8337</v>
      </c>
      <c r="Q1045" s="62">
        <f t="shared" si="89"/>
        <v>0</v>
      </c>
    </row>
    <row r="1046" spans="1:17">
      <c r="A1046" s="327">
        <v>0</v>
      </c>
      <c r="B1046" s="26">
        <v>16113</v>
      </c>
      <c r="C1046" s="348" t="s">
        <v>3930</v>
      </c>
      <c r="D1046" s="349"/>
      <c r="E1046" s="349"/>
      <c r="F1046" s="349"/>
      <c r="G1046" s="349"/>
      <c r="H1046" s="349"/>
      <c r="I1046" s="349"/>
      <c r="J1046" s="350"/>
      <c r="K1046" s="290">
        <v>79.400000000000006</v>
      </c>
      <c r="L1046" s="17">
        <f t="shared" si="85"/>
        <v>8337</v>
      </c>
      <c r="M1046" s="61"/>
      <c r="N1046" s="61">
        <f t="shared" si="86"/>
        <v>79.400000000000006</v>
      </c>
      <c r="O1046" s="62">
        <f t="shared" si="88"/>
        <v>0</v>
      </c>
      <c r="P1046" s="61">
        <f t="shared" si="87"/>
        <v>8337</v>
      </c>
      <c r="Q1046" s="62">
        <f t="shared" si="89"/>
        <v>0</v>
      </c>
    </row>
    <row r="1047" spans="1:17">
      <c r="A1047" s="327">
        <v>0</v>
      </c>
      <c r="B1047" s="26">
        <v>16139</v>
      </c>
      <c r="C1047" s="348" t="s">
        <v>3931</v>
      </c>
      <c r="D1047" s="349"/>
      <c r="E1047" s="349"/>
      <c r="F1047" s="349"/>
      <c r="G1047" s="349"/>
      <c r="H1047" s="349"/>
      <c r="I1047" s="349"/>
      <c r="J1047" s="350"/>
      <c r="K1047" s="17">
        <v>134</v>
      </c>
      <c r="L1047" s="17">
        <f t="shared" si="85"/>
        <v>14070</v>
      </c>
      <c r="M1047" s="61"/>
      <c r="N1047" s="61">
        <f t="shared" si="86"/>
        <v>134</v>
      </c>
      <c r="O1047" s="62">
        <f t="shared" si="88"/>
        <v>0</v>
      </c>
      <c r="P1047" s="61">
        <f t="shared" si="87"/>
        <v>14070</v>
      </c>
      <c r="Q1047" s="62">
        <f t="shared" si="89"/>
        <v>0</v>
      </c>
    </row>
    <row r="1048" spans="1:17">
      <c r="A1048" s="327">
        <v>0</v>
      </c>
      <c r="B1048" s="26">
        <v>16170</v>
      </c>
      <c r="C1048" s="348" t="s">
        <v>3932</v>
      </c>
      <c r="D1048" s="349"/>
      <c r="E1048" s="349"/>
      <c r="F1048" s="349"/>
      <c r="G1048" s="349"/>
      <c r="H1048" s="349"/>
      <c r="I1048" s="349"/>
      <c r="J1048" s="350"/>
      <c r="K1048" s="290">
        <v>55.5</v>
      </c>
      <c r="L1048" s="17">
        <f t="shared" si="85"/>
        <v>5828</v>
      </c>
      <c r="M1048" s="61"/>
      <c r="N1048" s="61">
        <f t="shared" si="86"/>
        <v>55.5</v>
      </c>
      <c r="O1048" s="62">
        <f t="shared" si="88"/>
        <v>0</v>
      </c>
      <c r="P1048" s="61">
        <f t="shared" si="87"/>
        <v>5828</v>
      </c>
      <c r="Q1048" s="62">
        <f t="shared" si="89"/>
        <v>0</v>
      </c>
    </row>
    <row r="1049" spans="1:17">
      <c r="A1049" s="327">
        <v>0</v>
      </c>
      <c r="B1049" s="26">
        <v>24372</v>
      </c>
      <c r="C1049" s="348" t="s">
        <v>3933</v>
      </c>
      <c r="D1049" s="349"/>
      <c r="E1049" s="349"/>
      <c r="F1049" s="349"/>
      <c r="G1049" s="349"/>
      <c r="H1049" s="349"/>
      <c r="I1049" s="349"/>
      <c r="J1049" s="350"/>
      <c r="K1049" s="290">
        <v>76.099999999999994</v>
      </c>
      <c r="L1049" s="17">
        <f t="shared" si="85"/>
        <v>7991</v>
      </c>
      <c r="M1049" s="61"/>
      <c r="N1049" s="61">
        <f t="shared" si="86"/>
        <v>76.099999999999994</v>
      </c>
      <c r="O1049" s="62">
        <f t="shared" si="88"/>
        <v>0</v>
      </c>
      <c r="P1049" s="61">
        <f t="shared" si="87"/>
        <v>7991</v>
      </c>
      <c r="Q1049" s="62">
        <f t="shared" si="89"/>
        <v>0</v>
      </c>
    </row>
    <row r="1050" spans="1:17">
      <c r="A1050" s="327">
        <v>0</v>
      </c>
      <c r="B1050" s="26">
        <v>25486</v>
      </c>
      <c r="C1050" s="348" t="s">
        <v>3934</v>
      </c>
      <c r="D1050" s="349"/>
      <c r="E1050" s="349"/>
      <c r="F1050" s="349"/>
      <c r="G1050" s="349"/>
      <c r="H1050" s="349"/>
      <c r="I1050" s="349"/>
      <c r="J1050" s="350"/>
      <c r="K1050" s="290">
        <v>25.7</v>
      </c>
      <c r="L1050" s="17">
        <f t="shared" si="85"/>
        <v>2699</v>
      </c>
      <c r="M1050" s="61"/>
      <c r="N1050" s="61">
        <f t="shared" si="86"/>
        <v>25.7</v>
      </c>
      <c r="O1050" s="62">
        <f t="shared" si="88"/>
        <v>0</v>
      </c>
      <c r="P1050" s="61">
        <f t="shared" si="87"/>
        <v>2699</v>
      </c>
      <c r="Q1050" s="62">
        <f t="shared" si="89"/>
        <v>0</v>
      </c>
    </row>
    <row r="1051" spans="1:17">
      <c r="A1051" s="327">
        <v>0</v>
      </c>
      <c r="B1051" s="26">
        <v>35204</v>
      </c>
      <c r="C1051" s="348" t="s">
        <v>3935</v>
      </c>
      <c r="D1051" s="349"/>
      <c r="E1051" s="349"/>
      <c r="F1051" s="349"/>
      <c r="G1051" s="349"/>
      <c r="H1051" s="349"/>
      <c r="I1051" s="349"/>
      <c r="J1051" s="350"/>
      <c r="K1051" s="290">
        <v>50.3</v>
      </c>
      <c r="L1051" s="17">
        <f t="shared" si="85"/>
        <v>5282</v>
      </c>
      <c r="M1051" s="61"/>
      <c r="N1051" s="61">
        <f t="shared" si="86"/>
        <v>50.3</v>
      </c>
      <c r="O1051" s="62">
        <f t="shared" si="88"/>
        <v>0</v>
      </c>
      <c r="P1051" s="61">
        <f t="shared" si="87"/>
        <v>5282</v>
      </c>
      <c r="Q1051" s="62">
        <f t="shared" si="89"/>
        <v>0</v>
      </c>
    </row>
    <row r="1052" spans="1:17">
      <c r="A1052" s="327">
        <v>0</v>
      </c>
      <c r="B1052" s="26">
        <v>50617</v>
      </c>
      <c r="C1052" s="348" t="s">
        <v>3936</v>
      </c>
      <c r="D1052" s="349"/>
      <c r="E1052" s="349"/>
      <c r="F1052" s="349"/>
      <c r="G1052" s="349"/>
      <c r="H1052" s="349"/>
      <c r="I1052" s="349"/>
      <c r="J1052" s="350"/>
      <c r="K1052" s="290">
        <v>21.1</v>
      </c>
      <c r="L1052" s="17">
        <f t="shared" si="85"/>
        <v>2216</v>
      </c>
      <c r="M1052" s="61"/>
      <c r="N1052" s="61">
        <f t="shared" si="86"/>
        <v>21.1</v>
      </c>
      <c r="O1052" s="62">
        <f t="shared" si="88"/>
        <v>0</v>
      </c>
      <c r="P1052" s="61">
        <f t="shared" si="87"/>
        <v>2216</v>
      </c>
      <c r="Q1052" s="62">
        <f t="shared" si="89"/>
        <v>0</v>
      </c>
    </row>
    <row r="1053" spans="1:17">
      <c r="A1053" s="327">
        <v>0</v>
      </c>
      <c r="B1053" s="26">
        <v>65979</v>
      </c>
      <c r="C1053" s="348" t="s">
        <v>4213</v>
      </c>
      <c r="D1053" s="349"/>
      <c r="E1053" s="349"/>
      <c r="F1053" s="349"/>
      <c r="G1053" s="349"/>
      <c r="H1053" s="349"/>
      <c r="I1053" s="349"/>
      <c r="J1053" s="350"/>
      <c r="K1053" s="116">
        <v>4.1900000000000004</v>
      </c>
      <c r="L1053" s="17">
        <f t="shared" si="85"/>
        <v>440</v>
      </c>
      <c r="M1053" s="61"/>
      <c r="N1053" s="61">
        <f t="shared" si="86"/>
        <v>4.1900000000000004</v>
      </c>
      <c r="O1053" s="62">
        <f t="shared" si="88"/>
        <v>0</v>
      </c>
      <c r="P1053" s="61">
        <f t="shared" si="87"/>
        <v>440</v>
      </c>
      <c r="Q1053" s="62">
        <f t="shared" si="89"/>
        <v>0</v>
      </c>
    </row>
    <row r="1054" spans="1:17">
      <c r="A1054" s="327">
        <v>0</v>
      </c>
      <c r="B1054" s="26">
        <v>68890</v>
      </c>
      <c r="C1054" s="348" t="s">
        <v>3937</v>
      </c>
      <c r="D1054" s="349"/>
      <c r="E1054" s="349"/>
      <c r="F1054" s="349"/>
      <c r="G1054" s="349"/>
      <c r="H1054" s="349"/>
      <c r="I1054" s="349"/>
      <c r="J1054" s="350"/>
      <c r="K1054" s="290">
        <v>40.1</v>
      </c>
      <c r="L1054" s="17">
        <f t="shared" si="85"/>
        <v>4211</v>
      </c>
      <c r="M1054" s="61"/>
      <c r="N1054" s="61">
        <f t="shared" si="86"/>
        <v>40.1</v>
      </c>
      <c r="O1054" s="62">
        <f t="shared" si="88"/>
        <v>0</v>
      </c>
      <c r="P1054" s="61">
        <f t="shared" si="87"/>
        <v>4211</v>
      </c>
      <c r="Q1054" s="62">
        <f t="shared" si="89"/>
        <v>0</v>
      </c>
    </row>
    <row r="1055" spans="1:17">
      <c r="A1055" s="327">
        <v>0</v>
      </c>
      <c r="B1055" s="26">
        <v>161158</v>
      </c>
      <c r="C1055" s="348" t="s">
        <v>3935</v>
      </c>
      <c r="D1055" s="349"/>
      <c r="E1055" s="349"/>
      <c r="F1055" s="349"/>
      <c r="G1055" s="349"/>
      <c r="H1055" s="349"/>
      <c r="I1055" s="349"/>
      <c r="J1055" s="350"/>
      <c r="K1055" s="17">
        <v>122</v>
      </c>
      <c r="L1055" s="17">
        <f t="shared" si="85"/>
        <v>12810</v>
      </c>
      <c r="M1055" s="61"/>
      <c r="N1055" s="61">
        <f t="shared" si="86"/>
        <v>122</v>
      </c>
      <c r="O1055" s="62">
        <f t="shared" si="88"/>
        <v>0</v>
      </c>
      <c r="P1055" s="61">
        <f t="shared" si="87"/>
        <v>12810</v>
      </c>
      <c r="Q1055" s="62">
        <f t="shared" si="89"/>
        <v>0</v>
      </c>
    </row>
    <row r="1056" spans="1:17">
      <c r="A1056" s="327">
        <v>0</v>
      </c>
      <c r="B1056" s="26">
        <v>196832</v>
      </c>
      <c r="C1056" s="348" t="s">
        <v>3938</v>
      </c>
      <c r="D1056" s="349"/>
      <c r="E1056" s="349"/>
      <c r="F1056" s="349"/>
      <c r="G1056" s="349"/>
      <c r="H1056" s="349"/>
      <c r="I1056" s="349"/>
      <c r="J1056" s="350"/>
      <c r="K1056" s="17">
        <v>176</v>
      </c>
      <c r="L1056" s="17">
        <f t="shared" ref="L1056:L1076" si="90">ROUND(K1056*Курс_EUR,0)</f>
        <v>18480</v>
      </c>
      <c r="M1056" s="61"/>
      <c r="N1056" s="61">
        <f t="shared" ref="N1056:N1076" si="91">K1056*(1-Скидка_SATA)</f>
        <v>176</v>
      </c>
      <c r="O1056" s="62">
        <f t="shared" si="88"/>
        <v>0</v>
      </c>
      <c r="P1056" s="61">
        <f t="shared" ref="P1056:P1076" si="92">L1056*(1-Скидка_SATA)</f>
        <v>18480</v>
      </c>
      <c r="Q1056" s="62">
        <f t="shared" si="89"/>
        <v>0</v>
      </c>
    </row>
    <row r="1057" spans="1:17">
      <c r="A1057" s="327">
        <v>0</v>
      </c>
      <c r="B1057" s="26">
        <v>198762</v>
      </c>
      <c r="C1057" s="348" t="s">
        <v>3939</v>
      </c>
      <c r="D1057" s="349"/>
      <c r="E1057" s="349"/>
      <c r="F1057" s="349"/>
      <c r="G1057" s="349"/>
      <c r="H1057" s="349"/>
      <c r="I1057" s="349"/>
      <c r="J1057" s="350"/>
      <c r="K1057" s="17">
        <v>157</v>
      </c>
      <c r="L1057" s="17">
        <f t="shared" si="90"/>
        <v>16485</v>
      </c>
      <c r="M1057" s="61"/>
      <c r="N1057" s="61">
        <f t="shared" si="91"/>
        <v>157</v>
      </c>
      <c r="O1057" s="62">
        <f t="shared" si="88"/>
        <v>0</v>
      </c>
      <c r="P1057" s="61">
        <f t="shared" si="92"/>
        <v>16485</v>
      </c>
      <c r="Q1057" s="62">
        <f t="shared" si="89"/>
        <v>0</v>
      </c>
    </row>
    <row r="1058" spans="1:17">
      <c r="A1058" s="327">
        <v>0</v>
      </c>
      <c r="B1058" s="26">
        <v>146308</v>
      </c>
      <c r="C1058" s="348" t="s">
        <v>3953</v>
      </c>
      <c r="D1058" s="349"/>
      <c r="E1058" s="349"/>
      <c r="F1058" s="349"/>
      <c r="G1058" s="349"/>
      <c r="H1058" s="349"/>
      <c r="I1058" s="349"/>
      <c r="J1058" s="350"/>
      <c r="K1058" s="17">
        <v>238</v>
      </c>
      <c r="L1058" s="17">
        <f t="shared" si="90"/>
        <v>24990</v>
      </c>
      <c r="M1058" s="61"/>
      <c r="N1058" s="61">
        <f t="shared" si="91"/>
        <v>238</v>
      </c>
      <c r="O1058" s="62">
        <f t="shared" si="88"/>
        <v>0</v>
      </c>
      <c r="P1058" s="61">
        <f t="shared" si="92"/>
        <v>24990</v>
      </c>
      <c r="Q1058" s="62">
        <f t="shared" si="89"/>
        <v>0</v>
      </c>
    </row>
    <row r="1059" spans="1:17">
      <c r="A1059" s="327">
        <v>0</v>
      </c>
      <c r="B1059" s="26">
        <v>146514</v>
      </c>
      <c r="C1059" s="348" t="s">
        <v>3954</v>
      </c>
      <c r="D1059" s="349"/>
      <c r="E1059" s="349"/>
      <c r="F1059" s="349"/>
      <c r="G1059" s="349"/>
      <c r="H1059" s="349"/>
      <c r="I1059" s="349"/>
      <c r="J1059" s="350"/>
      <c r="K1059" s="17">
        <v>141</v>
      </c>
      <c r="L1059" s="17">
        <f t="shared" si="90"/>
        <v>14805</v>
      </c>
      <c r="M1059" s="61"/>
      <c r="N1059" s="61">
        <f t="shared" si="91"/>
        <v>141</v>
      </c>
      <c r="O1059" s="62">
        <f t="shared" si="88"/>
        <v>0</v>
      </c>
      <c r="P1059" s="61">
        <f t="shared" si="92"/>
        <v>14805</v>
      </c>
      <c r="Q1059" s="62">
        <f t="shared" si="89"/>
        <v>0</v>
      </c>
    </row>
    <row r="1060" spans="1:17">
      <c r="A1060" s="327">
        <v>0</v>
      </c>
      <c r="B1060" s="26">
        <v>146993</v>
      </c>
      <c r="C1060" s="348" t="s">
        <v>3955</v>
      </c>
      <c r="D1060" s="349"/>
      <c r="E1060" s="349"/>
      <c r="F1060" s="349"/>
      <c r="G1060" s="349"/>
      <c r="H1060" s="349"/>
      <c r="I1060" s="349"/>
      <c r="J1060" s="350"/>
      <c r="K1060" s="290">
        <v>54.3</v>
      </c>
      <c r="L1060" s="17">
        <f t="shared" si="90"/>
        <v>5702</v>
      </c>
      <c r="M1060" s="61"/>
      <c r="N1060" s="61">
        <f t="shared" si="91"/>
        <v>54.3</v>
      </c>
      <c r="O1060" s="62">
        <f t="shared" si="88"/>
        <v>0</v>
      </c>
      <c r="P1060" s="61">
        <f t="shared" si="92"/>
        <v>5702</v>
      </c>
      <c r="Q1060" s="62">
        <f t="shared" si="89"/>
        <v>0</v>
      </c>
    </row>
    <row r="1061" spans="1:17" ht="12" customHeight="1">
      <c r="A1061" s="327">
        <v>0</v>
      </c>
      <c r="B1061" s="26">
        <v>147017</v>
      </c>
      <c r="C1061" s="348" t="s">
        <v>3956</v>
      </c>
      <c r="D1061" s="349"/>
      <c r="E1061" s="349"/>
      <c r="F1061" s="349"/>
      <c r="G1061" s="349"/>
      <c r="H1061" s="349"/>
      <c r="I1061" s="349"/>
      <c r="J1061" s="350"/>
      <c r="K1061" s="290">
        <v>16.7</v>
      </c>
      <c r="L1061" s="17">
        <f t="shared" si="90"/>
        <v>1754</v>
      </c>
      <c r="M1061" s="61"/>
      <c r="N1061" s="61">
        <f t="shared" si="91"/>
        <v>16.7</v>
      </c>
      <c r="O1061" s="62">
        <f t="shared" si="88"/>
        <v>0</v>
      </c>
      <c r="P1061" s="61">
        <f t="shared" si="92"/>
        <v>1754</v>
      </c>
      <c r="Q1061" s="62">
        <f t="shared" si="89"/>
        <v>0</v>
      </c>
    </row>
    <row r="1062" spans="1:17" ht="12.75" customHeight="1">
      <c r="A1062" s="327">
        <v>0</v>
      </c>
      <c r="B1062" s="26">
        <v>189472</v>
      </c>
      <c r="C1062" s="348" t="s">
        <v>4089</v>
      </c>
      <c r="D1062" s="349"/>
      <c r="E1062" s="349"/>
      <c r="F1062" s="349"/>
      <c r="G1062" s="349"/>
      <c r="H1062" s="349"/>
      <c r="I1062" s="349"/>
      <c r="J1062" s="350"/>
      <c r="K1062" s="290">
        <v>36.700000000000003</v>
      </c>
      <c r="L1062" s="17">
        <f t="shared" si="90"/>
        <v>3854</v>
      </c>
      <c r="M1062" s="61"/>
      <c r="N1062" s="61">
        <f t="shared" si="91"/>
        <v>36.700000000000003</v>
      </c>
      <c r="O1062" s="62">
        <f t="shared" si="88"/>
        <v>0</v>
      </c>
      <c r="P1062" s="61">
        <f t="shared" si="92"/>
        <v>3854</v>
      </c>
      <c r="Q1062" s="62">
        <f t="shared" si="89"/>
        <v>0</v>
      </c>
    </row>
    <row r="1063" spans="1:17">
      <c r="A1063" s="327">
        <v>0</v>
      </c>
      <c r="B1063" s="26">
        <v>17780</v>
      </c>
      <c r="C1063" s="348" t="s">
        <v>3940</v>
      </c>
      <c r="D1063" s="349"/>
      <c r="E1063" s="349"/>
      <c r="F1063" s="349"/>
      <c r="G1063" s="349"/>
      <c r="H1063" s="349"/>
      <c r="I1063" s="349"/>
      <c r="J1063" s="350"/>
      <c r="K1063" s="17">
        <v>117</v>
      </c>
      <c r="L1063" s="17">
        <f t="shared" si="90"/>
        <v>12285</v>
      </c>
      <c r="M1063" s="61"/>
      <c r="N1063" s="61">
        <f t="shared" si="91"/>
        <v>117</v>
      </c>
      <c r="O1063" s="62">
        <f t="shared" si="88"/>
        <v>0</v>
      </c>
      <c r="P1063" s="61">
        <f t="shared" si="92"/>
        <v>12285</v>
      </c>
      <c r="Q1063" s="62">
        <f t="shared" si="89"/>
        <v>0</v>
      </c>
    </row>
    <row r="1064" spans="1:17">
      <c r="A1064" s="327">
        <v>0</v>
      </c>
      <c r="B1064" s="26">
        <v>17814</v>
      </c>
      <c r="C1064" s="348" t="s">
        <v>3941</v>
      </c>
      <c r="D1064" s="349"/>
      <c r="E1064" s="349"/>
      <c r="F1064" s="349"/>
      <c r="G1064" s="349"/>
      <c r="H1064" s="349"/>
      <c r="I1064" s="349"/>
      <c r="J1064" s="350"/>
      <c r="K1064" s="17">
        <v>1337</v>
      </c>
      <c r="L1064" s="17">
        <f t="shared" si="90"/>
        <v>140385</v>
      </c>
      <c r="M1064" s="61"/>
      <c r="N1064" s="61">
        <f t="shared" si="91"/>
        <v>1337</v>
      </c>
      <c r="O1064" s="62">
        <f t="shared" si="88"/>
        <v>0</v>
      </c>
      <c r="P1064" s="61">
        <f t="shared" si="92"/>
        <v>140385</v>
      </c>
      <c r="Q1064" s="62">
        <f t="shared" si="89"/>
        <v>0</v>
      </c>
    </row>
    <row r="1065" spans="1:17">
      <c r="A1065" s="327">
        <v>0</v>
      </c>
      <c r="B1065" s="26">
        <v>18648</v>
      </c>
      <c r="C1065" s="348" t="s">
        <v>3942</v>
      </c>
      <c r="D1065" s="349"/>
      <c r="E1065" s="349"/>
      <c r="F1065" s="349"/>
      <c r="G1065" s="349"/>
      <c r="H1065" s="349"/>
      <c r="I1065" s="349"/>
      <c r="J1065" s="350"/>
      <c r="K1065" s="17">
        <v>94</v>
      </c>
      <c r="L1065" s="17">
        <f t="shared" si="90"/>
        <v>9870</v>
      </c>
      <c r="M1065" s="61"/>
      <c r="N1065" s="61">
        <f t="shared" si="91"/>
        <v>94</v>
      </c>
      <c r="O1065" s="62">
        <f t="shared" si="88"/>
        <v>0</v>
      </c>
      <c r="P1065" s="61">
        <f t="shared" si="92"/>
        <v>9870</v>
      </c>
      <c r="Q1065" s="62">
        <f t="shared" si="89"/>
        <v>0</v>
      </c>
    </row>
    <row r="1066" spans="1:17">
      <c r="A1066" s="327">
        <v>0</v>
      </c>
      <c r="B1066" s="26">
        <v>28209</v>
      </c>
      <c r="C1066" s="348" t="s">
        <v>3943</v>
      </c>
      <c r="D1066" s="349"/>
      <c r="E1066" s="349"/>
      <c r="F1066" s="349"/>
      <c r="G1066" s="349"/>
      <c r="H1066" s="349"/>
      <c r="I1066" s="349"/>
      <c r="J1066" s="350"/>
      <c r="K1066" s="17">
        <v>134</v>
      </c>
      <c r="L1066" s="17">
        <f t="shared" si="90"/>
        <v>14070</v>
      </c>
      <c r="M1066" s="61"/>
      <c r="N1066" s="61">
        <f t="shared" si="91"/>
        <v>134</v>
      </c>
      <c r="O1066" s="62">
        <f t="shared" si="88"/>
        <v>0</v>
      </c>
      <c r="P1066" s="61">
        <f t="shared" si="92"/>
        <v>14070</v>
      </c>
      <c r="Q1066" s="62">
        <f t="shared" si="89"/>
        <v>0</v>
      </c>
    </row>
    <row r="1067" spans="1:17">
      <c r="A1067" s="327">
        <v>0</v>
      </c>
      <c r="B1067" s="26">
        <v>38042</v>
      </c>
      <c r="C1067" s="348" t="s">
        <v>3944</v>
      </c>
      <c r="D1067" s="349"/>
      <c r="E1067" s="349"/>
      <c r="F1067" s="349"/>
      <c r="G1067" s="349"/>
      <c r="H1067" s="349"/>
      <c r="I1067" s="349"/>
      <c r="J1067" s="350"/>
      <c r="K1067" s="290">
        <v>40.799999999999997</v>
      </c>
      <c r="L1067" s="17">
        <f t="shared" si="90"/>
        <v>4284</v>
      </c>
      <c r="M1067" s="61"/>
      <c r="N1067" s="61">
        <f t="shared" si="91"/>
        <v>40.799999999999997</v>
      </c>
      <c r="O1067" s="62">
        <f t="shared" si="88"/>
        <v>0</v>
      </c>
      <c r="P1067" s="61">
        <f t="shared" si="92"/>
        <v>4284</v>
      </c>
      <c r="Q1067" s="62">
        <f t="shared" si="89"/>
        <v>0</v>
      </c>
    </row>
    <row r="1068" spans="1:17">
      <c r="A1068" s="327">
        <v>0</v>
      </c>
      <c r="B1068" s="26">
        <v>40683</v>
      </c>
      <c r="C1068" s="348" t="s">
        <v>3945</v>
      </c>
      <c r="D1068" s="349"/>
      <c r="E1068" s="349"/>
      <c r="F1068" s="349"/>
      <c r="G1068" s="349"/>
      <c r="H1068" s="349"/>
      <c r="I1068" s="349"/>
      <c r="J1068" s="350"/>
      <c r="K1068" s="17">
        <v>328</v>
      </c>
      <c r="L1068" s="17">
        <f t="shared" si="90"/>
        <v>34440</v>
      </c>
      <c r="M1068" s="61"/>
      <c r="N1068" s="61">
        <f t="shared" si="91"/>
        <v>328</v>
      </c>
      <c r="O1068" s="62">
        <f t="shared" si="88"/>
        <v>0</v>
      </c>
      <c r="P1068" s="61">
        <f t="shared" si="92"/>
        <v>34440</v>
      </c>
      <c r="Q1068" s="62">
        <f t="shared" si="89"/>
        <v>0</v>
      </c>
    </row>
    <row r="1069" spans="1:17">
      <c r="A1069" s="327">
        <v>0</v>
      </c>
      <c r="B1069" s="26">
        <v>40840</v>
      </c>
      <c r="C1069" s="348" t="s">
        <v>3946</v>
      </c>
      <c r="D1069" s="349"/>
      <c r="E1069" s="349"/>
      <c r="F1069" s="349"/>
      <c r="G1069" s="349"/>
      <c r="H1069" s="349"/>
      <c r="I1069" s="349"/>
      <c r="J1069" s="350"/>
      <c r="K1069" s="290">
        <v>78.5</v>
      </c>
      <c r="L1069" s="17">
        <f t="shared" si="90"/>
        <v>8243</v>
      </c>
      <c r="M1069" s="61"/>
      <c r="N1069" s="61">
        <f t="shared" si="91"/>
        <v>78.5</v>
      </c>
      <c r="O1069" s="62">
        <f t="shared" si="88"/>
        <v>0</v>
      </c>
      <c r="P1069" s="61">
        <f t="shared" si="92"/>
        <v>8243</v>
      </c>
      <c r="Q1069" s="62">
        <f t="shared" si="89"/>
        <v>0</v>
      </c>
    </row>
    <row r="1070" spans="1:17">
      <c r="A1070" s="327">
        <v>0</v>
      </c>
      <c r="B1070" s="26">
        <v>40907</v>
      </c>
      <c r="C1070" s="348" t="s">
        <v>3947</v>
      </c>
      <c r="D1070" s="349"/>
      <c r="E1070" s="349"/>
      <c r="F1070" s="349"/>
      <c r="G1070" s="349"/>
      <c r="H1070" s="349"/>
      <c r="I1070" s="349"/>
      <c r="J1070" s="350"/>
      <c r="K1070" s="290">
        <v>45</v>
      </c>
      <c r="L1070" s="17">
        <f t="shared" si="90"/>
        <v>4725</v>
      </c>
      <c r="M1070" s="61"/>
      <c r="N1070" s="61">
        <f t="shared" si="91"/>
        <v>45</v>
      </c>
      <c r="O1070" s="62">
        <f t="shared" si="88"/>
        <v>0</v>
      </c>
      <c r="P1070" s="61">
        <f t="shared" si="92"/>
        <v>4725</v>
      </c>
      <c r="Q1070" s="62">
        <f t="shared" si="89"/>
        <v>0</v>
      </c>
    </row>
    <row r="1071" spans="1:17">
      <c r="A1071" s="327">
        <v>0</v>
      </c>
      <c r="B1071" s="26">
        <v>40949</v>
      </c>
      <c r="C1071" s="348" t="s">
        <v>3948</v>
      </c>
      <c r="D1071" s="349"/>
      <c r="E1071" s="349"/>
      <c r="F1071" s="349"/>
      <c r="G1071" s="349"/>
      <c r="H1071" s="349"/>
      <c r="I1071" s="349"/>
      <c r="J1071" s="350"/>
      <c r="K1071" s="17">
        <v>437</v>
      </c>
      <c r="L1071" s="17">
        <f t="shared" si="90"/>
        <v>45885</v>
      </c>
      <c r="M1071" s="61"/>
      <c r="N1071" s="61">
        <f t="shared" si="91"/>
        <v>437</v>
      </c>
      <c r="O1071" s="62">
        <f t="shared" si="88"/>
        <v>0</v>
      </c>
      <c r="P1071" s="61">
        <f t="shared" si="92"/>
        <v>45885</v>
      </c>
      <c r="Q1071" s="62">
        <f t="shared" si="89"/>
        <v>0</v>
      </c>
    </row>
    <row r="1072" spans="1:17">
      <c r="A1072" s="327">
        <v>0</v>
      </c>
      <c r="B1072" s="26">
        <v>41715</v>
      </c>
      <c r="C1072" s="348" t="s">
        <v>3949</v>
      </c>
      <c r="D1072" s="349"/>
      <c r="E1072" s="349"/>
      <c r="F1072" s="349"/>
      <c r="G1072" s="349"/>
      <c r="H1072" s="349"/>
      <c r="I1072" s="349"/>
      <c r="J1072" s="350"/>
      <c r="K1072" s="17">
        <v>214</v>
      </c>
      <c r="L1072" s="17">
        <f t="shared" si="90"/>
        <v>22470</v>
      </c>
      <c r="M1072" s="61"/>
      <c r="N1072" s="61">
        <f t="shared" si="91"/>
        <v>214</v>
      </c>
      <c r="O1072" s="62">
        <f t="shared" si="88"/>
        <v>0</v>
      </c>
      <c r="P1072" s="61">
        <f t="shared" si="92"/>
        <v>22470</v>
      </c>
      <c r="Q1072" s="62">
        <f t="shared" si="89"/>
        <v>0</v>
      </c>
    </row>
    <row r="1073" spans="1:17">
      <c r="A1073" s="327">
        <v>0</v>
      </c>
      <c r="B1073" s="26">
        <v>45864</v>
      </c>
      <c r="C1073" s="348" t="s">
        <v>3950</v>
      </c>
      <c r="D1073" s="349"/>
      <c r="E1073" s="349"/>
      <c r="F1073" s="349"/>
      <c r="G1073" s="349"/>
      <c r="H1073" s="349"/>
      <c r="I1073" s="349"/>
      <c r="J1073" s="350"/>
      <c r="K1073" s="17">
        <v>340</v>
      </c>
      <c r="L1073" s="17">
        <f t="shared" si="90"/>
        <v>35700</v>
      </c>
      <c r="M1073" s="61"/>
      <c r="N1073" s="61">
        <f t="shared" si="91"/>
        <v>340</v>
      </c>
      <c r="O1073" s="62">
        <f t="shared" si="88"/>
        <v>0</v>
      </c>
      <c r="P1073" s="61">
        <f t="shared" si="92"/>
        <v>35700</v>
      </c>
      <c r="Q1073" s="62">
        <f t="shared" si="89"/>
        <v>0</v>
      </c>
    </row>
    <row r="1074" spans="1:17">
      <c r="A1074" s="327">
        <v>0</v>
      </c>
      <c r="B1074" s="26">
        <v>48330</v>
      </c>
      <c r="C1074" s="348" t="s">
        <v>3951</v>
      </c>
      <c r="D1074" s="349"/>
      <c r="E1074" s="349"/>
      <c r="F1074" s="349"/>
      <c r="G1074" s="349"/>
      <c r="H1074" s="349"/>
      <c r="I1074" s="349"/>
      <c r="J1074" s="350"/>
      <c r="K1074" s="17">
        <v>152</v>
      </c>
      <c r="L1074" s="17">
        <f t="shared" si="90"/>
        <v>15960</v>
      </c>
      <c r="M1074" s="61"/>
      <c r="N1074" s="61">
        <f t="shared" si="91"/>
        <v>152</v>
      </c>
      <c r="O1074" s="62">
        <f t="shared" si="88"/>
        <v>0</v>
      </c>
      <c r="P1074" s="61">
        <f t="shared" si="92"/>
        <v>15960</v>
      </c>
      <c r="Q1074" s="62">
        <f t="shared" si="89"/>
        <v>0</v>
      </c>
    </row>
    <row r="1075" spans="1:17">
      <c r="A1075" s="327">
        <v>0</v>
      </c>
      <c r="B1075" s="26">
        <v>77636</v>
      </c>
      <c r="C1075" s="348" t="s">
        <v>3952</v>
      </c>
      <c r="D1075" s="349"/>
      <c r="E1075" s="349"/>
      <c r="F1075" s="349"/>
      <c r="G1075" s="349"/>
      <c r="H1075" s="349"/>
      <c r="I1075" s="349"/>
      <c r="J1075" s="350"/>
      <c r="K1075" s="17">
        <v>1235</v>
      </c>
      <c r="L1075" s="17">
        <f t="shared" si="90"/>
        <v>129675</v>
      </c>
      <c r="M1075" s="61"/>
      <c r="N1075" s="61">
        <f t="shared" si="91"/>
        <v>1235</v>
      </c>
      <c r="O1075" s="62">
        <f t="shared" si="88"/>
        <v>0</v>
      </c>
      <c r="P1075" s="61">
        <f t="shared" si="92"/>
        <v>129675</v>
      </c>
      <c r="Q1075" s="62">
        <f t="shared" si="89"/>
        <v>0</v>
      </c>
    </row>
    <row r="1076" spans="1:17" ht="12.75" customHeight="1" thickBot="1">
      <c r="A1076" s="327">
        <v>0</v>
      </c>
      <c r="B1076" s="26">
        <v>134098</v>
      </c>
      <c r="C1076" s="348" t="s">
        <v>3957</v>
      </c>
      <c r="D1076" s="349"/>
      <c r="E1076" s="349"/>
      <c r="F1076" s="349"/>
      <c r="G1076" s="349"/>
      <c r="H1076" s="349"/>
      <c r="I1076" s="349"/>
      <c r="J1076" s="350"/>
      <c r="K1076" s="290">
        <v>17.7</v>
      </c>
      <c r="L1076" s="17">
        <f t="shared" si="90"/>
        <v>1859</v>
      </c>
      <c r="M1076" s="61"/>
      <c r="N1076" s="61">
        <f t="shared" si="91"/>
        <v>17.7</v>
      </c>
      <c r="O1076" s="62">
        <f t="shared" si="88"/>
        <v>0</v>
      </c>
      <c r="P1076" s="61">
        <f t="shared" si="92"/>
        <v>1859</v>
      </c>
      <c r="Q1076" s="62">
        <f t="shared" si="89"/>
        <v>0</v>
      </c>
    </row>
    <row r="1077" spans="1:17" ht="12" customHeight="1">
      <c r="A1077" s="327"/>
      <c r="B1077" s="351" t="s">
        <v>3959</v>
      </c>
      <c r="C1077" s="351" t="s">
        <v>3959</v>
      </c>
      <c r="D1077" s="351"/>
      <c r="E1077" s="351"/>
      <c r="F1077" s="351"/>
      <c r="G1077" s="351"/>
      <c r="H1077" s="351"/>
      <c r="I1077" s="351"/>
      <c r="J1077" s="351"/>
      <c r="K1077" s="352">
        <v>0</v>
      </c>
      <c r="L1077" s="291"/>
      <c r="M1077" s="61"/>
      <c r="N1077" s="61"/>
      <c r="O1077" s="62"/>
      <c r="P1077" s="61"/>
      <c r="Q1077" s="62"/>
    </row>
    <row r="1078" spans="1:17">
      <c r="A1078" s="327">
        <v>0</v>
      </c>
      <c r="B1078" s="26">
        <v>7757</v>
      </c>
      <c r="C1078" s="348" t="s">
        <v>3960</v>
      </c>
      <c r="D1078" s="349"/>
      <c r="E1078" s="349"/>
      <c r="F1078" s="349"/>
      <c r="G1078" s="349"/>
      <c r="H1078" s="349"/>
      <c r="I1078" s="349"/>
      <c r="J1078" s="350"/>
      <c r="K1078" s="116">
        <v>9.73</v>
      </c>
      <c r="L1078" s="17">
        <f t="shared" ref="L1078:L1109" si="93">ROUND(K1078*Курс_EUR,0)</f>
        <v>1022</v>
      </c>
      <c r="M1078" s="61"/>
      <c r="N1078" s="61">
        <f t="shared" ref="N1078:N1109" si="94">K1078*(1-Скидка_SATA)</f>
        <v>9.73</v>
      </c>
      <c r="O1078" s="62">
        <f t="shared" si="88"/>
        <v>0</v>
      </c>
      <c r="P1078" s="61">
        <f t="shared" ref="P1078:P1109" si="95">L1078*(1-Скидка_SATA)</f>
        <v>1022</v>
      </c>
      <c r="Q1078" s="62">
        <f t="shared" si="89"/>
        <v>0</v>
      </c>
    </row>
    <row r="1079" spans="1:17">
      <c r="A1079" s="327">
        <v>0</v>
      </c>
      <c r="B1079" s="26">
        <v>9050</v>
      </c>
      <c r="C1079" s="348" t="s">
        <v>3961</v>
      </c>
      <c r="D1079" s="349"/>
      <c r="E1079" s="349"/>
      <c r="F1079" s="349"/>
      <c r="G1079" s="349"/>
      <c r="H1079" s="349"/>
      <c r="I1079" s="349"/>
      <c r="J1079" s="350"/>
      <c r="K1079" s="290">
        <v>32.799999999999997</v>
      </c>
      <c r="L1079" s="17">
        <f t="shared" si="93"/>
        <v>3444</v>
      </c>
      <c r="M1079" s="61"/>
      <c r="N1079" s="61">
        <f t="shared" si="94"/>
        <v>32.799999999999997</v>
      </c>
      <c r="O1079" s="62">
        <f t="shared" si="88"/>
        <v>0</v>
      </c>
      <c r="P1079" s="61">
        <f t="shared" si="95"/>
        <v>3444</v>
      </c>
      <c r="Q1079" s="62">
        <f t="shared" si="89"/>
        <v>0</v>
      </c>
    </row>
    <row r="1080" spans="1:17">
      <c r="A1080" s="327">
        <v>0</v>
      </c>
      <c r="B1080" s="26">
        <v>9654</v>
      </c>
      <c r="C1080" s="348" t="s">
        <v>3962</v>
      </c>
      <c r="D1080" s="349"/>
      <c r="E1080" s="349"/>
      <c r="F1080" s="349"/>
      <c r="G1080" s="349"/>
      <c r="H1080" s="349"/>
      <c r="I1080" s="349"/>
      <c r="J1080" s="350"/>
      <c r="K1080" s="290">
        <v>32.799999999999997</v>
      </c>
      <c r="L1080" s="17">
        <f t="shared" si="93"/>
        <v>3444</v>
      </c>
      <c r="M1080" s="61"/>
      <c r="N1080" s="61">
        <f t="shared" si="94"/>
        <v>32.799999999999997</v>
      </c>
      <c r="O1080" s="62">
        <f t="shared" si="88"/>
        <v>0</v>
      </c>
      <c r="P1080" s="61">
        <f t="shared" si="95"/>
        <v>3444</v>
      </c>
      <c r="Q1080" s="62">
        <f t="shared" si="89"/>
        <v>0</v>
      </c>
    </row>
    <row r="1081" spans="1:17">
      <c r="A1081" s="327">
        <v>0</v>
      </c>
      <c r="B1081" s="26">
        <v>96875</v>
      </c>
      <c r="C1081" s="348" t="s">
        <v>3989</v>
      </c>
      <c r="D1081" s="349"/>
      <c r="E1081" s="349"/>
      <c r="F1081" s="349"/>
      <c r="G1081" s="349"/>
      <c r="H1081" s="349"/>
      <c r="I1081" s="349"/>
      <c r="J1081" s="350"/>
      <c r="K1081" s="116">
        <v>1.46</v>
      </c>
      <c r="L1081" s="17">
        <f t="shared" si="93"/>
        <v>153</v>
      </c>
      <c r="M1081" s="61"/>
      <c r="N1081" s="61">
        <f t="shared" si="94"/>
        <v>1.46</v>
      </c>
      <c r="O1081" s="62">
        <f t="shared" si="88"/>
        <v>0</v>
      </c>
      <c r="P1081" s="61">
        <f t="shared" si="95"/>
        <v>153</v>
      </c>
      <c r="Q1081" s="62">
        <f t="shared" si="89"/>
        <v>0</v>
      </c>
    </row>
    <row r="1082" spans="1:17">
      <c r="A1082" s="327">
        <v>0</v>
      </c>
      <c r="B1082" s="26">
        <v>6981</v>
      </c>
      <c r="C1082" s="348" t="s">
        <v>3990</v>
      </c>
      <c r="D1082" s="349"/>
      <c r="E1082" s="349"/>
      <c r="F1082" s="349"/>
      <c r="G1082" s="349"/>
      <c r="H1082" s="349"/>
      <c r="I1082" s="349"/>
      <c r="J1082" s="350"/>
      <c r="K1082" s="290">
        <v>57.5</v>
      </c>
      <c r="L1082" s="17">
        <f t="shared" si="93"/>
        <v>6038</v>
      </c>
      <c r="M1082" s="61"/>
      <c r="N1082" s="61">
        <f t="shared" si="94"/>
        <v>57.5</v>
      </c>
      <c r="O1082" s="62">
        <f t="shared" si="88"/>
        <v>0</v>
      </c>
      <c r="P1082" s="61">
        <f t="shared" si="95"/>
        <v>6038</v>
      </c>
      <c r="Q1082" s="62">
        <f t="shared" si="89"/>
        <v>0</v>
      </c>
    </row>
    <row r="1083" spans="1:17">
      <c r="A1083" s="327">
        <v>0</v>
      </c>
      <c r="B1083" s="26">
        <v>7237</v>
      </c>
      <c r="C1083" s="348" t="s">
        <v>3991</v>
      </c>
      <c r="D1083" s="349"/>
      <c r="E1083" s="349"/>
      <c r="F1083" s="349"/>
      <c r="G1083" s="349"/>
      <c r="H1083" s="349"/>
      <c r="I1083" s="349"/>
      <c r="J1083" s="350"/>
      <c r="K1083" s="17">
        <v>114</v>
      </c>
      <c r="L1083" s="17">
        <f t="shared" si="93"/>
        <v>11970</v>
      </c>
      <c r="M1083" s="61"/>
      <c r="N1083" s="61">
        <f t="shared" si="94"/>
        <v>114</v>
      </c>
      <c r="O1083" s="62">
        <f t="shared" si="88"/>
        <v>0</v>
      </c>
      <c r="P1083" s="61">
        <f t="shared" si="95"/>
        <v>11970</v>
      </c>
      <c r="Q1083" s="62">
        <f t="shared" si="89"/>
        <v>0</v>
      </c>
    </row>
    <row r="1084" spans="1:17">
      <c r="A1084" s="327">
        <v>0</v>
      </c>
      <c r="B1084" s="26">
        <v>8359</v>
      </c>
      <c r="C1084" s="348" t="s">
        <v>3992</v>
      </c>
      <c r="D1084" s="349"/>
      <c r="E1084" s="349"/>
      <c r="F1084" s="349"/>
      <c r="G1084" s="349"/>
      <c r="H1084" s="349"/>
      <c r="I1084" s="349"/>
      <c r="J1084" s="350"/>
      <c r="K1084" s="290">
        <v>50.4</v>
      </c>
      <c r="L1084" s="17">
        <f t="shared" si="93"/>
        <v>5292</v>
      </c>
      <c r="M1084" s="61"/>
      <c r="N1084" s="61">
        <f t="shared" si="94"/>
        <v>50.4</v>
      </c>
      <c r="O1084" s="62">
        <f t="shared" si="88"/>
        <v>0</v>
      </c>
      <c r="P1084" s="61">
        <f t="shared" si="95"/>
        <v>5292</v>
      </c>
      <c r="Q1084" s="62">
        <f t="shared" si="89"/>
        <v>0</v>
      </c>
    </row>
    <row r="1085" spans="1:17">
      <c r="A1085" s="327">
        <v>0</v>
      </c>
      <c r="B1085" s="26">
        <v>13508</v>
      </c>
      <c r="C1085" s="348" t="s">
        <v>3993</v>
      </c>
      <c r="D1085" s="349"/>
      <c r="E1085" s="349"/>
      <c r="F1085" s="349"/>
      <c r="G1085" s="349"/>
      <c r="H1085" s="349"/>
      <c r="I1085" s="349"/>
      <c r="J1085" s="350"/>
      <c r="K1085" s="116">
        <v>13.39</v>
      </c>
      <c r="L1085" s="17">
        <f t="shared" si="93"/>
        <v>1406</v>
      </c>
      <c r="M1085" s="61"/>
      <c r="N1085" s="61">
        <f t="shared" si="94"/>
        <v>13.39</v>
      </c>
      <c r="O1085" s="62">
        <f t="shared" si="88"/>
        <v>0</v>
      </c>
      <c r="P1085" s="61">
        <f t="shared" si="95"/>
        <v>1406</v>
      </c>
      <c r="Q1085" s="62">
        <f t="shared" si="89"/>
        <v>0</v>
      </c>
    </row>
    <row r="1086" spans="1:17">
      <c r="A1086" s="327">
        <v>0</v>
      </c>
      <c r="B1086" s="26">
        <v>13524</v>
      </c>
      <c r="C1086" s="348" t="s">
        <v>4232</v>
      </c>
      <c r="D1086" s="349"/>
      <c r="E1086" s="349"/>
      <c r="F1086" s="349"/>
      <c r="G1086" s="349"/>
      <c r="H1086" s="349"/>
      <c r="I1086" s="349"/>
      <c r="J1086" s="350"/>
      <c r="K1086" s="116">
        <v>11.42</v>
      </c>
      <c r="L1086" s="17">
        <f t="shared" si="93"/>
        <v>1199</v>
      </c>
      <c r="M1086" s="61"/>
      <c r="N1086" s="61">
        <f t="shared" si="94"/>
        <v>11.42</v>
      </c>
      <c r="O1086" s="62">
        <f t="shared" si="88"/>
        <v>0</v>
      </c>
      <c r="P1086" s="61">
        <f t="shared" si="95"/>
        <v>1199</v>
      </c>
      <c r="Q1086" s="62">
        <f t="shared" si="89"/>
        <v>0</v>
      </c>
    </row>
    <row r="1087" spans="1:17">
      <c r="A1087" s="327">
        <v>0</v>
      </c>
      <c r="B1087" s="26">
        <v>13557</v>
      </c>
      <c r="C1087" s="348" t="s">
        <v>3994</v>
      </c>
      <c r="D1087" s="349"/>
      <c r="E1087" s="349"/>
      <c r="F1087" s="349"/>
      <c r="G1087" s="349"/>
      <c r="H1087" s="349"/>
      <c r="I1087" s="349"/>
      <c r="J1087" s="350"/>
      <c r="K1087" s="116">
        <v>9.59</v>
      </c>
      <c r="L1087" s="17">
        <f t="shared" si="93"/>
        <v>1007</v>
      </c>
      <c r="M1087" s="61"/>
      <c r="N1087" s="61">
        <f t="shared" si="94"/>
        <v>9.59</v>
      </c>
      <c r="O1087" s="62">
        <f t="shared" si="88"/>
        <v>0</v>
      </c>
      <c r="P1087" s="61">
        <f t="shared" si="95"/>
        <v>1007</v>
      </c>
      <c r="Q1087" s="62">
        <f t="shared" si="89"/>
        <v>0</v>
      </c>
    </row>
    <row r="1088" spans="1:17">
      <c r="A1088" s="327">
        <v>0</v>
      </c>
      <c r="B1088" s="26">
        <v>13581</v>
      </c>
      <c r="C1088" s="348" t="s">
        <v>3995</v>
      </c>
      <c r="D1088" s="349"/>
      <c r="E1088" s="349"/>
      <c r="F1088" s="349"/>
      <c r="G1088" s="349"/>
      <c r="H1088" s="349"/>
      <c r="I1088" s="349"/>
      <c r="J1088" s="350"/>
      <c r="K1088" s="290">
        <v>27.4</v>
      </c>
      <c r="L1088" s="17">
        <f t="shared" si="93"/>
        <v>2877</v>
      </c>
      <c r="M1088" s="61"/>
      <c r="N1088" s="61">
        <f t="shared" si="94"/>
        <v>27.4</v>
      </c>
      <c r="O1088" s="62">
        <f t="shared" si="88"/>
        <v>0</v>
      </c>
      <c r="P1088" s="61">
        <f t="shared" si="95"/>
        <v>2877</v>
      </c>
      <c r="Q1088" s="62">
        <f t="shared" si="89"/>
        <v>0</v>
      </c>
    </row>
    <row r="1089" spans="1:17">
      <c r="A1089" s="327">
        <v>0</v>
      </c>
      <c r="B1089" s="26">
        <v>13599</v>
      </c>
      <c r="C1089" s="348" t="s">
        <v>3996</v>
      </c>
      <c r="D1089" s="349"/>
      <c r="E1089" s="349"/>
      <c r="F1089" s="349"/>
      <c r="G1089" s="349"/>
      <c r="H1089" s="349"/>
      <c r="I1089" s="349"/>
      <c r="J1089" s="350"/>
      <c r="K1089" s="290">
        <v>27.4</v>
      </c>
      <c r="L1089" s="17">
        <f t="shared" si="93"/>
        <v>2877</v>
      </c>
      <c r="M1089" s="61"/>
      <c r="N1089" s="61">
        <f t="shared" si="94"/>
        <v>27.4</v>
      </c>
      <c r="O1089" s="62">
        <f t="shared" si="88"/>
        <v>0</v>
      </c>
      <c r="P1089" s="61">
        <f t="shared" si="95"/>
        <v>2877</v>
      </c>
      <c r="Q1089" s="62">
        <f t="shared" si="89"/>
        <v>0</v>
      </c>
    </row>
    <row r="1090" spans="1:17">
      <c r="A1090" s="327">
        <v>0</v>
      </c>
      <c r="B1090" s="26">
        <v>13623</v>
      </c>
      <c r="C1090" s="348" t="s">
        <v>3997</v>
      </c>
      <c r="D1090" s="349"/>
      <c r="E1090" s="349"/>
      <c r="F1090" s="349"/>
      <c r="G1090" s="349"/>
      <c r="H1090" s="349"/>
      <c r="I1090" s="349"/>
      <c r="J1090" s="350"/>
      <c r="K1090" s="290">
        <v>28.9</v>
      </c>
      <c r="L1090" s="17">
        <f t="shared" si="93"/>
        <v>3035</v>
      </c>
      <c r="M1090" s="61"/>
      <c r="N1090" s="61">
        <f t="shared" si="94"/>
        <v>28.9</v>
      </c>
      <c r="O1090" s="62">
        <f t="shared" si="88"/>
        <v>0</v>
      </c>
      <c r="P1090" s="61">
        <f t="shared" si="95"/>
        <v>3035</v>
      </c>
      <c r="Q1090" s="62">
        <f t="shared" si="89"/>
        <v>0</v>
      </c>
    </row>
    <row r="1091" spans="1:17">
      <c r="A1091" s="327">
        <v>0</v>
      </c>
      <c r="B1091" s="26">
        <v>13631</v>
      </c>
      <c r="C1091" s="348" t="s">
        <v>3998</v>
      </c>
      <c r="D1091" s="349"/>
      <c r="E1091" s="349"/>
      <c r="F1091" s="349"/>
      <c r="G1091" s="349"/>
      <c r="H1091" s="349"/>
      <c r="I1091" s="349"/>
      <c r="J1091" s="350"/>
      <c r="K1091" s="290">
        <v>57</v>
      </c>
      <c r="L1091" s="17">
        <f t="shared" si="93"/>
        <v>5985</v>
      </c>
      <c r="M1091" s="61"/>
      <c r="N1091" s="61">
        <f t="shared" si="94"/>
        <v>57</v>
      </c>
      <c r="O1091" s="62">
        <f t="shared" si="88"/>
        <v>0</v>
      </c>
      <c r="P1091" s="61">
        <f t="shared" si="95"/>
        <v>5985</v>
      </c>
      <c r="Q1091" s="62">
        <f t="shared" si="89"/>
        <v>0</v>
      </c>
    </row>
    <row r="1092" spans="1:17">
      <c r="A1092" s="327">
        <v>0</v>
      </c>
      <c r="B1092" s="26">
        <v>13649</v>
      </c>
      <c r="C1092" s="348" t="s">
        <v>3999</v>
      </c>
      <c r="D1092" s="349"/>
      <c r="E1092" s="349"/>
      <c r="F1092" s="349"/>
      <c r="G1092" s="349"/>
      <c r="H1092" s="349"/>
      <c r="I1092" s="349"/>
      <c r="J1092" s="350"/>
      <c r="K1092" s="290">
        <v>28.9</v>
      </c>
      <c r="L1092" s="17">
        <f t="shared" si="93"/>
        <v>3035</v>
      </c>
      <c r="M1092" s="61"/>
      <c r="N1092" s="61">
        <f t="shared" si="94"/>
        <v>28.9</v>
      </c>
      <c r="O1092" s="62">
        <f t="shared" si="88"/>
        <v>0</v>
      </c>
      <c r="P1092" s="61">
        <f t="shared" si="95"/>
        <v>3035</v>
      </c>
      <c r="Q1092" s="62">
        <f t="shared" si="89"/>
        <v>0</v>
      </c>
    </row>
    <row r="1093" spans="1:17">
      <c r="A1093" s="327">
        <v>0</v>
      </c>
      <c r="B1093" s="26">
        <v>16162</v>
      </c>
      <c r="C1093" s="348" t="s">
        <v>4000</v>
      </c>
      <c r="D1093" s="349"/>
      <c r="E1093" s="349"/>
      <c r="F1093" s="349"/>
      <c r="G1093" s="349"/>
      <c r="H1093" s="349"/>
      <c r="I1093" s="349"/>
      <c r="J1093" s="350"/>
      <c r="K1093" s="290">
        <v>51.8</v>
      </c>
      <c r="L1093" s="17">
        <f t="shared" si="93"/>
        <v>5439</v>
      </c>
      <c r="M1093" s="61"/>
      <c r="N1093" s="61">
        <f t="shared" si="94"/>
        <v>51.8</v>
      </c>
      <c r="O1093" s="62">
        <f t="shared" si="88"/>
        <v>0</v>
      </c>
      <c r="P1093" s="61">
        <f t="shared" si="95"/>
        <v>5439</v>
      </c>
      <c r="Q1093" s="62">
        <f t="shared" si="89"/>
        <v>0</v>
      </c>
    </row>
    <row r="1094" spans="1:17">
      <c r="A1094" s="327">
        <v>0</v>
      </c>
      <c r="B1094" s="26">
        <v>53942</v>
      </c>
      <c r="C1094" s="348" t="s">
        <v>4001</v>
      </c>
      <c r="D1094" s="349"/>
      <c r="E1094" s="349"/>
      <c r="F1094" s="349"/>
      <c r="G1094" s="349"/>
      <c r="H1094" s="349"/>
      <c r="I1094" s="349"/>
      <c r="J1094" s="350"/>
      <c r="K1094" s="116">
        <v>11.56</v>
      </c>
      <c r="L1094" s="17">
        <f t="shared" si="93"/>
        <v>1214</v>
      </c>
      <c r="M1094" s="61"/>
      <c r="N1094" s="61">
        <f t="shared" si="94"/>
        <v>11.56</v>
      </c>
      <c r="O1094" s="62">
        <f t="shared" si="88"/>
        <v>0</v>
      </c>
      <c r="P1094" s="61">
        <f t="shared" si="95"/>
        <v>1214</v>
      </c>
      <c r="Q1094" s="62">
        <f t="shared" si="89"/>
        <v>0</v>
      </c>
    </row>
    <row r="1095" spans="1:17">
      <c r="A1095" s="327">
        <v>0</v>
      </c>
      <c r="B1095" s="26">
        <v>99895</v>
      </c>
      <c r="C1095" s="348" t="s">
        <v>4002</v>
      </c>
      <c r="D1095" s="349"/>
      <c r="E1095" s="349"/>
      <c r="F1095" s="349"/>
      <c r="G1095" s="349"/>
      <c r="H1095" s="349"/>
      <c r="I1095" s="349"/>
      <c r="J1095" s="350"/>
      <c r="K1095" s="17">
        <v>85</v>
      </c>
      <c r="L1095" s="17">
        <f t="shared" si="93"/>
        <v>8925</v>
      </c>
      <c r="M1095" s="61"/>
      <c r="N1095" s="61">
        <f t="shared" si="94"/>
        <v>85</v>
      </c>
      <c r="O1095" s="62">
        <f t="shared" si="88"/>
        <v>0</v>
      </c>
      <c r="P1095" s="61">
        <f t="shared" si="95"/>
        <v>8925</v>
      </c>
      <c r="Q1095" s="62">
        <f t="shared" si="89"/>
        <v>0</v>
      </c>
    </row>
    <row r="1096" spans="1:17">
      <c r="A1096" s="327">
        <v>0</v>
      </c>
      <c r="B1096" s="26">
        <v>3988</v>
      </c>
      <c r="C1096" s="348" t="s">
        <v>4003</v>
      </c>
      <c r="D1096" s="349"/>
      <c r="E1096" s="349"/>
      <c r="F1096" s="349"/>
      <c r="G1096" s="349"/>
      <c r="H1096" s="349"/>
      <c r="I1096" s="349"/>
      <c r="J1096" s="350"/>
      <c r="K1096" s="290">
        <v>38.1</v>
      </c>
      <c r="L1096" s="17">
        <f t="shared" si="93"/>
        <v>4001</v>
      </c>
      <c r="M1096" s="61"/>
      <c r="N1096" s="61">
        <f t="shared" si="94"/>
        <v>38.1</v>
      </c>
      <c r="O1096" s="62">
        <f t="shared" si="88"/>
        <v>0</v>
      </c>
      <c r="P1096" s="61">
        <f t="shared" si="95"/>
        <v>4001</v>
      </c>
      <c r="Q1096" s="62">
        <f t="shared" si="89"/>
        <v>0</v>
      </c>
    </row>
    <row r="1097" spans="1:17">
      <c r="A1097" s="327">
        <v>0</v>
      </c>
      <c r="B1097" s="26">
        <v>76018</v>
      </c>
      <c r="C1097" s="348" t="s">
        <v>4004</v>
      </c>
      <c r="D1097" s="349"/>
      <c r="E1097" s="349"/>
      <c r="F1097" s="349"/>
      <c r="G1097" s="349"/>
      <c r="H1097" s="349"/>
      <c r="I1097" s="349"/>
      <c r="J1097" s="350"/>
      <c r="K1097" s="17">
        <v>320</v>
      </c>
      <c r="L1097" s="17">
        <f t="shared" si="93"/>
        <v>33600</v>
      </c>
      <c r="M1097" s="61"/>
      <c r="N1097" s="61">
        <f t="shared" si="94"/>
        <v>320</v>
      </c>
      <c r="O1097" s="62">
        <f t="shared" si="88"/>
        <v>0</v>
      </c>
      <c r="P1097" s="61">
        <f t="shared" si="95"/>
        <v>33600</v>
      </c>
      <c r="Q1097" s="62">
        <f t="shared" si="89"/>
        <v>0</v>
      </c>
    </row>
    <row r="1098" spans="1:17">
      <c r="A1098" s="327">
        <v>0</v>
      </c>
      <c r="B1098" s="26">
        <v>76026</v>
      </c>
      <c r="C1098" s="348" t="s">
        <v>4005</v>
      </c>
      <c r="D1098" s="349"/>
      <c r="E1098" s="349"/>
      <c r="F1098" s="349"/>
      <c r="G1098" s="349"/>
      <c r="H1098" s="349"/>
      <c r="I1098" s="349"/>
      <c r="J1098" s="350"/>
      <c r="K1098" s="17">
        <v>1407</v>
      </c>
      <c r="L1098" s="17">
        <f t="shared" si="93"/>
        <v>147735</v>
      </c>
      <c r="M1098" s="61"/>
      <c r="N1098" s="61">
        <f t="shared" si="94"/>
        <v>1407</v>
      </c>
      <c r="O1098" s="62">
        <f t="shared" si="88"/>
        <v>0</v>
      </c>
      <c r="P1098" s="61">
        <f t="shared" si="95"/>
        <v>147735</v>
      </c>
      <c r="Q1098" s="62">
        <f t="shared" si="89"/>
        <v>0</v>
      </c>
    </row>
    <row r="1099" spans="1:17">
      <c r="A1099" s="327">
        <v>0</v>
      </c>
      <c r="B1099" s="26">
        <v>38265</v>
      </c>
      <c r="C1099" s="348" t="s">
        <v>4006</v>
      </c>
      <c r="D1099" s="349"/>
      <c r="E1099" s="349"/>
      <c r="F1099" s="349"/>
      <c r="G1099" s="349"/>
      <c r="H1099" s="349"/>
      <c r="I1099" s="349"/>
      <c r="J1099" s="350"/>
      <c r="K1099" s="17">
        <v>197</v>
      </c>
      <c r="L1099" s="17">
        <f t="shared" si="93"/>
        <v>20685</v>
      </c>
      <c r="M1099" s="61"/>
      <c r="N1099" s="61">
        <f t="shared" si="94"/>
        <v>197</v>
      </c>
      <c r="O1099" s="62">
        <f t="shared" si="88"/>
        <v>0</v>
      </c>
      <c r="P1099" s="61">
        <f t="shared" si="95"/>
        <v>20685</v>
      </c>
      <c r="Q1099" s="62">
        <f t="shared" si="89"/>
        <v>0</v>
      </c>
    </row>
    <row r="1100" spans="1:17">
      <c r="A1100" s="327">
        <v>0</v>
      </c>
      <c r="B1100" s="26">
        <v>12260</v>
      </c>
      <c r="C1100" s="348" t="s">
        <v>4229</v>
      </c>
      <c r="D1100" s="349"/>
      <c r="E1100" s="349"/>
      <c r="F1100" s="349"/>
      <c r="G1100" s="349"/>
      <c r="H1100" s="349"/>
      <c r="I1100" s="349"/>
      <c r="J1100" s="350"/>
      <c r="K1100" s="17">
        <v>138</v>
      </c>
      <c r="L1100" s="17">
        <f t="shared" si="93"/>
        <v>14490</v>
      </c>
      <c r="M1100" s="61"/>
      <c r="N1100" s="61">
        <f t="shared" si="94"/>
        <v>138</v>
      </c>
      <c r="O1100" s="62">
        <f t="shared" si="88"/>
        <v>0</v>
      </c>
      <c r="P1100" s="61">
        <f t="shared" si="95"/>
        <v>14490</v>
      </c>
      <c r="Q1100" s="62">
        <f t="shared" si="89"/>
        <v>0</v>
      </c>
    </row>
    <row r="1101" spans="1:17">
      <c r="A1101" s="327">
        <v>0</v>
      </c>
      <c r="B1101" s="26">
        <v>9845</v>
      </c>
      <c r="C1101" s="348" t="s">
        <v>4007</v>
      </c>
      <c r="D1101" s="349"/>
      <c r="E1101" s="349"/>
      <c r="F1101" s="349"/>
      <c r="G1101" s="349"/>
      <c r="H1101" s="349"/>
      <c r="I1101" s="349"/>
      <c r="J1101" s="350"/>
      <c r="K1101" s="17">
        <v>145</v>
      </c>
      <c r="L1101" s="17">
        <f t="shared" si="93"/>
        <v>15225</v>
      </c>
      <c r="M1101" s="61"/>
      <c r="N1101" s="61">
        <f t="shared" si="94"/>
        <v>145</v>
      </c>
      <c r="O1101" s="62">
        <f t="shared" si="88"/>
        <v>0</v>
      </c>
      <c r="P1101" s="61">
        <f t="shared" si="95"/>
        <v>15225</v>
      </c>
      <c r="Q1101" s="62">
        <f t="shared" si="89"/>
        <v>0</v>
      </c>
    </row>
    <row r="1102" spans="1:17">
      <c r="A1102" s="327">
        <v>0</v>
      </c>
      <c r="B1102" s="26">
        <v>9852</v>
      </c>
      <c r="C1102" s="348" t="s">
        <v>4008</v>
      </c>
      <c r="D1102" s="349"/>
      <c r="E1102" s="349"/>
      <c r="F1102" s="349"/>
      <c r="G1102" s="349"/>
      <c r="H1102" s="349"/>
      <c r="I1102" s="349"/>
      <c r="J1102" s="350"/>
      <c r="K1102" s="290">
        <v>55.3</v>
      </c>
      <c r="L1102" s="17">
        <f t="shared" si="93"/>
        <v>5807</v>
      </c>
      <c r="M1102" s="61"/>
      <c r="N1102" s="61">
        <f t="shared" si="94"/>
        <v>55.3</v>
      </c>
      <c r="O1102" s="62">
        <f t="shared" si="88"/>
        <v>0</v>
      </c>
      <c r="P1102" s="61">
        <f t="shared" si="95"/>
        <v>5807</v>
      </c>
      <c r="Q1102" s="62">
        <f t="shared" si="89"/>
        <v>0</v>
      </c>
    </row>
    <row r="1103" spans="1:17">
      <c r="A1103" s="327">
        <v>0</v>
      </c>
      <c r="B1103" s="26">
        <v>9886</v>
      </c>
      <c r="C1103" s="348" t="s">
        <v>4009</v>
      </c>
      <c r="D1103" s="349"/>
      <c r="E1103" s="349"/>
      <c r="F1103" s="349"/>
      <c r="G1103" s="349"/>
      <c r="H1103" s="349"/>
      <c r="I1103" s="349"/>
      <c r="J1103" s="350"/>
      <c r="K1103" s="290">
        <v>38.299999999999997</v>
      </c>
      <c r="L1103" s="17">
        <f t="shared" si="93"/>
        <v>4022</v>
      </c>
      <c r="M1103" s="61"/>
      <c r="N1103" s="61">
        <f t="shared" si="94"/>
        <v>38.299999999999997</v>
      </c>
      <c r="O1103" s="62">
        <f t="shared" si="88"/>
        <v>0</v>
      </c>
      <c r="P1103" s="61">
        <f t="shared" si="95"/>
        <v>4022</v>
      </c>
      <c r="Q1103" s="62">
        <f t="shared" si="89"/>
        <v>0</v>
      </c>
    </row>
    <row r="1104" spans="1:17">
      <c r="A1104" s="327">
        <v>0</v>
      </c>
      <c r="B1104" s="26">
        <v>48173</v>
      </c>
      <c r="C1104" s="348" t="s">
        <v>4010</v>
      </c>
      <c r="D1104" s="349"/>
      <c r="E1104" s="349"/>
      <c r="F1104" s="349"/>
      <c r="G1104" s="349"/>
      <c r="H1104" s="349"/>
      <c r="I1104" s="349"/>
      <c r="J1104" s="350"/>
      <c r="K1104" s="290">
        <v>30</v>
      </c>
      <c r="L1104" s="17">
        <f t="shared" si="93"/>
        <v>3150</v>
      </c>
      <c r="M1104" s="61"/>
      <c r="N1104" s="61">
        <f t="shared" si="94"/>
        <v>30</v>
      </c>
      <c r="O1104" s="62">
        <f t="shared" si="88"/>
        <v>0</v>
      </c>
      <c r="P1104" s="61">
        <f t="shared" si="95"/>
        <v>3150</v>
      </c>
      <c r="Q1104" s="62">
        <f t="shared" si="89"/>
        <v>0</v>
      </c>
    </row>
    <row r="1105" spans="1:17">
      <c r="A1105" s="327">
        <v>0</v>
      </c>
      <c r="B1105" s="26">
        <v>4754</v>
      </c>
      <c r="C1105" s="348" t="s">
        <v>4011</v>
      </c>
      <c r="D1105" s="349"/>
      <c r="E1105" s="349"/>
      <c r="F1105" s="349"/>
      <c r="G1105" s="349"/>
      <c r="H1105" s="349"/>
      <c r="I1105" s="349"/>
      <c r="J1105" s="350"/>
      <c r="K1105" s="17">
        <v>235</v>
      </c>
      <c r="L1105" s="17">
        <f t="shared" si="93"/>
        <v>24675</v>
      </c>
      <c r="M1105" s="61"/>
      <c r="N1105" s="61">
        <f t="shared" si="94"/>
        <v>235</v>
      </c>
      <c r="O1105" s="62">
        <f t="shared" si="88"/>
        <v>0</v>
      </c>
      <c r="P1105" s="61">
        <f t="shared" si="95"/>
        <v>24675</v>
      </c>
      <c r="Q1105" s="62">
        <f t="shared" si="89"/>
        <v>0</v>
      </c>
    </row>
    <row r="1106" spans="1:17">
      <c r="A1106" s="327">
        <v>0</v>
      </c>
      <c r="B1106" s="26">
        <v>37655</v>
      </c>
      <c r="C1106" s="348" t="s">
        <v>4012</v>
      </c>
      <c r="D1106" s="349"/>
      <c r="E1106" s="349"/>
      <c r="F1106" s="349"/>
      <c r="G1106" s="349"/>
      <c r="H1106" s="349"/>
      <c r="I1106" s="349"/>
      <c r="J1106" s="350"/>
      <c r="K1106" s="17">
        <v>212</v>
      </c>
      <c r="L1106" s="17">
        <f t="shared" si="93"/>
        <v>22260</v>
      </c>
      <c r="M1106" s="61"/>
      <c r="N1106" s="61">
        <f t="shared" si="94"/>
        <v>212</v>
      </c>
      <c r="O1106" s="62">
        <f t="shared" si="88"/>
        <v>0</v>
      </c>
      <c r="P1106" s="61">
        <f t="shared" si="95"/>
        <v>22260</v>
      </c>
      <c r="Q1106" s="62">
        <f t="shared" si="89"/>
        <v>0</v>
      </c>
    </row>
    <row r="1107" spans="1:17">
      <c r="A1107" s="327">
        <v>0</v>
      </c>
      <c r="B1107" s="26">
        <v>9902</v>
      </c>
      <c r="C1107" s="348" t="s">
        <v>4013</v>
      </c>
      <c r="D1107" s="349"/>
      <c r="E1107" s="349"/>
      <c r="F1107" s="349"/>
      <c r="G1107" s="349"/>
      <c r="H1107" s="349"/>
      <c r="I1107" s="349"/>
      <c r="J1107" s="350"/>
      <c r="K1107" s="17">
        <v>204</v>
      </c>
      <c r="L1107" s="17">
        <f t="shared" si="93"/>
        <v>21420</v>
      </c>
      <c r="M1107" s="61"/>
      <c r="N1107" s="61">
        <f t="shared" si="94"/>
        <v>204</v>
      </c>
      <c r="O1107" s="62">
        <f t="shared" ref="O1107:O1146" si="96">N1107*M1107</f>
        <v>0</v>
      </c>
      <c r="P1107" s="61">
        <f t="shared" si="95"/>
        <v>21420</v>
      </c>
      <c r="Q1107" s="62">
        <f t="shared" ref="Q1107:Q1146" si="97">M1107*P1107</f>
        <v>0</v>
      </c>
    </row>
    <row r="1108" spans="1:17">
      <c r="A1108" s="327">
        <v>0</v>
      </c>
      <c r="B1108" s="26">
        <v>53090</v>
      </c>
      <c r="C1108" s="348" t="s">
        <v>4014</v>
      </c>
      <c r="D1108" s="349"/>
      <c r="E1108" s="349"/>
      <c r="F1108" s="349"/>
      <c r="G1108" s="349"/>
      <c r="H1108" s="349"/>
      <c r="I1108" s="349"/>
      <c r="J1108" s="350"/>
      <c r="K1108" s="17">
        <v>260</v>
      </c>
      <c r="L1108" s="17">
        <f t="shared" si="93"/>
        <v>27300</v>
      </c>
      <c r="M1108" s="61"/>
      <c r="N1108" s="61">
        <f t="shared" si="94"/>
        <v>260</v>
      </c>
      <c r="O1108" s="62">
        <f t="shared" si="96"/>
        <v>0</v>
      </c>
      <c r="P1108" s="61">
        <f t="shared" si="95"/>
        <v>27300</v>
      </c>
      <c r="Q1108" s="62">
        <f t="shared" si="97"/>
        <v>0</v>
      </c>
    </row>
    <row r="1109" spans="1:17">
      <c r="A1109" s="327">
        <v>0</v>
      </c>
      <c r="B1109" s="26">
        <v>189068</v>
      </c>
      <c r="C1109" s="348" t="s">
        <v>4015</v>
      </c>
      <c r="D1109" s="349"/>
      <c r="E1109" s="349"/>
      <c r="F1109" s="349"/>
      <c r="G1109" s="349"/>
      <c r="H1109" s="349"/>
      <c r="I1109" s="349"/>
      <c r="J1109" s="350"/>
      <c r="K1109" s="17">
        <v>322</v>
      </c>
      <c r="L1109" s="17">
        <f t="shared" si="93"/>
        <v>33810</v>
      </c>
      <c r="M1109" s="61"/>
      <c r="N1109" s="61">
        <f t="shared" si="94"/>
        <v>322</v>
      </c>
      <c r="O1109" s="62">
        <f t="shared" si="96"/>
        <v>0</v>
      </c>
      <c r="P1109" s="61">
        <f t="shared" si="95"/>
        <v>33810</v>
      </c>
      <c r="Q1109" s="62">
        <f t="shared" si="97"/>
        <v>0</v>
      </c>
    </row>
    <row r="1110" spans="1:17">
      <c r="A1110" s="327">
        <v>0</v>
      </c>
      <c r="B1110" s="26">
        <v>50641</v>
      </c>
      <c r="C1110" s="348" t="s">
        <v>4016</v>
      </c>
      <c r="D1110" s="349"/>
      <c r="E1110" s="349"/>
      <c r="F1110" s="349"/>
      <c r="G1110" s="349"/>
      <c r="H1110" s="349"/>
      <c r="I1110" s="349"/>
      <c r="J1110" s="350"/>
      <c r="K1110" s="17">
        <v>282</v>
      </c>
      <c r="L1110" s="17">
        <f t="shared" ref="L1110:L1141" si="98">ROUND(K1110*Курс_EUR,0)</f>
        <v>29610</v>
      </c>
      <c r="M1110" s="61"/>
      <c r="N1110" s="61">
        <f t="shared" ref="N1110:N1146" si="99">K1110*(1-Скидка_SATA)</f>
        <v>282</v>
      </c>
      <c r="O1110" s="62">
        <f t="shared" si="96"/>
        <v>0</v>
      </c>
      <c r="P1110" s="61">
        <f t="shared" ref="P1110:P1146" si="100">L1110*(1-Скидка_SATA)</f>
        <v>29610</v>
      </c>
      <c r="Q1110" s="62">
        <f t="shared" si="97"/>
        <v>0</v>
      </c>
    </row>
    <row r="1111" spans="1:17">
      <c r="A1111" s="327">
        <v>0</v>
      </c>
      <c r="B1111" s="26">
        <v>27300</v>
      </c>
      <c r="C1111" s="348" t="s">
        <v>4017</v>
      </c>
      <c r="D1111" s="349"/>
      <c r="E1111" s="349"/>
      <c r="F1111" s="349"/>
      <c r="G1111" s="349"/>
      <c r="H1111" s="349"/>
      <c r="I1111" s="349"/>
      <c r="J1111" s="350"/>
      <c r="K1111" s="17">
        <v>853</v>
      </c>
      <c r="L1111" s="17">
        <f t="shared" si="98"/>
        <v>89565</v>
      </c>
      <c r="M1111" s="61"/>
      <c r="N1111" s="61">
        <f t="shared" si="99"/>
        <v>853</v>
      </c>
      <c r="O1111" s="62">
        <f t="shared" si="96"/>
        <v>0</v>
      </c>
      <c r="P1111" s="61">
        <f t="shared" si="100"/>
        <v>89565</v>
      </c>
      <c r="Q1111" s="62">
        <f t="shared" si="97"/>
        <v>0</v>
      </c>
    </row>
    <row r="1112" spans="1:17">
      <c r="A1112" s="327">
        <v>0</v>
      </c>
      <c r="B1112" s="26">
        <v>27318</v>
      </c>
      <c r="C1112" s="348" t="s">
        <v>4018</v>
      </c>
      <c r="D1112" s="349"/>
      <c r="E1112" s="349"/>
      <c r="F1112" s="349"/>
      <c r="G1112" s="349"/>
      <c r="H1112" s="349"/>
      <c r="I1112" s="349"/>
      <c r="J1112" s="350"/>
      <c r="K1112" s="17">
        <v>896</v>
      </c>
      <c r="L1112" s="17">
        <f t="shared" si="98"/>
        <v>94080</v>
      </c>
      <c r="M1112" s="61"/>
      <c r="N1112" s="61">
        <f t="shared" si="99"/>
        <v>896</v>
      </c>
      <c r="O1112" s="62">
        <f t="shared" si="96"/>
        <v>0</v>
      </c>
      <c r="P1112" s="61">
        <f t="shared" si="100"/>
        <v>94080</v>
      </c>
      <c r="Q1112" s="62">
        <f t="shared" si="97"/>
        <v>0</v>
      </c>
    </row>
    <row r="1113" spans="1:17">
      <c r="A1113" s="327">
        <v>0</v>
      </c>
      <c r="B1113" s="26">
        <v>49155</v>
      </c>
      <c r="C1113" s="348" t="s">
        <v>4019</v>
      </c>
      <c r="D1113" s="349"/>
      <c r="E1113" s="349"/>
      <c r="F1113" s="349"/>
      <c r="G1113" s="349"/>
      <c r="H1113" s="349"/>
      <c r="I1113" s="349"/>
      <c r="J1113" s="350"/>
      <c r="K1113" s="17">
        <v>211</v>
      </c>
      <c r="L1113" s="17">
        <f t="shared" si="98"/>
        <v>22155</v>
      </c>
      <c r="M1113" s="61"/>
      <c r="N1113" s="61">
        <f t="shared" si="99"/>
        <v>211</v>
      </c>
      <c r="O1113" s="62">
        <f t="shared" si="96"/>
        <v>0</v>
      </c>
      <c r="P1113" s="61">
        <f t="shared" si="100"/>
        <v>22155</v>
      </c>
      <c r="Q1113" s="62">
        <f t="shared" si="97"/>
        <v>0</v>
      </c>
    </row>
    <row r="1114" spans="1:17">
      <c r="A1114" s="327">
        <v>0</v>
      </c>
      <c r="B1114" s="26">
        <v>49999</v>
      </c>
      <c r="C1114" s="348" t="s">
        <v>4020</v>
      </c>
      <c r="D1114" s="349"/>
      <c r="E1114" s="349"/>
      <c r="F1114" s="349"/>
      <c r="G1114" s="349"/>
      <c r="H1114" s="349"/>
      <c r="I1114" s="349"/>
      <c r="J1114" s="350"/>
      <c r="K1114" s="17">
        <v>280</v>
      </c>
      <c r="L1114" s="17">
        <f t="shared" si="98"/>
        <v>29400</v>
      </c>
      <c r="M1114" s="61"/>
      <c r="N1114" s="61">
        <f t="shared" si="99"/>
        <v>280</v>
      </c>
      <c r="O1114" s="62">
        <f t="shared" si="96"/>
        <v>0</v>
      </c>
      <c r="P1114" s="61">
        <f t="shared" si="100"/>
        <v>29400</v>
      </c>
      <c r="Q1114" s="62">
        <f t="shared" si="97"/>
        <v>0</v>
      </c>
    </row>
    <row r="1115" spans="1:17">
      <c r="A1115" s="327">
        <v>0</v>
      </c>
      <c r="B1115" s="26">
        <v>50161</v>
      </c>
      <c r="C1115" s="348" t="s">
        <v>4021</v>
      </c>
      <c r="D1115" s="349"/>
      <c r="E1115" s="349"/>
      <c r="F1115" s="349"/>
      <c r="G1115" s="349"/>
      <c r="H1115" s="349"/>
      <c r="I1115" s="349"/>
      <c r="J1115" s="350"/>
      <c r="K1115" s="17">
        <v>414</v>
      </c>
      <c r="L1115" s="17">
        <f t="shared" si="98"/>
        <v>43470</v>
      </c>
      <c r="M1115" s="61"/>
      <c r="N1115" s="61">
        <f t="shared" si="99"/>
        <v>414</v>
      </c>
      <c r="O1115" s="62">
        <f t="shared" si="96"/>
        <v>0</v>
      </c>
      <c r="P1115" s="61">
        <f t="shared" si="100"/>
        <v>43470</v>
      </c>
      <c r="Q1115" s="62">
        <f t="shared" si="97"/>
        <v>0</v>
      </c>
    </row>
    <row r="1116" spans="1:17">
      <c r="A1116" s="327">
        <v>0</v>
      </c>
      <c r="B1116" s="26">
        <v>64998</v>
      </c>
      <c r="C1116" s="348" t="s">
        <v>4022</v>
      </c>
      <c r="D1116" s="349"/>
      <c r="E1116" s="349"/>
      <c r="F1116" s="349"/>
      <c r="G1116" s="349"/>
      <c r="H1116" s="349"/>
      <c r="I1116" s="349"/>
      <c r="J1116" s="350"/>
      <c r="K1116" s="17">
        <v>215</v>
      </c>
      <c r="L1116" s="17">
        <f t="shared" si="98"/>
        <v>22575</v>
      </c>
      <c r="M1116" s="61"/>
      <c r="N1116" s="61">
        <f t="shared" si="99"/>
        <v>215</v>
      </c>
      <c r="O1116" s="62">
        <f t="shared" si="96"/>
        <v>0</v>
      </c>
      <c r="P1116" s="61">
        <f t="shared" si="100"/>
        <v>22575</v>
      </c>
      <c r="Q1116" s="62">
        <f t="shared" si="97"/>
        <v>0</v>
      </c>
    </row>
    <row r="1117" spans="1:17">
      <c r="A1117" s="327">
        <v>0</v>
      </c>
      <c r="B1117" s="26">
        <v>77834</v>
      </c>
      <c r="C1117" s="348" t="s">
        <v>4023</v>
      </c>
      <c r="D1117" s="349"/>
      <c r="E1117" s="349"/>
      <c r="F1117" s="349"/>
      <c r="G1117" s="349"/>
      <c r="H1117" s="349"/>
      <c r="I1117" s="349"/>
      <c r="J1117" s="350"/>
      <c r="K1117" s="17">
        <v>493</v>
      </c>
      <c r="L1117" s="17">
        <f t="shared" si="98"/>
        <v>51765</v>
      </c>
      <c r="M1117" s="61"/>
      <c r="N1117" s="61">
        <f t="shared" si="99"/>
        <v>493</v>
      </c>
      <c r="O1117" s="62">
        <f t="shared" si="96"/>
        <v>0</v>
      </c>
      <c r="P1117" s="61">
        <f t="shared" si="100"/>
        <v>51765</v>
      </c>
      <c r="Q1117" s="62">
        <f t="shared" si="97"/>
        <v>0</v>
      </c>
    </row>
    <row r="1118" spans="1:17">
      <c r="A1118" s="327">
        <v>0</v>
      </c>
      <c r="B1118" s="26">
        <v>77842</v>
      </c>
      <c r="C1118" s="348" t="s">
        <v>4024</v>
      </c>
      <c r="D1118" s="349"/>
      <c r="E1118" s="349"/>
      <c r="F1118" s="349"/>
      <c r="G1118" s="349"/>
      <c r="H1118" s="349"/>
      <c r="I1118" s="349"/>
      <c r="J1118" s="350"/>
      <c r="K1118" s="17">
        <v>661</v>
      </c>
      <c r="L1118" s="17">
        <f t="shared" si="98"/>
        <v>69405</v>
      </c>
      <c r="M1118" s="61"/>
      <c r="N1118" s="61">
        <f t="shared" si="99"/>
        <v>661</v>
      </c>
      <c r="O1118" s="62">
        <f t="shared" si="96"/>
        <v>0</v>
      </c>
      <c r="P1118" s="61">
        <f t="shared" si="100"/>
        <v>69405</v>
      </c>
      <c r="Q1118" s="62">
        <f t="shared" si="97"/>
        <v>0</v>
      </c>
    </row>
    <row r="1119" spans="1:17">
      <c r="A1119" s="327">
        <v>0</v>
      </c>
      <c r="B1119" s="26">
        <v>77859</v>
      </c>
      <c r="C1119" s="348" t="s">
        <v>4025</v>
      </c>
      <c r="D1119" s="349"/>
      <c r="E1119" s="349"/>
      <c r="F1119" s="349"/>
      <c r="G1119" s="349"/>
      <c r="H1119" s="349"/>
      <c r="I1119" s="349"/>
      <c r="J1119" s="350"/>
      <c r="K1119" s="17">
        <v>833</v>
      </c>
      <c r="L1119" s="17">
        <f t="shared" si="98"/>
        <v>87465</v>
      </c>
      <c r="M1119" s="61"/>
      <c r="N1119" s="61">
        <f t="shared" si="99"/>
        <v>833</v>
      </c>
      <c r="O1119" s="62">
        <f t="shared" si="96"/>
        <v>0</v>
      </c>
      <c r="P1119" s="61">
        <f t="shared" si="100"/>
        <v>87465</v>
      </c>
      <c r="Q1119" s="62">
        <f t="shared" si="97"/>
        <v>0</v>
      </c>
    </row>
    <row r="1120" spans="1:17" ht="21" customHeight="1">
      <c r="A1120" s="327">
        <v>0</v>
      </c>
      <c r="B1120" s="26">
        <v>92031</v>
      </c>
      <c r="C1120" s="348" t="s">
        <v>4026</v>
      </c>
      <c r="D1120" s="349"/>
      <c r="E1120" s="349"/>
      <c r="F1120" s="349"/>
      <c r="G1120" s="349"/>
      <c r="H1120" s="349"/>
      <c r="I1120" s="349"/>
      <c r="J1120" s="350"/>
      <c r="K1120" s="17">
        <v>102</v>
      </c>
      <c r="L1120" s="17">
        <f t="shared" si="98"/>
        <v>10710</v>
      </c>
      <c r="M1120" s="61"/>
      <c r="N1120" s="61">
        <f t="shared" si="99"/>
        <v>102</v>
      </c>
      <c r="O1120" s="62">
        <f t="shared" si="96"/>
        <v>0</v>
      </c>
      <c r="P1120" s="61">
        <f t="shared" si="100"/>
        <v>10710</v>
      </c>
      <c r="Q1120" s="62">
        <f t="shared" si="97"/>
        <v>0</v>
      </c>
    </row>
    <row r="1121" spans="1:17">
      <c r="A1121" s="327">
        <v>0</v>
      </c>
      <c r="B1121" s="26">
        <v>147520</v>
      </c>
      <c r="C1121" s="348" t="s">
        <v>4027</v>
      </c>
      <c r="D1121" s="349"/>
      <c r="E1121" s="349"/>
      <c r="F1121" s="349"/>
      <c r="G1121" s="349"/>
      <c r="H1121" s="349"/>
      <c r="I1121" s="349"/>
      <c r="J1121" s="350"/>
      <c r="K1121" s="17">
        <v>442</v>
      </c>
      <c r="L1121" s="17">
        <f t="shared" si="98"/>
        <v>46410</v>
      </c>
      <c r="M1121" s="61"/>
      <c r="N1121" s="61">
        <f t="shared" si="99"/>
        <v>442</v>
      </c>
      <c r="O1121" s="62">
        <f t="shared" si="96"/>
        <v>0</v>
      </c>
      <c r="P1121" s="61">
        <f t="shared" si="100"/>
        <v>46410</v>
      </c>
      <c r="Q1121" s="62">
        <f t="shared" si="97"/>
        <v>0</v>
      </c>
    </row>
    <row r="1122" spans="1:17">
      <c r="A1122" s="327">
        <v>0</v>
      </c>
      <c r="B1122" s="26">
        <v>147512</v>
      </c>
      <c r="C1122" s="348" t="s">
        <v>4028</v>
      </c>
      <c r="D1122" s="349"/>
      <c r="E1122" s="349"/>
      <c r="F1122" s="349"/>
      <c r="G1122" s="349"/>
      <c r="H1122" s="349"/>
      <c r="I1122" s="349"/>
      <c r="J1122" s="350"/>
      <c r="K1122" s="17">
        <v>602</v>
      </c>
      <c r="L1122" s="17">
        <f t="shared" si="98"/>
        <v>63210</v>
      </c>
      <c r="M1122" s="61"/>
      <c r="N1122" s="61">
        <f t="shared" si="99"/>
        <v>602</v>
      </c>
      <c r="O1122" s="62">
        <f t="shared" si="96"/>
        <v>0</v>
      </c>
      <c r="P1122" s="61">
        <f t="shared" si="100"/>
        <v>63210</v>
      </c>
      <c r="Q1122" s="62">
        <f t="shared" si="97"/>
        <v>0</v>
      </c>
    </row>
    <row r="1123" spans="1:17">
      <c r="A1123" s="327">
        <v>0</v>
      </c>
      <c r="B1123" s="26">
        <v>147504</v>
      </c>
      <c r="C1123" s="348" t="s">
        <v>4029</v>
      </c>
      <c r="D1123" s="349"/>
      <c r="E1123" s="349"/>
      <c r="F1123" s="349"/>
      <c r="G1123" s="349"/>
      <c r="H1123" s="349"/>
      <c r="I1123" s="349"/>
      <c r="J1123" s="350"/>
      <c r="K1123" s="17">
        <v>815</v>
      </c>
      <c r="L1123" s="17">
        <f t="shared" si="98"/>
        <v>85575</v>
      </c>
      <c r="M1123" s="61"/>
      <c r="N1123" s="61">
        <f t="shared" si="99"/>
        <v>815</v>
      </c>
      <c r="O1123" s="62">
        <f t="shared" si="96"/>
        <v>0</v>
      </c>
      <c r="P1123" s="61">
        <f t="shared" si="100"/>
        <v>85575</v>
      </c>
      <c r="Q1123" s="62">
        <f t="shared" si="97"/>
        <v>0</v>
      </c>
    </row>
    <row r="1124" spans="1:17">
      <c r="A1124" s="327">
        <v>0</v>
      </c>
      <c r="B1124" s="26">
        <v>6007</v>
      </c>
      <c r="C1124" s="348" t="s">
        <v>4030</v>
      </c>
      <c r="D1124" s="349"/>
      <c r="E1124" s="349"/>
      <c r="F1124" s="349"/>
      <c r="G1124" s="349"/>
      <c r="H1124" s="349"/>
      <c r="I1124" s="349"/>
      <c r="J1124" s="350"/>
      <c r="K1124" s="290">
        <v>30.4</v>
      </c>
      <c r="L1124" s="17">
        <f t="shared" si="98"/>
        <v>3192</v>
      </c>
      <c r="M1124" s="61"/>
      <c r="N1124" s="61">
        <f t="shared" si="99"/>
        <v>30.4</v>
      </c>
      <c r="O1124" s="62">
        <f t="shared" si="96"/>
        <v>0</v>
      </c>
      <c r="P1124" s="61">
        <f t="shared" si="100"/>
        <v>3192</v>
      </c>
      <c r="Q1124" s="62">
        <f t="shared" si="97"/>
        <v>0</v>
      </c>
    </row>
    <row r="1125" spans="1:17">
      <c r="A1125" s="327">
        <v>0</v>
      </c>
      <c r="B1125" s="26">
        <v>9209</v>
      </c>
      <c r="C1125" s="348" t="s">
        <v>4031</v>
      </c>
      <c r="D1125" s="349"/>
      <c r="E1125" s="349"/>
      <c r="F1125" s="349"/>
      <c r="G1125" s="349"/>
      <c r="H1125" s="349"/>
      <c r="I1125" s="349"/>
      <c r="J1125" s="350"/>
      <c r="K1125" s="17">
        <v>84</v>
      </c>
      <c r="L1125" s="17">
        <f t="shared" si="98"/>
        <v>8820</v>
      </c>
      <c r="M1125" s="61"/>
      <c r="N1125" s="61">
        <f t="shared" si="99"/>
        <v>84</v>
      </c>
      <c r="O1125" s="62">
        <f t="shared" si="96"/>
        <v>0</v>
      </c>
      <c r="P1125" s="61">
        <f t="shared" si="100"/>
        <v>8820</v>
      </c>
      <c r="Q1125" s="62">
        <f t="shared" si="97"/>
        <v>0</v>
      </c>
    </row>
    <row r="1126" spans="1:17">
      <c r="A1126" s="327">
        <v>0</v>
      </c>
      <c r="B1126" s="26">
        <v>9894</v>
      </c>
      <c r="C1126" s="348" t="s">
        <v>4032</v>
      </c>
      <c r="D1126" s="349"/>
      <c r="E1126" s="349"/>
      <c r="F1126" s="349"/>
      <c r="G1126" s="349"/>
      <c r="H1126" s="349"/>
      <c r="I1126" s="349"/>
      <c r="J1126" s="350"/>
      <c r="K1126" s="17">
        <v>116</v>
      </c>
      <c r="L1126" s="17">
        <f t="shared" si="98"/>
        <v>12180</v>
      </c>
      <c r="M1126" s="61"/>
      <c r="N1126" s="61">
        <f t="shared" si="99"/>
        <v>116</v>
      </c>
      <c r="O1126" s="62">
        <f t="shared" si="96"/>
        <v>0</v>
      </c>
      <c r="P1126" s="61">
        <f t="shared" si="100"/>
        <v>12180</v>
      </c>
      <c r="Q1126" s="62">
        <f t="shared" si="97"/>
        <v>0</v>
      </c>
    </row>
    <row r="1127" spans="1:17">
      <c r="A1127" s="327">
        <v>0</v>
      </c>
      <c r="B1127" s="26">
        <v>62174</v>
      </c>
      <c r="C1127" s="348" t="s">
        <v>4033</v>
      </c>
      <c r="D1127" s="349"/>
      <c r="E1127" s="349"/>
      <c r="F1127" s="349"/>
      <c r="G1127" s="349"/>
      <c r="H1127" s="349"/>
      <c r="I1127" s="349"/>
      <c r="J1127" s="350"/>
      <c r="K1127" s="290">
        <v>44.4</v>
      </c>
      <c r="L1127" s="17">
        <f t="shared" si="98"/>
        <v>4662</v>
      </c>
      <c r="M1127" s="61"/>
      <c r="N1127" s="61">
        <f t="shared" si="99"/>
        <v>44.4</v>
      </c>
      <c r="O1127" s="62">
        <f t="shared" si="96"/>
        <v>0</v>
      </c>
      <c r="P1127" s="61">
        <f t="shared" si="100"/>
        <v>4662</v>
      </c>
      <c r="Q1127" s="62">
        <f t="shared" si="97"/>
        <v>0</v>
      </c>
    </row>
    <row r="1128" spans="1:17">
      <c r="A1128" s="327">
        <v>0</v>
      </c>
      <c r="B1128" s="26">
        <v>64030</v>
      </c>
      <c r="C1128" s="348" t="s">
        <v>4034</v>
      </c>
      <c r="D1128" s="349"/>
      <c r="E1128" s="349"/>
      <c r="F1128" s="349"/>
      <c r="G1128" s="349"/>
      <c r="H1128" s="349"/>
      <c r="I1128" s="349"/>
      <c r="J1128" s="350"/>
      <c r="K1128" s="290">
        <v>56.1</v>
      </c>
      <c r="L1128" s="17">
        <f t="shared" si="98"/>
        <v>5891</v>
      </c>
      <c r="M1128" s="61"/>
      <c r="N1128" s="61">
        <f t="shared" si="99"/>
        <v>56.1</v>
      </c>
      <c r="O1128" s="62">
        <f t="shared" si="96"/>
        <v>0</v>
      </c>
      <c r="P1128" s="61">
        <f t="shared" si="100"/>
        <v>5891</v>
      </c>
      <c r="Q1128" s="62">
        <f t="shared" si="97"/>
        <v>0</v>
      </c>
    </row>
    <row r="1129" spans="1:17">
      <c r="A1129" s="327">
        <v>0</v>
      </c>
      <c r="B1129" s="26">
        <v>29280</v>
      </c>
      <c r="C1129" s="348" t="s">
        <v>4035</v>
      </c>
      <c r="D1129" s="349"/>
      <c r="E1129" s="349"/>
      <c r="F1129" s="349"/>
      <c r="G1129" s="349"/>
      <c r="H1129" s="349"/>
      <c r="I1129" s="349"/>
      <c r="J1129" s="350"/>
      <c r="K1129" s="290">
        <v>42</v>
      </c>
      <c r="L1129" s="17">
        <f t="shared" si="98"/>
        <v>4410</v>
      </c>
      <c r="M1129" s="61"/>
      <c r="N1129" s="61">
        <f t="shared" si="99"/>
        <v>42</v>
      </c>
      <c r="O1129" s="62">
        <f t="shared" si="96"/>
        <v>0</v>
      </c>
      <c r="P1129" s="61">
        <f t="shared" si="100"/>
        <v>4410</v>
      </c>
      <c r="Q1129" s="62">
        <f t="shared" si="97"/>
        <v>0</v>
      </c>
    </row>
    <row r="1130" spans="1:17">
      <c r="A1130" s="327">
        <v>0</v>
      </c>
      <c r="B1130" s="26">
        <v>158840</v>
      </c>
      <c r="C1130" s="348" t="s">
        <v>4036</v>
      </c>
      <c r="D1130" s="349"/>
      <c r="E1130" s="349"/>
      <c r="F1130" s="349"/>
      <c r="G1130" s="349"/>
      <c r="H1130" s="349"/>
      <c r="I1130" s="349"/>
      <c r="J1130" s="350"/>
      <c r="K1130" s="290">
        <v>22.9</v>
      </c>
      <c r="L1130" s="17">
        <f t="shared" si="98"/>
        <v>2405</v>
      </c>
      <c r="M1130" s="61"/>
      <c r="N1130" s="61">
        <f t="shared" si="99"/>
        <v>22.9</v>
      </c>
      <c r="O1130" s="62">
        <f t="shared" si="96"/>
        <v>0</v>
      </c>
      <c r="P1130" s="61">
        <f t="shared" si="100"/>
        <v>2405</v>
      </c>
      <c r="Q1130" s="62">
        <f t="shared" si="97"/>
        <v>0</v>
      </c>
    </row>
    <row r="1131" spans="1:17">
      <c r="A1131" s="327">
        <v>0</v>
      </c>
      <c r="B1131" s="26">
        <v>127852</v>
      </c>
      <c r="C1131" s="348" t="s">
        <v>4037</v>
      </c>
      <c r="D1131" s="349"/>
      <c r="E1131" s="349"/>
      <c r="F1131" s="349"/>
      <c r="G1131" s="349"/>
      <c r="H1131" s="349"/>
      <c r="I1131" s="349"/>
      <c r="J1131" s="350"/>
      <c r="K1131" s="116">
        <v>11.58</v>
      </c>
      <c r="L1131" s="17">
        <f t="shared" si="98"/>
        <v>1216</v>
      </c>
      <c r="M1131" s="61"/>
      <c r="N1131" s="61">
        <f t="shared" si="99"/>
        <v>11.58</v>
      </c>
      <c r="O1131" s="62">
        <f t="shared" si="96"/>
        <v>0</v>
      </c>
      <c r="P1131" s="61">
        <f t="shared" si="100"/>
        <v>1216</v>
      </c>
      <c r="Q1131" s="62">
        <f t="shared" si="97"/>
        <v>0</v>
      </c>
    </row>
    <row r="1132" spans="1:17">
      <c r="A1132" s="327">
        <v>0</v>
      </c>
      <c r="B1132" s="26">
        <v>127860</v>
      </c>
      <c r="C1132" s="348" t="s">
        <v>4038</v>
      </c>
      <c r="D1132" s="349"/>
      <c r="E1132" s="349"/>
      <c r="F1132" s="349"/>
      <c r="G1132" s="349"/>
      <c r="H1132" s="349"/>
      <c r="I1132" s="349"/>
      <c r="J1132" s="350"/>
      <c r="K1132" s="290">
        <v>63.8</v>
      </c>
      <c r="L1132" s="17">
        <f t="shared" si="98"/>
        <v>6699</v>
      </c>
      <c r="M1132" s="61"/>
      <c r="N1132" s="61">
        <f t="shared" si="99"/>
        <v>63.8</v>
      </c>
      <c r="O1132" s="62">
        <f t="shared" si="96"/>
        <v>0</v>
      </c>
      <c r="P1132" s="61">
        <f t="shared" si="100"/>
        <v>6699</v>
      </c>
      <c r="Q1132" s="62">
        <f t="shared" si="97"/>
        <v>0</v>
      </c>
    </row>
    <row r="1133" spans="1:17">
      <c r="A1133" s="327">
        <v>0</v>
      </c>
      <c r="B1133" s="26">
        <v>59675</v>
      </c>
      <c r="C1133" s="348" t="s">
        <v>4039</v>
      </c>
      <c r="D1133" s="349"/>
      <c r="E1133" s="349"/>
      <c r="F1133" s="349"/>
      <c r="G1133" s="349"/>
      <c r="H1133" s="349"/>
      <c r="I1133" s="349"/>
      <c r="J1133" s="350"/>
      <c r="K1133" s="17">
        <v>425</v>
      </c>
      <c r="L1133" s="17">
        <f t="shared" si="98"/>
        <v>44625</v>
      </c>
      <c r="M1133" s="61"/>
      <c r="N1133" s="61">
        <f t="shared" si="99"/>
        <v>425</v>
      </c>
      <c r="O1133" s="62">
        <f t="shared" si="96"/>
        <v>0</v>
      </c>
      <c r="P1133" s="61">
        <f t="shared" si="100"/>
        <v>44625</v>
      </c>
      <c r="Q1133" s="62">
        <f t="shared" si="97"/>
        <v>0</v>
      </c>
    </row>
    <row r="1134" spans="1:17">
      <c r="A1134" s="327">
        <v>0</v>
      </c>
      <c r="B1134" s="26">
        <v>40188</v>
      </c>
      <c r="C1134" s="348" t="s">
        <v>4040</v>
      </c>
      <c r="D1134" s="349"/>
      <c r="E1134" s="349"/>
      <c r="F1134" s="349"/>
      <c r="G1134" s="349"/>
      <c r="H1134" s="349"/>
      <c r="I1134" s="349"/>
      <c r="J1134" s="350"/>
      <c r="K1134" s="290">
        <v>61.8</v>
      </c>
      <c r="L1134" s="17">
        <f t="shared" si="98"/>
        <v>6489</v>
      </c>
      <c r="M1134" s="61"/>
      <c r="N1134" s="61">
        <f t="shared" si="99"/>
        <v>61.8</v>
      </c>
      <c r="O1134" s="62">
        <f t="shared" si="96"/>
        <v>0</v>
      </c>
      <c r="P1134" s="61">
        <f t="shared" si="100"/>
        <v>6489</v>
      </c>
      <c r="Q1134" s="62">
        <f t="shared" si="97"/>
        <v>0</v>
      </c>
    </row>
    <row r="1135" spans="1:17">
      <c r="A1135" s="327">
        <v>0</v>
      </c>
      <c r="B1135" s="26">
        <v>69328</v>
      </c>
      <c r="C1135" s="348" t="s">
        <v>4041</v>
      </c>
      <c r="D1135" s="349"/>
      <c r="E1135" s="349"/>
      <c r="F1135" s="349"/>
      <c r="G1135" s="349"/>
      <c r="H1135" s="349"/>
      <c r="I1135" s="349"/>
      <c r="J1135" s="350"/>
      <c r="K1135" s="17">
        <v>121</v>
      </c>
      <c r="L1135" s="17">
        <f t="shared" si="98"/>
        <v>12705</v>
      </c>
      <c r="M1135" s="61"/>
      <c r="N1135" s="61">
        <f t="shared" si="99"/>
        <v>121</v>
      </c>
      <c r="O1135" s="62">
        <f t="shared" si="96"/>
        <v>0</v>
      </c>
      <c r="P1135" s="61">
        <f t="shared" si="100"/>
        <v>12705</v>
      </c>
      <c r="Q1135" s="62">
        <f t="shared" si="97"/>
        <v>0</v>
      </c>
    </row>
    <row r="1136" spans="1:17">
      <c r="A1136" s="327">
        <v>0</v>
      </c>
      <c r="B1136" s="26">
        <v>134882</v>
      </c>
      <c r="C1136" s="348" t="s">
        <v>4042</v>
      </c>
      <c r="D1136" s="349"/>
      <c r="E1136" s="349"/>
      <c r="F1136" s="349"/>
      <c r="G1136" s="349"/>
      <c r="H1136" s="349"/>
      <c r="I1136" s="349"/>
      <c r="J1136" s="350"/>
      <c r="K1136" s="17">
        <v>138</v>
      </c>
      <c r="L1136" s="17">
        <f t="shared" si="98"/>
        <v>14490</v>
      </c>
      <c r="M1136" s="61"/>
      <c r="N1136" s="61">
        <f t="shared" si="99"/>
        <v>138</v>
      </c>
      <c r="O1136" s="62">
        <f t="shared" si="96"/>
        <v>0</v>
      </c>
      <c r="P1136" s="61">
        <f t="shared" si="100"/>
        <v>14490</v>
      </c>
      <c r="Q1136" s="62">
        <f t="shared" si="97"/>
        <v>0</v>
      </c>
    </row>
    <row r="1137" spans="1:17">
      <c r="A1137" s="327">
        <v>0</v>
      </c>
      <c r="B1137" s="26">
        <v>134916</v>
      </c>
      <c r="C1137" s="348" t="s">
        <v>4043</v>
      </c>
      <c r="D1137" s="349"/>
      <c r="E1137" s="349"/>
      <c r="F1137" s="349"/>
      <c r="G1137" s="349"/>
      <c r="H1137" s="349"/>
      <c r="I1137" s="349"/>
      <c r="J1137" s="350"/>
      <c r="K1137" s="17">
        <v>77</v>
      </c>
      <c r="L1137" s="17">
        <f t="shared" si="98"/>
        <v>8085</v>
      </c>
      <c r="M1137" s="61"/>
      <c r="N1137" s="61">
        <f t="shared" si="99"/>
        <v>77</v>
      </c>
      <c r="O1137" s="62">
        <f t="shared" si="96"/>
        <v>0</v>
      </c>
      <c r="P1137" s="61">
        <f t="shared" si="100"/>
        <v>8085</v>
      </c>
      <c r="Q1137" s="62">
        <f t="shared" si="97"/>
        <v>0</v>
      </c>
    </row>
    <row r="1138" spans="1:17">
      <c r="A1138" s="327">
        <v>0</v>
      </c>
      <c r="B1138" s="26">
        <v>134932</v>
      </c>
      <c r="C1138" s="348" t="s">
        <v>4044</v>
      </c>
      <c r="D1138" s="349"/>
      <c r="E1138" s="349"/>
      <c r="F1138" s="349"/>
      <c r="G1138" s="349"/>
      <c r="H1138" s="349"/>
      <c r="I1138" s="349"/>
      <c r="J1138" s="350"/>
      <c r="K1138" s="290">
        <v>44.4</v>
      </c>
      <c r="L1138" s="17">
        <f t="shared" si="98"/>
        <v>4662</v>
      </c>
      <c r="M1138" s="61"/>
      <c r="N1138" s="61">
        <f t="shared" si="99"/>
        <v>44.4</v>
      </c>
      <c r="O1138" s="62">
        <f t="shared" si="96"/>
        <v>0</v>
      </c>
      <c r="P1138" s="61">
        <f t="shared" si="100"/>
        <v>4662</v>
      </c>
      <c r="Q1138" s="62">
        <f t="shared" si="97"/>
        <v>0</v>
      </c>
    </row>
    <row r="1139" spans="1:17">
      <c r="A1139" s="327">
        <v>0</v>
      </c>
      <c r="B1139" s="26">
        <v>192195</v>
      </c>
      <c r="C1139" s="348" t="s">
        <v>639</v>
      </c>
      <c r="D1139" s="349"/>
      <c r="E1139" s="349"/>
      <c r="F1139" s="349"/>
      <c r="G1139" s="349"/>
      <c r="H1139" s="349"/>
      <c r="I1139" s="349"/>
      <c r="J1139" s="350"/>
      <c r="K1139" s="17">
        <v>78</v>
      </c>
      <c r="L1139" s="17">
        <f t="shared" si="98"/>
        <v>8190</v>
      </c>
      <c r="M1139" s="61"/>
      <c r="N1139" s="61">
        <f t="shared" si="99"/>
        <v>78</v>
      </c>
      <c r="O1139" s="62">
        <f t="shared" si="96"/>
        <v>0</v>
      </c>
      <c r="P1139" s="61">
        <f t="shared" si="100"/>
        <v>8190</v>
      </c>
      <c r="Q1139" s="62">
        <f t="shared" si="97"/>
        <v>0</v>
      </c>
    </row>
    <row r="1140" spans="1:17">
      <c r="A1140" s="327">
        <v>0</v>
      </c>
      <c r="B1140" s="26">
        <v>71860</v>
      </c>
      <c r="C1140" s="348" t="s">
        <v>4045</v>
      </c>
      <c r="D1140" s="349"/>
      <c r="E1140" s="349"/>
      <c r="F1140" s="349"/>
      <c r="G1140" s="349"/>
      <c r="H1140" s="349"/>
      <c r="I1140" s="349"/>
      <c r="J1140" s="350"/>
      <c r="K1140" s="17">
        <v>193</v>
      </c>
      <c r="L1140" s="17">
        <f t="shared" si="98"/>
        <v>20265</v>
      </c>
      <c r="M1140" s="61"/>
      <c r="N1140" s="61">
        <f t="shared" si="99"/>
        <v>193</v>
      </c>
      <c r="O1140" s="62">
        <f t="shared" si="96"/>
        <v>0</v>
      </c>
      <c r="P1140" s="61">
        <f t="shared" si="100"/>
        <v>20265</v>
      </c>
      <c r="Q1140" s="62">
        <f t="shared" si="97"/>
        <v>0</v>
      </c>
    </row>
    <row r="1141" spans="1:17">
      <c r="A1141" s="327">
        <v>0</v>
      </c>
      <c r="B1141" s="26">
        <v>165506</v>
      </c>
      <c r="C1141" s="348" t="s">
        <v>4046</v>
      </c>
      <c r="D1141" s="349"/>
      <c r="E1141" s="349"/>
      <c r="F1141" s="349"/>
      <c r="G1141" s="349"/>
      <c r="H1141" s="349"/>
      <c r="I1141" s="349"/>
      <c r="J1141" s="350"/>
      <c r="K1141" s="290">
        <v>44.5</v>
      </c>
      <c r="L1141" s="17">
        <f t="shared" si="98"/>
        <v>4673</v>
      </c>
      <c r="M1141" s="61"/>
      <c r="N1141" s="61">
        <f t="shared" si="99"/>
        <v>44.5</v>
      </c>
      <c r="O1141" s="62">
        <f t="shared" si="96"/>
        <v>0</v>
      </c>
      <c r="P1141" s="61">
        <f t="shared" si="100"/>
        <v>4673</v>
      </c>
      <c r="Q1141" s="62">
        <f t="shared" si="97"/>
        <v>0</v>
      </c>
    </row>
    <row r="1142" spans="1:17" ht="21" customHeight="1">
      <c r="A1142" s="327">
        <v>0</v>
      </c>
      <c r="B1142" s="26">
        <v>165514</v>
      </c>
      <c r="C1142" s="348" t="s">
        <v>4047</v>
      </c>
      <c r="D1142" s="349"/>
      <c r="E1142" s="349"/>
      <c r="F1142" s="349"/>
      <c r="G1142" s="349"/>
      <c r="H1142" s="349"/>
      <c r="I1142" s="349"/>
      <c r="J1142" s="350"/>
      <c r="K1142" s="290">
        <v>39.700000000000003</v>
      </c>
      <c r="L1142" s="17">
        <f>ROUND(K1142*Курс_EUR,0)</f>
        <v>4169</v>
      </c>
      <c r="M1142" s="61"/>
      <c r="N1142" s="61">
        <f t="shared" si="99"/>
        <v>39.700000000000003</v>
      </c>
      <c r="O1142" s="62">
        <f t="shared" si="96"/>
        <v>0</v>
      </c>
      <c r="P1142" s="61">
        <f t="shared" si="100"/>
        <v>4169</v>
      </c>
      <c r="Q1142" s="62">
        <f t="shared" si="97"/>
        <v>0</v>
      </c>
    </row>
    <row r="1143" spans="1:17">
      <c r="A1143" s="327">
        <v>0</v>
      </c>
      <c r="B1143" s="26">
        <v>165522</v>
      </c>
      <c r="C1143" s="348" t="s">
        <v>4048</v>
      </c>
      <c r="D1143" s="349"/>
      <c r="E1143" s="349"/>
      <c r="F1143" s="349"/>
      <c r="G1143" s="349"/>
      <c r="H1143" s="349"/>
      <c r="I1143" s="349"/>
      <c r="J1143" s="350"/>
      <c r="K1143" s="290">
        <v>37.4</v>
      </c>
      <c r="L1143" s="17">
        <f>ROUND(K1143*Курс_EUR,0)</f>
        <v>3927</v>
      </c>
      <c r="M1143" s="61"/>
      <c r="N1143" s="61">
        <f t="shared" si="99"/>
        <v>37.4</v>
      </c>
      <c r="O1143" s="62">
        <f t="shared" si="96"/>
        <v>0</v>
      </c>
      <c r="P1143" s="61">
        <f t="shared" si="100"/>
        <v>3927</v>
      </c>
      <c r="Q1143" s="62">
        <f t="shared" si="97"/>
        <v>0</v>
      </c>
    </row>
    <row r="1144" spans="1:17">
      <c r="A1144" s="327">
        <v>0</v>
      </c>
      <c r="B1144" s="26">
        <v>174128</v>
      </c>
      <c r="C1144" s="348" t="s">
        <v>4049</v>
      </c>
      <c r="D1144" s="349"/>
      <c r="E1144" s="349"/>
      <c r="F1144" s="349"/>
      <c r="G1144" s="349"/>
      <c r="H1144" s="349"/>
      <c r="I1144" s="349"/>
      <c r="J1144" s="350"/>
      <c r="K1144" s="17">
        <v>145</v>
      </c>
      <c r="L1144" s="17">
        <f>ROUND(K1144*Курс_EUR,0)</f>
        <v>15225</v>
      </c>
      <c r="M1144" s="61"/>
      <c r="N1144" s="61">
        <f t="shared" si="99"/>
        <v>145</v>
      </c>
      <c r="O1144" s="62">
        <f t="shared" si="96"/>
        <v>0</v>
      </c>
      <c r="P1144" s="61">
        <f t="shared" si="100"/>
        <v>15225</v>
      </c>
      <c r="Q1144" s="62">
        <f t="shared" si="97"/>
        <v>0</v>
      </c>
    </row>
    <row r="1145" spans="1:17">
      <c r="A1145" s="327">
        <v>0</v>
      </c>
      <c r="B1145" s="26">
        <v>1079137</v>
      </c>
      <c r="C1145" s="348" t="s">
        <v>4866</v>
      </c>
      <c r="D1145" s="349"/>
      <c r="E1145" s="349"/>
      <c r="F1145" s="349"/>
      <c r="G1145" s="349"/>
      <c r="H1145" s="349"/>
      <c r="I1145" s="349"/>
      <c r="J1145" s="350"/>
      <c r="K1145" s="17">
        <v>385</v>
      </c>
      <c r="L1145" s="17">
        <f>ROUND(K1145*Курс_EUR,0)</f>
        <v>40425</v>
      </c>
      <c r="M1145" s="61"/>
      <c r="N1145" s="61">
        <f>K1145*(1-Скидка_SATA)</f>
        <v>385</v>
      </c>
      <c r="O1145" s="62">
        <f>N1145*M1145</f>
        <v>0</v>
      </c>
      <c r="P1145" s="61">
        <f>L1145*(1-Скидка_SATA)</f>
        <v>40425</v>
      </c>
      <c r="Q1145" s="62">
        <f>M1145*P1145</f>
        <v>0</v>
      </c>
    </row>
    <row r="1146" spans="1:17">
      <c r="A1146" s="327">
        <v>0</v>
      </c>
      <c r="B1146" s="26">
        <v>1080142</v>
      </c>
      <c r="C1146" s="348" t="s">
        <v>4867</v>
      </c>
      <c r="D1146" s="349"/>
      <c r="E1146" s="349"/>
      <c r="F1146" s="349"/>
      <c r="G1146" s="349"/>
      <c r="H1146" s="349"/>
      <c r="I1146" s="349"/>
      <c r="J1146" s="350"/>
      <c r="K1146" s="17">
        <v>217</v>
      </c>
      <c r="L1146" s="17">
        <f>ROUND(K1146*Курс_EUR,0)</f>
        <v>22785</v>
      </c>
      <c r="M1146" s="61"/>
      <c r="N1146" s="61">
        <f t="shared" si="99"/>
        <v>217</v>
      </c>
      <c r="O1146" s="62">
        <f t="shared" si="96"/>
        <v>0</v>
      </c>
      <c r="P1146" s="61">
        <f t="shared" si="100"/>
        <v>22785</v>
      </c>
      <c r="Q1146" s="62">
        <f t="shared" si="97"/>
        <v>0</v>
      </c>
    </row>
    <row r="1148" spans="1:17">
      <c r="B1148" s="27" t="s">
        <v>4583</v>
      </c>
    </row>
    <row r="1149" spans="1:17">
      <c r="B1149" s="12" t="s">
        <v>45</v>
      </c>
    </row>
  </sheetData>
  <autoFilter ref="A7:Q1146" xr:uid="{00000000-0001-0000-0400-000000000000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201">
    <mergeCell ref="B8:K8"/>
    <mergeCell ref="C582:J582"/>
    <mergeCell ref="B584:K584"/>
    <mergeCell ref="C800:J800"/>
    <mergeCell ref="B801:K801"/>
    <mergeCell ref="C904:J904"/>
    <mergeCell ref="B905:K905"/>
    <mergeCell ref="C958:J958"/>
    <mergeCell ref="B959:K959"/>
    <mergeCell ref="C1076:J1076"/>
    <mergeCell ref="B1077:K1077"/>
    <mergeCell ref="C1146:J1146"/>
    <mergeCell ref="C476:J476"/>
    <mergeCell ref="C477:J477"/>
    <mergeCell ref="C478:J478"/>
    <mergeCell ref="C479:J479"/>
    <mergeCell ref="L300:L302"/>
    <mergeCell ref="L303:L305"/>
    <mergeCell ref="L307:L309"/>
    <mergeCell ref="L364:L366"/>
    <mergeCell ref="L367:L369"/>
    <mergeCell ref="L370:L372"/>
    <mergeCell ref="L373:L375"/>
    <mergeCell ref="L310:L312"/>
    <mergeCell ref="L314:L316"/>
    <mergeCell ref="L317:L319"/>
    <mergeCell ref="L320:L322"/>
    <mergeCell ref="L324:L326"/>
    <mergeCell ref="L327:L329"/>
    <mergeCell ref="L330:L332"/>
    <mergeCell ref="L334:L336"/>
    <mergeCell ref="L337:L339"/>
    <mergeCell ref="L340:L342"/>
    <mergeCell ref="L343:L345"/>
    <mergeCell ref="L346:L348"/>
    <mergeCell ref="L349:L351"/>
    <mergeCell ref="L352:L354"/>
    <mergeCell ref="L355:L357"/>
    <mergeCell ref="L358:L360"/>
    <mergeCell ref="L361:L363"/>
    <mergeCell ref="K367:K369"/>
    <mergeCell ref="B370:J370"/>
    <mergeCell ref="L245:L247"/>
    <mergeCell ref="L248:L250"/>
    <mergeCell ref="L251:L253"/>
    <mergeCell ref="L254:L256"/>
    <mergeCell ref="L257:L259"/>
    <mergeCell ref="L261:L263"/>
    <mergeCell ref="L264:L266"/>
    <mergeCell ref="L267:L269"/>
    <mergeCell ref="L270:L272"/>
    <mergeCell ref="L273:L275"/>
    <mergeCell ref="L276:L278"/>
    <mergeCell ref="L280:L282"/>
    <mergeCell ref="L283:L285"/>
    <mergeCell ref="L286:L288"/>
    <mergeCell ref="L290:L292"/>
    <mergeCell ref="L293:L295"/>
    <mergeCell ref="L296:L298"/>
    <mergeCell ref="K273:K275"/>
    <mergeCell ref="B276:J276"/>
    <mergeCell ref="K276:K278"/>
    <mergeCell ref="B280:J280"/>
    <mergeCell ref="K280:K282"/>
    <mergeCell ref="L191:L193"/>
    <mergeCell ref="L195:L197"/>
    <mergeCell ref="L198:L200"/>
    <mergeCell ref="L201:L203"/>
    <mergeCell ref="L204:L206"/>
    <mergeCell ref="L207:L209"/>
    <mergeCell ref="L210:L212"/>
    <mergeCell ref="L213:L215"/>
    <mergeCell ref="L216:L218"/>
    <mergeCell ref="L219:L221"/>
    <mergeCell ref="L222:L224"/>
    <mergeCell ref="L225:L227"/>
    <mergeCell ref="L228:L230"/>
    <mergeCell ref="L232:L234"/>
    <mergeCell ref="L235:L237"/>
    <mergeCell ref="L239:L241"/>
    <mergeCell ref="L242:L244"/>
    <mergeCell ref="L138:L140"/>
    <mergeCell ref="L142:L144"/>
    <mergeCell ref="L145:L147"/>
    <mergeCell ref="L148:L150"/>
    <mergeCell ref="L151:L153"/>
    <mergeCell ref="L155:L157"/>
    <mergeCell ref="L158:L160"/>
    <mergeCell ref="L161:L163"/>
    <mergeCell ref="L164:L166"/>
    <mergeCell ref="L167:L169"/>
    <mergeCell ref="L170:L172"/>
    <mergeCell ref="L173:L175"/>
    <mergeCell ref="L176:L178"/>
    <mergeCell ref="L179:L181"/>
    <mergeCell ref="L182:L184"/>
    <mergeCell ref="L185:L187"/>
    <mergeCell ref="L188:L190"/>
    <mergeCell ref="L9:L13"/>
    <mergeCell ref="L14:L18"/>
    <mergeCell ref="L19:L23"/>
    <mergeCell ref="L24:L28"/>
    <mergeCell ref="L30:L34"/>
    <mergeCell ref="L35:L39"/>
    <mergeCell ref="L40:L44"/>
    <mergeCell ref="L45:L49"/>
    <mergeCell ref="L50:L54"/>
    <mergeCell ref="L55:L59"/>
    <mergeCell ref="L61:L63"/>
    <mergeCell ref="L64:L66"/>
    <mergeCell ref="L67:L69"/>
    <mergeCell ref="L70:L72"/>
    <mergeCell ref="L74:L76"/>
    <mergeCell ref="L77:L79"/>
    <mergeCell ref="L80:L82"/>
    <mergeCell ref="L83:L85"/>
    <mergeCell ref="L86:L88"/>
    <mergeCell ref="L89:L91"/>
    <mergeCell ref="L92:L94"/>
    <mergeCell ref="L95:L97"/>
    <mergeCell ref="L99:L101"/>
    <mergeCell ref="L102:L104"/>
    <mergeCell ref="L105:L107"/>
    <mergeCell ref="L108:L110"/>
    <mergeCell ref="L119:L122"/>
    <mergeCell ref="L123:L126"/>
    <mergeCell ref="L127:L129"/>
    <mergeCell ref="L130:L133"/>
    <mergeCell ref="L135:L137"/>
    <mergeCell ref="C471:J471"/>
    <mergeCell ref="C472:J472"/>
    <mergeCell ref="C473:J473"/>
    <mergeCell ref="C116:J116"/>
    <mergeCell ref="C117:J117"/>
    <mergeCell ref="B119:J119"/>
    <mergeCell ref="K119:K122"/>
    <mergeCell ref="B123:J123"/>
    <mergeCell ref="K123:K126"/>
    <mergeCell ref="K127:K129"/>
    <mergeCell ref="K130:K133"/>
    <mergeCell ref="B135:J135"/>
    <mergeCell ref="K135:K137"/>
    <mergeCell ref="K105:K107"/>
    <mergeCell ref="B108:J108"/>
    <mergeCell ref="K108:K110"/>
    <mergeCell ref="C112:J112"/>
    <mergeCell ref="C113:J113"/>
    <mergeCell ref="C1144:J1144"/>
    <mergeCell ref="C873:J873"/>
    <mergeCell ref="C883:J883"/>
    <mergeCell ref="C884:J884"/>
    <mergeCell ref="C1003:J1003"/>
    <mergeCell ref="C1016:J1016"/>
    <mergeCell ref="C1122:J1122"/>
    <mergeCell ref="C628:J628"/>
    <mergeCell ref="C629:J629"/>
    <mergeCell ref="C630:J630"/>
    <mergeCell ref="C631:J631"/>
    <mergeCell ref="C632:J632"/>
    <mergeCell ref="C633:J633"/>
    <mergeCell ref="C540:J540"/>
    <mergeCell ref="C539:J539"/>
    <mergeCell ref="C556:J556"/>
    <mergeCell ref="C557:J557"/>
    <mergeCell ref="C559:J559"/>
    <mergeCell ref="C560:J560"/>
    <mergeCell ref="C577:J577"/>
    <mergeCell ref="C578:J578"/>
    <mergeCell ref="C541:J541"/>
    <mergeCell ref="C542:J542"/>
    <mergeCell ref="C543:J543"/>
    <mergeCell ref="C544:J544"/>
    <mergeCell ref="C545:J545"/>
    <mergeCell ref="C546:J546"/>
    <mergeCell ref="C547:J547"/>
    <mergeCell ref="C548:J548"/>
    <mergeCell ref="C549:J549"/>
    <mergeCell ref="C585:J585"/>
    <mergeCell ref="C572:J572"/>
    <mergeCell ref="B2:K2"/>
    <mergeCell ref="B3:K3"/>
    <mergeCell ref="C7:J7"/>
    <mergeCell ref="B9:J9"/>
    <mergeCell ref="K9:K13"/>
    <mergeCell ref="B14:J14"/>
    <mergeCell ref="K14:K18"/>
    <mergeCell ref="B19:J19"/>
    <mergeCell ref="K19:K23"/>
    <mergeCell ref="B373:J373"/>
    <mergeCell ref="K373:K375"/>
    <mergeCell ref="B67:J67"/>
    <mergeCell ref="K67:K69"/>
    <mergeCell ref="B70:J70"/>
    <mergeCell ref="K70:K72"/>
    <mergeCell ref="B74:J74"/>
    <mergeCell ref="K74:K76"/>
    <mergeCell ref="B77:J77"/>
    <mergeCell ref="K77:K79"/>
    <mergeCell ref="B80:J80"/>
    <mergeCell ref="K80:K82"/>
    <mergeCell ref="B83:J83"/>
    <mergeCell ref="K83:K85"/>
    <mergeCell ref="B86:J86"/>
    <mergeCell ref="K86:K88"/>
    <mergeCell ref="B89:J89"/>
    <mergeCell ref="K89:K91"/>
    <mergeCell ref="B92:J92"/>
    <mergeCell ref="K92:K94"/>
    <mergeCell ref="B95:J95"/>
    <mergeCell ref="K95:K97"/>
    <mergeCell ref="B24:J24"/>
    <mergeCell ref="K24:K28"/>
    <mergeCell ref="B55:J55"/>
    <mergeCell ref="K55:K59"/>
    <mergeCell ref="B61:J61"/>
    <mergeCell ref="K61:K63"/>
    <mergeCell ref="B64:J64"/>
    <mergeCell ref="B30:J30"/>
    <mergeCell ref="K30:K34"/>
    <mergeCell ref="B35:J35"/>
    <mergeCell ref="K35:K39"/>
    <mergeCell ref="B40:J40"/>
    <mergeCell ref="K64:K66"/>
    <mergeCell ref="K40:K44"/>
    <mergeCell ref="B45:J45"/>
    <mergeCell ref="K45:K49"/>
    <mergeCell ref="B50:J50"/>
    <mergeCell ref="K50:K54"/>
    <mergeCell ref="C114:J114"/>
    <mergeCell ref="B99:J99"/>
    <mergeCell ref="K99:K101"/>
    <mergeCell ref="B102:J102"/>
    <mergeCell ref="K102:K104"/>
    <mergeCell ref="B105:J105"/>
    <mergeCell ref="B155:J155"/>
    <mergeCell ref="K155:K157"/>
    <mergeCell ref="B158:J158"/>
    <mergeCell ref="K158:K160"/>
    <mergeCell ref="B161:J161"/>
    <mergeCell ref="K161:K163"/>
    <mergeCell ref="B164:J164"/>
    <mergeCell ref="K164:K166"/>
    <mergeCell ref="B167:J167"/>
    <mergeCell ref="K167:K169"/>
    <mergeCell ref="B138:J138"/>
    <mergeCell ref="K138:K140"/>
    <mergeCell ref="B142:J142"/>
    <mergeCell ref="K142:K144"/>
    <mergeCell ref="B145:J145"/>
    <mergeCell ref="K145:K147"/>
    <mergeCell ref="B148:J148"/>
    <mergeCell ref="K148:K150"/>
    <mergeCell ref="B151:J151"/>
    <mergeCell ref="K151:K153"/>
    <mergeCell ref="B185:J185"/>
    <mergeCell ref="K185:K187"/>
    <mergeCell ref="B188:J188"/>
    <mergeCell ref="K188:K190"/>
    <mergeCell ref="B195:J195"/>
    <mergeCell ref="K195:K197"/>
    <mergeCell ref="B198:J198"/>
    <mergeCell ref="K198:K200"/>
    <mergeCell ref="B201:J201"/>
    <mergeCell ref="K201:K203"/>
    <mergeCell ref="B191:J191"/>
    <mergeCell ref="K191:K193"/>
    <mergeCell ref="B170:J170"/>
    <mergeCell ref="K170:K172"/>
    <mergeCell ref="B173:J173"/>
    <mergeCell ref="K173:K175"/>
    <mergeCell ref="B176:J176"/>
    <mergeCell ref="K176:K178"/>
    <mergeCell ref="B179:J179"/>
    <mergeCell ref="K179:K181"/>
    <mergeCell ref="B182:J182"/>
    <mergeCell ref="K182:K184"/>
    <mergeCell ref="B219:J219"/>
    <mergeCell ref="K219:K221"/>
    <mergeCell ref="B222:J222"/>
    <mergeCell ref="K222:K224"/>
    <mergeCell ref="B225:J225"/>
    <mergeCell ref="K225:K227"/>
    <mergeCell ref="B228:J228"/>
    <mergeCell ref="K228:K230"/>
    <mergeCell ref="B232:J232"/>
    <mergeCell ref="K232:K234"/>
    <mergeCell ref="B204:J204"/>
    <mergeCell ref="K204:K206"/>
    <mergeCell ref="B207:J207"/>
    <mergeCell ref="K207:K209"/>
    <mergeCell ref="B210:J210"/>
    <mergeCell ref="K210:K212"/>
    <mergeCell ref="B213:J213"/>
    <mergeCell ref="K213:K215"/>
    <mergeCell ref="B216:J216"/>
    <mergeCell ref="K216:K218"/>
    <mergeCell ref="B251:J251"/>
    <mergeCell ref="K251:K253"/>
    <mergeCell ref="B254:J254"/>
    <mergeCell ref="K254:K256"/>
    <mergeCell ref="B257:J257"/>
    <mergeCell ref="K257:K259"/>
    <mergeCell ref="B261:J261"/>
    <mergeCell ref="K261:K263"/>
    <mergeCell ref="B264:J264"/>
    <mergeCell ref="K264:K266"/>
    <mergeCell ref="B235:J235"/>
    <mergeCell ref="B245:J245"/>
    <mergeCell ref="K245:K247"/>
    <mergeCell ref="B248:J248"/>
    <mergeCell ref="K248:K250"/>
    <mergeCell ref="K235:K237"/>
    <mergeCell ref="B239:J239"/>
    <mergeCell ref="K239:K241"/>
    <mergeCell ref="B242:J242"/>
    <mergeCell ref="K242:K244"/>
    <mergeCell ref="B337:J337"/>
    <mergeCell ref="K337:K339"/>
    <mergeCell ref="B340:J340"/>
    <mergeCell ref="K340:K342"/>
    <mergeCell ref="B343:J343"/>
    <mergeCell ref="K343:K345"/>
    <mergeCell ref="B346:J346"/>
    <mergeCell ref="K346:K348"/>
    <mergeCell ref="B327:J327"/>
    <mergeCell ref="K327:K329"/>
    <mergeCell ref="B317:J317"/>
    <mergeCell ref="K317:K319"/>
    <mergeCell ref="B320:J320"/>
    <mergeCell ref="K320:K322"/>
    <mergeCell ref="B330:J330"/>
    <mergeCell ref="K330:K332"/>
    <mergeCell ref="A9:A13"/>
    <mergeCell ref="A14:A18"/>
    <mergeCell ref="A19:A23"/>
    <mergeCell ref="A24:A28"/>
    <mergeCell ref="A30:A34"/>
    <mergeCell ref="A35:A39"/>
    <mergeCell ref="A40:A44"/>
    <mergeCell ref="A45:A49"/>
    <mergeCell ref="A50:A54"/>
    <mergeCell ref="A86:A88"/>
    <mergeCell ref="A89:A91"/>
    <mergeCell ref="A92:A94"/>
    <mergeCell ref="A95:A97"/>
    <mergeCell ref="A99:A101"/>
    <mergeCell ref="A102:A104"/>
    <mergeCell ref="A105:A107"/>
    <mergeCell ref="C451:J451"/>
    <mergeCell ref="C452:J452"/>
    <mergeCell ref="C455:J455"/>
    <mergeCell ref="C456:J456"/>
    <mergeCell ref="C457:J457"/>
    <mergeCell ref="C783:J783"/>
    <mergeCell ref="C510:J510"/>
    <mergeCell ref="C511:J511"/>
    <mergeCell ref="C512:J512"/>
    <mergeCell ref="C513:J513"/>
    <mergeCell ref="C514:J514"/>
    <mergeCell ref="C515:J515"/>
    <mergeCell ref="C516:J516"/>
    <mergeCell ref="C517:J517"/>
    <mergeCell ref="C518:J518"/>
    <mergeCell ref="C519:J519"/>
    <mergeCell ref="C520:J520"/>
    <mergeCell ref="C521:J521"/>
    <mergeCell ref="C522:J522"/>
    <mergeCell ref="C523:J523"/>
    <mergeCell ref="C524:J524"/>
    <mergeCell ref="B489:K489"/>
    <mergeCell ref="C490:J490"/>
    <mergeCell ref="C491:J491"/>
    <mergeCell ref="C492:J492"/>
    <mergeCell ref="C493:J493"/>
    <mergeCell ref="C494:J494"/>
    <mergeCell ref="C495:J495"/>
    <mergeCell ref="C496:J496"/>
    <mergeCell ref="C497:J497"/>
    <mergeCell ref="C474:J474"/>
    <mergeCell ref="C475:J475"/>
    <mergeCell ref="A108:A110"/>
    <mergeCell ref="A119:A122"/>
    <mergeCell ref="A55:A59"/>
    <mergeCell ref="A61:A63"/>
    <mergeCell ref="A64:A66"/>
    <mergeCell ref="A67:A69"/>
    <mergeCell ref="A70:A72"/>
    <mergeCell ref="A74:A76"/>
    <mergeCell ref="A77:A79"/>
    <mergeCell ref="A80:A82"/>
    <mergeCell ref="A83:A85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23:A126"/>
    <mergeCell ref="A127:A129"/>
    <mergeCell ref="A130:A133"/>
    <mergeCell ref="A135:A137"/>
    <mergeCell ref="A138:A140"/>
    <mergeCell ref="A142:A144"/>
    <mergeCell ref="A145:A147"/>
    <mergeCell ref="A148:A150"/>
    <mergeCell ref="A151:A153"/>
    <mergeCell ref="A210:A212"/>
    <mergeCell ref="A213:A215"/>
    <mergeCell ref="A216:A218"/>
    <mergeCell ref="A219:A221"/>
    <mergeCell ref="A222:A224"/>
    <mergeCell ref="A225:A227"/>
    <mergeCell ref="A228:A230"/>
    <mergeCell ref="A232:A234"/>
    <mergeCell ref="A235:A237"/>
    <mergeCell ref="A182:A184"/>
    <mergeCell ref="A185:A187"/>
    <mergeCell ref="A188:A190"/>
    <mergeCell ref="A191:A193"/>
    <mergeCell ref="A195:A197"/>
    <mergeCell ref="A198:A200"/>
    <mergeCell ref="A201:A203"/>
    <mergeCell ref="A204:A206"/>
    <mergeCell ref="A207:A209"/>
    <mergeCell ref="A267:A269"/>
    <mergeCell ref="A270:A272"/>
    <mergeCell ref="A273:A275"/>
    <mergeCell ref="A276:A278"/>
    <mergeCell ref="A280:A282"/>
    <mergeCell ref="A283:A285"/>
    <mergeCell ref="A286:A288"/>
    <mergeCell ref="A290:A292"/>
    <mergeCell ref="A293:A295"/>
    <mergeCell ref="A239:A241"/>
    <mergeCell ref="A242:A244"/>
    <mergeCell ref="A245:A247"/>
    <mergeCell ref="A248:A250"/>
    <mergeCell ref="A251:A253"/>
    <mergeCell ref="A254:A256"/>
    <mergeCell ref="A257:A259"/>
    <mergeCell ref="A261:A263"/>
    <mergeCell ref="A264:A266"/>
    <mergeCell ref="A314:A316"/>
    <mergeCell ref="B314:J314"/>
    <mergeCell ref="K314:K316"/>
    <mergeCell ref="B286:J286"/>
    <mergeCell ref="B283:J283"/>
    <mergeCell ref="K283:K285"/>
    <mergeCell ref="K286:K288"/>
    <mergeCell ref="B290:J290"/>
    <mergeCell ref="K290:K292"/>
    <mergeCell ref="B293:J293"/>
    <mergeCell ref="K293:K295"/>
    <mergeCell ref="B296:J296"/>
    <mergeCell ref="K296:K298"/>
    <mergeCell ref="B267:J267"/>
    <mergeCell ref="K267:K269"/>
    <mergeCell ref="B270:J270"/>
    <mergeCell ref="K270:K272"/>
    <mergeCell ref="B273:J273"/>
    <mergeCell ref="A317:A319"/>
    <mergeCell ref="A320:A322"/>
    <mergeCell ref="A324:A326"/>
    <mergeCell ref="B324:J324"/>
    <mergeCell ref="K324:K326"/>
    <mergeCell ref="A327:A329"/>
    <mergeCell ref="A296:A298"/>
    <mergeCell ref="A300:A302"/>
    <mergeCell ref="B300:J300"/>
    <mergeCell ref="K300:K302"/>
    <mergeCell ref="A303:A305"/>
    <mergeCell ref="A307:A309"/>
    <mergeCell ref="B307:J307"/>
    <mergeCell ref="K307:K309"/>
    <mergeCell ref="A310:A312"/>
    <mergeCell ref="B303:J303"/>
    <mergeCell ref="K303:K305"/>
    <mergeCell ref="B310:J310"/>
    <mergeCell ref="K310:K312"/>
    <mergeCell ref="A352:A354"/>
    <mergeCell ref="A355:A357"/>
    <mergeCell ref="A358:A360"/>
    <mergeCell ref="A361:A363"/>
    <mergeCell ref="A364:A366"/>
    <mergeCell ref="A367:A369"/>
    <mergeCell ref="A370:A372"/>
    <mergeCell ref="A373:A375"/>
    <mergeCell ref="C377:J377"/>
    <mergeCell ref="A330:A332"/>
    <mergeCell ref="A334:A336"/>
    <mergeCell ref="B334:J334"/>
    <mergeCell ref="K334:K336"/>
    <mergeCell ref="A337:A339"/>
    <mergeCell ref="A340:A342"/>
    <mergeCell ref="A343:A345"/>
    <mergeCell ref="A346:A348"/>
    <mergeCell ref="A349:A351"/>
    <mergeCell ref="B349:J349"/>
    <mergeCell ref="K349:K351"/>
    <mergeCell ref="B352:J352"/>
    <mergeCell ref="K352:K354"/>
    <mergeCell ref="B355:J355"/>
    <mergeCell ref="K355:K357"/>
    <mergeCell ref="B358:J358"/>
    <mergeCell ref="K358:K360"/>
    <mergeCell ref="K370:K372"/>
    <mergeCell ref="B361:J361"/>
    <mergeCell ref="K361:K363"/>
    <mergeCell ref="B364:J364"/>
    <mergeCell ref="K364:K366"/>
    <mergeCell ref="B367:J367"/>
    <mergeCell ref="C387:J387"/>
    <mergeCell ref="C388:J388"/>
    <mergeCell ref="C389:J389"/>
    <mergeCell ref="C390:J390"/>
    <mergeCell ref="C391:J391"/>
    <mergeCell ref="C392:J392"/>
    <mergeCell ref="C393:J393"/>
    <mergeCell ref="C394:J394"/>
    <mergeCell ref="C395:J395"/>
    <mergeCell ref="C378:J378"/>
    <mergeCell ref="C379:J379"/>
    <mergeCell ref="C380:J380"/>
    <mergeCell ref="C381:J381"/>
    <mergeCell ref="C382:J382"/>
    <mergeCell ref="C383:J383"/>
    <mergeCell ref="C384:J384"/>
    <mergeCell ref="C385:J385"/>
    <mergeCell ref="C386:J386"/>
    <mergeCell ref="B405:K405"/>
    <mergeCell ref="C406:J406"/>
    <mergeCell ref="C407:J407"/>
    <mergeCell ref="C408:J408"/>
    <mergeCell ref="C409:J409"/>
    <mergeCell ref="C410:J410"/>
    <mergeCell ref="C411:J411"/>
    <mergeCell ref="C412:J412"/>
    <mergeCell ref="C415:J415"/>
    <mergeCell ref="C396:J396"/>
    <mergeCell ref="C397:J397"/>
    <mergeCell ref="C398:J398"/>
    <mergeCell ref="C399:J399"/>
    <mergeCell ref="C400:J400"/>
    <mergeCell ref="C401:J401"/>
    <mergeCell ref="C402:J402"/>
    <mergeCell ref="C403:J403"/>
    <mergeCell ref="C404:J404"/>
    <mergeCell ref="C414:J414"/>
    <mergeCell ref="C413:J413"/>
    <mergeCell ref="C425:J425"/>
    <mergeCell ref="C426:J426"/>
    <mergeCell ref="C427:J427"/>
    <mergeCell ref="C428:J428"/>
    <mergeCell ref="C429:J429"/>
    <mergeCell ref="C430:J430"/>
    <mergeCell ref="B431:K431"/>
    <mergeCell ref="C432:J432"/>
    <mergeCell ref="C433:J433"/>
    <mergeCell ref="C416:J416"/>
    <mergeCell ref="C417:J417"/>
    <mergeCell ref="C418:J418"/>
    <mergeCell ref="C419:J419"/>
    <mergeCell ref="C420:J420"/>
    <mergeCell ref="C421:J421"/>
    <mergeCell ref="C422:J422"/>
    <mergeCell ref="C423:J423"/>
    <mergeCell ref="C424:J424"/>
    <mergeCell ref="C434:J434"/>
    <mergeCell ref="B461:K461"/>
    <mergeCell ref="C464:J464"/>
    <mergeCell ref="C465:J465"/>
    <mergeCell ref="C466:J466"/>
    <mergeCell ref="C467:J467"/>
    <mergeCell ref="C468:J468"/>
    <mergeCell ref="C469:J469"/>
    <mergeCell ref="C470:J470"/>
    <mergeCell ref="C442:J442"/>
    <mergeCell ref="C458:J458"/>
    <mergeCell ref="C459:J459"/>
    <mergeCell ref="C460:J460"/>
    <mergeCell ref="C445:J445"/>
    <mergeCell ref="C435:J435"/>
    <mergeCell ref="C436:J436"/>
    <mergeCell ref="C437:J437"/>
    <mergeCell ref="C438:J438"/>
    <mergeCell ref="C453:J453"/>
    <mergeCell ref="C454:J454"/>
    <mergeCell ref="C439:J439"/>
    <mergeCell ref="C440:J440"/>
    <mergeCell ref="C441:J441"/>
    <mergeCell ref="C443:J443"/>
    <mergeCell ref="C444:J444"/>
    <mergeCell ref="C446:J446"/>
    <mergeCell ref="C447:J447"/>
    <mergeCell ref="C448:J448"/>
    <mergeCell ref="C462:J462"/>
    <mergeCell ref="C463:J463"/>
    <mergeCell ref="C449:J449"/>
    <mergeCell ref="C450:J450"/>
    <mergeCell ref="C500:J500"/>
    <mergeCell ref="C531:J531"/>
    <mergeCell ref="C532:J532"/>
    <mergeCell ref="C535:J535"/>
    <mergeCell ref="C536:J536"/>
    <mergeCell ref="C537:J537"/>
    <mergeCell ref="C480:J480"/>
    <mergeCell ref="C481:J481"/>
    <mergeCell ref="C482:J482"/>
    <mergeCell ref="C483:J483"/>
    <mergeCell ref="C484:J484"/>
    <mergeCell ref="C485:J485"/>
    <mergeCell ref="C486:J486"/>
    <mergeCell ref="C487:J487"/>
    <mergeCell ref="C488:J488"/>
    <mergeCell ref="C499:J499"/>
    <mergeCell ref="C525:J525"/>
    <mergeCell ref="C528:J528"/>
    <mergeCell ref="C529:J529"/>
    <mergeCell ref="C508:J508"/>
    <mergeCell ref="C509:J509"/>
    <mergeCell ref="C501:J501"/>
    <mergeCell ref="C506:J506"/>
    <mergeCell ref="C498:J498"/>
    <mergeCell ref="B502:K502"/>
    <mergeCell ref="C503:J503"/>
    <mergeCell ref="C504:J504"/>
    <mergeCell ref="C505:J505"/>
    <mergeCell ref="B530:K530"/>
    <mergeCell ref="C533:J533"/>
    <mergeCell ref="C534:J534"/>
    <mergeCell ref="C538:J538"/>
    <mergeCell ref="C507:J507"/>
    <mergeCell ref="C580:J580"/>
    <mergeCell ref="C581:J581"/>
    <mergeCell ref="B583:K583"/>
    <mergeCell ref="C586:J586"/>
    <mergeCell ref="C587:J587"/>
    <mergeCell ref="C526:J526"/>
    <mergeCell ref="C527:J527"/>
    <mergeCell ref="C588:J588"/>
    <mergeCell ref="C589:J589"/>
    <mergeCell ref="C550:J550"/>
    <mergeCell ref="C551:J551"/>
    <mergeCell ref="C552:J552"/>
    <mergeCell ref="C553:J553"/>
    <mergeCell ref="C554:J554"/>
    <mergeCell ref="C555:J555"/>
    <mergeCell ref="C558:J558"/>
    <mergeCell ref="C561:J561"/>
    <mergeCell ref="C562:J562"/>
    <mergeCell ref="C573:J573"/>
    <mergeCell ref="C574:J574"/>
    <mergeCell ref="C575:J575"/>
    <mergeCell ref="C576:J576"/>
    <mergeCell ref="C579:J579"/>
    <mergeCell ref="C563:J563"/>
    <mergeCell ref="C564:J564"/>
    <mergeCell ref="C565:J565"/>
    <mergeCell ref="C566:J566"/>
    <mergeCell ref="C567:J567"/>
    <mergeCell ref="C568:J568"/>
    <mergeCell ref="C569:J569"/>
    <mergeCell ref="C570:J570"/>
    <mergeCell ref="C571:J571"/>
    <mergeCell ref="C599:J599"/>
    <mergeCell ref="C600:J600"/>
    <mergeCell ref="C601:J601"/>
    <mergeCell ref="C602:J602"/>
    <mergeCell ref="C603:J603"/>
    <mergeCell ref="C604:J604"/>
    <mergeCell ref="C605:J605"/>
    <mergeCell ref="C606:J606"/>
    <mergeCell ref="C607:J607"/>
    <mergeCell ref="C590:J590"/>
    <mergeCell ref="C591:J591"/>
    <mergeCell ref="C592:J592"/>
    <mergeCell ref="C593:J593"/>
    <mergeCell ref="C594:J594"/>
    <mergeCell ref="C595:J595"/>
    <mergeCell ref="C596:J596"/>
    <mergeCell ref="C597:J597"/>
    <mergeCell ref="C598:J598"/>
    <mergeCell ref="C617:J617"/>
    <mergeCell ref="C618:J618"/>
    <mergeCell ref="C619:J619"/>
    <mergeCell ref="C620:J620"/>
    <mergeCell ref="C621:J621"/>
    <mergeCell ref="C622:J622"/>
    <mergeCell ref="C623:J623"/>
    <mergeCell ref="C624:J624"/>
    <mergeCell ref="C625:J625"/>
    <mergeCell ref="C627:J627"/>
    <mergeCell ref="C608:J608"/>
    <mergeCell ref="C609:J609"/>
    <mergeCell ref="C610:J610"/>
    <mergeCell ref="C611:J611"/>
    <mergeCell ref="C612:J612"/>
    <mergeCell ref="C613:J613"/>
    <mergeCell ref="C614:J614"/>
    <mergeCell ref="C615:J615"/>
    <mergeCell ref="C616:J616"/>
    <mergeCell ref="C626:J626"/>
    <mergeCell ref="C643:J643"/>
    <mergeCell ref="C644:J644"/>
    <mergeCell ref="C645:J645"/>
    <mergeCell ref="C646:J646"/>
    <mergeCell ref="C647:J647"/>
    <mergeCell ref="C648:J648"/>
    <mergeCell ref="C649:J649"/>
    <mergeCell ref="C650:J650"/>
    <mergeCell ref="C651:J651"/>
    <mergeCell ref="C634:J634"/>
    <mergeCell ref="C635:J635"/>
    <mergeCell ref="C636:J636"/>
    <mergeCell ref="C637:J637"/>
    <mergeCell ref="C638:J638"/>
    <mergeCell ref="C639:J639"/>
    <mergeCell ref="C640:J640"/>
    <mergeCell ref="C641:J641"/>
    <mergeCell ref="C642:J642"/>
    <mergeCell ref="C661:J661"/>
    <mergeCell ref="C662:J662"/>
    <mergeCell ref="C663:J663"/>
    <mergeCell ref="C664:J664"/>
    <mergeCell ref="C665:J665"/>
    <mergeCell ref="C666:J666"/>
    <mergeCell ref="C667:J667"/>
    <mergeCell ref="C668:J668"/>
    <mergeCell ref="C669:J669"/>
    <mergeCell ref="C652:J652"/>
    <mergeCell ref="C653:J653"/>
    <mergeCell ref="C654:J654"/>
    <mergeCell ref="C655:J655"/>
    <mergeCell ref="C656:J656"/>
    <mergeCell ref="C657:J657"/>
    <mergeCell ref="C658:J658"/>
    <mergeCell ref="C659:J659"/>
    <mergeCell ref="C660:J660"/>
    <mergeCell ref="C679:J679"/>
    <mergeCell ref="C680:J680"/>
    <mergeCell ref="C681:J681"/>
    <mergeCell ref="C682:J682"/>
    <mergeCell ref="C683:J683"/>
    <mergeCell ref="C684:J684"/>
    <mergeCell ref="C685:J685"/>
    <mergeCell ref="C686:J686"/>
    <mergeCell ref="C687:J687"/>
    <mergeCell ref="C670:J670"/>
    <mergeCell ref="C671:J671"/>
    <mergeCell ref="C672:J672"/>
    <mergeCell ref="C673:J673"/>
    <mergeCell ref="C674:J674"/>
    <mergeCell ref="C675:J675"/>
    <mergeCell ref="C676:J676"/>
    <mergeCell ref="C677:J677"/>
    <mergeCell ref="C678:J678"/>
    <mergeCell ref="C697:J697"/>
    <mergeCell ref="C698:J698"/>
    <mergeCell ref="C699:J699"/>
    <mergeCell ref="C700:J700"/>
    <mergeCell ref="C701:J701"/>
    <mergeCell ref="C702:J702"/>
    <mergeCell ref="C703:J703"/>
    <mergeCell ref="C704:J704"/>
    <mergeCell ref="C705:J705"/>
    <mergeCell ref="C688:J688"/>
    <mergeCell ref="C689:J689"/>
    <mergeCell ref="C690:J690"/>
    <mergeCell ref="C691:J691"/>
    <mergeCell ref="C692:J692"/>
    <mergeCell ref="C693:J693"/>
    <mergeCell ref="C694:J694"/>
    <mergeCell ref="C695:J695"/>
    <mergeCell ref="C696:J696"/>
    <mergeCell ref="C715:J715"/>
    <mergeCell ref="C716:J716"/>
    <mergeCell ref="C717:J717"/>
    <mergeCell ref="C718:J718"/>
    <mergeCell ref="C719:J719"/>
    <mergeCell ref="C720:J720"/>
    <mergeCell ref="C721:J721"/>
    <mergeCell ref="C722:J722"/>
    <mergeCell ref="C723:J723"/>
    <mergeCell ref="C706:J706"/>
    <mergeCell ref="C707:J707"/>
    <mergeCell ref="C708:J708"/>
    <mergeCell ref="C709:J709"/>
    <mergeCell ref="C710:J710"/>
    <mergeCell ref="C711:J711"/>
    <mergeCell ref="C712:J712"/>
    <mergeCell ref="C713:J713"/>
    <mergeCell ref="C714:J714"/>
    <mergeCell ref="C733:J733"/>
    <mergeCell ref="C734:J734"/>
    <mergeCell ref="C735:J735"/>
    <mergeCell ref="C736:J736"/>
    <mergeCell ref="C737:J737"/>
    <mergeCell ref="C738:J738"/>
    <mergeCell ref="C739:J739"/>
    <mergeCell ref="C740:J740"/>
    <mergeCell ref="C741:J741"/>
    <mergeCell ref="C724:J724"/>
    <mergeCell ref="C725:J725"/>
    <mergeCell ref="C726:J726"/>
    <mergeCell ref="C727:J727"/>
    <mergeCell ref="C728:J728"/>
    <mergeCell ref="C729:J729"/>
    <mergeCell ref="C730:J730"/>
    <mergeCell ref="C731:J731"/>
    <mergeCell ref="C732:J732"/>
    <mergeCell ref="C751:J751"/>
    <mergeCell ref="C752:J752"/>
    <mergeCell ref="C753:J753"/>
    <mergeCell ref="C754:J754"/>
    <mergeCell ref="C755:J755"/>
    <mergeCell ref="C756:J756"/>
    <mergeCell ref="C757:J757"/>
    <mergeCell ref="C758:J758"/>
    <mergeCell ref="C759:J759"/>
    <mergeCell ref="C742:J742"/>
    <mergeCell ref="C743:J743"/>
    <mergeCell ref="C744:J744"/>
    <mergeCell ref="C745:J745"/>
    <mergeCell ref="C746:J746"/>
    <mergeCell ref="C747:J747"/>
    <mergeCell ref="C748:J748"/>
    <mergeCell ref="C749:J749"/>
    <mergeCell ref="C750:J750"/>
    <mergeCell ref="C769:J769"/>
    <mergeCell ref="C770:J770"/>
    <mergeCell ref="C771:J771"/>
    <mergeCell ref="C772:J772"/>
    <mergeCell ref="C773:J773"/>
    <mergeCell ref="C774:J774"/>
    <mergeCell ref="C775:J775"/>
    <mergeCell ref="C776:J776"/>
    <mergeCell ref="C777:J777"/>
    <mergeCell ref="C760:J760"/>
    <mergeCell ref="C761:J761"/>
    <mergeCell ref="C762:J762"/>
    <mergeCell ref="C763:J763"/>
    <mergeCell ref="C764:J764"/>
    <mergeCell ref="C765:J765"/>
    <mergeCell ref="C766:J766"/>
    <mergeCell ref="C767:J767"/>
    <mergeCell ref="C768:J768"/>
    <mergeCell ref="C788:J788"/>
    <mergeCell ref="C789:J789"/>
    <mergeCell ref="C790:J790"/>
    <mergeCell ref="C791:J791"/>
    <mergeCell ref="C792:J792"/>
    <mergeCell ref="C793:J793"/>
    <mergeCell ref="C794:J794"/>
    <mergeCell ref="C795:J795"/>
    <mergeCell ref="C798:J798"/>
    <mergeCell ref="C796:J796"/>
    <mergeCell ref="C797:J797"/>
    <mergeCell ref="C803:J803"/>
    <mergeCell ref="C778:J778"/>
    <mergeCell ref="C779:J779"/>
    <mergeCell ref="C780:J780"/>
    <mergeCell ref="C781:J781"/>
    <mergeCell ref="C782:J782"/>
    <mergeCell ref="C784:J784"/>
    <mergeCell ref="C785:J785"/>
    <mergeCell ref="C786:J786"/>
    <mergeCell ref="C787:J787"/>
    <mergeCell ref="C810:J810"/>
    <mergeCell ref="C811:J811"/>
    <mergeCell ref="C812:J812"/>
    <mergeCell ref="C813:J813"/>
    <mergeCell ref="C814:J814"/>
    <mergeCell ref="C815:J815"/>
    <mergeCell ref="C816:J816"/>
    <mergeCell ref="C817:J817"/>
    <mergeCell ref="C818:J818"/>
    <mergeCell ref="C799:J799"/>
    <mergeCell ref="C802:J802"/>
    <mergeCell ref="C804:J804"/>
    <mergeCell ref="C805:J805"/>
    <mergeCell ref="C806:J806"/>
    <mergeCell ref="C807:J807"/>
    <mergeCell ref="C808:J808"/>
    <mergeCell ref="C809:J809"/>
    <mergeCell ref="C828:J828"/>
    <mergeCell ref="C829:J829"/>
    <mergeCell ref="C830:J830"/>
    <mergeCell ref="C831:J831"/>
    <mergeCell ref="C832:J832"/>
    <mergeCell ref="C833:J833"/>
    <mergeCell ref="C834:J834"/>
    <mergeCell ref="C835:J835"/>
    <mergeCell ref="C836:J836"/>
    <mergeCell ref="C819:J819"/>
    <mergeCell ref="C820:J820"/>
    <mergeCell ref="C821:J821"/>
    <mergeCell ref="C822:J822"/>
    <mergeCell ref="C823:J823"/>
    <mergeCell ref="C824:J824"/>
    <mergeCell ref="C825:J825"/>
    <mergeCell ref="C826:J826"/>
    <mergeCell ref="C827:J827"/>
    <mergeCell ref="C846:J846"/>
    <mergeCell ref="C847:J847"/>
    <mergeCell ref="C848:J848"/>
    <mergeCell ref="C849:J849"/>
    <mergeCell ref="C850:J850"/>
    <mergeCell ref="C851:J851"/>
    <mergeCell ref="C852:J852"/>
    <mergeCell ref="C853:J853"/>
    <mergeCell ref="C854:J854"/>
    <mergeCell ref="C837:J837"/>
    <mergeCell ref="C838:J838"/>
    <mergeCell ref="C839:J839"/>
    <mergeCell ref="C840:J840"/>
    <mergeCell ref="C841:J841"/>
    <mergeCell ref="C842:J842"/>
    <mergeCell ref="C843:J843"/>
    <mergeCell ref="C844:J844"/>
    <mergeCell ref="C845:J845"/>
    <mergeCell ref="C864:J864"/>
    <mergeCell ref="C865:J865"/>
    <mergeCell ref="C866:J866"/>
    <mergeCell ref="C867:J867"/>
    <mergeCell ref="C868:J868"/>
    <mergeCell ref="C869:J869"/>
    <mergeCell ref="C870:J870"/>
    <mergeCell ref="C871:J871"/>
    <mergeCell ref="C872:J872"/>
    <mergeCell ref="C855:J855"/>
    <mergeCell ref="C856:J856"/>
    <mergeCell ref="C857:J857"/>
    <mergeCell ref="C858:J858"/>
    <mergeCell ref="C859:J859"/>
    <mergeCell ref="C860:J860"/>
    <mergeCell ref="C861:J861"/>
    <mergeCell ref="C862:J862"/>
    <mergeCell ref="C863:J863"/>
    <mergeCell ref="C885:J885"/>
    <mergeCell ref="C886:J886"/>
    <mergeCell ref="C887:J887"/>
    <mergeCell ref="C888:J888"/>
    <mergeCell ref="C889:J889"/>
    <mergeCell ref="C890:J890"/>
    <mergeCell ref="C891:J891"/>
    <mergeCell ref="C892:J892"/>
    <mergeCell ref="C893:J893"/>
    <mergeCell ref="C874:J874"/>
    <mergeCell ref="C875:J875"/>
    <mergeCell ref="C876:J876"/>
    <mergeCell ref="C877:J877"/>
    <mergeCell ref="C878:J878"/>
    <mergeCell ref="C879:J879"/>
    <mergeCell ref="C880:J880"/>
    <mergeCell ref="C881:J881"/>
    <mergeCell ref="C882:J882"/>
    <mergeCell ref="C903:J903"/>
    <mergeCell ref="C906:J906"/>
    <mergeCell ref="C907:J907"/>
    <mergeCell ref="C908:J908"/>
    <mergeCell ref="C909:J909"/>
    <mergeCell ref="C910:J910"/>
    <mergeCell ref="C911:J911"/>
    <mergeCell ref="C894:J894"/>
    <mergeCell ref="C895:J895"/>
    <mergeCell ref="C896:J896"/>
    <mergeCell ref="C897:J897"/>
    <mergeCell ref="C898:J898"/>
    <mergeCell ref="C899:J899"/>
    <mergeCell ref="C900:J900"/>
    <mergeCell ref="C901:J901"/>
    <mergeCell ref="C902:J902"/>
    <mergeCell ref="C921:J921"/>
    <mergeCell ref="C922:J922"/>
    <mergeCell ref="C923:J923"/>
    <mergeCell ref="C924:J924"/>
    <mergeCell ref="C925:J925"/>
    <mergeCell ref="C926:J926"/>
    <mergeCell ref="C927:J927"/>
    <mergeCell ref="C928:J928"/>
    <mergeCell ref="C929:J929"/>
    <mergeCell ref="C912:J912"/>
    <mergeCell ref="C913:J913"/>
    <mergeCell ref="C914:J914"/>
    <mergeCell ref="C915:J915"/>
    <mergeCell ref="C916:J916"/>
    <mergeCell ref="C917:J917"/>
    <mergeCell ref="C918:J918"/>
    <mergeCell ref="C919:J919"/>
    <mergeCell ref="C920:J920"/>
    <mergeCell ref="C939:J939"/>
    <mergeCell ref="C940:J940"/>
    <mergeCell ref="C941:J941"/>
    <mergeCell ref="C942:J942"/>
    <mergeCell ref="C943:J943"/>
    <mergeCell ref="C944:J944"/>
    <mergeCell ref="C945:J945"/>
    <mergeCell ref="C946:J946"/>
    <mergeCell ref="C947:J947"/>
    <mergeCell ref="C930:J930"/>
    <mergeCell ref="C931:J931"/>
    <mergeCell ref="C932:J932"/>
    <mergeCell ref="C933:J933"/>
    <mergeCell ref="C934:J934"/>
    <mergeCell ref="C935:J935"/>
    <mergeCell ref="C936:J936"/>
    <mergeCell ref="C937:J937"/>
    <mergeCell ref="C938:J938"/>
    <mergeCell ref="C957:J957"/>
    <mergeCell ref="C960:J960"/>
    <mergeCell ref="C961:J961"/>
    <mergeCell ref="C962:J962"/>
    <mergeCell ref="C963:J963"/>
    <mergeCell ref="C964:J964"/>
    <mergeCell ref="C965:J965"/>
    <mergeCell ref="C948:J948"/>
    <mergeCell ref="C949:J949"/>
    <mergeCell ref="C950:J950"/>
    <mergeCell ref="C951:J951"/>
    <mergeCell ref="C952:J952"/>
    <mergeCell ref="C953:J953"/>
    <mergeCell ref="C954:J954"/>
    <mergeCell ref="C955:J955"/>
    <mergeCell ref="C956:J956"/>
    <mergeCell ref="C975:J975"/>
    <mergeCell ref="C976:J976"/>
    <mergeCell ref="C977:J977"/>
    <mergeCell ref="C978:J978"/>
    <mergeCell ref="C979:J979"/>
    <mergeCell ref="C980:J980"/>
    <mergeCell ref="C981:J981"/>
    <mergeCell ref="C982:J982"/>
    <mergeCell ref="C983:J983"/>
    <mergeCell ref="C966:J966"/>
    <mergeCell ref="C967:J967"/>
    <mergeCell ref="C968:J968"/>
    <mergeCell ref="C969:J969"/>
    <mergeCell ref="C970:J970"/>
    <mergeCell ref="C971:J971"/>
    <mergeCell ref="C972:J972"/>
    <mergeCell ref="C973:J973"/>
    <mergeCell ref="C974:J974"/>
    <mergeCell ref="C993:J993"/>
    <mergeCell ref="C994:J994"/>
    <mergeCell ref="C995:J995"/>
    <mergeCell ref="C996:J996"/>
    <mergeCell ref="C997:J997"/>
    <mergeCell ref="C998:J998"/>
    <mergeCell ref="C999:J999"/>
    <mergeCell ref="C1000:J1000"/>
    <mergeCell ref="C1001:J1001"/>
    <mergeCell ref="C984:J984"/>
    <mergeCell ref="C985:J985"/>
    <mergeCell ref="C986:J986"/>
    <mergeCell ref="C987:J987"/>
    <mergeCell ref="C988:J988"/>
    <mergeCell ref="C989:J989"/>
    <mergeCell ref="C990:J990"/>
    <mergeCell ref="C991:J991"/>
    <mergeCell ref="C992:J992"/>
    <mergeCell ref="C1012:J1012"/>
    <mergeCell ref="C1013:J1013"/>
    <mergeCell ref="C1014:J1014"/>
    <mergeCell ref="C1015:J1015"/>
    <mergeCell ref="C1017:J1017"/>
    <mergeCell ref="C1018:J1018"/>
    <mergeCell ref="C1019:J1019"/>
    <mergeCell ref="C1020:J1020"/>
    <mergeCell ref="C1021:J1021"/>
    <mergeCell ref="C1002:J1002"/>
    <mergeCell ref="C1004:J1004"/>
    <mergeCell ref="C1005:J1005"/>
    <mergeCell ref="C1006:J1006"/>
    <mergeCell ref="C1007:J1007"/>
    <mergeCell ref="C1008:J1008"/>
    <mergeCell ref="C1009:J1009"/>
    <mergeCell ref="C1010:J1010"/>
    <mergeCell ref="C1011:J1011"/>
    <mergeCell ref="C1031:J1031"/>
    <mergeCell ref="C1032:J1032"/>
    <mergeCell ref="C1033:J1033"/>
    <mergeCell ref="C1034:J1034"/>
    <mergeCell ref="C1035:J1035"/>
    <mergeCell ref="C1036:J1036"/>
    <mergeCell ref="C1037:J1037"/>
    <mergeCell ref="C1038:J1038"/>
    <mergeCell ref="C1039:J1039"/>
    <mergeCell ref="C1022:J1022"/>
    <mergeCell ref="C1023:J1023"/>
    <mergeCell ref="C1024:J1024"/>
    <mergeCell ref="C1025:J1025"/>
    <mergeCell ref="C1026:J1026"/>
    <mergeCell ref="C1027:J1027"/>
    <mergeCell ref="C1028:J1028"/>
    <mergeCell ref="C1029:J1029"/>
    <mergeCell ref="C1030:J1030"/>
    <mergeCell ref="C1049:J1049"/>
    <mergeCell ref="C1050:J1050"/>
    <mergeCell ref="C1051:J1051"/>
    <mergeCell ref="C1052:J1052"/>
    <mergeCell ref="C1053:J1053"/>
    <mergeCell ref="C1054:J1054"/>
    <mergeCell ref="C1055:J1055"/>
    <mergeCell ref="C1056:J1056"/>
    <mergeCell ref="C1057:J1057"/>
    <mergeCell ref="C1040:J1040"/>
    <mergeCell ref="C1041:J1041"/>
    <mergeCell ref="C1042:J1042"/>
    <mergeCell ref="C1043:J1043"/>
    <mergeCell ref="C1044:J1044"/>
    <mergeCell ref="C1045:J1045"/>
    <mergeCell ref="C1046:J1046"/>
    <mergeCell ref="C1047:J1047"/>
    <mergeCell ref="C1048:J1048"/>
    <mergeCell ref="C1067:J1067"/>
    <mergeCell ref="C1068:J1068"/>
    <mergeCell ref="C1069:J1069"/>
    <mergeCell ref="C1070:J1070"/>
    <mergeCell ref="C1071:J1071"/>
    <mergeCell ref="C1072:J1072"/>
    <mergeCell ref="C1073:J1073"/>
    <mergeCell ref="C1074:J1074"/>
    <mergeCell ref="C1075:J1075"/>
    <mergeCell ref="C1058:J1058"/>
    <mergeCell ref="C1059:J1059"/>
    <mergeCell ref="C1060:J1060"/>
    <mergeCell ref="C1061:J1061"/>
    <mergeCell ref="C1062:J1062"/>
    <mergeCell ref="C1063:J1063"/>
    <mergeCell ref="C1064:J1064"/>
    <mergeCell ref="C1065:J1065"/>
    <mergeCell ref="C1066:J1066"/>
    <mergeCell ref="C1085:J1085"/>
    <mergeCell ref="C1086:J1086"/>
    <mergeCell ref="C1087:J1087"/>
    <mergeCell ref="C1088:J1088"/>
    <mergeCell ref="C1089:J1089"/>
    <mergeCell ref="C1090:J1090"/>
    <mergeCell ref="C1091:J1091"/>
    <mergeCell ref="C1092:J1092"/>
    <mergeCell ref="C1093:J1093"/>
    <mergeCell ref="C1078:J1078"/>
    <mergeCell ref="C1079:J1079"/>
    <mergeCell ref="C1080:J1080"/>
    <mergeCell ref="C1081:J1081"/>
    <mergeCell ref="C1082:J1082"/>
    <mergeCell ref="C1083:J1083"/>
    <mergeCell ref="C1084:J1084"/>
    <mergeCell ref="C1103:J1103"/>
    <mergeCell ref="C1104:J1104"/>
    <mergeCell ref="C1105:J1105"/>
    <mergeCell ref="C1106:J1106"/>
    <mergeCell ref="C1107:J1107"/>
    <mergeCell ref="C1108:J1108"/>
    <mergeCell ref="C1109:J1109"/>
    <mergeCell ref="C1110:J1110"/>
    <mergeCell ref="C1111:J1111"/>
    <mergeCell ref="C1094:J1094"/>
    <mergeCell ref="C1095:J1095"/>
    <mergeCell ref="C1096:J1096"/>
    <mergeCell ref="C1097:J1097"/>
    <mergeCell ref="C1098:J1098"/>
    <mergeCell ref="C1099:J1099"/>
    <mergeCell ref="C1100:J1100"/>
    <mergeCell ref="C1101:J1101"/>
    <mergeCell ref="C1102:J1102"/>
    <mergeCell ref="C1145:J1145"/>
    <mergeCell ref="C1112:J1112"/>
    <mergeCell ref="C1113:J1113"/>
    <mergeCell ref="C1114:J1114"/>
    <mergeCell ref="C1115:J1115"/>
    <mergeCell ref="C1116:J1116"/>
    <mergeCell ref="C1117:J1117"/>
    <mergeCell ref="C1118:J1118"/>
    <mergeCell ref="C1119:J1119"/>
    <mergeCell ref="C1120:J1120"/>
    <mergeCell ref="C1140:J1140"/>
    <mergeCell ref="C1141:J1141"/>
    <mergeCell ref="C1142:J1142"/>
    <mergeCell ref="C1143:J1143"/>
    <mergeCell ref="C1131:J1131"/>
    <mergeCell ref="C1132:J1132"/>
    <mergeCell ref="C1133:J1133"/>
    <mergeCell ref="C1134:J1134"/>
    <mergeCell ref="C1135:J1135"/>
    <mergeCell ref="C1136:J1136"/>
    <mergeCell ref="C1137:J1137"/>
    <mergeCell ref="C1138:J1138"/>
    <mergeCell ref="C1139:J1139"/>
    <mergeCell ref="C1121:J1121"/>
    <mergeCell ref="C1123:J1123"/>
    <mergeCell ref="C1124:J1124"/>
    <mergeCell ref="C1125:J1125"/>
    <mergeCell ref="C1126:J1126"/>
    <mergeCell ref="C1127:J1127"/>
    <mergeCell ref="C1128:J1128"/>
    <mergeCell ref="C1129:J1129"/>
    <mergeCell ref="C1130:J1130"/>
  </mergeCells>
  <hyperlinks>
    <hyperlink ref="K6" location="Содержание!A1" display="Содержание" xr:uid="{77E7D626-B530-4182-B762-518ED8F5193C}"/>
  </hyperlinks>
  <pageMargins left="0.31496062992125984" right="0.31496062992125984" top="0.55118110236220474" bottom="0.35433070866141736" header="0.31496062992125984" footer="0.31496062992125984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681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M8" sqref="M8"/>
    </sheetView>
  </sheetViews>
  <sheetFormatPr defaultColWidth="9.15234375" defaultRowHeight="14.6" outlineLevelCol="2"/>
  <cols>
    <col min="1" max="1" width="8" style="127" hidden="1" customWidth="1" outlineLevel="1"/>
    <col min="2" max="2" width="26.53515625" style="13" hidden="1" customWidth="1" outlineLevel="2"/>
    <col min="3" max="3" width="11.3828125" style="13" customWidth="1" collapsed="1"/>
    <col min="4" max="4" width="63.53515625" style="13" customWidth="1"/>
    <col min="5" max="7" width="8.3046875" style="13" customWidth="1"/>
    <col min="8" max="9" width="9.15234375" style="13"/>
    <col min="10" max="10" width="8.53515625" style="13" customWidth="1" outlineLevel="1"/>
    <col min="11" max="11" width="8.53515625" customWidth="1" outlineLevel="1"/>
    <col min="12" max="13" width="8.53515625" style="13" customWidth="1" outlineLevel="1"/>
    <col min="14" max="14" width="9.53515625" style="13" customWidth="1" outlineLevel="1"/>
    <col min="15" max="15" width="1.84375" style="13" customWidth="1"/>
    <col min="16" max="259" width="9.15234375" style="13"/>
    <col min="260" max="260" width="9.53515625" style="13" customWidth="1"/>
    <col min="261" max="261" width="26.53515625" style="13" customWidth="1"/>
    <col min="262" max="262" width="11.3828125" style="13" customWidth="1"/>
    <col min="263" max="263" width="63.53515625" style="13" customWidth="1"/>
    <col min="264" max="266" width="8.3046875" style="13" customWidth="1"/>
    <col min="267" max="515" width="9.15234375" style="13"/>
    <col min="516" max="516" width="9.53515625" style="13" customWidth="1"/>
    <col min="517" max="517" width="26.53515625" style="13" customWidth="1"/>
    <col min="518" max="518" width="11.3828125" style="13" customWidth="1"/>
    <col min="519" max="519" width="63.53515625" style="13" customWidth="1"/>
    <col min="520" max="522" width="8.3046875" style="13" customWidth="1"/>
    <col min="523" max="771" width="9.15234375" style="13"/>
    <col min="772" max="772" width="9.53515625" style="13" customWidth="1"/>
    <col min="773" max="773" width="26.53515625" style="13" customWidth="1"/>
    <col min="774" max="774" width="11.3828125" style="13" customWidth="1"/>
    <col min="775" max="775" width="63.53515625" style="13" customWidth="1"/>
    <col min="776" max="778" width="8.3046875" style="13" customWidth="1"/>
    <col min="779" max="1027" width="9.15234375" style="13"/>
    <col min="1028" max="1028" width="9.53515625" style="13" customWidth="1"/>
    <col min="1029" max="1029" width="26.53515625" style="13" customWidth="1"/>
    <col min="1030" max="1030" width="11.3828125" style="13" customWidth="1"/>
    <col min="1031" max="1031" width="63.53515625" style="13" customWidth="1"/>
    <col min="1032" max="1034" width="8.3046875" style="13" customWidth="1"/>
    <col min="1035" max="1283" width="9.15234375" style="13"/>
    <col min="1284" max="1284" width="9.53515625" style="13" customWidth="1"/>
    <col min="1285" max="1285" width="26.53515625" style="13" customWidth="1"/>
    <col min="1286" max="1286" width="11.3828125" style="13" customWidth="1"/>
    <col min="1287" max="1287" width="63.53515625" style="13" customWidth="1"/>
    <col min="1288" max="1290" width="8.3046875" style="13" customWidth="1"/>
    <col min="1291" max="1539" width="9.15234375" style="13"/>
    <col min="1540" max="1540" width="9.53515625" style="13" customWidth="1"/>
    <col min="1541" max="1541" width="26.53515625" style="13" customWidth="1"/>
    <col min="1542" max="1542" width="11.3828125" style="13" customWidth="1"/>
    <col min="1543" max="1543" width="63.53515625" style="13" customWidth="1"/>
    <col min="1544" max="1546" width="8.3046875" style="13" customWidth="1"/>
    <col min="1547" max="1795" width="9.15234375" style="13"/>
    <col min="1796" max="1796" width="9.53515625" style="13" customWidth="1"/>
    <col min="1797" max="1797" width="26.53515625" style="13" customWidth="1"/>
    <col min="1798" max="1798" width="11.3828125" style="13" customWidth="1"/>
    <col min="1799" max="1799" width="63.53515625" style="13" customWidth="1"/>
    <col min="1800" max="1802" width="8.3046875" style="13" customWidth="1"/>
    <col min="1803" max="2051" width="9.15234375" style="13"/>
    <col min="2052" max="2052" width="9.53515625" style="13" customWidth="1"/>
    <col min="2053" max="2053" width="26.53515625" style="13" customWidth="1"/>
    <col min="2054" max="2054" width="11.3828125" style="13" customWidth="1"/>
    <col min="2055" max="2055" width="63.53515625" style="13" customWidth="1"/>
    <col min="2056" max="2058" width="8.3046875" style="13" customWidth="1"/>
    <col min="2059" max="2307" width="9.15234375" style="13"/>
    <col min="2308" max="2308" width="9.53515625" style="13" customWidth="1"/>
    <col min="2309" max="2309" width="26.53515625" style="13" customWidth="1"/>
    <col min="2310" max="2310" width="11.3828125" style="13" customWidth="1"/>
    <col min="2311" max="2311" width="63.53515625" style="13" customWidth="1"/>
    <col min="2312" max="2314" width="8.3046875" style="13" customWidth="1"/>
    <col min="2315" max="2563" width="9.15234375" style="13"/>
    <col min="2564" max="2564" width="9.53515625" style="13" customWidth="1"/>
    <col min="2565" max="2565" width="26.53515625" style="13" customWidth="1"/>
    <col min="2566" max="2566" width="11.3828125" style="13" customWidth="1"/>
    <col min="2567" max="2567" width="63.53515625" style="13" customWidth="1"/>
    <col min="2568" max="2570" width="8.3046875" style="13" customWidth="1"/>
    <col min="2571" max="2819" width="9.15234375" style="13"/>
    <col min="2820" max="2820" width="9.53515625" style="13" customWidth="1"/>
    <col min="2821" max="2821" width="26.53515625" style="13" customWidth="1"/>
    <col min="2822" max="2822" width="11.3828125" style="13" customWidth="1"/>
    <col min="2823" max="2823" width="63.53515625" style="13" customWidth="1"/>
    <col min="2824" max="2826" width="8.3046875" style="13" customWidth="1"/>
    <col min="2827" max="3075" width="9.15234375" style="13"/>
    <col min="3076" max="3076" width="9.53515625" style="13" customWidth="1"/>
    <col min="3077" max="3077" width="26.53515625" style="13" customWidth="1"/>
    <col min="3078" max="3078" width="11.3828125" style="13" customWidth="1"/>
    <col min="3079" max="3079" width="63.53515625" style="13" customWidth="1"/>
    <col min="3080" max="3082" width="8.3046875" style="13" customWidth="1"/>
    <col min="3083" max="3331" width="9.15234375" style="13"/>
    <col min="3332" max="3332" width="9.53515625" style="13" customWidth="1"/>
    <col min="3333" max="3333" width="26.53515625" style="13" customWidth="1"/>
    <col min="3334" max="3334" width="11.3828125" style="13" customWidth="1"/>
    <col min="3335" max="3335" width="63.53515625" style="13" customWidth="1"/>
    <col min="3336" max="3338" width="8.3046875" style="13" customWidth="1"/>
    <col min="3339" max="3587" width="9.15234375" style="13"/>
    <col min="3588" max="3588" width="9.53515625" style="13" customWidth="1"/>
    <col min="3589" max="3589" width="26.53515625" style="13" customWidth="1"/>
    <col min="3590" max="3590" width="11.3828125" style="13" customWidth="1"/>
    <col min="3591" max="3591" width="63.53515625" style="13" customWidth="1"/>
    <col min="3592" max="3594" width="8.3046875" style="13" customWidth="1"/>
    <col min="3595" max="3843" width="9.15234375" style="13"/>
    <col min="3844" max="3844" width="9.53515625" style="13" customWidth="1"/>
    <col min="3845" max="3845" width="26.53515625" style="13" customWidth="1"/>
    <col min="3846" max="3846" width="11.3828125" style="13" customWidth="1"/>
    <col min="3847" max="3847" width="63.53515625" style="13" customWidth="1"/>
    <col min="3848" max="3850" width="8.3046875" style="13" customWidth="1"/>
    <col min="3851" max="4099" width="9.15234375" style="13"/>
    <col min="4100" max="4100" width="9.53515625" style="13" customWidth="1"/>
    <col min="4101" max="4101" width="26.53515625" style="13" customWidth="1"/>
    <col min="4102" max="4102" width="11.3828125" style="13" customWidth="1"/>
    <col min="4103" max="4103" width="63.53515625" style="13" customWidth="1"/>
    <col min="4104" max="4106" width="8.3046875" style="13" customWidth="1"/>
    <col min="4107" max="4355" width="9.15234375" style="13"/>
    <col min="4356" max="4356" width="9.53515625" style="13" customWidth="1"/>
    <col min="4357" max="4357" width="26.53515625" style="13" customWidth="1"/>
    <col min="4358" max="4358" width="11.3828125" style="13" customWidth="1"/>
    <col min="4359" max="4359" width="63.53515625" style="13" customWidth="1"/>
    <col min="4360" max="4362" width="8.3046875" style="13" customWidth="1"/>
    <col min="4363" max="4611" width="9.15234375" style="13"/>
    <col min="4612" max="4612" width="9.53515625" style="13" customWidth="1"/>
    <col min="4613" max="4613" width="26.53515625" style="13" customWidth="1"/>
    <col min="4614" max="4614" width="11.3828125" style="13" customWidth="1"/>
    <col min="4615" max="4615" width="63.53515625" style="13" customWidth="1"/>
    <col min="4616" max="4618" width="8.3046875" style="13" customWidth="1"/>
    <col min="4619" max="4867" width="9.15234375" style="13"/>
    <col min="4868" max="4868" width="9.53515625" style="13" customWidth="1"/>
    <col min="4869" max="4869" width="26.53515625" style="13" customWidth="1"/>
    <col min="4870" max="4870" width="11.3828125" style="13" customWidth="1"/>
    <col min="4871" max="4871" width="63.53515625" style="13" customWidth="1"/>
    <col min="4872" max="4874" width="8.3046875" style="13" customWidth="1"/>
    <col min="4875" max="5123" width="9.15234375" style="13"/>
    <col min="5124" max="5124" width="9.53515625" style="13" customWidth="1"/>
    <col min="5125" max="5125" width="26.53515625" style="13" customWidth="1"/>
    <col min="5126" max="5126" width="11.3828125" style="13" customWidth="1"/>
    <col min="5127" max="5127" width="63.53515625" style="13" customWidth="1"/>
    <col min="5128" max="5130" width="8.3046875" style="13" customWidth="1"/>
    <col min="5131" max="5379" width="9.15234375" style="13"/>
    <col min="5380" max="5380" width="9.53515625" style="13" customWidth="1"/>
    <col min="5381" max="5381" width="26.53515625" style="13" customWidth="1"/>
    <col min="5382" max="5382" width="11.3828125" style="13" customWidth="1"/>
    <col min="5383" max="5383" width="63.53515625" style="13" customWidth="1"/>
    <col min="5384" max="5386" width="8.3046875" style="13" customWidth="1"/>
    <col min="5387" max="5635" width="9.15234375" style="13"/>
    <col min="5636" max="5636" width="9.53515625" style="13" customWidth="1"/>
    <col min="5637" max="5637" width="26.53515625" style="13" customWidth="1"/>
    <col min="5638" max="5638" width="11.3828125" style="13" customWidth="1"/>
    <col min="5639" max="5639" width="63.53515625" style="13" customWidth="1"/>
    <col min="5640" max="5642" width="8.3046875" style="13" customWidth="1"/>
    <col min="5643" max="5891" width="9.15234375" style="13"/>
    <col min="5892" max="5892" width="9.53515625" style="13" customWidth="1"/>
    <col min="5893" max="5893" width="26.53515625" style="13" customWidth="1"/>
    <col min="5894" max="5894" width="11.3828125" style="13" customWidth="1"/>
    <col min="5895" max="5895" width="63.53515625" style="13" customWidth="1"/>
    <col min="5896" max="5898" width="8.3046875" style="13" customWidth="1"/>
    <col min="5899" max="6147" width="9.15234375" style="13"/>
    <col min="6148" max="6148" width="9.53515625" style="13" customWidth="1"/>
    <col min="6149" max="6149" width="26.53515625" style="13" customWidth="1"/>
    <col min="6150" max="6150" width="11.3828125" style="13" customWidth="1"/>
    <col min="6151" max="6151" width="63.53515625" style="13" customWidth="1"/>
    <col min="6152" max="6154" width="8.3046875" style="13" customWidth="1"/>
    <col min="6155" max="6403" width="9.15234375" style="13"/>
    <col min="6404" max="6404" width="9.53515625" style="13" customWidth="1"/>
    <col min="6405" max="6405" width="26.53515625" style="13" customWidth="1"/>
    <col min="6406" max="6406" width="11.3828125" style="13" customWidth="1"/>
    <col min="6407" max="6407" width="63.53515625" style="13" customWidth="1"/>
    <col min="6408" max="6410" width="8.3046875" style="13" customWidth="1"/>
    <col min="6411" max="6659" width="9.15234375" style="13"/>
    <col min="6660" max="6660" width="9.53515625" style="13" customWidth="1"/>
    <col min="6661" max="6661" width="26.53515625" style="13" customWidth="1"/>
    <col min="6662" max="6662" width="11.3828125" style="13" customWidth="1"/>
    <col min="6663" max="6663" width="63.53515625" style="13" customWidth="1"/>
    <col min="6664" max="6666" width="8.3046875" style="13" customWidth="1"/>
    <col min="6667" max="6915" width="9.15234375" style="13"/>
    <col min="6916" max="6916" width="9.53515625" style="13" customWidth="1"/>
    <col min="6917" max="6917" width="26.53515625" style="13" customWidth="1"/>
    <col min="6918" max="6918" width="11.3828125" style="13" customWidth="1"/>
    <col min="6919" max="6919" width="63.53515625" style="13" customWidth="1"/>
    <col min="6920" max="6922" width="8.3046875" style="13" customWidth="1"/>
    <col min="6923" max="7171" width="9.15234375" style="13"/>
    <col min="7172" max="7172" width="9.53515625" style="13" customWidth="1"/>
    <col min="7173" max="7173" width="26.53515625" style="13" customWidth="1"/>
    <col min="7174" max="7174" width="11.3828125" style="13" customWidth="1"/>
    <col min="7175" max="7175" width="63.53515625" style="13" customWidth="1"/>
    <col min="7176" max="7178" width="8.3046875" style="13" customWidth="1"/>
    <col min="7179" max="7427" width="9.15234375" style="13"/>
    <col min="7428" max="7428" width="9.53515625" style="13" customWidth="1"/>
    <col min="7429" max="7429" width="26.53515625" style="13" customWidth="1"/>
    <col min="7430" max="7430" width="11.3828125" style="13" customWidth="1"/>
    <col min="7431" max="7431" width="63.53515625" style="13" customWidth="1"/>
    <col min="7432" max="7434" width="8.3046875" style="13" customWidth="1"/>
    <col min="7435" max="7683" width="9.15234375" style="13"/>
    <col min="7684" max="7684" width="9.53515625" style="13" customWidth="1"/>
    <col min="7685" max="7685" width="26.53515625" style="13" customWidth="1"/>
    <col min="7686" max="7686" width="11.3828125" style="13" customWidth="1"/>
    <col min="7687" max="7687" width="63.53515625" style="13" customWidth="1"/>
    <col min="7688" max="7690" width="8.3046875" style="13" customWidth="1"/>
    <col min="7691" max="7939" width="9.15234375" style="13"/>
    <col min="7940" max="7940" width="9.53515625" style="13" customWidth="1"/>
    <col min="7941" max="7941" width="26.53515625" style="13" customWidth="1"/>
    <col min="7942" max="7942" width="11.3828125" style="13" customWidth="1"/>
    <col min="7943" max="7943" width="63.53515625" style="13" customWidth="1"/>
    <col min="7944" max="7946" width="8.3046875" style="13" customWidth="1"/>
    <col min="7947" max="8195" width="9.15234375" style="13"/>
    <col min="8196" max="8196" width="9.53515625" style="13" customWidth="1"/>
    <col min="8197" max="8197" width="26.53515625" style="13" customWidth="1"/>
    <col min="8198" max="8198" width="11.3828125" style="13" customWidth="1"/>
    <col min="8199" max="8199" width="63.53515625" style="13" customWidth="1"/>
    <col min="8200" max="8202" width="8.3046875" style="13" customWidth="1"/>
    <col min="8203" max="8451" width="9.15234375" style="13"/>
    <col min="8452" max="8452" width="9.53515625" style="13" customWidth="1"/>
    <col min="8453" max="8453" width="26.53515625" style="13" customWidth="1"/>
    <col min="8454" max="8454" width="11.3828125" style="13" customWidth="1"/>
    <col min="8455" max="8455" width="63.53515625" style="13" customWidth="1"/>
    <col min="8456" max="8458" width="8.3046875" style="13" customWidth="1"/>
    <col min="8459" max="8707" width="9.15234375" style="13"/>
    <col min="8708" max="8708" width="9.53515625" style="13" customWidth="1"/>
    <col min="8709" max="8709" width="26.53515625" style="13" customWidth="1"/>
    <col min="8710" max="8710" width="11.3828125" style="13" customWidth="1"/>
    <col min="8711" max="8711" width="63.53515625" style="13" customWidth="1"/>
    <col min="8712" max="8714" width="8.3046875" style="13" customWidth="1"/>
    <col min="8715" max="8963" width="9.15234375" style="13"/>
    <col min="8964" max="8964" width="9.53515625" style="13" customWidth="1"/>
    <col min="8965" max="8965" width="26.53515625" style="13" customWidth="1"/>
    <col min="8966" max="8966" width="11.3828125" style="13" customWidth="1"/>
    <col min="8967" max="8967" width="63.53515625" style="13" customWidth="1"/>
    <col min="8968" max="8970" width="8.3046875" style="13" customWidth="1"/>
    <col min="8971" max="9219" width="9.15234375" style="13"/>
    <col min="9220" max="9220" width="9.53515625" style="13" customWidth="1"/>
    <col min="9221" max="9221" width="26.53515625" style="13" customWidth="1"/>
    <col min="9222" max="9222" width="11.3828125" style="13" customWidth="1"/>
    <col min="9223" max="9223" width="63.53515625" style="13" customWidth="1"/>
    <col min="9224" max="9226" width="8.3046875" style="13" customWidth="1"/>
    <col min="9227" max="9475" width="9.15234375" style="13"/>
    <col min="9476" max="9476" width="9.53515625" style="13" customWidth="1"/>
    <col min="9477" max="9477" width="26.53515625" style="13" customWidth="1"/>
    <col min="9478" max="9478" width="11.3828125" style="13" customWidth="1"/>
    <col min="9479" max="9479" width="63.53515625" style="13" customWidth="1"/>
    <col min="9480" max="9482" width="8.3046875" style="13" customWidth="1"/>
    <col min="9483" max="9731" width="9.15234375" style="13"/>
    <col min="9732" max="9732" width="9.53515625" style="13" customWidth="1"/>
    <col min="9733" max="9733" width="26.53515625" style="13" customWidth="1"/>
    <col min="9734" max="9734" width="11.3828125" style="13" customWidth="1"/>
    <col min="9735" max="9735" width="63.53515625" style="13" customWidth="1"/>
    <col min="9736" max="9738" width="8.3046875" style="13" customWidth="1"/>
    <col min="9739" max="9987" width="9.15234375" style="13"/>
    <col min="9988" max="9988" width="9.53515625" style="13" customWidth="1"/>
    <col min="9989" max="9989" width="26.53515625" style="13" customWidth="1"/>
    <col min="9990" max="9990" width="11.3828125" style="13" customWidth="1"/>
    <col min="9991" max="9991" width="63.53515625" style="13" customWidth="1"/>
    <col min="9992" max="9994" width="8.3046875" style="13" customWidth="1"/>
    <col min="9995" max="10243" width="9.15234375" style="13"/>
    <col min="10244" max="10244" width="9.53515625" style="13" customWidth="1"/>
    <col min="10245" max="10245" width="26.53515625" style="13" customWidth="1"/>
    <col min="10246" max="10246" width="11.3828125" style="13" customWidth="1"/>
    <col min="10247" max="10247" width="63.53515625" style="13" customWidth="1"/>
    <col min="10248" max="10250" width="8.3046875" style="13" customWidth="1"/>
    <col min="10251" max="10499" width="9.15234375" style="13"/>
    <col min="10500" max="10500" width="9.53515625" style="13" customWidth="1"/>
    <col min="10501" max="10501" width="26.53515625" style="13" customWidth="1"/>
    <col min="10502" max="10502" width="11.3828125" style="13" customWidth="1"/>
    <col min="10503" max="10503" width="63.53515625" style="13" customWidth="1"/>
    <col min="10504" max="10506" width="8.3046875" style="13" customWidth="1"/>
    <col min="10507" max="10755" width="9.15234375" style="13"/>
    <col min="10756" max="10756" width="9.53515625" style="13" customWidth="1"/>
    <col min="10757" max="10757" width="26.53515625" style="13" customWidth="1"/>
    <col min="10758" max="10758" width="11.3828125" style="13" customWidth="1"/>
    <col min="10759" max="10759" width="63.53515625" style="13" customWidth="1"/>
    <col min="10760" max="10762" width="8.3046875" style="13" customWidth="1"/>
    <col min="10763" max="11011" width="9.15234375" style="13"/>
    <col min="11012" max="11012" width="9.53515625" style="13" customWidth="1"/>
    <col min="11013" max="11013" width="26.53515625" style="13" customWidth="1"/>
    <col min="11014" max="11014" width="11.3828125" style="13" customWidth="1"/>
    <col min="11015" max="11015" width="63.53515625" style="13" customWidth="1"/>
    <col min="11016" max="11018" width="8.3046875" style="13" customWidth="1"/>
    <col min="11019" max="11267" width="9.15234375" style="13"/>
    <col min="11268" max="11268" width="9.53515625" style="13" customWidth="1"/>
    <col min="11269" max="11269" width="26.53515625" style="13" customWidth="1"/>
    <col min="11270" max="11270" width="11.3828125" style="13" customWidth="1"/>
    <col min="11271" max="11271" width="63.53515625" style="13" customWidth="1"/>
    <col min="11272" max="11274" width="8.3046875" style="13" customWidth="1"/>
    <col min="11275" max="11523" width="9.15234375" style="13"/>
    <col min="11524" max="11524" width="9.53515625" style="13" customWidth="1"/>
    <col min="11525" max="11525" width="26.53515625" style="13" customWidth="1"/>
    <col min="11526" max="11526" width="11.3828125" style="13" customWidth="1"/>
    <col min="11527" max="11527" width="63.53515625" style="13" customWidth="1"/>
    <col min="11528" max="11530" width="8.3046875" style="13" customWidth="1"/>
    <col min="11531" max="11779" width="9.15234375" style="13"/>
    <col min="11780" max="11780" width="9.53515625" style="13" customWidth="1"/>
    <col min="11781" max="11781" width="26.53515625" style="13" customWidth="1"/>
    <col min="11782" max="11782" width="11.3828125" style="13" customWidth="1"/>
    <col min="11783" max="11783" width="63.53515625" style="13" customWidth="1"/>
    <col min="11784" max="11786" width="8.3046875" style="13" customWidth="1"/>
    <col min="11787" max="12035" width="9.15234375" style="13"/>
    <col min="12036" max="12036" width="9.53515625" style="13" customWidth="1"/>
    <col min="12037" max="12037" width="26.53515625" style="13" customWidth="1"/>
    <col min="12038" max="12038" width="11.3828125" style="13" customWidth="1"/>
    <col min="12039" max="12039" width="63.53515625" style="13" customWidth="1"/>
    <col min="12040" max="12042" width="8.3046875" style="13" customWidth="1"/>
    <col min="12043" max="12291" width="9.15234375" style="13"/>
    <col min="12292" max="12292" width="9.53515625" style="13" customWidth="1"/>
    <col min="12293" max="12293" width="26.53515625" style="13" customWidth="1"/>
    <col min="12294" max="12294" width="11.3828125" style="13" customWidth="1"/>
    <col min="12295" max="12295" width="63.53515625" style="13" customWidth="1"/>
    <col min="12296" max="12298" width="8.3046875" style="13" customWidth="1"/>
    <col min="12299" max="12547" width="9.15234375" style="13"/>
    <col min="12548" max="12548" width="9.53515625" style="13" customWidth="1"/>
    <col min="12549" max="12549" width="26.53515625" style="13" customWidth="1"/>
    <col min="12550" max="12550" width="11.3828125" style="13" customWidth="1"/>
    <col min="12551" max="12551" width="63.53515625" style="13" customWidth="1"/>
    <col min="12552" max="12554" width="8.3046875" style="13" customWidth="1"/>
    <col min="12555" max="12803" width="9.15234375" style="13"/>
    <col min="12804" max="12804" width="9.53515625" style="13" customWidth="1"/>
    <col min="12805" max="12805" width="26.53515625" style="13" customWidth="1"/>
    <col min="12806" max="12806" width="11.3828125" style="13" customWidth="1"/>
    <col min="12807" max="12807" width="63.53515625" style="13" customWidth="1"/>
    <col min="12808" max="12810" width="8.3046875" style="13" customWidth="1"/>
    <col min="12811" max="13059" width="9.15234375" style="13"/>
    <col min="13060" max="13060" width="9.53515625" style="13" customWidth="1"/>
    <col min="13061" max="13061" width="26.53515625" style="13" customWidth="1"/>
    <col min="13062" max="13062" width="11.3828125" style="13" customWidth="1"/>
    <col min="13063" max="13063" width="63.53515625" style="13" customWidth="1"/>
    <col min="13064" max="13066" width="8.3046875" style="13" customWidth="1"/>
    <col min="13067" max="13315" width="9.15234375" style="13"/>
    <col min="13316" max="13316" width="9.53515625" style="13" customWidth="1"/>
    <col min="13317" max="13317" width="26.53515625" style="13" customWidth="1"/>
    <col min="13318" max="13318" width="11.3828125" style="13" customWidth="1"/>
    <col min="13319" max="13319" width="63.53515625" style="13" customWidth="1"/>
    <col min="13320" max="13322" width="8.3046875" style="13" customWidth="1"/>
    <col min="13323" max="13571" width="9.15234375" style="13"/>
    <col min="13572" max="13572" width="9.53515625" style="13" customWidth="1"/>
    <col min="13573" max="13573" width="26.53515625" style="13" customWidth="1"/>
    <col min="13574" max="13574" width="11.3828125" style="13" customWidth="1"/>
    <col min="13575" max="13575" width="63.53515625" style="13" customWidth="1"/>
    <col min="13576" max="13578" width="8.3046875" style="13" customWidth="1"/>
    <col min="13579" max="13827" width="9.15234375" style="13"/>
    <col min="13828" max="13828" width="9.53515625" style="13" customWidth="1"/>
    <col min="13829" max="13829" width="26.53515625" style="13" customWidth="1"/>
    <col min="13830" max="13830" width="11.3828125" style="13" customWidth="1"/>
    <col min="13831" max="13831" width="63.53515625" style="13" customWidth="1"/>
    <col min="13832" max="13834" width="8.3046875" style="13" customWidth="1"/>
    <col min="13835" max="14083" width="9.15234375" style="13"/>
    <col min="14084" max="14084" width="9.53515625" style="13" customWidth="1"/>
    <col min="14085" max="14085" width="26.53515625" style="13" customWidth="1"/>
    <col min="14086" max="14086" width="11.3828125" style="13" customWidth="1"/>
    <col min="14087" max="14087" width="63.53515625" style="13" customWidth="1"/>
    <col min="14088" max="14090" width="8.3046875" style="13" customWidth="1"/>
    <col min="14091" max="14339" width="9.15234375" style="13"/>
    <col min="14340" max="14340" width="9.53515625" style="13" customWidth="1"/>
    <col min="14341" max="14341" width="26.53515625" style="13" customWidth="1"/>
    <col min="14342" max="14342" width="11.3828125" style="13" customWidth="1"/>
    <col min="14343" max="14343" width="63.53515625" style="13" customWidth="1"/>
    <col min="14344" max="14346" width="8.3046875" style="13" customWidth="1"/>
    <col min="14347" max="14595" width="9.15234375" style="13"/>
    <col min="14596" max="14596" width="9.53515625" style="13" customWidth="1"/>
    <col min="14597" max="14597" width="26.53515625" style="13" customWidth="1"/>
    <col min="14598" max="14598" width="11.3828125" style="13" customWidth="1"/>
    <col min="14599" max="14599" width="63.53515625" style="13" customWidth="1"/>
    <col min="14600" max="14602" width="8.3046875" style="13" customWidth="1"/>
    <col min="14603" max="14851" width="9.15234375" style="13"/>
    <col min="14852" max="14852" width="9.53515625" style="13" customWidth="1"/>
    <col min="14853" max="14853" width="26.53515625" style="13" customWidth="1"/>
    <col min="14854" max="14854" width="11.3828125" style="13" customWidth="1"/>
    <col min="14855" max="14855" width="63.53515625" style="13" customWidth="1"/>
    <col min="14856" max="14858" width="8.3046875" style="13" customWidth="1"/>
    <col min="14859" max="15107" width="9.15234375" style="13"/>
    <col min="15108" max="15108" width="9.53515625" style="13" customWidth="1"/>
    <col min="15109" max="15109" width="26.53515625" style="13" customWidth="1"/>
    <col min="15110" max="15110" width="11.3828125" style="13" customWidth="1"/>
    <col min="15111" max="15111" width="63.53515625" style="13" customWidth="1"/>
    <col min="15112" max="15114" width="8.3046875" style="13" customWidth="1"/>
    <col min="15115" max="15363" width="9.15234375" style="13"/>
    <col min="15364" max="15364" width="9.53515625" style="13" customWidth="1"/>
    <col min="15365" max="15365" width="26.53515625" style="13" customWidth="1"/>
    <col min="15366" max="15366" width="11.3828125" style="13" customWidth="1"/>
    <col min="15367" max="15367" width="63.53515625" style="13" customWidth="1"/>
    <col min="15368" max="15370" width="8.3046875" style="13" customWidth="1"/>
    <col min="15371" max="15619" width="9.15234375" style="13"/>
    <col min="15620" max="15620" width="9.53515625" style="13" customWidth="1"/>
    <col min="15621" max="15621" width="26.53515625" style="13" customWidth="1"/>
    <col min="15622" max="15622" width="11.3828125" style="13" customWidth="1"/>
    <col min="15623" max="15623" width="63.53515625" style="13" customWidth="1"/>
    <col min="15624" max="15626" width="8.3046875" style="13" customWidth="1"/>
    <col min="15627" max="15875" width="9.15234375" style="13"/>
    <col min="15876" max="15876" width="9.53515625" style="13" customWidth="1"/>
    <col min="15877" max="15877" width="26.53515625" style="13" customWidth="1"/>
    <col min="15878" max="15878" width="11.3828125" style="13" customWidth="1"/>
    <col min="15879" max="15879" width="63.53515625" style="13" customWidth="1"/>
    <col min="15880" max="15882" width="8.3046875" style="13" customWidth="1"/>
    <col min="15883" max="16131" width="9.15234375" style="13"/>
    <col min="16132" max="16132" width="9.53515625" style="13" customWidth="1"/>
    <col min="16133" max="16133" width="26.53515625" style="13" customWidth="1"/>
    <col min="16134" max="16134" width="11.3828125" style="13" customWidth="1"/>
    <col min="16135" max="16135" width="63.53515625" style="13" customWidth="1"/>
    <col min="16136" max="16138" width="8.3046875" style="13" customWidth="1"/>
    <col min="16139" max="16384" width="9.15234375" style="13"/>
  </cols>
  <sheetData>
    <row r="2" spans="1:14" ht="15.9">
      <c r="C2" s="392" t="s">
        <v>0</v>
      </c>
      <c r="D2" s="392"/>
      <c r="E2" s="392"/>
      <c r="F2" s="392"/>
      <c r="G2" s="392"/>
      <c r="H2" s="392"/>
      <c r="I2" s="260"/>
      <c r="J2" s="260"/>
      <c r="K2" s="13"/>
    </row>
    <row r="3" spans="1:14" ht="15.9">
      <c r="C3" s="392" t="s">
        <v>1601</v>
      </c>
      <c r="D3" s="392"/>
      <c r="E3" s="392"/>
      <c r="F3" s="392"/>
      <c r="G3" s="392"/>
      <c r="H3" s="392"/>
      <c r="I3" s="260"/>
      <c r="J3" s="260"/>
      <c r="K3" s="13"/>
    </row>
    <row r="4" spans="1:14" ht="12">
      <c r="C4" s="13" t="s">
        <v>3164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SUM(L8:L678)</f>
        <v>0</v>
      </c>
      <c r="M5" s="44" t="s">
        <v>4582</v>
      </c>
      <c r="N5" s="7">
        <f>SUM(N8:N678)</f>
        <v>0</v>
      </c>
    </row>
    <row r="6" spans="1:14" ht="48.45" thickBot="1">
      <c r="A6" s="217" t="s">
        <v>4528</v>
      </c>
      <c r="B6" s="218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28" t="s">
        <v>643</v>
      </c>
      <c r="I6" s="16" t="s">
        <v>4505</v>
      </c>
      <c r="J6" s="278" t="s">
        <v>1598</v>
      </c>
      <c r="K6" s="56" t="s">
        <v>1597</v>
      </c>
      <c r="L6" s="56" t="s">
        <v>4580</v>
      </c>
      <c r="M6" s="56" t="s">
        <v>1597</v>
      </c>
      <c r="N6" s="57" t="s">
        <v>4581</v>
      </c>
    </row>
    <row r="7" spans="1:14" ht="11.25" customHeight="1" thickBot="1">
      <c r="C7" s="387" t="s">
        <v>691</v>
      </c>
      <c r="D7" s="387"/>
      <c r="E7" s="387"/>
      <c r="F7" s="387"/>
      <c r="G7" s="387"/>
      <c r="H7" s="389"/>
      <c r="I7" s="263"/>
      <c r="J7" s="58"/>
      <c r="K7" s="58"/>
      <c r="L7" s="58"/>
      <c r="M7" s="76"/>
      <c r="N7" s="76"/>
    </row>
    <row r="8" spans="1:14" ht="11.25" customHeight="1">
      <c r="A8" s="211">
        <v>0</v>
      </c>
      <c r="B8" s="13" t="s">
        <v>645</v>
      </c>
      <c r="C8" s="212" t="s">
        <v>692</v>
      </c>
      <c r="D8" s="139" t="s">
        <v>693</v>
      </c>
      <c r="E8" s="140" t="s">
        <v>694</v>
      </c>
      <c r="F8" s="140">
        <v>1</v>
      </c>
      <c r="G8" s="140">
        <v>500</v>
      </c>
      <c r="H8" s="141">
        <v>0.82</v>
      </c>
      <c r="I8" s="5">
        <f>ROUND(H8*Курс_EUR,2)</f>
        <v>86.1</v>
      </c>
      <c r="J8" s="61"/>
      <c r="K8" s="62">
        <f>H8*(1-Скидка_3M_EUR)</f>
        <v>0.82</v>
      </c>
      <c r="L8" s="62">
        <f>K8*J8</f>
        <v>0</v>
      </c>
      <c r="M8" s="62">
        <f>I8*(1-Скидка_3M_EUR)</f>
        <v>86.1</v>
      </c>
      <c r="N8" s="62">
        <f>J8*M8</f>
        <v>0</v>
      </c>
    </row>
    <row r="9" spans="1:14" ht="11.25" customHeight="1">
      <c r="A9" s="211">
        <v>0</v>
      </c>
      <c r="B9" s="13" t="s">
        <v>645</v>
      </c>
      <c r="C9" s="212" t="s">
        <v>695</v>
      </c>
      <c r="D9" s="139" t="s">
        <v>696</v>
      </c>
      <c r="E9" s="140" t="s">
        <v>694</v>
      </c>
      <c r="F9" s="140">
        <v>1</v>
      </c>
      <c r="G9" s="140">
        <v>500</v>
      </c>
      <c r="H9" s="141">
        <v>0.83</v>
      </c>
      <c r="I9" s="5">
        <f>ROUND(H9*Курс_EUR,2)</f>
        <v>87.15</v>
      </c>
      <c r="J9" s="61"/>
      <c r="K9" s="62">
        <f>H9*(1-Скидка_3M_EUR)</f>
        <v>0.83</v>
      </c>
      <c r="L9" s="62">
        <f>K9*J9</f>
        <v>0</v>
      </c>
      <c r="M9" s="62">
        <f>I9*(1-Скидка_3M_EUR)</f>
        <v>87.15</v>
      </c>
      <c r="N9" s="62">
        <f t="shared" ref="N9:N72" si="0">J9*M9</f>
        <v>0</v>
      </c>
    </row>
    <row r="10" spans="1:14" ht="11.25" customHeight="1">
      <c r="A10" s="211"/>
      <c r="C10" s="212"/>
      <c r="D10" s="139"/>
      <c r="E10" s="140"/>
      <c r="F10" s="140"/>
      <c r="G10" s="140"/>
      <c r="H10" s="141"/>
      <c r="I10" s="141"/>
      <c r="J10" s="61"/>
      <c r="K10" s="62"/>
      <c r="L10" s="62"/>
      <c r="M10" s="62"/>
      <c r="N10" s="62"/>
    </row>
    <row r="11" spans="1:14" ht="11.25" customHeight="1">
      <c r="A11" s="211">
        <v>0</v>
      </c>
      <c r="B11" s="13" t="s">
        <v>645</v>
      </c>
      <c r="C11" s="212" t="s">
        <v>3154</v>
      </c>
      <c r="D11" s="139" t="s">
        <v>3155</v>
      </c>
      <c r="E11" s="140" t="s">
        <v>694</v>
      </c>
      <c r="F11" s="140">
        <v>1</v>
      </c>
      <c r="G11" s="140">
        <v>250</v>
      </c>
      <c r="H11" s="141">
        <v>0.83</v>
      </c>
      <c r="I11" s="5">
        <f t="shared" ref="I11:I18" si="1">ROUND(H11*Курс_EUR,2)</f>
        <v>87.15</v>
      </c>
      <c r="J11" s="61"/>
      <c r="K11" s="62">
        <f>H11*(1-Скидка_3M_EUR)</f>
        <v>0.83</v>
      </c>
      <c r="L11" s="62">
        <f t="shared" ref="L11:L18" si="2">K11*J11</f>
        <v>0</v>
      </c>
      <c r="M11" s="62">
        <f t="shared" ref="M11:M18" si="3">I11*(1-Скидка_3M_EUR)</f>
        <v>87.15</v>
      </c>
      <c r="N11" s="62">
        <f t="shared" si="0"/>
        <v>0</v>
      </c>
    </row>
    <row r="12" spans="1:14" ht="11.25" customHeight="1">
      <c r="A12" s="211">
        <v>0</v>
      </c>
      <c r="B12" s="13" t="s">
        <v>645</v>
      </c>
      <c r="C12" s="212" t="s">
        <v>2728</v>
      </c>
      <c r="D12" s="139" t="s">
        <v>2729</v>
      </c>
      <c r="E12" s="140" t="s">
        <v>694</v>
      </c>
      <c r="F12" s="140">
        <v>1</v>
      </c>
      <c r="G12" s="140">
        <v>250</v>
      </c>
      <c r="H12" s="141">
        <v>0.83</v>
      </c>
      <c r="I12" s="5">
        <f t="shared" si="1"/>
        <v>87.15</v>
      </c>
      <c r="J12" s="61"/>
      <c r="K12" s="62">
        <f t="shared" ref="K12:K18" si="4">H12*(1-Скидка_3M_EUR)</f>
        <v>0.83</v>
      </c>
      <c r="L12" s="62">
        <f t="shared" si="2"/>
        <v>0</v>
      </c>
      <c r="M12" s="62">
        <f t="shared" si="3"/>
        <v>87.15</v>
      </c>
      <c r="N12" s="62">
        <f t="shared" si="0"/>
        <v>0</v>
      </c>
    </row>
    <row r="13" spans="1:14" ht="11.25" customHeight="1">
      <c r="A13" s="211">
        <v>0</v>
      </c>
      <c r="B13" s="13" t="s">
        <v>645</v>
      </c>
      <c r="C13" s="212" t="s">
        <v>2730</v>
      </c>
      <c r="D13" s="139" t="s">
        <v>2731</v>
      </c>
      <c r="E13" s="140" t="s">
        <v>694</v>
      </c>
      <c r="F13" s="140">
        <v>1</v>
      </c>
      <c r="G13" s="140">
        <v>250</v>
      </c>
      <c r="H13" s="141">
        <v>0.83</v>
      </c>
      <c r="I13" s="5">
        <f t="shared" si="1"/>
        <v>87.15</v>
      </c>
      <c r="J13" s="61"/>
      <c r="K13" s="62">
        <f t="shared" si="4"/>
        <v>0.83</v>
      </c>
      <c r="L13" s="62">
        <f t="shared" si="2"/>
        <v>0</v>
      </c>
      <c r="M13" s="62">
        <f t="shared" si="3"/>
        <v>87.15</v>
      </c>
      <c r="N13" s="62">
        <f t="shared" si="0"/>
        <v>0</v>
      </c>
    </row>
    <row r="14" spans="1:14" ht="11.25" customHeight="1">
      <c r="A14" s="211">
        <v>0</v>
      </c>
      <c r="B14" s="13" t="s">
        <v>645</v>
      </c>
      <c r="C14" s="212" t="s">
        <v>2043</v>
      </c>
      <c r="D14" s="139" t="s">
        <v>2732</v>
      </c>
      <c r="E14" s="140" t="s">
        <v>694</v>
      </c>
      <c r="F14" s="140">
        <v>1</v>
      </c>
      <c r="G14" s="140">
        <v>250</v>
      </c>
      <c r="H14" s="141">
        <v>0.83</v>
      </c>
      <c r="I14" s="5">
        <f t="shared" si="1"/>
        <v>87.15</v>
      </c>
      <c r="J14" s="61"/>
      <c r="K14" s="62">
        <f t="shared" si="4"/>
        <v>0.83</v>
      </c>
      <c r="L14" s="62">
        <f t="shared" si="2"/>
        <v>0</v>
      </c>
      <c r="M14" s="62">
        <f t="shared" si="3"/>
        <v>87.15</v>
      </c>
      <c r="N14" s="62">
        <f t="shared" si="0"/>
        <v>0</v>
      </c>
    </row>
    <row r="15" spans="1:14" ht="11.25" customHeight="1">
      <c r="A15" s="211">
        <v>0</v>
      </c>
      <c r="B15" s="13" t="s">
        <v>645</v>
      </c>
      <c r="C15" s="212" t="s">
        <v>2044</v>
      </c>
      <c r="D15" s="139" t="s">
        <v>2733</v>
      </c>
      <c r="E15" s="140" t="s">
        <v>694</v>
      </c>
      <c r="F15" s="140">
        <v>1</v>
      </c>
      <c r="G15" s="140">
        <v>250</v>
      </c>
      <c r="H15" s="141">
        <v>0.83</v>
      </c>
      <c r="I15" s="5">
        <f t="shared" si="1"/>
        <v>87.15</v>
      </c>
      <c r="J15" s="61"/>
      <c r="K15" s="62">
        <f t="shared" si="4"/>
        <v>0.83</v>
      </c>
      <c r="L15" s="62">
        <f t="shared" si="2"/>
        <v>0</v>
      </c>
      <c r="M15" s="62">
        <f t="shared" si="3"/>
        <v>87.15</v>
      </c>
      <c r="N15" s="62">
        <f t="shared" si="0"/>
        <v>0</v>
      </c>
    </row>
    <row r="16" spans="1:14" ht="11.25" customHeight="1">
      <c r="A16" s="211">
        <v>0</v>
      </c>
      <c r="B16" s="13" t="s">
        <v>645</v>
      </c>
      <c r="C16" s="212" t="s">
        <v>3092</v>
      </c>
      <c r="D16" s="139" t="s">
        <v>3093</v>
      </c>
      <c r="E16" s="140" t="s">
        <v>694</v>
      </c>
      <c r="F16" s="140">
        <v>1</v>
      </c>
      <c r="G16" s="140">
        <v>250</v>
      </c>
      <c r="H16" s="141">
        <v>0.83</v>
      </c>
      <c r="I16" s="5">
        <f t="shared" si="1"/>
        <v>87.15</v>
      </c>
      <c r="J16" s="61"/>
      <c r="K16" s="62">
        <f>H16*(1-Скидка_3M_EUR)</f>
        <v>0.83</v>
      </c>
      <c r="L16" s="62">
        <f t="shared" si="2"/>
        <v>0</v>
      </c>
      <c r="M16" s="62">
        <f t="shared" si="3"/>
        <v>87.15</v>
      </c>
      <c r="N16" s="62">
        <f t="shared" si="0"/>
        <v>0</v>
      </c>
    </row>
    <row r="17" spans="1:14" ht="11.25" customHeight="1">
      <c r="A17" s="211">
        <v>0</v>
      </c>
      <c r="B17" s="13" t="s">
        <v>645</v>
      </c>
      <c r="C17" s="212" t="s">
        <v>2045</v>
      </c>
      <c r="D17" s="139" t="s">
        <v>2734</v>
      </c>
      <c r="E17" s="140" t="s">
        <v>694</v>
      </c>
      <c r="F17" s="140">
        <v>1</v>
      </c>
      <c r="G17" s="140">
        <v>250</v>
      </c>
      <c r="H17" s="141">
        <v>0.83</v>
      </c>
      <c r="I17" s="5">
        <f t="shared" si="1"/>
        <v>87.15</v>
      </c>
      <c r="J17" s="61"/>
      <c r="K17" s="62">
        <f t="shared" si="4"/>
        <v>0.83</v>
      </c>
      <c r="L17" s="62">
        <f t="shared" si="2"/>
        <v>0</v>
      </c>
      <c r="M17" s="62">
        <f t="shared" si="3"/>
        <v>87.15</v>
      </c>
      <c r="N17" s="62">
        <f t="shared" si="0"/>
        <v>0</v>
      </c>
    </row>
    <row r="18" spans="1:14" ht="11.25" customHeight="1" thickBot="1">
      <c r="A18" s="211">
        <v>0</v>
      </c>
      <c r="B18" s="13" t="s">
        <v>645</v>
      </c>
      <c r="C18" s="213" t="s">
        <v>2046</v>
      </c>
      <c r="D18" s="142" t="s">
        <v>2735</v>
      </c>
      <c r="E18" s="143" t="s">
        <v>694</v>
      </c>
      <c r="F18" s="143">
        <v>1</v>
      </c>
      <c r="G18" s="143">
        <v>250</v>
      </c>
      <c r="H18" s="144">
        <v>0.83</v>
      </c>
      <c r="I18" s="5">
        <f t="shared" si="1"/>
        <v>87.15</v>
      </c>
      <c r="J18" s="61"/>
      <c r="K18" s="62">
        <f t="shared" si="4"/>
        <v>0.83</v>
      </c>
      <c r="L18" s="62">
        <f t="shared" si="2"/>
        <v>0</v>
      </c>
      <c r="M18" s="62">
        <f t="shared" si="3"/>
        <v>87.15</v>
      </c>
      <c r="N18" s="62">
        <f t="shared" si="0"/>
        <v>0</v>
      </c>
    </row>
    <row r="19" spans="1:14" ht="11.25" customHeight="1" thickBot="1">
      <c r="A19" s="211"/>
      <c r="B19" s="13" t="s">
        <v>645</v>
      </c>
      <c r="C19" s="387" t="s">
        <v>3105</v>
      </c>
      <c r="D19" s="387"/>
      <c r="E19" s="387"/>
      <c r="F19" s="387"/>
      <c r="G19" s="387"/>
      <c r="H19" s="389"/>
      <c r="I19" s="263"/>
      <c r="J19" s="61"/>
      <c r="K19" s="175"/>
      <c r="L19" s="62"/>
      <c r="M19" s="62"/>
      <c r="N19" s="62"/>
    </row>
    <row r="20" spans="1:14" ht="11.25" customHeight="1">
      <c r="A20" s="211">
        <v>0</v>
      </c>
      <c r="B20" s="13" t="s">
        <v>645</v>
      </c>
      <c r="C20" s="214" t="s">
        <v>3106</v>
      </c>
      <c r="D20" s="145" t="s">
        <v>3107</v>
      </c>
      <c r="E20" s="146" t="s">
        <v>694</v>
      </c>
      <c r="F20" s="146">
        <v>1</v>
      </c>
      <c r="G20" s="146">
        <v>500</v>
      </c>
      <c r="H20" s="147">
        <v>0.53</v>
      </c>
      <c r="I20" s="5">
        <f t="shared" ref="I20:I28" si="5">ROUND(H20*Курс_EUR,2)</f>
        <v>55.65</v>
      </c>
      <c r="J20" s="61"/>
      <c r="K20" s="62">
        <f t="shared" ref="K20:K28" si="6">H20*(1-Скидка_3M_EUR)</f>
        <v>0.53</v>
      </c>
      <c r="L20" s="62">
        <f t="shared" ref="L20:L28" si="7">K20*J20</f>
        <v>0</v>
      </c>
      <c r="M20" s="62">
        <f t="shared" ref="M20:M28" si="8">I20*(1-Скидка_3M_EUR)</f>
        <v>55.65</v>
      </c>
      <c r="N20" s="62">
        <f t="shared" si="0"/>
        <v>0</v>
      </c>
    </row>
    <row r="21" spans="1:14" ht="11.25" customHeight="1">
      <c r="A21" s="211">
        <v>0</v>
      </c>
      <c r="B21" s="13" t="s">
        <v>645</v>
      </c>
      <c r="C21" s="212" t="s">
        <v>3108</v>
      </c>
      <c r="D21" s="139" t="s">
        <v>3109</v>
      </c>
      <c r="E21" s="140" t="s">
        <v>694</v>
      </c>
      <c r="F21" s="140">
        <v>1</v>
      </c>
      <c r="G21" s="140">
        <v>500</v>
      </c>
      <c r="H21" s="141">
        <v>0.53</v>
      </c>
      <c r="I21" s="5">
        <f t="shared" si="5"/>
        <v>55.65</v>
      </c>
      <c r="J21" s="61"/>
      <c r="K21" s="62">
        <f t="shared" si="6"/>
        <v>0.53</v>
      </c>
      <c r="L21" s="62">
        <f t="shared" si="7"/>
        <v>0</v>
      </c>
      <c r="M21" s="62">
        <f t="shared" si="8"/>
        <v>55.65</v>
      </c>
      <c r="N21" s="62">
        <f t="shared" si="0"/>
        <v>0</v>
      </c>
    </row>
    <row r="22" spans="1:14" ht="11.25" customHeight="1">
      <c r="A22" s="211">
        <v>0</v>
      </c>
      <c r="B22" s="13" t="s">
        <v>645</v>
      </c>
      <c r="C22" s="212" t="s">
        <v>3110</v>
      </c>
      <c r="D22" s="139" t="s">
        <v>3111</v>
      </c>
      <c r="E22" s="140" t="s">
        <v>694</v>
      </c>
      <c r="F22" s="140">
        <v>1</v>
      </c>
      <c r="G22" s="140">
        <v>500</v>
      </c>
      <c r="H22" s="141">
        <v>0.53</v>
      </c>
      <c r="I22" s="5">
        <f t="shared" si="5"/>
        <v>55.65</v>
      </c>
      <c r="J22" s="61"/>
      <c r="K22" s="62">
        <f t="shared" si="6"/>
        <v>0.53</v>
      </c>
      <c r="L22" s="62">
        <f t="shared" si="7"/>
        <v>0</v>
      </c>
      <c r="M22" s="62">
        <f t="shared" si="8"/>
        <v>55.65</v>
      </c>
      <c r="N22" s="62">
        <f t="shared" si="0"/>
        <v>0</v>
      </c>
    </row>
    <row r="23" spans="1:14" ht="11.25" customHeight="1">
      <c r="A23" s="211">
        <v>0</v>
      </c>
      <c r="B23" s="13" t="s">
        <v>645</v>
      </c>
      <c r="C23" s="212" t="s">
        <v>3112</v>
      </c>
      <c r="D23" s="139" t="s">
        <v>3113</v>
      </c>
      <c r="E23" s="140" t="s">
        <v>694</v>
      </c>
      <c r="F23" s="140">
        <v>1</v>
      </c>
      <c r="G23" s="140">
        <v>500</v>
      </c>
      <c r="H23" s="141">
        <v>0.53</v>
      </c>
      <c r="I23" s="5">
        <f t="shared" si="5"/>
        <v>55.65</v>
      </c>
      <c r="J23" s="61"/>
      <c r="K23" s="62">
        <f t="shared" si="6"/>
        <v>0.53</v>
      </c>
      <c r="L23" s="62">
        <f t="shared" si="7"/>
        <v>0</v>
      </c>
      <c r="M23" s="62">
        <f t="shared" si="8"/>
        <v>55.65</v>
      </c>
      <c r="N23" s="62">
        <f t="shared" si="0"/>
        <v>0</v>
      </c>
    </row>
    <row r="24" spans="1:14" ht="11.25" customHeight="1">
      <c r="A24" s="211">
        <v>0</v>
      </c>
      <c r="B24" s="13" t="s">
        <v>645</v>
      </c>
      <c r="C24" s="212" t="s">
        <v>3114</v>
      </c>
      <c r="D24" s="139" t="s">
        <v>3115</v>
      </c>
      <c r="E24" s="140" t="s">
        <v>694</v>
      </c>
      <c r="F24" s="140">
        <v>1</v>
      </c>
      <c r="G24" s="140">
        <v>500</v>
      </c>
      <c r="H24" s="141">
        <v>0.53</v>
      </c>
      <c r="I24" s="5">
        <f t="shared" si="5"/>
        <v>55.65</v>
      </c>
      <c r="J24" s="61"/>
      <c r="K24" s="62">
        <f t="shared" si="6"/>
        <v>0.53</v>
      </c>
      <c r="L24" s="62">
        <f t="shared" si="7"/>
        <v>0</v>
      </c>
      <c r="M24" s="62">
        <f t="shared" si="8"/>
        <v>55.65</v>
      </c>
      <c r="N24" s="62">
        <f t="shared" si="0"/>
        <v>0</v>
      </c>
    </row>
    <row r="25" spans="1:14" ht="11.25" customHeight="1">
      <c r="A25" s="211">
        <v>0</v>
      </c>
      <c r="B25" s="13" t="s">
        <v>645</v>
      </c>
      <c r="C25" s="212" t="s">
        <v>3116</v>
      </c>
      <c r="D25" s="139" t="s">
        <v>3117</v>
      </c>
      <c r="E25" s="140" t="s">
        <v>694</v>
      </c>
      <c r="F25" s="140">
        <v>1</v>
      </c>
      <c r="G25" s="140">
        <v>500</v>
      </c>
      <c r="H25" s="141">
        <v>0.53</v>
      </c>
      <c r="I25" s="5">
        <f t="shared" si="5"/>
        <v>55.65</v>
      </c>
      <c r="J25" s="61"/>
      <c r="K25" s="62">
        <f t="shared" si="6"/>
        <v>0.53</v>
      </c>
      <c r="L25" s="62">
        <f t="shared" si="7"/>
        <v>0</v>
      </c>
      <c r="M25" s="62">
        <f t="shared" si="8"/>
        <v>55.65</v>
      </c>
      <c r="N25" s="62">
        <f t="shared" si="0"/>
        <v>0</v>
      </c>
    </row>
    <row r="26" spans="1:14" ht="11.25" customHeight="1">
      <c r="A26" s="211">
        <v>0</v>
      </c>
      <c r="B26" s="13" t="s">
        <v>645</v>
      </c>
      <c r="C26" s="212" t="s">
        <v>3118</v>
      </c>
      <c r="D26" s="139" t="s">
        <v>3119</v>
      </c>
      <c r="E26" s="140" t="s">
        <v>694</v>
      </c>
      <c r="F26" s="140">
        <v>1</v>
      </c>
      <c r="G26" s="140">
        <v>500</v>
      </c>
      <c r="H26" s="141">
        <v>0.53</v>
      </c>
      <c r="I26" s="5">
        <f t="shared" si="5"/>
        <v>55.65</v>
      </c>
      <c r="J26" s="61"/>
      <c r="K26" s="62">
        <f t="shared" si="6"/>
        <v>0.53</v>
      </c>
      <c r="L26" s="62">
        <f t="shared" si="7"/>
        <v>0</v>
      </c>
      <c r="M26" s="62">
        <f t="shared" si="8"/>
        <v>55.65</v>
      </c>
      <c r="N26" s="62">
        <f t="shared" si="0"/>
        <v>0</v>
      </c>
    </row>
    <row r="27" spans="1:14" ht="11.25" customHeight="1">
      <c r="A27" s="211">
        <v>0</v>
      </c>
      <c r="B27" s="13" t="s">
        <v>645</v>
      </c>
      <c r="C27" s="212" t="s">
        <v>3120</v>
      </c>
      <c r="D27" s="139" t="s">
        <v>3121</v>
      </c>
      <c r="E27" s="140" t="s">
        <v>694</v>
      </c>
      <c r="F27" s="140">
        <v>1</v>
      </c>
      <c r="G27" s="140">
        <v>500</v>
      </c>
      <c r="H27" s="141">
        <v>0.53</v>
      </c>
      <c r="I27" s="5">
        <f t="shared" si="5"/>
        <v>55.65</v>
      </c>
      <c r="J27" s="61"/>
      <c r="K27" s="62">
        <f t="shared" si="6"/>
        <v>0.53</v>
      </c>
      <c r="L27" s="62">
        <f t="shared" si="7"/>
        <v>0</v>
      </c>
      <c r="M27" s="62">
        <f t="shared" si="8"/>
        <v>55.65</v>
      </c>
      <c r="N27" s="62">
        <f t="shared" si="0"/>
        <v>0</v>
      </c>
    </row>
    <row r="28" spans="1:14" ht="11.25" customHeight="1" thickBot="1">
      <c r="A28" s="211">
        <v>0</v>
      </c>
      <c r="B28" s="13" t="s">
        <v>645</v>
      </c>
      <c r="C28" s="212" t="s">
        <v>3122</v>
      </c>
      <c r="D28" s="139" t="s">
        <v>3123</v>
      </c>
      <c r="E28" s="140" t="s">
        <v>694</v>
      </c>
      <c r="F28" s="140">
        <v>1</v>
      </c>
      <c r="G28" s="140">
        <v>500</v>
      </c>
      <c r="H28" s="141">
        <v>0.53</v>
      </c>
      <c r="I28" s="5">
        <f t="shared" si="5"/>
        <v>55.65</v>
      </c>
      <c r="J28" s="61"/>
      <c r="K28" s="62">
        <f t="shared" si="6"/>
        <v>0.53</v>
      </c>
      <c r="L28" s="62">
        <f t="shared" si="7"/>
        <v>0</v>
      </c>
      <c r="M28" s="62">
        <f t="shared" si="8"/>
        <v>55.65</v>
      </c>
      <c r="N28" s="62">
        <f t="shared" si="0"/>
        <v>0</v>
      </c>
    </row>
    <row r="29" spans="1:14" ht="11.25" customHeight="1" thickBot="1">
      <c r="A29" s="211"/>
      <c r="C29" s="387" t="s">
        <v>697</v>
      </c>
      <c r="D29" s="387"/>
      <c r="E29" s="387"/>
      <c r="F29" s="387"/>
      <c r="G29" s="387"/>
      <c r="H29" s="389"/>
      <c r="I29" s="263"/>
      <c r="J29" s="61"/>
      <c r="K29" s="62"/>
      <c r="L29" s="62"/>
      <c r="M29" s="62"/>
      <c r="N29" s="62"/>
    </row>
    <row r="30" spans="1:14" ht="11.25" customHeight="1">
      <c r="A30" s="211">
        <v>0</v>
      </c>
      <c r="B30" s="13" t="s">
        <v>646</v>
      </c>
      <c r="C30" s="212" t="s">
        <v>698</v>
      </c>
      <c r="D30" s="139" t="s">
        <v>699</v>
      </c>
      <c r="E30" s="140" t="s">
        <v>700</v>
      </c>
      <c r="F30" s="140">
        <v>1</v>
      </c>
      <c r="G30" s="140">
        <v>5</v>
      </c>
      <c r="H30" s="141">
        <v>75.739999999999995</v>
      </c>
      <c r="I30" s="5">
        <f>ROUND(H30*Курс_EUR,2)</f>
        <v>7952.7</v>
      </c>
      <c r="J30" s="61"/>
      <c r="K30" s="62">
        <f>H30*(1-Скидка_3M_EUR)</f>
        <v>75.739999999999995</v>
      </c>
      <c r="L30" s="62">
        <f>K30*J30</f>
        <v>0</v>
      </c>
      <c r="M30" s="62">
        <f>I30*(1-Скидка_3M_EUR)</f>
        <v>7952.7</v>
      </c>
      <c r="N30" s="62">
        <f t="shared" si="0"/>
        <v>0</v>
      </c>
    </row>
    <row r="31" spans="1:14" ht="11.25" customHeight="1">
      <c r="A31" s="211">
        <v>0</v>
      </c>
      <c r="B31" s="13" t="s">
        <v>646</v>
      </c>
      <c r="C31" s="212" t="s">
        <v>701</v>
      </c>
      <c r="D31" s="139" t="s">
        <v>702</v>
      </c>
      <c r="E31" s="140" t="s">
        <v>700</v>
      </c>
      <c r="F31" s="140">
        <v>1</v>
      </c>
      <c r="G31" s="140">
        <v>5</v>
      </c>
      <c r="H31" s="141">
        <v>75.739999999999995</v>
      </c>
      <c r="I31" s="5">
        <f>ROUND(H31*Курс_EUR,2)</f>
        <v>7952.7</v>
      </c>
      <c r="J31" s="61"/>
      <c r="K31" s="62">
        <f>H31*(1-Скидка_3M_EUR)</f>
        <v>75.739999999999995</v>
      </c>
      <c r="L31" s="62">
        <f>K31*J31</f>
        <v>0</v>
      </c>
      <c r="M31" s="62">
        <f>I31*(1-Скидка_3M_EUR)</f>
        <v>7952.7</v>
      </c>
      <c r="N31" s="62">
        <f t="shared" si="0"/>
        <v>0</v>
      </c>
    </row>
    <row r="32" spans="1:14" ht="11.25" customHeight="1">
      <c r="A32" s="211">
        <v>0</v>
      </c>
      <c r="B32" s="13" t="s">
        <v>646</v>
      </c>
      <c r="C32" s="212" t="s">
        <v>703</v>
      </c>
      <c r="D32" s="139" t="s">
        <v>704</v>
      </c>
      <c r="E32" s="140" t="s">
        <v>700</v>
      </c>
      <c r="F32" s="140">
        <v>1</v>
      </c>
      <c r="G32" s="140">
        <v>5</v>
      </c>
      <c r="H32" s="141">
        <v>75.739999999999995</v>
      </c>
      <c r="I32" s="5">
        <f>ROUND(H32*Курс_EUR,2)</f>
        <v>7952.7</v>
      </c>
      <c r="J32" s="61"/>
      <c r="K32" s="62">
        <f>H32*(1-Скидка_3M_EUR)</f>
        <v>75.739999999999995</v>
      </c>
      <c r="L32" s="62">
        <f>K32*J32</f>
        <v>0</v>
      </c>
      <c r="M32" s="62">
        <f>I32*(1-Скидка_3M_EUR)</f>
        <v>7952.7</v>
      </c>
      <c r="N32" s="62">
        <f t="shared" si="0"/>
        <v>0</v>
      </c>
    </row>
    <row r="33" spans="1:14" ht="11.25" customHeight="1">
      <c r="A33" s="211">
        <v>0</v>
      </c>
      <c r="B33" s="13" t="s">
        <v>646</v>
      </c>
      <c r="C33" s="212" t="s">
        <v>705</v>
      </c>
      <c r="D33" s="139" t="s">
        <v>706</v>
      </c>
      <c r="E33" s="140" t="s">
        <v>700</v>
      </c>
      <c r="F33" s="140">
        <v>1</v>
      </c>
      <c r="G33" s="140">
        <v>5</v>
      </c>
      <c r="H33" s="141">
        <v>75.739999999999995</v>
      </c>
      <c r="I33" s="5">
        <f>ROUND(H33*Курс_EUR,2)</f>
        <v>7952.7</v>
      </c>
      <c r="J33" s="61"/>
      <c r="K33" s="62">
        <f>H33*(1-Скидка_3M_EUR)</f>
        <v>75.739999999999995</v>
      </c>
      <c r="L33" s="62">
        <f>K33*J33</f>
        <v>0</v>
      </c>
      <c r="M33" s="62">
        <f>I33*(1-Скидка_3M_EUR)</f>
        <v>7952.7</v>
      </c>
      <c r="N33" s="62">
        <f t="shared" si="0"/>
        <v>0</v>
      </c>
    </row>
    <row r="34" spans="1:14" ht="11.25" customHeight="1">
      <c r="A34" s="211"/>
      <c r="C34" s="212"/>
      <c r="D34" s="139"/>
      <c r="E34" s="140"/>
      <c r="F34" s="140"/>
      <c r="G34" s="140"/>
      <c r="H34" s="141"/>
      <c r="I34" s="141"/>
      <c r="J34" s="61"/>
      <c r="K34" s="62"/>
      <c r="L34" s="62"/>
      <c r="M34" s="62"/>
      <c r="N34" s="62"/>
    </row>
    <row r="35" spans="1:14" ht="11.25" customHeight="1">
      <c r="A35" s="211">
        <v>0</v>
      </c>
      <c r="B35" s="13" t="s">
        <v>645</v>
      </c>
      <c r="C35" s="212" t="s">
        <v>707</v>
      </c>
      <c r="D35" s="139" t="s">
        <v>708</v>
      </c>
      <c r="E35" s="140" t="s">
        <v>700</v>
      </c>
      <c r="F35" s="140">
        <v>1</v>
      </c>
      <c r="G35" s="140">
        <v>10</v>
      </c>
      <c r="H35" s="141">
        <v>11.39</v>
      </c>
      <c r="I35" s="5">
        <f>ROUND(H35*Курс_EUR,2)</f>
        <v>1195.95</v>
      </c>
      <c r="J35" s="61"/>
      <c r="K35" s="62">
        <f>H35*(1-Скидка_3M_EUR)</f>
        <v>11.39</v>
      </c>
      <c r="L35" s="62">
        <f>K35*J35</f>
        <v>0</v>
      </c>
      <c r="M35" s="62">
        <f>I35*(1-Скидка_3M_EUR)</f>
        <v>1195.95</v>
      </c>
      <c r="N35" s="62">
        <f t="shared" si="0"/>
        <v>0</v>
      </c>
    </row>
    <row r="36" spans="1:14" ht="11.25" customHeight="1" thickBot="1">
      <c r="A36" s="211">
        <v>0</v>
      </c>
      <c r="B36" s="13" t="s">
        <v>645</v>
      </c>
      <c r="C36" s="212" t="s">
        <v>709</v>
      </c>
      <c r="D36" s="139" t="s">
        <v>710</v>
      </c>
      <c r="E36" s="140" t="s">
        <v>700</v>
      </c>
      <c r="F36" s="140">
        <v>1</v>
      </c>
      <c r="G36" s="140">
        <v>10</v>
      </c>
      <c r="H36" s="141">
        <v>11.39</v>
      </c>
      <c r="I36" s="5">
        <f>ROUND(H36*Курс_EUR,2)</f>
        <v>1195.95</v>
      </c>
      <c r="J36" s="61"/>
      <c r="K36" s="62">
        <f>H36*(1-Скидка_3M_EUR)</f>
        <v>11.39</v>
      </c>
      <c r="L36" s="62">
        <f>K36*J36</f>
        <v>0</v>
      </c>
      <c r="M36" s="62">
        <f>I36*(1-Скидка_3M_EUR)</f>
        <v>1195.95</v>
      </c>
      <c r="N36" s="62">
        <f t="shared" si="0"/>
        <v>0</v>
      </c>
    </row>
    <row r="37" spans="1:14" ht="11.25" customHeight="1" thickBot="1">
      <c r="A37" s="211"/>
      <c r="C37" s="387" t="s">
        <v>647</v>
      </c>
      <c r="D37" s="387"/>
      <c r="E37" s="387"/>
      <c r="F37" s="387"/>
      <c r="G37" s="387"/>
      <c r="H37" s="389"/>
      <c r="I37" s="263"/>
      <c r="J37" s="61"/>
      <c r="K37" s="62"/>
      <c r="L37" s="62"/>
      <c r="M37" s="62"/>
      <c r="N37" s="62"/>
    </row>
    <row r="38" spans="1:14" ht="11.25" customHeight="1">
      <c r="A38" s="211">
        <v>0</v>
      </c>
      <c r="B38" s="13" t="s">
        <v>645</v>
      </c>
      <c r="C38" s="212" t="s">
        <v>711</v>
      </c>
      <c r="D38" s="139" t="s">
        <v>712</v>
      </c>
      <c r="E38" s="140" t="s">
        <v>694</v>
      </c>
      <c r="F38" s="140">
        <v>1</v>
      </c>
      <c r="G38" s="140">
        <v>250</v>
      </c>
      <c r="H38" s="141">
        <v>0.83</v>
      </c>
      <c r="I38" s="5">
        <f>ROUND(H38*Курс_EUR,2)</f>
        <v>87.15</v>
      </c>
      <c r="J38" s="61"/>
      <c r="K38" s="62">
        <f>H38*(1-Скидка_3M_EUR)</f>
        <v>0.83</v>
      </c>
      <c r="L38" s="62">
        <f>K38*J38</f>
        <v>0</v>
      </c>
      <c r="M38" s="62">
        <f>I38*(1-Скидка_3M_EUR)</f>
        <v>87.15</v>
      </c>
      <c r="N38" s="62">
        <f t="shared" si="0"/>
        <v>0</v>
      </c>
    </row>
    <row r="39" spans="1:14" ht="11.25" customHeight="1">
      <c r="A39" s="211">
        <v>0</v>
      </c>
      <c r="B39" s="13" t="s">
        <v>645</v>
      </c>
      <c r="C39" s="212" t="s">
        <v>713</v>
      </c>
      <c r="D39" s="139" t="s">
        <v>714</v>
      </c>
      <c r="E39" s="140" t="s">
        <v>694</v>
      </c>
      <c r="F39" s="140">
        <v>1</v>
      </c>
      <c r="G39" s="140">
        <v>250</v>
      </c>
      <c r="H39" s="141">
        <v>0.89</v>
      </c>
      <c r="I39" s="5">
        <f>ROUND(H39*Курс_EUR,2)</f>
        <v>93.45</v>
      </c>
      <c r="J39" s="61"/>
      <c r="K39" s="62">
        <f>H39*(1-Скидка_3M_EUR)</f>
        <v>0.89</v>
      </c>
      <c r="L39" s="62">
        <f>K39*J39</f>
        <v>0</v>
      </c>
      <c r="M39" s="62">
        <f>I39*(1-Скидка_3M_EUR)</f>
        <v>93.45</v>
      </c>
      <c r="N39" s="62">
        <f t="shared" si="0"/>
        <v>0</v>
      </c>
    </row>
    <row r="40" spans="1:14" ht="11.25" customHeight="1" thickBot="1">
      <c r="A40" s="211">
        <v>0</v>
      </c>
      <c r="B40" s="13" t="s">
        <v>645</v>
      </c>
      <c r="C40" s="212" t="s">
        <v>715</v>
      </c>
      <c r="D40" s="139" t="s">
        <v>716</v>
      </c>
      <c r="E40" s="140" t="s">
        <v>694</v>
      </c>
      <c r="F40" s="140">
        <v>1</v>
      </c>
      <c r="G40" s="140">
        <v>250</v>
      </c>
      <c r="H40" s="141">
        <v>0.97</v>
      </c>
      <c r="I40" s="5">
        <f>ROUND(H40*Курс_EUR,2)</f>
        <v>101.85</v>
      </c>
      <c r="J40" s="61"/>
      <c r="K40" s="62">
        <f>H40*(1-Скидка_3M_EUR)</f>
        <v>0.97</v>
      </c>
      <c r="L40" s="62">
        <f>K40*J40</f>
        <v>0</v>
      </c>
      <c r="M40" s="62">
        <f>I40*(1-Скидка_3M_EUR)</f>
        <v>101.85</v>
      </c>
      <c r="N40" s="62">
        <f t="shared" si="0"/>
        <v>0</v>
      </c>
    </row>
    <row r="41" spans="1:14" ht="11.25" customHeight="1" thickBot="1">
      <c r="A41" s="211"/>
      <c r="C41" s="387" t="s">
        <v>648</v>
      </c>
      <c r="D41" s="387"/>
      <c r="E41" s="387"/>
      <c r="F41" s="387"/>
      <c r="G41" s="387"/>
      <c r="H41" s="389"/>
      <c r="I41" s="263"/>
      <c r="J41" s="61"/>
      <c r="K41" s="62"/>
      <c r="L41" s="62"/>
      <c r="M41" s="62"/>
      <c r="N41" s="62"/>
    </row>
    <row r="42" spans="1:14" ht="11.25" customHeight="1">
      <c r="A42" s="211">
        <v>0</v>
      </c>
      <c r="B42" s="13" t="s">
        <v>645</v>
      </c>
      <c r="C42" s="212" t="s">
        <v>717</v>
      </c>
      <c r="D42" s="139" t="s">
        <v>718</v>
      </c>
      <c r="E42" s="140" t="s">
        <v>694</v>
      </c>
      <c r="F42" s="140">
        <v>1</v>
      </c>
      <c r="G42" s="140">
        <v>250</v>
      </c>
      <c r="H42" s="141">
        <v>0.82</v>
      </c>
      <c r="I42" s="5">
        <f>ROUND(H42*Курс_EUR,2)</f>
        <v>86.1</v>
      </c>
      <c r="J42" s="61"/>
      <c r="K42" s="62">
        <f>H42*(1-Скидка_3M_EUR)</f>
        <v>0.82</v>
      </c>
      <c r="L42" s="62">
        <f>K42*J42</f>
        <v>0</v>
      </c>
      <c r="M42" s="62">
        <f>I42*(1-Скидка_3M_EUR)</f>
        <v>86.1</v>
      </c>
      <c r="N42" s="62">
        <f t="shared" si="0"/>
        <v>0</v>
      </c>
    </row>
    <row r="43" spans="1:14" ht="11.25" customHeight="1">
      <c r="A43" s="211">
        <v>0</v>
      </c>
      <c r="B43" s="13" t="s">
        <v>645</v>
      </c>
      <c r="C43" s="212" t="s">
        <v>719</v>
      </c>
      <c r="D43" s="139" t="s">
        <v>720</v>
      </c>
      <c r="E43" s="140" t="s">
        <v>694</v>
      </c>
      <c r="F43" s="140">
        <v>1</v>
      </c>
      <c r="G43" s="140">
        <v>250</v>
      </c>
      <c r="H43" s="141">
        <v>0.88800000000000001</v>
      </c>
      <c r="I43" s="5">
        <f>ROUND(H43*Курс_EUR,2)</f>
        <v>93.24</v>
      </c>
      <c r="J43" s="61"/>
      <c r="K43" s="62">
        <f>H43*(1-Скидка_3M_EUR)</f>
        <v>0.88800000000000001</v>
      </c>
      <c r="L43" s="62">
        <f>K43*J43</f>
        <v>0</v>
      </c>
      <c r="M43" s="62">
        <f>I43*(1-Скидка_3M_EUR)</f>
        <v>93.24</v>
      </c>
      <c r="N43" s="62">
        <f t="shared" si="0"/>
        <v>0</v>
      </c>
    </row>
    <row r="44" spans="1:14" ht="11.25" customHeight="1" thickBot="1">
      <c r="A44" s="211">
        <v>0</v>
      </c>
      <c r="B44" s="13" t="s">
        <v>645</v>
      </c>
      <c r="C44" s="212" t="s">
        <v>721</v>
      </c>
      <c r="D44" s="139" t="s">
        <v>722</v>
      </c>
      <c r="E44" s="140" t="s">
        <v>694</v>
      </c>
      <c r="F44" s="140">
        <v>1</v>
      </c>
      <c r="G44" s="140">
        <v>250</v>
      </c>
      <c r="H44" s="141">
        <v>0.97</v>
      </c>
      <c r="I44" s="5">
        <f>ROUND(H44*Курс_EUR,2)</f>
        <v>101.85</v>
      </c>
      <c r="J44" s="61"/>
      <c r="K44" s="62">
        <f>H44*(1-Скидка_3M_EUR)</f>
        <v>0.97</v>
      </c>
      <c r="L44" s="62">
        <f>K44*J44</f>
        <v>0</v>
      </c>
      <c r="M44" s="62">
        <f>I44*(1-Скидка_3M_EUR)</f>
        <v>101.85</v>
      </c>
      <c r="N44" s="62">
        <f t="shared" si="0"/>
        <v>0</v>
      </c>
    </row>
    <row r="45" spans="1:14" ht="11.25" customHeight="1" thickBot="1">
      <c r="A45" s="211"/>
      <c r="C45" s="387" t="s">
        <v>723</v>
      </c>
      <c r="D45" s="387"/>
      <c r="E45" s="387"/>
      <c r="F45" s="387"/>
      <c r="G45" s="387"/>
      <c r="H45" s="389"/>
      <c r="I45" s="263"/>
      <c r="J45" s="61"/>
      <c r="K45" s="62"/>
      <c r="L45" s="62"/>
      <c r="M45" s="62"/>
      <c r="N45" s="62"/>
    </row>
    <row r="46" spans="1:14" ht="11.25" customHeight="1">
      <c r="A46" s="211">
        <v>0</v>
      </c>
      <c r="B46" s="13" t="s">
        <v>645</v>
      </c>
      <c r="C46" s="212" t="s">
        <v>724</v>
      </c>
      <c r="D46" s="139" t="s">
        <v>725</v>
      </c>
      <c r="E46" s="140" t="s">
        <v>694</v>
      </c>
      <c r="F46" s="140">
        <v>1</v>
      </c>
      <c r="G46" s="140">
        <v>500</v>
      </c>
      <c r="H46" s="141">
        <v>0.36</v>
      </c>
      <c r="I46" s="5">
        <f t="shared" ref="I46:I56" si="9">ROUND(H46*Курс_EUR,2)</f>
        <v>37.799999999999997</v>
      </c>
      <c r="J46" s="61"/>
      <c r="K46" s="62">
        <f t="shared" ref="K46:K56" si="10">H46*(1-Скидка_3M_EUR)</f>
        <v>0.36</v>
      </c>
      <c r="L46" s="62">
        <f t="shared" ref="L46:L56" si="11">K46*J46</f>
        <v>0</v>
      </c>
      <c r="M46" s="62">
        <f t="shared" ref="M46:M56" si="12">I46*(1-Скидка_3M_EUR)</f>
        <v>37.799999999999997</v>
      </c>
      <c r="N46" s="62">
        <f t="shared" si="0"/>
        <v>0</v>
      </c>
    </row>
    <row r="47" spans="1:14" ht="11.25" customHeight="1">
      <c r="A47" s="211">
        <v>0</v>
      </c>
      <c r="B47" s="13" t="s">
        <v>645</v>
      </c>
      <c r="C47" s="212" t="s">
        <v>726</v>
      </c>
      <c r="D47" s="139" t="s">
        <v>727</v>
      </c>
      <c r="E47" s="140" t="s">
        <v>694</v>
      </c>
      <c r="F47" s="140">
        <v>1</v>
      </c>
      <c r="G47" s="140">
        <v>500</v>
      </c>
      <c r="H47" s="141">
        <v>0.36</v>
      </c>
      <c r="I47" s="5">
        <f t="shared" si="9"/>
        <v>37.799999999999997</v>
      </c>
      <c r="J47" s="61"/>
      <c r="K47" s="62">
        <f t="shared" si="10"/>
        <v>0.36</v>
      </c>
      <c r="L47" s="62">
        <f t="shared" si="11"/>
        <v>0</v>
      </c>
      <c r="M47" s="62">
        <f t="shared" si="12"/>
        <v>37.799999999999997</v>
      </c>
      <c r="N47" s="62">
        <f t="shared" si="0"/>
        <v>0</v>
      </c>
    </row>
    <row r="48" spans="1:14" ht="11.25" customHeight="1">
      <c r="A48" s="211">
        <v>0</v>
      </c>
      <c r="B48" s="13" t="s">
        <v>645</v>
      </c>
      <c r="C48" s="212" t="s">
        <v>728</v>
      </c>
      <c r="D48" s="139" t="s">
        <v>729</v>
      </c>
      <c r="E48" s="140" t="s">
        <v>694</v>
      </c>
      <c r="F48" s="140">
        <v>1</v>
      </c>
      <c r="G48" s="140">
        <v>500</v>
      </c>
      <c r="H48" s="141">
        <v>0.36</v>
      </c>
      <c r="I48" s="5">
        <f t="shared" si="9"/>
        <v>37.799999999999997</v>
      </c>
      <c r="J48" s="61"/>
      <c r="K48" s="62">
        <f t="shared" si="10"/>
        <v>0.36</v>
      </c>
      <c r="L48" s="62">
        <f t="shared" si="11"/>
        <v>0</v>
      </c>
      <c r="M48" s="62">
        <f t="shared" si="12"/>
        <v>37.799999999999997</v>
      </c>
      <c r="N48" s="62">
        <f t="shared" si="0"/>
        <v>0</v>
      </c>
    </row>
    <row r="49" spans="1:14" ht="11.25" customHeight="1">
      <c r="A49" s="211">
        <v>0</v>
      </c>
      <c r="B49" s="13" t="s">
        <v>645</v>
      </c>
      <c r="C49" s="212" t="s">
        <v>730</v>
      </c>
      <c r="D49" s="139" t="s">
        <v>731</v>
      </c>
      <c r="E49" s="140" t="s">
        <v>694</v>
      </c>
      <c r="F49" s="140">
        <v>1</v>
      </c>
      <c r="G49" s="140">
        <v>500</v>
      </c>
      <c r="H49" s="141">
        <v>0.38</v>
      </c>
      <c r="I49" s="5">
        <f t="shared" si="9"/>
        <v>39.9</v>
      </c>
      <c r="J49" s="61"/>
      <c r="K49" s="62">
        <f t="shared" si="10"/>
        <v>0.38</v>
      </c>
      <c r="L49" s="62">
        <f t="shared" si="11"/>
        <v>0</v>
      </c>
      <c r="M49" s="62">
        <f t="shared" si="12"/>
        <v>39.9</v>
      </c>
      <c r="N49" s="62">
        <f t="shared" si="0"/>
        <v>0</v>
      </c>
    </row>
    <row r="50" spans="1:14" ht="11.25" customHeight="1">
      <c r="A50" s="211">
        <v>0</v>
      </c>
      <c r="B50" s="13" t="s">
        <v>645</v>
      </c>
      <c r="C50" s="212" t="s">
        <v>732</v>
      </c>
      <c r="D50" s="139" t="s">
        <v>733</v>
      </c>
      <c r="E50" s="140" t="s">
        <v>694</v>
      </c>
      <c r="F50" s="140">
        <v>1</v>
      </c>
      <c r="G50" s="140">
        <v>500</v>
      </c>
      <c r="H50" s="141">
        <v>0.36</v>
      </c>
      <c r="I50" s="5">
        <f t="shared" si="9"/>
        <v>37.799999999999997</v>
      </c>
      <c r="J50" s="61"/>
      <c r="K50" s="62">
        <f t="shared" si="10"/>
        <v>0.36</v>
      </c>
      <c r="L50" s="62">
        <f t="shared" si="11"/>
        <v>0</v>
      </c>
      <c r="M50" s="62">
        <f t="shared" si="12"/>
        <v>37.799999999999997</v>
      </c>
      <c r="N50" s="62">
        <f t="shared" si="0"/>
        <v>0</v>
      </c>
    </row>
    <row r="51" spans="1:14" ht="11.25" customHeight="1">
      <c r="A51" s="211">
        <v>0</v>
      </c>
      <c r="B51" s="13" t="s">
        <v>645</v>
      </c>
      <c r="C51" s="212" t="s">
        <v>734</v>
      </c>
      <c r="D51" s="139" t="s">
        <v>735</v>
      </c>
      <c r="E51" s="140" t="s">
        <v>694</v>
      </c>
      <c r="F51" s="140">
        <v>1</v>
      </c>
      <c r="G51" s="140">
        <v>500</v>
      </c>
      <c r="H51" s="141">
        <v>0.38</v>
      </c>
      <c r="I51" s="5">
        <f t="shared" si="9"/>
        <v>39.9</v>
      </c>
      <c r="J51" s="61"/>
      <c r="K51" s="62">
        <f t="shared" si="10"/>
        <v>0.38</v>
      </c>
      <c r="L51" s="62">
        <f t="shared" si="11"/>
        <v>0</v>
      </c>
      <c r="M51" s="62">
        <f t="shared" si="12"/>
        <v>39.9</v>
      </c>
      <c r="N51" s="62">
        <f t="shared" si="0"/>
        <v>0</v>
      </c>
    </row>
    <row r="52" spans="1:14" ht="11.25" customHeight="1">
      <c r="A52" s="211">
        <v>0</v>
      </c>
      <c r="B52" s="13" t="s">
        <v>645</v>
      </c>
      <c r="C52" s="212" t="s">
        <v>736</v>
      </c>
      <c r="D52" s="139" t="s">
        <v>737</v>
      </c>
      <c r="E52" s="140" t="s">
        <v>694</v>
      </c>
      <c r="F52" s="140">
        <v>1</v>
      </c>
      <c r="G52" s="140">
        <v>500</v>
      </c>
      <c r="H52" s="141">
        <v>0.36</v>
      </c>
      <c r="I52" s="5">
        <f t="shared" si="9"/>
        <v>37.799999999999997</v>
      </c>
      <c r="J52" s="61"/>
      <c r="K52" s="62">
        <f t="shared" si="10"/>
        <v>0.36</v>
      </c>
      <c r="L52" s="62">
        <f t="shared" si="11"/>
        <v>0</v>
      </c>
      <c r="M52" s="62">
        <f t="shared" si="12"/>
        <v>37.799999999999997</v>
      </c>
      <c r="N52" s="62">
        <f t="shared" si="0"/>
        <v>0</v>
      </c>
    </row>
    <row r="53" spans="1:14" ht="11.25" customHeight="1">
      <c r="A53" s="211">
        <v>0</v>
      </c>
      <c r="B53" s="13" t="s">
        <v>645</v>
      </c>
      <c r="C53" s="212" t="s">
        <v>738</v>
      </c>
      <c r="D53" s="139" t="s">
        <v>739</v>
      </c>
      <c r="E53" s="140" t="s">
        <v>694</v>
      </c>
      <c r="F53" s="140">
        <v>1</v>
      </c>
      <c r="G53" s="140">
        <v>500</v>
      </c>
      <c r="H53" s="141">
        <v>0.36</v>
      </c>
      <c r="I53" s="5">
        <f t="shared" si="9"/>
        <v>37.799999999999997</v>
      </c>
      <c r="J53" s="61"/>
      <c r="K53" s="62">
        <f t="shared" si="10"/>
        <v>0.36</v>
      </c>
      <c r="L53" s="62">
        <f t="shared" si="11"/>
        <v>0</v>
      </c>
      <c r="M53" s="62">
        <f t="shared" si="12"/>
        <v>37.799999999999997</v>
      </c>
      <c r="N53" s="62">
        <f t="shared" si="0"/>
        <v>0</v>
      </c>
    </row>
    <row r="54" spans="1:14" ht="11.25" customHeight="1">
      <c r="A54" s="211">
        <v>0</v>
      </c>
      <c r="B54" s="13" t="s">
        <v>645</v>
      </c>
      <c r="C54" s="212" t="s">
        <v>740</v>
      </c>
      <c r="D54" s="139" t="s">
        <v>741</v>
      </c>
      <c r="E54" s="140" t="s">
        <v>694</v>
      </c>
      <c r="F54" s="140">
        <v>1</v>
      </c>
      <c r="G54" s="140">
        <v>500</v>
      </c>
      <c r="H54" s="141">
        <v>0.36</v>
      </c>
      <c r="I54" s="5">
        <f t="shared" si="9"/>
        <v>37.799999999999997</v>
      </c>
      <c r="J54" s="61"/>
      <c r="K54" s="62">
        <f t="shared" si="10"/>
        <v>0.36</v>
      </c>
      <c r="L54" s="62">
        <f t="shared" si="11"/>
        <v>0</v>
      </c>
      <c r="M54" s="62">
        <f t="shared" si="12"/>
        <v>37.799999999999997</v>
      </c>
      <c r="N54" s="62">
        <f t="shared" si="0"/>
        <v>0</v>
      </c>
    </row>
    <row r="55" spans="1:14" ht="11.25" customHeight="1">
      <c r="A55" s="211">
        <v>0</v>
      </c>
      <c r="B55" s="13" t="s">
        <v>645</v>
      </c>
      <c r="C55" s="212" t="s">
        <v>742</v>
      </c>
      <c r="D55" s="139" t="s">
        <v>743</v>
      </c>
      <c r="E55" s="140" t="s">
        <v>694</v>
      </c>
      <c r="F55" s="140">
        <v>1</v>
      </c>
      <c r="G55" s="140">
        <v>500</v>
      </c>
      <c r="H55" s="141">
        <v>0.36</v>
      </c>
      <c r="I55" s="5">
        <f t="shared" si="9"/>
        <v>37.799999999999997</v>
      </c>
      <c r="J55" s="61"/>
      <c r="K55" s="62">
        <f t="shared" si="10"/>
        <v>0.36</v>
      </c>
      <c r="L55" s="62">
        <f t="shared" si="11"/>
        <v>0</v>
      </c>
      <c r="M55" s="62">
        <f t="shared" si="12"/>
        <v>37.799999999999997</v>
      </c>
      <c r="N55" s="62">
        <f t="shared" si="0"/>
        <v>0</v>
      </c>
    </row>
    <row r="56" spans="1:14" ht="11.25" customHeight="1">
      <c r="A56" s="211">
        <v>0</v>
      </c>
      <c r="B56" s="13" t="s">
        <v>645</v>
      </c>
      <c r="C56" s="213" t="s">
        <v>744</v>
      </c>
      <c r="D56" s="142" t="s">
        <v>745</v>
      </c>
      <c r="E56" s="143" t="s">
        <v>694</v>
      </c>
      <c r="F56" s="143">
        <v>1</v>
      </c>
      <c r="G56" s="143">
        <v>500</v>
      </c>
      <c r="H56" s="144">
        <v>0.36</v>
      </c>
      <c r="I56" s="5">
        <f t="shared" si="9"/>
        <v>37.799999999999997</v>
      </c>
      <c r="J56" s="61"/>
      <c r="K56" s="62">
        <f t="shared" si="10"/>
        <v>0.36</v>
      </c>
      <c r="L56" s="62">
        <f t="shared" si="11"/>
        <v>0</v>
      </c>
      <c r="M56" s="62">
        <f t="shared" si="12"/>
        <v>37.799999999999997</v>
      </c>
      <c r="N56" s="62">
        <f t="shared" si="0"/>
        <v>0</v>
      </c>
    </row>
    <row r="57" spans="1:14" ht="11.25" customHeight="1">
      <c r="A57" s="211"/>
      <c r="B57" s="13" t="s">
        <v>645</v>
      </c>
      <c r="C57" s="390" t="s">
        <v>2602</v>
      </c>
      <c r="D57" s="390"/>
      <c r="E57" s="390"/>
      <c r="F57" s="390"/>
      <c r="G57" s="390"/>
      <c r="H57" s="391"/>
      <c r="I57" s="259"/>
      <c r="J57" s="61"/>
      <c r="K57" s="62"/>
      <c r="L57" s="62"/>
      <c r="M57" s="62"/>
      <c r="N57" s="62"/>
    </row>
    <row r="58" spans="1:14" ht="11.25" customHeight="1">
      <c r="A58" s="211">
        <v>0</v>
      </c>
      <c r="B58" s="13" t="s">
        <v>645</v>
      </c>
      <c r="C58" s="213" t="s">
        <v>2604</v>
      </c>
      <c r="D58" s="142" t="s">
        <v>2605</v>
      </c>
      <c r="E58" s="143" t="s">
        <v>694</v>
      </c>
      <c r="F58" s="143">
        <v>1</v>
      </c>
      <c r="G58" s="143">
        <v>80</v>
      </c>
      <c r="H58" s="144">
        <v>3.06</v>
      </c>
      <c r="I58" s="5">
        <f>ROUND(H58*Курс_EUR,2)</f>
        <v>321.3</v>
      </c>
      <c r="J58" s="61"/>
      <c r="K58" s="62">
        <f>H58*(1-Скидка_3M_EUR)</f>
        <v>3.06</v>
      </c>
      <c r="L58" s="62">
        <f>K58*J58</f>
        <v>0</v>
      </c>
      <c r="M58" s="62">
        <f>I58*(1-Скидка_3M_EUR)</f>
        <v>321.3</v>
      </c>
      <c r="N58" s="62">
        <f t="shared" si="0"/>
        <v>0</v>
      </c>
    </row>
    <row r="59" spans="1:14" ht="11.25" customHeight="1">
      <c r="A59" s="211">
        <v>0</v>
      </c>
      <c r="B59" s="13" t="s">
        <v>645</v>
      </c>
      <c r="C59" s="213" t="s">
        <v>2606</v>
      </c>
      <c r="D59" s="142" t="s">
        <v>2607</v>
      </c>
      <c r="E59" s="143" t="s">
        <v>694</v>
      </c>
      <c r="F59" s="143">
        <v>1</v>
      </c>
      <c r="G59" s="143">
        <v>80</v>
      </c>
      <c r="H59" s="144">
        <v>3.06</v>
      </c>
      <c r="I59" s="5">
        <f>ROUND(H59*Курс_EUR,2)</f>
        <v>321.3</v>
      </c>
      <c r="J59" s="61"/>
      <c r="K59" s="62">
        <f>H59*(1-Скидка_3M_EUR)</f>
        <v>3.06</v>
      </c>
      <c r="L59" s="62">
        <f>K59*J59</f>
        <v>0</v>
      </c>
      <c r="M59" s="62">
        <f>I59*(1-Скидка_3M_EUR)</f>
        <v>321.3</v>
      </c>
      <c r="N59" s="62">
        <f t="shared" si="0"/>
        <v>0</v>
      </c>
    </row>
    <row r="60" spans="1:14" ht="11.25" customHeight="1">
      <c r="A60" s="211">
        <v>0</v>
      </c>
      <c r="B60" s="13" t="s">
        <v>645</v>
      </c>
      <c r="C60" s="213" t="s">
        <v>2608</v>
      </c>
      <c r="D60" s="142" t="s">
        <v>2609</v>
      </c>
      <c r="E60" s="143" t="s">
        <v>694</v>
      </c>
      <c r="F60" s="143">
        <v>1</v>
      </c>
      <c r="G60" s="143">
        <v>80</v>
      </c>
      <c r="H60" s="144">
        <v>3.06</v>
      </c>
      <c r="I60" s="5">
        <f>ROUND(H60*Курс_EUR,2)</f>
        <v>321.3</v>
      </c>
      <c r="J60" s="61"/>
      <c r="K60" s="62">
        <f>H60*(1-Скидка_3M_EUR)</f>
        <v>3.06</v>
      </c>
      <c r="L60" s="62">
        <f>K60*J60</f>
        <v>0</v>
      </c>
      <c r="M60" s="62">
        <f>I60*(1-Скидка_3M_EUR)</f>
        <v>321.3</v>
      </c>
      <c r="N60" s="62">
        <f t="shared" si="0"/>
        <v>0</v>
      </c>
    </row>
    <row r="61" spans="1:14" ht="11.25" customHeight="1">
      <c r="A61" s="211">
        <v>0</v>
      </c>
      <c r="B61" s="13" t="s">
        <v>645</v>
      </c>
      <c r="C61" s="213" t="s">
        <v>2610</v>
      </c>
      <c r="D61" s="142" t="s">
        <v>2611</v>
      </c>
      <c r="E61" s="143" t="s">
        <v>694</v>
      </c>
      <c r="F61" s="143">
        <v>1</v>
      </c>
      <c r="G61" s="143">
        <v>80</v>
      </c>
      <c r="H61" s="144">
        <v>3.06</v>
      </c>
      <c r="I61" s="5">
        <f>ROUND(H61*Курс_EUR,2)</f>
        <v>321.3</v>
      </c>
      <c r="J61" s="61"/>
      <c r="K61" s="62">
        <f>H61*(1-Скидка_3M_EUR)</f>
        <v>3.06</v>
      </c>
      <c r="L61" s="62">
        <f>K61*J61</f>
        <v>0</v>
      </c>
      <c r="M61" s="62">
        <f>I61*(1-Скидка_3M_EUR)</f>
        <v>321.3</v>
      </c>
      <c r="N61" s="62">
        <f t="shared" si="0"/>
        <v>0</v>
      </c>
    </row>
    <row r="62" spans="1:14" ht="11.25" customHeight="1" thickBot="1">
      <c r="A62" s="211">
        <v>0</v>
      </c>
      <c r="B62" s="13" t="s">
        <v>645</v>
      </c>
      <c r="C62" s="213" t="s">
        <v>2612</v>
      </c>
      <c r="D62" s="142" t="s">
        <v>2613</v>
      </c>
      <c r="E62" s="143" t="s">
        <v>694</v>
      </c>
      <c r="F62" s="143">
        <v>1</v>
      </c>
      <c r="G62" s="143">
        <v>80</v>
      </c>
      <c r="H62" s="144">
        <v>3.06</v>
      </c>
      <c r="I62" s="5">
        <f>ROUND(H62*Курс_EUR,2)</f>
        <v>321.3</v>
      </c>
      <c r="J62" s="61"/>
      <c r="K62" s="62">
        <f>H62*(1-Скидка_3M_EUR)</f>
        <v>3.06</v>
      </c>
      <c r="L62" s="62">
        <f>K62*J62</f>
        <v>0</v>
      </c>
      <c r="M62" s="62">
        <f>I62*(1-Скидка_3M_EUR)</f>
        <v>321.3</v>
      </c>
      <c r="N62" s="62">
        <f t="shared" si="0"/>
        <v>0</v>
      </c>
    </row>
    <row r="63" spans="1:14" ht="11.25" customHeight="1" thickBot="1">
      <c r="A63" s="211"/>
      <c r="C63" s="387" t="s">
        <v>650</v>
      </c>
      <c r="D63" s="387"/>
      <c r="E63" s="387"/>
      <c r="F63" s="387"/>
      <c r="G63" s="387"/>
      <c r="H63" s="388"/>
      <c r="I63" s="259"/>
      <c r="J63" s="61"/>
      <c r="K63" s="62"/>
      <c r="L63" s="62"/>
      <c r="M63" s="62"/>
      <c r="N63" s="62"/>
    </row>
    <row r="64" spans="1:14" ht="11.25" customHeight="1">
      <c r="A64" s="211">
        <v>0</v>
      </c>
      <c r="B64" s="13" t="s">
        <v>646</v>
      </c>
      <c r="C64" s="214" t="s">
        <v>746</v>
      </c>
      <c r="D64" s="145" t="s">
        <v>702</v>
      </c>
      <c r="E64" s="146" t="s">
        <v>700</v>
      </c>
      <c r="F64" s="146">
        <v>1</v>
      </c>
      <c r="G64" s="146">
        <v>5</v>
      </c>
      <c r="H64" s="147">
        <v>57.84</v>
      </c>
      <c r="I64" s="5">
        <f>ROUND(H64*Курс_EUR,2)</f>
        <v>6073.2</v>
      </c>
      <c r="J64" s="61"/>
      <c r="K64" s="62">
        <f>H64*(1-Скидка_3M_EUR)</f>
        <v>57.84</v>
      </c>
      <c r="L64" s="62">
        <f>K64*J64</f>
        <v>0</v>
      </c>
      <c r="M64" s="62">
        <f>I64*(1-Скидка_3M_EUR)</f>
        <v>6073.2</v>
      </c>
      <c r="N64" s="62">
        <f t="shared" si="0"/>
        <v>0</v>
      </c>
    </row>
    <row r="65" spans="1:14" ht="11.25" customHeight="1">
      <c r="A65" s="211">
        <v>0</v>
      </c>
      <c r="B65" s="13" t="s">
        <v>646</v>
      </c>
      <c r="C65" s="212" t="s">
        <v>747</v>
      </c>
      <c r="D65" s="139" t="s">
        <v>699</v>
      </c>
      <c r="E65" s="140" t="s">
        <v>700</v>
      </c>
      <c r="F65" s="140">
        <v>1</v>
      </c>
      <c r="G65" s="140">
        <v>5</v>
      </c>
      <c r="H65" s="141">
        <v>57.84</v>
      </c>
      <c r="I65" s="5">
        <f>ROUND(H65*Курс_EUR,2)</f>
        <v>6073.2</v>
      </c>
      <c r="J65" s="61"/>
      <c r="K65" s="62">
        <f>H65*(1-Скидка_3M_EUR)</f>
        <v>57.84</v>
      </c>
      <c r="L65" s="62">
        <f>K65*J65</f>
        <v>0</v>
      </c>
      <c r="M65" s="62">
        <f>I65*(1-Скидка_3M_EUR)</f>
        <v>6073.2</v>
      </c>
      <c r="N65" s="62">
        <f t="shared" si="0"/>
        <v>0</v>
      </c>
    </row>
    <row r="66" spans="1:14" ht="11.25" customHeight="1">
      <c r="A66" s="211">
        <v>0</v>
      </c>
      <c r="B66" s="13" t="s">
        <v>646</v>
      </c>
      <c r="C66" s="212" t="s">
        <v>2692</v>
      </c>
      <c r="D66" s="139" t="s">
        <v>2693</v>
      </c>
      <c r="E66" s="140" t="s">
        <v>700</v>
      </c>
      <c r="F66" s="140">
        <v>1</v>
      </c>
      <c r="G66" s="140">
        <v>5</v>
      </c>
      <c r="H66" s="141">
        <v>57.84</v>
      </c>
      <c r="I66" s="5">
        <f>ROUND(H66*Курс_EUR,2)</f>
        <v>6073.2</v>
      </c>
      <c r="J66" s="61"/>
      <c r="K66" s="62">
        <f>H66*(1-Скидка_3M_EUR)</f>
        <v>57.84</v>
      </c>
      <c r="L66" s="62">
        <f>K66*J66</f>
        <v>0</v>
      </c>
      <c r="M66" s="62">
        <f>I66*(1-Скидка_3M_EUR)</f>
        <v>6073.2</v>
      </c>
      <c r="N66" s="62">
        <f t="shared" si="0"/>
        <v>0</v>
      </c>
    </row>
    <row r="67" spans="1:14" ht="11.25" customHeight="1" thickBot="1">
      <c r="A67" s="211">
        <v>0</v>
      </c>
      <c r="B67" s="13" t="s">
        <v>646</v>
      </c>
      <c r="C67" s="212" t="s">
        <v>2694</v>
      </c>
      <c r="D67" s="139" t="s">
        <v>2695</v>
      </c>
      <c r="E67" s="140" t="s">
        <v>700</v>
      </c>
      <c r="F67" s="140">
        <v>1</v>
      </c>
      <c r="G67" s="140">
        <v>5</v>
      </c>
      <c r="H67" s="141">
        <v>56.16</v>
      </c>
      <c r="I67" s="5">
        <f>ROUND(H67*Курс_EUR,2)</f>
        <v>5896.8</v>
      </c>
      <c r="J67" s="61"/>
      <c r="K67" s="62">
        <f>H67*(1-Скидка_3M_EUR)</f>
        <v>56.16</v>
      </c>
      <c r="L67" s="62">
        <f>K67*J67</f>
        <v>0</v>
      </c>
      <c r="M67" s="62">
        <f>I67*(1-Скидка_3M_EUR)</f>
        <v>5896.8</v>
      </c>
      <c r="N67" s="62">
        <f t="shared" si="0"/>
        <v>0</v>
      </c>
    </row>
    <row r="68" spans="1:14" ht="11.25" customHeight="1" thickBot="1">
      <c r="A68" s="211"/>
      <c r="C68" s="387" t="s">
        <v>651</v>
      </c>
      <c r="D68" s="387"/>
      <c r="E68" s="387"/>
      <c r="F68" s="387"/>
      <c r="G68" s="387"/>
      <c r="H68" s="388"/>
      <c r="I68" s="259"/>
      <c r="J68" s="61"/>
      <c r="K68" s="62"/>
      <c r="L68" s="62"/>
      <c r="M68" s="62"/>
      <c r="N68" s="62"/>
    </row>
    <row r="69" spans="1:14" ht="11.25" customHeight="1">
      <c r="A69" s="211">
        <v>0</v>
      </c>
      <c r="B69" s="13" t="s">
        <v>645</v>
      </c>
      <c r="C69" s="214" t="s">
        <v>748</v>
      </c>
      <c r="D69" s="145" t="s">
        <v>749</v>
      </c>
      <c r="E69" s="146" t="s">
        <v>700</v>
      </c>
      <c r="F69" s="146">
        <v>1</v>
      </c>
      <c r="G69" s="146">
        <v>10</v>
      </c>
      <c r="H69" s="147">
        <v>10.55</v>
      </c>
      <c r="I69" s="5">
        <f>ROUND(H69*Курс_EUR,2)</f>
        <v>1107.75</v>
      </c>
      <c r="J69" s="61"/>
      <c r="K69" s="62">
        <f>H69*(1-Скидка_3M_EUR)</f>
        <v>10.55</v>
      </c>
      <c r="L69" s="62">
        <f>K69*J69</f>
        <v>0</v>
      </c>
      <c r="M69" s="62">
        <f>I69*(1-Скидка_3M_EUR)</f>
        <v>1107.75</v>
      </c>
      <c r="N69" s="62">
        <f t="shared" si="0"/>
        <v>0</v>
      </c>
    </row>
    <row r="70" spans="1:14" ht="11.25" customHeight="1" thickBot="1">
      <c r="A70" s="211">
        <v>0</v>
      </c>
      <c r="B70" s="13" t="s">
        <v>645</v>
      </c>
      <c r="C70" s="212" t="s">
        <v>750</v>
      </c>
      <c r="D70" s="139" t="s">
        <v>751</v>
      </c>
      <c r="E70" s="140" t="s">
        <v>700</v>
      </c>
      <c r="F70" s="140">
        <v>1</v>
      </c>
      <c r="G70" s="140">
        <v>10</v>
      </c>
      <c r="H70" s="141">
        <v>10.55</v>
      </c>
      <c r="I70" s="5">
        <f>ROUND(H70*Курс_EUR,2)</f>
        <v>1107.75</v>
      </c>
      <c r="J70" s="61"/>
      <c r="K70" s="62">
        <f>H70*(1-Скидка_3M_EUR)</f>
        <v>10.55</v>
      </c>
      <c r="L70" s="62">
        <f>K70*J70</f>
        <v>0</v>
      </c>
      <c r="M70" s="62">
        <f>I70*(1-Скидка_3M_EUR)</f>
        <v>1107.75</v>
      </c>
      <c r="N70" s="62">
        <f t="shared" si="0"/>
        <v>0</v>
      </c>
    </row>
    <row r="71" spans="1:14" ht="11.25" customHeight="1" thickBot="1">
      <c r="A71" s="211"/>
      <c r="C71" s="387" t="s">
        <v>2689</v>
      </c>
      <c r="D71" s="387"/>
      <c r="E71" s="387"/>
      <c r="F71" s="387"/>
      <c r="G71" s="387"/>
      <c r="H71" s="388"/>
      <c r="I71" s="259"/>
      <c r="J71" s="61"/>
      <c r="K71" s="62"/>
      <c r="L71" s="62"/>
      <c r="M71" s="62"/>
      <c r="N71" s="62"/>
    </row>
    <row r="72" spans="1:14" ht="11.25" customHeight="1">
      <c r="A72" s="211">
        <v>0</v>
      </c>
      <c r="B72" s="13" t="s">
        <v>645</v>
      </c>
      <c r="C72" s="212">
        <v>33377</v>
      </c>
      <c r="D72" s="139" t="s">
        <v>2696</v>
      </c>
      <c r="E72" s="140" t="s">
        <v>700</v>
      </c>
      <c r="F72" s="140">
        <v>1</v>
      </c>
      <c r="G72" s="140">
        <v>90</v>
      </c>
      <c r="H72" s="141">
        <v>1.91</v>
      </c>
      <c r="I72" s="5">
        <f t="shared" ref="I72:I77" si="13">ROUND(H72*Курс_EUR,2)</f>
        <v>200.55</v>
      </c>
      <c r="J72" s="61"/>
      <c r="K72" s="62">
        <f t="shared" ref="K72:K77" si="14">H72*(1-Скидка_3M_EUR)</f>
        <v>1.91</v>
      </c>
      <c r="L72" s="62">
        <f t="shared" ref="L72:L77" si="15">K72*J72</f>
        <v>0</v>
      </c>
      <c r="M72" s="62">
        <f t="shared" ref="M72:M77" si="16">I72*(1-Скидка_3M_EUR)</f>
        <v>200.55</v>
      </c>
      <c r="N72" s="62">
        <f t="shared" si="0"/>
        <v>0</v>
      </c>
    </row>
    <row r="73" spans="1:14" ht="11.25" customHeight="1">
      <c r="A73" s="211">
        <v>0</v>
      </c>
      <c r="B73" s="13" t="s">
        <v>645</v>
      </c>
      <c r="C73" s="212">
        <v>33379</v>
      </c>
      <c r="D73" s="139" t="s">
        <v>2697</v>
      </c>
      <c r="E73" s="140" t="s">
        <v>700</v>
      </c>
      <c r="F73" s="140">
        <v>1</v>
      </c>
      <c r="G73" s="140">
        <v>90</v>
      </c>
      <c r="H73" s="141">
        <v>1.92</v>
      </c>
      <c r="I73" s="5">
        <f t="shared" si="13"/>
        <v>201.6</v>
      </c>
      <c r="J73" s="61"/>
      <c r="K73" s="62">
        <f t="shared" si="14"/>
        <v>1.92</v>
      </c>
      <c r="L73" s="62">
        <f t="shared" si="15"/>
        <v>0</v>
      </c>
      <c r="M73" s="62">
        <f t="shared" si="16"/>
        <v>201.6</v>
      </c>
      <c r="N73" s="62">
        <f t="shared" ref="N73:N136" si="17">J73*M73</f>
        <v>0</v>
      </c>
    </row>
    <row r="74" spans="1:14" ht="11.25" customHeight="1">
      <c r="A74" s="211">
        <v>0</v>
      </c>
      <c r="B74" s="13" t="s">
        <v>645</v>
      </c>
      <c r="C74" s="212">
        <v>33380</v>
      </c>
      <c r="D74" s="139" t="s">
        <v>2698</v>
      </c>
      <c r="E74" s="140" t="s">
        <v>700</v>
      </c>
      <c r="F74" s="140">
        <v>1</v>
      </c>
      <c r="G74" s="140">
        <v>90</v>
      </c>
      <c r="H74" s="141">
        <v>1.92</v>
      </c>
      <c r="I74" s="5">
        <f t="shared" si="13"/>
        <v>201.6</v>
      </c>
      <c r="J74" s="61"/>
      <c r="K74" s="62">
        <f t="shared" si="14"/>
        <v>1.92</v>
      </c>
      <c r="L74" s="62">
        <f t="shared" si="15"/>
        <v>0</v>
      </c>
      <c r="M74" s="62">
        <f t="shared" si="16"/>
        <v>201.6</v>
      </c>
      <c r="N74" s="62">
        <f t="shared" si="17"/>
        <v>0</v>
      </c>
    </row>
    <row r="75" spans="1:14" ht="11.25" customHeight="1">
      <c r="A75" s="211">
        <v>0</v>
      </c>
      <c r="B75" s="13" t="s">
        <v>645</v>
      </c>
      <c r="C75" s="212">
        <v>33389</v>
      </c>
      <c r="D75" s="139" t="s">
        <v>2699</v>
      </c>
      <c r="E75" s="140" t="s">
        <v>700</v>
      </c>
      <c r="F75" s="140">
        <v>1</v>
      </c>
      <c r="G75" s="140">
        <v>90</v>
      </c>
      <c r="H75" s="141">
        <v>2.72</v>
      </c>
      <c r="I75" s="5">
        <f t="shared" si="13"/>
        <v>285.60000000000002</v>
      </c>
      <c r="J75" s="61"/>
      <c r="K75" s="62">
        <f t="shared" si="14"/>
        <v>2.72</v>
      </c>
      <c r="L75" s="62">
        <f t="shared" si="15"/>
        <v>0</v>
      </c>
      <c r="M75" s="62">
        <f t="shared" si="16"/>
        <v>285.60000000000002</v>
      </c>
      <c r="N75" s="62">
        <f t="shared" si="17"/>
        <v>0</v>
      </c>
    </row>
    <row r="76" spans="1:14" ht="11.25" customHeight="1">
      <c r="A76" s="211">
        <v>0</v>
      </c>
      <c r="B76" s="13" t="s">
        <v>645</v>
      </c>
      <c r="C76" s="212">
        <v>33391</v>
      </c>
      <c r="D76" s="139" t="s">
        <v>2700</v>
      </c>
      <c r="E76" s="140" t="s">
        <v>700</v>
      </c>
      <c r="F76" s="140">
        <v>1</v>
      </c>
      <c r="G76" s="140">
        <v>90</v>
      </c>
      <c r="H76" s="141">
        <v>2.72</v>
      </c>
      <c r="I76" s="5">
        <f t="shared" si="13"/>
        <v>285.60000000000002</v>
      </c>
      <c r="J76" s="61"/>
      <c r="K76" s="62">
        <f t="shared" si="14"/>
        <v>2.72</v>
      </c>
      <c r="L76" s="62">
        <f t="shared" si="15"/>
        <v>0</v>
      </c>
      <c r="M76" s="62">
        <f t="shared" si="16"/>
        <v>285.60000000000002</v>
      </c>
      <c r="N76" s="62">
        <f t="shared" si="17"/>
        <v>0</v>
      </c>
    </row>
    <row r="77" spans="1:14" ht="11.25" customHeight="1" thickBot="1">
      <c r="A77" s="211">
        <v>0</v>
      </c>
      <c r="B77" s="13" t="s">
        <v>645</v>
      </c>
      <c r="C77" s="212">
        <v>33392</v>
      </c>
      <c r="D77" s="139" t="s">
        <v>2701</v>
      </c>
      <c r="E77" s="140" t="s">
        <v>700</v>
      </c>
      <c r="F77" s="140">
        <v>1</v>
      </c>
      <c r="G77" s="140">
        <v>90</v>
      </c>
      <c r="H77" s="141">
        <v>2.72</v>
      </c>
      <c r="I77" s="5">
        <f t="shared" si="13"/>
        <v>285.60000000000002</v>
      </c>
      <c r="J77" s="61"/>
      <c r="K77" s="62">
        <f t="shared" si="14"/>
        <v>2.72</v>
      </c>
      <c r="L77" s="62">
        <f t="shared" si="15"/>
        <v>0</v>
      </c>
      <c r="M77" s="62">
        <f t="shared" si="16"/>
        <v>285.60000000000002</v>
      </c>
      <c r="N77" s="62">
        <f t="shared" si="17"/>
        <v>0</v>
      </c>
    </row>
    <row r="78" spans="1:14" ht="11.25" customHeight="1" thickBot="1">
      <c r="A78" s="211"/>
      <c r="C78" s="387" t="s">
        <v>752</v>
      </c>
      <c r="D78" s="387"/>
      <c r="E78" s="387"/>
      <c r="F78" s="387"/>
      <c r="G78" s="387"/>
      <c r="H78" s="388"/>
      <c r="I78" s="259"/>
      <c r="J78" s="61"/>
      <c r="K78" s="62"/>
      <c r="L78" s="62"/>
      <c r="M78" s="62"/>
      <c r="N78" s="62"/>
    </row>
    <row r="79" spans="1:14" ht="11.25" customHeight="1" thickBot="1">
      <c r="A79" s="211"/>
      <c r="C79" s="387" t="s">
        <v>753</v>
      </c>
      <c r="D79" s="387"/>
      <c r="E79" s="387"/>
      <c r="F79" s="387"/>
      <c r="G79" s="387"/>
      <c r="H79" s="388"/>
      <c r="I79" s="259"/>
      <c r="J79" s="61"/>
      <c r="K79" s="62"/>
      <c r="L79" s="62"/>
      <c r="M79" s="62"/>
      <c r="N79" s="62"/>
    </row>
    <row r="80" spans="1:14" ht="11.25" customHeight="1">
      <c r="A80" s="211">
        <v>0</v>
      </c>
      <c r="B80" s="13" t="s">
        <v>645</v>
      </c>
      <c r="C80" s="212">
        <v>30639</v>
      </c>
      <c r="D80" s="139" t="s">
        <v>754</v>
      </c>
      <c r="E80" s="140" t="s">
        <v>755</v>
      </c>
      <c r="F80" s="140">
        <v>1</v>
      </c>
      <c r="G80" s="140">
        <v>300</v>
      </c>
      <c r="H80" s="141">
        <v>0.48000000000000004</v>
      </c>
      <c r="I80" s="5">
        <f t="shared" ref="I80:I86" si="18">ROUND(H80*Курс_EUR,2)</f>
        <v>50.4</v>
      </c>
      <c r="J80" s="61"/>
      <c r="K80" s="62">
        <f t="shared" ref="K80:K86" si="19">H80*(1-Скидка_3M_EUR)</f>
        <v>0.48000000000000004</v>
      </c>
      <c r="L80" s="62">
        <f t="shared" ref="L80:L86" si="20">K80*J80</f>
        <v>0</v>
      </c>
      <c r="M80" s="62">
        <f t="shared" ref="M80:M86" si="21">I80*(1-Скидка_3M_EUR)</f>
        <v>50.4</v>
      </c>
      <c r="N80" s="62">
        <f t="shared" si="17"/>
        <v>0</v>
      </c>
    </row>
    <row r="81" spans="1:14" ht="11.25" customHeight="1">
      <c r="A81" s="211">
        <v>0</v>
      </c>
      <c r="B81" s="13" t="s">
        <v>645</v>
      </c>
      <c r="C81" s="212">
        <v>30640</v>
      </c>
      <c r="D81" s="139" t="s">
        <v>756</v>
      </c>
      <c r="E81" s="140" t="s">
        <v>755</v>
      </c>
      <c r="F81" s="140">
        <v>1</v>
      </c>
      <c r="G81" s="140">
        <v>300</v>
      </c>
      <c r="H81" s="141">
        <v>0.48000000000000004</v>
      </c>
      <c r="I81" s="5">
        <f t="shared" si="18"/>
        <v>50.4</v>
      </c>
      <c r="J81" s="61"/>
      <c r="K81" s="62">
        <f t="shared" si="19"/>
        <v>0.48000000000000004</v>
      </c>
      <c r="L81" s="62">
        <f t="shared" si="20"/>
        <v>0</v>
      </c>
      <c r="M81" s="62">
        <f t="shared" si="21"/>
        <v>50.4</v>
      </c>
      <c r="N81" s="62">
        <f t="shared" si="17"/>
        <v>0</v>
      </c>
    </row>
    <row r="82" spans="1:14" ht="11.25" customHeight="1">
      <c r="A82" s="211">
        <v>0</v>
      </c>
      <c r="B82" s="13" t="s">
        <v>645</v>
      </c>
      <c r="C82" s="212">
        <v>30641</v>
      </c>
      <c r="D82" s="139" t="s">
        <v>757</v>
      </c>
      <c r="E82" s="140" t="s">
        <v>755</v>
      </c>
      <c r="F82" s="140">
        <v>1</v>
      </c>
      <c r="G82" s="140">
        <v>300</v>
      </c>
      <c r="H82" s="141">
        <v>0.48000000000000004</v>
      </c>
      <c r="I82" s="5">
        <f t="shared" si="18"/>
        <v>50.4</v>
      </c>
      <c r="J82" s="61"/>
      <c r="K82" s="62">
        <f t="shared" si="19"/>
        <v>0.48000000000000004</v>
      </c>
      <c r="L82" s="62">
        <f t="shared" si="20"/>
        <v>0</v>
      </c>
      <c r="M82" s="62">
        <f t="shared" si="21"/>
        <v>50.4</v>
      </c>
      <c r="N82" s="62">
        <f t="shared" si="17"/>
        <v>0</v>
      </c>
    </row>
    <row r="83" spans="1:14" ht="11.25" customHeight="1">
      <c r="A83" s="211">
        <v>0</v>
      </c>
      <c r="B83" s="13" t="s">
        <v>645</v>
      </c>
      <c r="C83" s="212">
        <v>30643</v>
      </c>
      <c r="D83" s="139" t="s">
        <v>758</v>
      </c>
      <c r="E83" s="140" t="s">
        <v>755</v>
      </c>
      <c r="F83" s="140">
        <v>1</v>
      </c>
      <c r="G83" s="140">
        <v>300</v>
      </c>
      <c r="H83" s="141">
        <v>0.48000000000000004</v>
      </c>
      <c r="I83" s="5">
        <f t="shared" si="18"/>
        <v>50.4</v>
      </c>
      <c r="J83" s="61"/>
      <c r="K83" s="62">
        <f t="shared" si="19"/>
        <v>0.48000000000000004</v>
      </c>
      <c r="L83" s="62">
        <f t="shared" si="20"/>
        <v>0</v>
      </c>
      <c r="M83" s="62">
        <f t="shared" si="21"/>
        <v>50.4</v>
      </c>
      <c r="N83" s="62">
        <f t="shared" si="17"/>
        <v>0</v>
      </c>
    </row>
    <row r="84" spans="1:14" ht="11.25" customHeight="1">
      <c r="A84" s="211">
        <v>0</v>
      </c>
      <c r="B84" s="13" t="s">
        <v>645</v>
      </c>
      <c r="C84" s="212">
        <v>30645</v>
      </c>
      <c r="D84" s="139" t="s">
        <v>759</v>
      </c>
      <c r="E84" s="140" t="s">
        <v>755</v>
      </c>
      <c r="F84" s="140">
        <v>1</v>
      </c>
      <c r="G84" s="140">
        <v>300</v>
      </c>
      <c r="H84" s="141">
        <v>0.48000000000000004</v>
      </c>
      <c r="I84" s="5">
        <f t="shared" si="18"/>
        <v>50.4</v>
      </c>
      <c r="J84" s="61"/>
      <c r="K84" s="62">
        <f t="shared" si="19"/>
        <v>0.48000000000000004</v>
      </c>
      <c r="L84" s="62">
        <f t="shared" si="20"/>
        <v>0</v>
      </c>
      <c r="M84" s="62">
        <f t="shared" si="21"/>
        <v>50.4</v>
      </c>
      <c r="N84" s="62">
        <f t="shared" si="17"/>
        <v>0</v>
      </c>
    </row>
    <row r="85" spans="1:14" ht="11.25" customHeight="1">
      <c r="A85" s="211">
        <v>0</v>
      </c>
      <c r="B85" s="13" t="s">
        <v>645</v>
      </c>
      <c r="C85" s="212">
        <v>30647</v>
      </c>
      <c r="D85" s="139" t="s">
        <v>760</v>
      </c>
      <c r="E85" s="140" t="s">
        <v>755</v>
      </c>
      <c r="F85" s="140">
        <v>1</v>
      </c>
      <c r="G85" s="140">
        <v>300</v>
      </c>
      <c r="H85" s="141">
        <v>0.48000000000000004</v>
      </c>
      <c r="I85" s="5">
        <f t="shared" si="18"/>
        <v>50.4</v>
      </c>
      <c r="J85" s="61"/>
      <c r="K85" s="62">
        <f t="shared" si="19"/>
        <v>0.48000000000000004</v>
      </c>
      <c r="L85" s="62">
        <f t="shared" si="20"/>
        <v>0</v>
      </c>
      <c r="M85" s="62">
        <f t="shared" si="21"/>
        <v>50.4</v>
      </c>
      <c r="N85" s="62">
        <f t="shared" si="17"/>
        <v>0</v>
      </c>
    </row>
    <row r="86" spans="1:14" ht="11.25" customHeight="1">
      <c r="A86" s="211">
        <v>0</v>
      </c>
      <c r="B86" s="13" t="s">
        <v>645</v>
      </c>
      <c r="C86" s="212">
        <v>30649</v>
      </c>
      <c r="D86" s="139" t="s">
        <v>761</v>
      </c>
      <c r="E86" s="140" t="s">
        <v>755</v>
      </c>
      <c r="F86" s="140">
        <v>1</v>
      </c>
      <c r="G86" s="140">
        <v>300</v>
      </c>
      <c r="H86" s="141">
        <v>0.48000000000000004</v>
      </c>
      <c r="I86" s="5">
        <f t="shared" si="18"/>
        <v>50.4</v>
      </c>
      <c r="J86" s="61"/>
      <c r="K86" s="62">
        <f t="shared" si="19"/>
        <v>0.48000000000000004</v>
      </c>
      <c r="L86" s="62">
        <f t="shared" si="20"/>
        <v>0</v>
      </c>
      <c r="M86" s="62">
        <f t="shared" si="21"/>
        <v>50.4</v>
      </c>
      <c r="N86" s="62">
        <f t="shared" si="17"/>
        <v>0</v>
      </c>
    </row>
    <row r="87" spans="1:14" ht="11.25" customHeight="1">
      <c r="A87" s="211"/>
      <c r="C87" s="212"/>
      <c r="D87" s="139"/>
      <c r="E87" s="140"/>
      <c r="F87" s="140"/>
      <c r="G87" s="140"/>
      <c r="H87" s="141"/>
      <c r="I87" s="141"/>
      <c r="J87" s="61"/>
      <c r="K87" s="62"/>
      <c r="L87" s="62"/>
      <c r="M87" s="62"/>
      <c r="N87" s="62"/>
    </row>
    <row r="88" spans="1:14" ht="11.25" customHeight="1">
      <c r="A88" s="211">
        <v>0</v>
      </c>
      <c r="B88" s="13" t="s">
        <v>645</v>
      </c>
      <c r="C88" s="212">
        <v>30627</v>
      </c>
      <c r="D88" s="139" t="s">
        <v>762</v>
      </c>
      <c r="E88" s="140" t="s">
        <v>755</v>
      </c>
      <c r="F88" s="140">
        <v>1</v>
      </c>
      <c r="G88" s="140">
        <v>300</v>
      </c>
      <c r="H88" s="141">
        <v>1.248</v>
      </c>
      <c r="I88" s="5">
        <f t="shared" ref="I88:I93" si="22">ROUND(H88*Курс_EUR,2)</f>
        <v>131.04</v>
      </c>
      <c r="J88" s="61"/>
      <c r="K88" s="62">
        <f t="shared" ref="K88:K93" si="23">H88*(1-Скидка_3M_EUR)</f>
        <v>1.248</v>
      </c>
      <c r="L88" s="62">
        <f t="shared" ref="L88:L93" si="24">K88*J88</f>
        <v>0</v>
      </c>
      <c r="M88" s="62">
        <f t="shared" ref="M88:M93" si="25">I88*(1-Скидка_3M_EUR)</f>
        <v>131.04</v>
      </c>
      <c r="N88" s="62">
        <f t="shared" si="17"/>
        <v>0</v>
      </c>
    </row>
    <row r="89" spans="1:14" ht="11.25" customHeight="1">
      <c r="A89" s="211">
        <v>0</v>
      </c>
      <c r="B89" s="13" t="s">
        <v>645</v>
      </c>
      <c r="C89" s="212">
        <v>30628</v>
      </c>
      <c r="D89" s="139" t="s">
        <v>763</v>
      </c>
      <c r="E89" s="140" t="s">
        <v>755</v>
      </c>
      <c r="F89" s="140">
        <v>1</v>
      </c>
      <c r="G89" s="140">
        <v>300</v>
      </c>
      <c r="H89" s="141">
        <v>1.248</v>
      </c>
      <c r="I89" s="5">
        <f t="shared" si="22"/>
        <v>131.04</v>
      </c>
      <c r="J89" s="61"/>
      <c r="K89" s="62">
        <f t="shared" si="23"/>
        <v>1.248</v>
      </c>
      <c r="L89" s="62">
        <f t="shared" si="24"/>
        <v>0</v>
      </c>
      <c r="M89" s="62">
        <f t="shared" si="25"/>
        <v>131.04</v>
      </c>
      <c r="N89" s="62">
        <f t="shared" si="17"/>
        <v>0</v>
      </c>
    </row>
    <row r="90" spans="1:14" ht="11.25" customHeight="1">
      <c r="A90" s="211">
        <v>0</v>
      </c>
      <c r="B90" s="13" t="s">
        <v>645</v>
      </c>
      <c r="C90" s="212">
        <v>30630</v>
      </c>
      <c r="D90" s="139" t="s">
        <v>764</v>
      </c>
      <c r="E90" s="140" t="s">
        <v>755</v>
      </c>
      <c r="F90" s="140">
        <v>1</v>
      </c>
      <c r="G90" s="140">
        <v>300</v>
      </c>
      <c r="H90" s="141">
        <v>1.248</v>
      </c>
      <c r="I90" s="5">
        <f t="shared" si="22"/>
        <v>131.04</v>
      </c>
      <c r="J90" s="61"/>
      <c r="K90" s="62">
        <f t="shared" si="23"/>
        <v>1.248</v>
      </c>
      <c r="L90" s="62">
        <f t="shared" si="24"/>
        <v>0</v>
      </c>
      <c r="M90" s="62">
        <f t="shared" si="25"/>
        <v>131.04</v>
      </c>
      <c r="N90" s="62">
        <f t="shared" si="17"/>
        <v>0</v>
      </c>
    </row>
    <row r="91" spans="1:14" ht="11.25" customHeight="1">
      <c r="A91" s="211">
        <v>0</v>
      </c>
      <c r="B91" s="13" t="s">
        <v>645</v>
      </c>
      <c r="C91" s="212">
        <v>30632</v>
      </c>
      <c r="D91" s="139" t="s">
        <v>765</v>
      </c>
      <c r="E91" s="140" t="s">
        <v>755</v>
      </c>
      <c r="F91" s="140">
        <v>1</v>
      </c>
      <c r="G91" s="140">
        <v>300</v>
      </c>
      <c r="H91" s="141">
        <v>1.248</v>
      </c>
      <c r="I91" s="5">
        <f t="shared" si="22"/>
        <v>131.04</v>
      </c>
      <c r="J91" s="61"/>
      <c r="K91" s="62">
        <f t="shared" si="23"/>
        <v>1.248</v>
      </c>
      <c r="L91" s="62">
        <f t="shared" si="24"/>
        <v>0</v>
      </c>
      <c r="M91" s="62">
        <f t="shared" si="25"/>
        <v>131.04</v>
      </c>
      <c r="N91" s="62">
        <f t="shared" si="17"/>
        <v>0</v>
      </c>
    </row>
    <row r="92" spans="1:14" ht="11.25" customHeight="1">
      <c r="A92" s="211">
        <v>0</v>
      </c>
      <c r="B92" s="13" t="s">
        <v>645</v>
      </c>
      <c r="C92" s="212">
        <v>30634</v>
      </c>
      <c r="D92" s="139" t="s">
        <v>766</v>
      </c>
      <c r="E92" s="140" t="s">
        <v>755</v>
      </c>
      <c r="F92" s="140">
        <v>1</v>
      </c>
      <c r="G92" s="140">
        <v>300</v>
      </c>
      <c r="H92" s="141">
        <v>1.248</v>
      </c>
      <c r="I92" s="5">
        <f t="shared" si="22"/>
        <v>131.04</v>
      </c>
      <c r="J92" s="61"/>
      <c r="K92" s="62">
        <f t="shared" si="23"/>
        <v>1.248</v>
      </c>
      <c r="L92" s="62">
        <f t="shared" si="24"/>
        <v>0</v>
      </c>
      <c r="M92" s="62">
        <f t="shared" si="25"/>
        <v>131.04</v>
      </c>
      <c r="N92" s="62">
        <f t="shared" si="17"/>
        <v>0</v>
      </c>
    </row>
    <row r="93" spans="1:14" ht="11.25" customHeight="1">
      <c r="A93" s="211">
        <v>0</v>
      </c>
      <c r="B93" s="13" t="s">
        <v>645</v>
      </c>
      <c r="C93" s="212">
        <v>30636</v>
      </c>
      <c r="D93" s="139" t="s">
        <v>767</v>
      </c>
      <c r="E93" s="140" t="s">
        <v>755</v>
      </c>
      <c r="F93" s="140">
        <v>1</v>
      </c>
      <c r="G93" s="140">
        <v>300</v>
      </c>
      <c r="H93" s="141">
        <v>1.248</v>
      </c>
      <c r="I93" s="5">
        <f t="shared" si="22"/>
        <v>131.04</v>
      </c>
      <c r="J93" s="61"/>
      <c r="K93" s="62">
        <f t="shared" si="23"/>
        <v>1.248</v>
      </c>
      <c r="L93" s="62">
        <f t="shared" si="24"/>
        <v>0</v>
      </c>
      <c r="M93" s="62">
        <f t="shared" si="25"/>
        <v>131.04</v>
      </c>
      <c r="N93" s="62">
        <f t="shared" si="17"/>
        <v>0</v>
      </c>
    </row>
    <row r="94" spans="1:14" ht="11.25" customHeight="1">
      <c r="A94" s="211"/>
      <c r="C94" s="212"/>
      <c r="D94" s="139"/>
      <c r="E94" s="140"/>
      <c r="F94" s="140"/>
      <c r="G94" s="140"/>
      <c r="H94" s="141"/>
      <c r="I94" s="141"/>
      <c r="J94" s="61"/>
      <c r="K94" s="62"/>
      <c r="L94" s="62"/>
      <c r="M94" s="62"/>
      <c r="N94" s="62"/>
    </row>
    <row r="95" spans="1:14" ht="11.25" customHeight="1">
      <c r="A95" s="211">
        <v>0</v>
      </c>
      <c r="B95" s="13" t="s">
        <v>645</v>
      </c>
      <c r="C95" s="212">
        <v>30614</v>
      </c>
      <c r="D95" s="139" t="s">
        <v>768</v>
      </c>
      <c r="E95" s="140" t="s">
        <v>755</v>
      </c>
      <c r="F95" s="140">
        <v>1</v>
      </c>
      <c r="G95" s="140">
        <v>300</v>
      </c>
      <c r="H95" s="141">
        <v>1.1830000000000001</v>
      </c>
      <c r="I95" s="5">
        <f>ROUND(H95*Курс_EUR,2)</f>
        <v>124.22</v>
      </c>
      <c r="J95" s="61"/>
      <c r="K95" s="62">
        <f t="shared" ref="K95:K105" si="26">H95*(1-Скидка_3M_EUR)</f>
        <v>1.1830000000000001</v>
      </c>
      <c r="L95" s="62">
        <f>K95*J95</f>
        <v>0</v>
      </c>
      <c r="M95" s="62">
        <f>I95*(1-Скидка_3M_EUR)</f>
        <v>124.22</v>
      </c>
      <c r="N95" s="62">
        <f t="shared" si="17"/>
        <v>0</v>
      </c>
    </row>
    <row r="96" spans="1:14" ht="11.25" customHeight="1">
      <c r="A96" s="211">
        <v>0</v>
      </c>
      <c r="B96" s="13" t="s">
        <v>645</v>
      </c>
      <c r="C96" s="212">
        <v>30615</v>
      </c>
      <c r="D96" s="139" t="s">
        <v>769</v>
      </c>
      <c r="E96" s="140" t="s">
        <v>755</v>
      </c>
      <c r="F96" s="140">
        <v>1</v>
      </c>
      <c r="G96" s="140">
        <v>300</v>
      </c>
      <c r="H96" s="141">
        <v>1.1830000000000001</v>
      </c>
      <c r="I96" s="5">
        <f>ROUND(H96*Курс_EUR,2)</f>
        <v>124.22</v>
      </c>
      <c r="J96" s="61"/>
      <c r="K96" s="62">
        <f t="shared" si="26"/>
        <v>1.1830000000000001</v>
      </c>
      <c r="L96" s="62">
        <f>K96*J96</f>
        <v>0</v>
      </c>
      <c r="M96" s="62">
        <f>I96*(1-Скидка_3M_EUR)</f>
        <v>124.22</v>
      </c>
      <c r="N96" s="62">
        <f t="shared" si="17"/>
        <v>0</v>
      </c>
    </row>
    <row r="97" spans="1:14" ht="11.25" customHeight="1">
      <c r="A97" s="211">
        <v>0</v>
      </c>
      <c r="B97" s="13" t="s">
        <v>645</v>
      </c>
      <c r="C97" s="212">
        <v>30617</v>
      </c>
      <c r="D97" s="139" t="s">
        <v>770</v>
      </c>
      <c r="E97" s="140" t="s">
        <v>755</v>
      </c>
      <c r="F97" s="140">
        <v>1</v>
      </c>
      <c r="G97" s="140">
        <v>300</v>
      </c>
      <c r="H97" s="141">
        <v>1.1759999999999999</v>
      </c>
      <c r="I97" s="5">
        <f>ROUND(H97*Курс_EUR,2)</f>
        <v>123.48</v>
      </c>
      <c r="J97" s="61"/>
      <c r="K97" s="62">
        <f t="shared" si="26"/>
        <v>1.1759999999999999</v>
      </c>
      <c r="L97" s="62">
        <f>K97*J97</f>
        <v>0</v>
      </c>
      <c r="M97" s="62">
        <f>I97*(1-Скидка_3M_EUR)</f>
        <v>123.48</v>
      </c>
      <c r="N97" s="62">
        <f t="shared" si="17"/>
        <v>0</v>
      </c>
    </row>
    <row r="98" spans="1:14" ht="11.25" customHeight="1">
      <c r="A98" s="211"/>
      <c r="C98" s="212"/>
      <c r="D98" s="139"/>
      <c r="E98" s="140"/>
      <c r="F98" s="140"/>
      <c r="G98" s="140"/>
      <c r="H98" s="141"/>
      <c r="I98" s="141"/>
      <c r="J98" s="61"/>
      <c r="K98" s="62"/>
      <c r="L98" s="62"/>
      <c r="M98" s="62"/>
      <c r="N98" s="62"/>
    </row>
    <row r="99" spans="1:14" ht="11.25" customHeight="1">
      <c r="A99" s="211">
        <v>0</v>
      </c>
      <c r="B99" s="13" t="s">
        <v>645</v>
      </c>
      <c r="C99" s="212">
        <v>52022</v>
      </c>
      <c r="D99" s="139" t="s">
        <v>3156</v>
      </c>
      <c r="E99" s="140" t="s">
        <v>755</v>
      </c>
      <c r="F99" s="140">
        <v>1</v>
      </c>
      <c r="G99" s="140">
        <v>300</v>
      </c>
      <c r="H99" s="141">
        <v>1.34</v>
      </c>
      <c r="I99" s="5">
        <f t="shared" ref="I99:I105" si="27">ROUND(H99*Курс_EUR,2)</f>
        <v>140.69999999999999</v>
      </c>
      <c r="J99" s="61"/>
      <c r="K99" s="62">
        <f>H99*(1-Скидка_3M_EUR)</f>
        <v>1.34</v>
      </c>
      <c r="L99" s="62">
        <f t="shared" ref="L99:L105" si="28">K99*J99</f>
        <v>0</v>
      </c>
      <c r="M99" s="62">
        <f t="shared" ref="M99:M105" si="29">I99*(1-Скидка_3M_EUR)</f>
        <v>140.69999999999999</v>
      </c>
      <c r="N99" s="62">
        <f t="shared" si="17"/>
        <v>0</v>
      </c>
    </row>
    <row r="100" spans="1:14" ht="11.25" customHeight="1">
      <c r="A100" s="211">
        <v>0</v>
      </c>
      <c r="B100" s="13" t="s">
        <v>645</v>
      </c>
      <c r="C100" s="212">
        <v>51418</v>
      </c>
      <c r="D100" s="139" t="s">
        <v>2736</v>
      </c>
      <c r="E100" s="140" t="s">
        <v>755</v>
      </c>
      <c r="F100" s="140">
        <v>1</v>
      </c>
      <c r="G100" s="140">
        <v>300</v>
      </c>
      <c r="H100" s="141">
        <v>1.34</v>
      </c>
      <c r="I100" s="5">
        <f t="shared" si="27"/>
        <v>140.69999999999999</v>
      </c>
      <c r="J100" s="61"/>
      <c r="K100" s="62">
        <f>H100*(1-Скидка_3M_EUR)</f>
        <v>1.34</v>
      </c>
      <c r="L100" s="62">
        <f t="shared" si="28"/>
        <v>0</v>
      </c>
      <c r="M100" s="62">
        <f t="shared" si="29"/>
        <v>140.69999999999999</v>
      </c>
      <c r="N100" s="62">
        <f t="shared" si="17"/>
        <v>0</v>
      </c>
    </row>
    <row r="101" spans="1:14" ht="11.25" customHeight="1">
      <c r="A101" s="211">
        <v>0</v>
      </c>
      <c r="B101" s="13" t="s">
        <v>645</v>
      </c>
      <c r="C101" s="212">
        <v>51416</v>
      </c>
      <c r="D101" s="139" t="s">
        <v>2737</v>
      </c>
      <c r="E101" s="140" t="s">
        <v>755</v>
      </c>
      <c r="F101" s="140">
        <v>1</v>
      </c>
      <c r="G101" s="140">
        <v>300</v>
      </c>
      <c r="H101" s="141">
        <v>1.34</v>
      </c>
      <c r="I101" s="5">
        <f t="shared" si="27"/>
        <v>140.69999999999999</v>
      </c>
      <c r="J101" s="61"/>
      <c r="K101" s="62">
        <f>H101*(1-Скидка_3M_EUR)</f>
        <v>1.34</v>
      </c>
      <c r="L101" s="62">
        <f t="shared" si="28"/>
        <v>0</v>
      </c>
      <c r="M101" s="62">
        <f t="shared" si="29"/>
        <v>140.69999999999999</v>
      </c>
      <c r="N101" s="62">
        <f t="shared" si="17"/>
        <v>0</v>
      </c>
    </row>
    <row r="102" spans="1:14" ht="11.25" customHeight="1">
      <c r="A102" s="211">
        <v>0</v>
      </c>
      <c r="B102" s="13" t="s">
        <v>645</v>
      </c>
      <c r="C102" s="212">
        <v>51415</v>
      </c>
      <c r="D102" s="139" t="s">
        <v>2047</v>
      </c>
      <c r="E102" s="140" t="s">
        <v>755</v>
      </c>
      <c r="F102" s="140">
        <v>1</v>
      </c>
      <c r="G102" s="140">
        <v>300</v>
      </c>
      <c r="H102" s="141">
        <v>1.34</v>
      </c>
      <c r="I102" s="5">
        <f t="shared" si="27"/>
        <v>140.69999999999999</v>
      </c>
      <c r="J102" s="61"/>
      <c r="K102" s="62">
        <f>H102*(1-Скидка_3M_EUR)</f>
        <v>1.34</v>
      </c>
      <c r="L102" s="62">
        <f t="shared" si="28"/>
        <v>0</v>
      </c>
      <c r="M102" s="62">
        <f t="shared" si="29"/>
        <v>140.69999999999999</v>
      </c>
      <c r="N102" s="62">
        <f t="shared" si="17"/>
        <v>0</v>
      </c>
    </row>
    <row r="103" spans="1:14" ht="11.25" customHeight="1">
      <c r="A103" s="211">
        <v>0</v>
      </c>
      <c r="B103" s="13" t="s">
        <v>645</v>
      </c>
      <c r="C103" s="212">
        <v>51414</v>
      </c>
      <c r="D103" s="139" t="s">
        <v>2048</v>
      </c>
      <c r="E103" s="140" t="s">
        <v>755</v>
      </c>
      <c r="F103" s="140">
        <v>1</v>
      </c>
      <c r="G103" s="140">
        <v>300</v>
      </c>
      <c r="H103" s="141">
        <v>1.34</v>
      </c>
      <c r="I103" s="5">
        <f t="shared" si="27"/>
        <v>140.69999999999999</v>
      </c>
      <c r="J103" s="61"/>
      <c r="K103" s="62">
        <f t="shared" si="26"/>
        <v>1.34</v>
      </c>
      <c r="L103" s="62">
        <f t="shared" si="28"/>
        <v>0</v>
      </c>
      <c r="M103" s="62">
        <f t="shared" si="29"/>
        <v>140.69999999999999</v>
      </c>
      <c r="N103" s="62">
        <f t="shared" si="17"/>
        <v>0</v>
      </c>
    </row>
    <row r="104" spans="1:14" ht="11.25" customHeight="1">
      <c r="A104" s="211">
        <v>0</v>
      </c>
      <c r="B104" s="13" t="s">
        <v>645</v>
      </c>
      <c r="C104" s="212">
        <v>51412</v>
      </c>
      <c r="D104" s="139" t="s">
        <v>2049</v>
      </c>
      <c r="E104" s="140" t="s">
        <v>755</v>
      </c>
      <c r="F104" s="140">
        <v>1</v>
      </c>
      <c r="G104" s="140">
        <v>300</v>
      </c>
      <c r="H104" s="141">
        <v>1.34</v>
      </c>
      <c r="I104" s="5">
        <f t="shared" si="27"/>
        <v>140.69999999999999</v>
      </c>
      <c r="J104" s="61"/>
      <c r="K104" s="62">
        <f t="shared" si="26"/>
        <v>1.34</v>
      </c>
      <c r="L104" s="62">
        <f t="shared" si="28"/>
        <v>0</v>
      </c>
      <c r="M104" s="62">
        <f t="shared" si="29"/>
        <v>140.69999999999999</v>
      </c>
      <c r="N104" s="62">
        <f t="shared" si="17"/>
        <v>0</v>
      </c>
    </row>
    <row r="105" spans="1:14" ht="11.25" customHeight="1" thickBot="1">
      <c r="A105" s="211">
        <v>0</v>
      </c>
      <c r="B105" s="13" t="s">
        <v>645</v>
      </c>
      <c r="C105" s="212">
        <v>51411</v>
      </c>
      <c r="D105" s="139" t="s">
        <v>2050</v>
      </c>
      <c r="E105" s="140" t="s">
        <v>755</v>
      </c>
      <c r="F105" s="140">
        <v>1</v>
      </c>
      <c r="G105" s="140">
        <v>300</v>
      </c>
      <c r="H105" s="141">
        <v>1.34</v>
      </c>
      <c r="I105" s="5">
        <f t="shared" si="27"/>
        <v>140.69999999999999</v>
      </c>
      <c r="J105" s="61"/>
      <c r="K105" s="62">
        <f t="shared" si="26"/>
        <v>1.34</v>
      </c>
      <c r="L105" s="62">
        <f t="shared" si="28"/>
        <v>0</v>
      </c>
      <c r="M105" s="62">
        <f t="shared" si="29"/>
        <v>140.69999999999999</v>
      </c>
      <c r="N105" s="62">
        <f t="shared" si="17"/>
        <v>0</v>
      </c>
    </row>
    <row r="106" spans="1:14" ht="11.25" customHeight="1" thickBot="1">
      <c r="A106" s="211"/>
      <c r="C106" s="387" t="s">
        <v>771</v>
      </c>
      <c r="D106" s="387"/>
      <c r="E106" s="387"/>
      <c r="F106" s="387"/>
      <c r="G106" s="387"/>
      <c r="H106" s="388"/>
      <c r="I106" s="259"/>
      <c r="J106" s="61"/>
      <c r="K106" s="62"/>
      <c r="L106" s="62"/>
      <c r="M106" s="62"/>
      <c r="N106" s="62"/>
    </row>
    <row r="107" spans="1:14" ht="11.25" customHeight="1">
      <c r="A107" s="211">
        <v>0</v>
      </c>
      <c r="B107" s="13" t="s">
        <v>646</v>
      </c>
      <c r="C107" s="212" t="s">
        <v>772</v>
      </c>
      <c r="D107" s="139" t="s">
        <v>773</v>
      </c>
      <c r="E107" s="140" t="s">
        <v>700</v>
      </c>
      <c r="F107" s="140">
        <v>1</v>
      </c>
      <c r="G107" s="140">
        <v>1</v>
      </c>
      <c r="H107" s="141">
        <v>57.3</v>
      </c>
      <c r="I107" s="5">
        <f t="shared" ref="I107:I113" si="30">ROUND(H107*Курс_EUR,2)</f>
        <v>6016.5</v>
      </c>
      <c r="J107" s="61"/>
      <c r="K107" s="62">
        <f t="shared" ref="K107:K113" si="31">H107*(1-Скидка_3M_EUR)</f>
        <v>57.3</v>
      </c>
      <c r="L107" s="62">
        <f t="shared" ref="L107:L113" si="32">K107*J107</f>
        <v>0</v>
      </c>
      <c r="M107" s="62">
        <f t="shared" ref="M107:M113" si="33">I107*(1-Скидка_3M_EUR)</f>
        <v>6016.5</v>
      </c>
      <c r="N107" s="62">
        <f t="shared" si="17"/>
        <v>0</v>
      </c>
    </row>
    <row r="108" spans="1:14" ht="11.25" customHeight="1">
      <c r="A108" s="211">
        <v>0</v>
      </c>
      <c r="B108" s="13" t="s">
        <v>646</v>
      </c>
      <c r="C108" s="212" t="s">
        <v>774</v>
      </c>
      <c r="D108" s="139" t="s">
        <v>775</v>
      </c>
      <c r="E108" s="140" t="s">
        <v>700</v>
      </c>
      <c r="F108" s="140">
        <v>1</v>
      </c>
      <c r="G108" s="140">
        <v>1</v>
      </c>
      <c r="H108" s="141">
        <v>90.89</v>
      </c>
      <c r="I108" s="5">
        <f t="shared" si="30"/>
        <v>9543.4500000000007</v>
      </c>
      <c r="J108" s="61"/>
      <c r="K108" s="62">
        <f t="shared" si="31"/>
        <v>90.89</v>
      </c>
      <c r="L108" s="62">
        <f t="shared" si="32"/>
        <v>0</v>
      </c>
      <c r="M108" s="62">
        <f t="shared" si="33"/>
        <v>9543.4500000000007</v>
      </c>
      <c r="N108" s="62">
        <f t="shared" si="17"/>
        <v>0</v>
      </c>
    </row>
    <row r="109" spans="1:14" ht="11.25" customHeight="1">
      <c r="A109" s="211">
        <v>0</v>
      </c>
      <c r="B109" s="13" t="s">
        <v>646</v>
      </c>
      <c r="C109" s="212" t="s">
        <v>776</v>
      </c>
      <c r="D109" s="139" t="s">
        <v>777</v>
      </c>
      <c r="E109" s="140" t="s">
        <v>700</v>
      </c>
      <c r="F109" s="140">
        <v>1</v>
      </c>
      <c r="G109" s="140">
        <v>1</v>
      </c>
      <c r="H109" s="141">
        <v>117.17</v>
      </c>
      <c r="I109" s="5">
        <f t="shared" si="30"/>
        <v>12302.85</v>
      </c>
      <c r="J109" s="61"/>
      <c r="K109" s="62">
        <f t="shared" si="31"/>
        <v>117.17</v>
      </c>
      <c r="L109" s="62">
        <f t="shared" si="32"/>
        <v>0</v>
      </c>
      <c r="M109" s="62">
        <f t="shared" si="33"/>
        <v>12302.85</v>
      </c>
      <c r="N109" s="62">
        <f t="shared" si="17"/>
        <v>0</v>
      </c>
    </row>
    <row r="110" spans="1:14" ht="11.25" customHeight="1">
      <c r="A110" s="211">
        <v>0</v>
      </c>
      <c r="B110" s="13" t="s">
        <v>646</v>
      </c>
      <c r="C110" s="212" t="s">
        <v>778</v>
      </c>
      <c r="D110" s="139" t="s">
        <v>779</v>
      </c>
      <c r="E110" s="140" t="s">
        <v>700</v>
      </c>
      <c r="F110" s="140">
        <v>1</v>
      </c>
      <c r="G110" s="140">
        <v>1</v>
      </c>
      <c r="H110" s="141">
        <v>117.17</v>
      </c>
      <c r="I110" s="5">
        <f t="shared" si="30"/>
        <v>12302.85</v>
      </c>
      <c r="J110" s="61"/>
      <c r="K110" s="62">
        <f t="shared" si="31"/>
        <v>117.17</v>
      </c>
      <c r="L110" s="62">
        <f t="shared" si="32"/>
        <v>0</v>
      </c>
      <c r="M110" s="62">
        <f t="shared" si="33"/>
        <v>12302.85</v>
      </c>
      <c r="N110" s="62">
        <f t="shared" si="17"/>
        <v>0</v>
      </c>
    </row>
    <row r="111" spans="1:14" ht="11.25" customHeight="1">
      <c r="A111" s="211">
        <v>0</v>
      </c>
      <c r="B111" s="13" t="s">
        <v>646</v>
      </c>
      <c r="C111" s="212" t="s">
        <v>780</v>
      </c>
      <c r="D111" s="139" t="s">
        <v>781</v>
      </c>
      <c r="E111" s="140" t="s">
        <v>700</v>
      </c>
      <c r="F111" s="140">
        <v>1</v>
      </c>
      <c r="G111" s="140">
        <v>1</v>
      </c>
      <c r="H111" s="141">
        <v>48.768000000000001</v>
      </c>
      <c r="I111" s="5">
        <f t="shared" si="30"/>
        <v>5120.6400000000003</v>
      </c>
      <c r="J111" s="61"/>
      <c r="K111" s="62">
        <f t="shared" si="31"/>
        <v>48.768000000000001</v>
      </c>
      <c r="L111" s="62">
        <f t="shared" si="32"/>
        <v>0</v>
      </c>
      <c r="M111" s="62">
        <f t="shared" si="33"/>
        <v>5120.6400000000003</v>
      </c>
      <c r="N111" s="62">
        <f t="shared" si="17"/>
        <v>0</v>
      </c>
    </row>
    <row r="112" spans="1:14" ht="11.25" customHeight="1">
      <c r="A112" s="211">
        <v>0</v>
      </c>
      <c r="B112" s="13" t="s">
        <v>646</v>
      </c>
      <c r="C112" s="212" t="s">
        <v>782</v>
      </c>
      <c r="D112" s="139" t="s">
        <v>783</v>
      </c>
      <c r="E112" s="140" t="s">
        <v>700</v>
      </c>
      <c r="F112" s="140">
        <v>1</v>
      </c>
      <c r="G112" s="140">
        <v>5</v>
      </c>
      <c r="H112" s="141">
        <v>20.015999999999998</v>
      </c>
      <c r="I112" s="5">
        <f t="shared" si="30"/>
        <v>2101.6799999999998</v>
      </c>
      <c r="J112" s="61"/>
      <c r="K112" s="62">
        <f t="shared" si="31"/>
        <v>20.015999999999998</v>
      </c>
      <c r="L112" s="62">
        <f t="shared" si="32"/>
        <v>0</v>
      </c>
      <c r="M112" s="62">
        <f t="shared" si="33"/>
        <v>2101.6799999999998</v>
      </c>
      <c r="N112" s="62">
        <f t="shared" si="17"/>
        <v>0</v>
      </c>
    </row>
    <row r="113" spans="1:14" ht="11.25" customHeight="1" thickBot="1">
      <c r="A113" s="211">
        <v>0</v>
      </c>
      <c r="B113" s="13" t="s">
        <v>646</v>
      </c>
      <c r="C113" s="212" t="s">
        <v>784</v>
      </c>
      <c r="D113" s="139" t="s">
        <v>785</v>
      </c>
      <c r="E113" s="140" t="s">
        <v>700</v>
      </c>
      <c r="F113" s="140">
        <v>1</v>
      </c>
      <c r="G113" s="140">
        <v>1</v>
      </c>
      <c r="H113" s="141">
        <v>76.72</v>
      </c>
      <c r="I113" s="5">
        <f t="shared" si="30"/>
        <v>8055.6</v>
      </c>
      <c r="J113" s="61"/>
      <c r="K113" s="62">
        <f t="shared" si="31"/>
        <v>76.72</v>
      </c>
      <c r="L113" s="62">
        <f t="shared" si="32"/>
        <v>0</v>
      </c>
      <c r="M113" s="62">
        <f t="shared" si="33"/>
        <v>8055.6</v>
      </c>
      <c r="N113" s="62">
        <f t="shared" si="17"/>
        <v>0</v>
      </c>
    </row>
    <row r="114" spans="1:14" ht="11.25" customHeight="1" thickBot="1">
      <c r="A114" s="211"/>
      <c r="C114" s="387" t="s">
        <v>786</v>
      </c>
      <c r="D114" s="387"/>
      <c r="E114" s="387"/>
      <c r="F114" s="387"/>
      <c r="G114" s="387"/>
      <c r="H114" s="388"/>
      <c r="I114" s="259"/>
      <c r="J114" s="61"/>
      <c r="K114" s="62"/>
      <c r="L114" s="62"/>
      <c r="M114" s="62"/>
      <c r="N114" s="62"/>
    </row>
    <row r="115" spans="1:14" ht="11.25" customHeight="1">
      <c r="A115" s="211">
        <v>0</v>
      </c>
      <c r="B115" s="13" t="s">
        <v>645</v>
      </c>
      <c r="C115" s="212" t="s">
        <v>787</v>
      </c>
      <c r="D115" s="139" t="s">
        <v>788</v>
      </c>
      <c r="E115" s="140" t="s">
        <v>755</v>
      </c>
      <c r="F115" s="140">
        <v>1</v>
      </c>
      <c r="G115" s="140">
        <v>250</v>
      </c>
      <c r="H115" s="141">
        <v>1.51</v>
      </c>
      <c r="I115" s="5">
        <f>ROUND(H115*Курс_EUR,2)</f>
        <v>158.55000000000001</v>
      </c>
      <c r="J115" s="61"/>
      <c r="K115" s="62">
        <f>H115*(1-Скидка_3M_EUR)</f>
        <v>1.51</v>
      </c>
      <c r="L115" s="62">
        <f>K115*J115</f>
        <v>0</v>
      </c>
      <c r="M115" s="62">
        <f>I115*(1-Скидка_3M_EUR)</f>
        <v>158.55000000000001</v>
      </c>
      <c r="N115" s="62">
        <f t="shared" si="17"/>
        <v>0</v>
      </c>
    </row>
    <row r="116" spans="1:14" ht="11.25" customHeight="1">
      <c r="A116" s="211">
        <v>0</v>
      </c>
      <c r="B116" s="13" t="s">
        <v>645</v>
      </c>
      <c r="C116" s="212" t="s">
        <v>789</v>
      </c>
      <c r="D116" s="139" t="s">
        <v>790</v>
      </c>
      <c r="E116" s="140" t="s">
        <v>755</v>
      </c>
      <c r="F116" s="140">
        <v>1</v>
      </c>
      <c r="G116" s="140">
        <v>250</v>
      </c>
      <c r="H116" s="141">
        <v>1.51</v>
      </c>
      <c r="I116" s="5">
        <f>ROUND(H116*Курс_EUR,2)</f>
        <v>158.55000000000001</v>
      </c>
      <c r="J116" s="61"/>
      <c r="K116" s="62">
        <f>H116*(1-Скидка_3M_EUR)</f>
        <v>1.51</v>
      </c>
      <c r="L116" s="62">
        <f>K116*J116</f>
        <v>0</v>
      </c>
      <c r="M116" s="62">
        <f>I116*(1-Скидка_3M_EUR)</f>
        <v>158.55000000000001</v>
      </c>
      <c r="N116" s="62">
        <f t="shared" si="17"/>
        <v>0</v>
      </c>
    </row>
    <row r="117" spans="1:14" ht="11.25" customHeight="1" thickBot="1">
      <c r="A117" s="211">
        <v>0</v>
      </c>
      <c r="B117" s="13" t="s">
        <v>645</v>
      </c>
      <c r="C117" s="212" t="s">
        <v>791</v>
      </c>
      <c r="D117" s="139" t="s">
        <v>792</v>
      </c>
      <c r="E117" s="140" t="s">
        <v>755</v>
      </c>
      <c r="F117" s="140">
        <v>1</v>
      </c>
      <c r="G117" s="140">
        <v>250</v>
      </c>
      <c r="H117" s="141">
        <v>1.51</v>
      </c>
      <c r="I117" s="5">
        <f>ROUND(H117*Курс_EUR,2)</f>
        <v>158.55000000000001</v>
      </c>
      <c r="J117" s="61"/>
      <c r="K117" s="62">
        <f>H117*(1-Скидка_3M_EUR)</f>
        <v>1.51</v>
      </c>
      <c r="L117" s="62">
        <f>K117*J117</f>
        <v>0</v>
      </c>
      <c r="M117" s="62">
        <f>I117*(1-Скидка_3M_EUR)</f>
        <v>158.55000000000001</v>
      </c>
      <c r="N117" s="62">
        <f t="shared" si="17"/>
        <v>0</v>
      </c>
    </row>
    <row r="118" spans="1:14" ht="11.25" customHeight="1" thickBot="1">
      <c r="A118" s="211"/>
      <c r="C118" s="387" t="s">
        <v>793</v>
      </c>
      <c r="D118" s="387"/>
      <c r="E118" s="387"/>
      <c r="F118" s="387"/>
      <c r="G118" s="387"/>
      <c r="H118" s="388"/>
      <c r="I118" s="259"/>
      <c r="J118" s="61"/>
      <c r="K118" s="62"/>
      <c r="L118" s="62"/>
      <c r="M118" s="62"/>
      <c r="N118" s="62"/>
    </row>
    <row r="119" spans="1:14" ht="11.25" customHeight="1">
      <c r="A119" s="211">
        <v>0</v>
      </c>
      <c r="B119" s="13" t="s">
        <v>645</v>
      </c>
      <c r="C119" s="212" t="s">
        <v>794</v>
      </c>
      <c r="D119" s="139" t="s">
        <v>795</v>
      </c>
      <c r="E119" s="140" t="s">
        <v>755</v>
      </c>
      <c r="F119" s="140">
        <v>1</v>
      </c>
      <c r="G119" s="140">
        <v>250</v>
      </c>
      <c r="H119" s="141">
        <v>1.04</v>
      </c>
      <c r="I119" s="5">
        <f>ROUND(H119*Курс_EUR,2)</f>
        <v>109.2</v>
      </c>
      <c r="J119" s="61"/>
      <c r="K119" s="62">
        <f t="shared" ref="K119:K132" si="34">H119*(1-Скидка_3M_EUR)</f>
        <v>1.04</v>
      </c>
      <c r="L119" s="62">
        <f>K119*J119</f>
        <v>0</v>
      </c>
      <c r="M119" s="62">
        <f>I119*(1-Скидка_3M_EUR)</f>
        <v>109.2</v>
      </c>
      <c r="N119" s="62">
        <f t="shared" si="17"/>
        <v>0</v>
      </c>
    </row>
    <row r="120" spans="1:14" ht="11.25" customHeight="1">
      <c r="A120" s="211">
        <v>0</v>
      </c>
      <c r="B120" s="13" t="s">
        <v>645</v>
      </c>
      <c r="C120" s="212" t="s">
        <v>796</v>
      </c>
      <c r="D120" s="139" t="s">
        <v>797</v>
      </c>
      <c r="E120" s="140" t="s">
        <v>755</v>
      </c>
      <c r="F120" s="140">
        <v>1</v>
      </c>
      <c r="G120" s="140">
        <v>250</v>
      </c>
      <c r="H120" s="141">
        <v>1.04</v>
      </c>
      <c r="I120" s="5">
        <f>ROUND(H120*Курс_EUR,2)</f>
        <v>109.2</v>
      </c>
      <c r="J120" s="61"/>
      <c r="K120" s="62">
        <f t="shared" si="34"/>
        <v>1.04</v>
      </c>
      <c r="L120" s="62">
        <f>K120*J120</f>
        <v>0</v>
      </c>
      <c r="M120" s="62">
        <f>I120*(1-Скидка_3M_EUR)</f>
        <v>109.2</v>
      </c>
      <c r="N120" s="62">
        <f t="shared" si="17"/>
        <v>0</v>
      </c>
    </row>
    <row r="121" spans="1:14" ht="11.25" customHeight="1">
      <c r="A121" s="211">
        <v>0</v>
      </c>
      <c r="B121" s="13" t="s">
        <v>645</v>
      </c>
      <c r="C121" s="212" t="s">
        <v>798</v>
      </c>
      <c r="D121" s="139" t="s">
        <v>799</v>
      </c>
      <c r="E121" s="140" t="s">
        <v>755</v>
      </c>
      <c r="F121" s="140">
        <v>1</v>
      </c>
      <c r="G121" s="140">
        <v>250</v>
      </c>
      <c r="H121" s="141">
        <v>1.04</v>
      </c>
      <c r="I121" s="5">
        <f>ROUND(H121*Курс_EUR,2)</f>
        <v>109.2</v>
      </c>
      <c r="J121" s="61"/>
      <c r="K121" s="62">
        <f t="shared" si="34"/>
        <v>1.04</v>
      </c>
      <c r="L121" s="62">
        <f>K121*J121</f>
        <v>0</v>
      </c>
      <c r="M121" s="62">
        <f>I121*(1-Скидка_3M_EUR)</f>
        <v>109.2</v>
      </c>
      <c r="N121" s="62">
        <f t="shared" si="17"/>
        <v>0</v>
      </c>
    </row>
    <row r="122" spans="1:14" ht="11.25" customHeight="1">
      <c r="A122" s="211">
        <v>0</v>
      </c>
      <c r="B122" s="13" t="s">
        <v>645</v>
      </c>
      <c r="C122" s="212" t="s">
        <v>800</v>
      </c>
      <c r="D122" s="139" t="s">
        <v>801</v>
      </c>
      <c r="E122" s="140" t="s">
        <v>755</v>
      </c>
      <c r="F122" s="140">
        <v>1</v>
      </c>
      <c r="G122" s="140">
        <v>250</v>
      </c>
      <c r="H122" s="141">
        <v>1.04</v>
      </c>
      <c r="I122" s="5">
        <f>ROUND(H122*Курс_EUR,2)</f>
        <v>109.2</v>
      </c>
      <c r="J122" s="61"/>
      <c r="K122" s="62">
        <f t="shared" si="34"/>
        <v>1.04</v>
      </c>
      <c r="L122" s="62">
        <f>K122*J122</f>
        <v>0</v>
      </c>
      <c r="M122" s="62">
        <f>I122*(1-Скидка_3M_EUR)</f>
        <v>109.2</v>
      </c>
      <c r="N122" s="62">
        <f t="shared" si="17"/>
        <v>0</v>
      </c>
    </row>
    <row r="123" spans="1:14" ht="11.25" customHeight="1" thickBot="1">
      <c r="A123" s="211">
        <v>0</v>
      </c>
      <c r="B123" s="13" t="s">
        <v>645</v>
      </c>
      <c r="C123" s="212" t="s">
        <v>802</v>
      </c>
      <c r="D123" s="139" t="s">
        <v>803</v>
      </c>
      <c r="E123" s="140" t="s">
        <v>755</v>
      </c>
      <c r="F123" s="140">
        <v>1</v>
      </c>
      <c r="G123" s="140">
        <v>250</v>
      </c>
      <c r="H123" s="141">
        <v>1.04</v>
      </c>
      <c r="I123" s="5">
        <f>ROUND(H123*Курс_EUR,2)</f>
        <v>109.2</v>
      </c>
      <c r="J123" s="61"/>
      <c r="K123" s="62">
        <f t="shared" si="34"/>
        <v>1.04</v>
      </c>
      <c r="L123" s="62">
        <f>K123*J123</f>
        <v>0</v>
      </c>
      <c r="M123" s="62">
        <f>I123*(1-Скидка_3M_EUR)</f>
        <v>109.2</v>
      </c>
      <c r="N123" s="62">
        <f t="shared" si="17"/>
        <v>0</v>
      </c>
    </row>
    <row r="124" spans="1:14" ht="11.25" customHeight="1" thickBot="1">
      <c r="A124" s="211"/>
      <c r="B124" s="13" t="s">
        <v>645</v>
      </c>
      <c r="C124" s="387" t="s">
        <v>2690</v>
      </c>
      <c r="D124" s="387"/>
      <c r="E124" s="387"/>
      <c r="F124" s="387"/>
      <c r="G124" s="387"/>
      <c r="H124" s="388"/>
      <c r="I124" s="259"/>
      <c r="J124" s="61"/>
      <c r="K124" s="62"/>
      <c r="L124" s="62"/>
      <c r="M124" s="62"/>
      <c r="N124" s="62"/>
    </row>
    <row r="125" spans="1:14" ht="11.25" customHeight="1">
      <c r="A125" s="211">
        <v>0</v>
      </c>
      <c r="B125" s="13" t="s">
        <v>645</v>
      </c>
      <c r="C125" s="212" t="s">
        <v>2702</v>
      </c>
      <c r="D125" s="139" t="s">
        <v>2703</v>
      </c>
      <c r="E125" s="140" t="s">
        <v>755</v>
      </c>
      <c r="F125" s="140">
        <v>1</v>
      </c>
      <c r="G125" s="140">
        <v>80</v>
      </c>
      <c r="H125" s="141">
        <v>1.73</v>
      </c>
      <c r="I125" s="5">
        <f t="shared" ref="I125:I132" si="35">ROUND(H125*Курс_EUR,2)</f>
        <v>181.65</v>
      </c>
      <c r="J125" s="61"/>
      <c r="K125" s="62">
        <f t="shared" si="34"/>
        <v>1.73</v>
      </c>
      <c r="L125" s="62">
        <f t="shared" ref="L125:L132" si="36">K125*J125</f>
        <v>0</v>
      </c>
      <c r="M125" s="62">
        <f t="shared" ref="M125:M132" si="37">I125*(1-Скидка_3M_EUR)</f>
        <v>181.65</v>
      </c>
      <c r="N125" s="62">
        <f t="shared" si="17"/>
        <v>0</v>
      </c>
    </row>
    <row r="126" spans="1:14" ht="11.25" customHeight="1">
      <c r="A126" s="211">
        <v>0</v>
      </c>
      <c r="B126" s="13" t="s">
        <v>645</v>
      </c>
      <c r="C126" s="212" t="s">
        <v>2704</v>
      </c>
      <c r="D126" s="139" t="s">
        <v>2705</v>
      </c>
      <c r="E126" s="140" t="s">
        <v>755</v>
      </c>
      <c r="F126" s="140">
        <v>1</v>
      </c>
      <c r="G126" s="140">
        <v>80</v>
      </c>
      <c r="H126" s="141">
        <v>1.73</v>
      </c>
      <c r="I126" s="5">
        <f t="shared" si="35"/>
        <v>181.65</v>
      </c>
      <c r="J126" s="61"/>
      <c r="K126" s="62">
        <f t="shared" si="34"/>
        <v>1.73</v>
      </c>
      <c r="L126" s="62">
        <f t="shared" si="36"/>
        <v>0</v>
      </c>
      <c r="M126" s="62">
        <f t="shared" si="37"/>
        <v>181.65</v>
      </c>
      <c r="N126" s="62">
        <f t="shared" si="17"/>
        <v>0</v>
      </c>
    </row>
    <row r="127" spans="1:14" ht="11.25" customHeight="1">
      <c r="A127" s="211">
        <v>0</v>
      </c>
      <c r="B127" s="13" t="s">
        <v>645</v>
      </c>
      <c r="C127" s="212" t="s">
        <v>2706</v>
      </c>
      <c r="D127" s="139" t="s">
        <v>2707</v>
      </c>
      <c r="E127" s="140" t="s">
        <v>755</v>
      </c>
      <c r="F127" s="140">
        <v>1</v>
      </c>
      <c r="G127" s="140">
        <v>80</v>
      </c>
      <c r="H127" s="141">
        <v>1.73</v>
      </c>
      <c r="I127" s="5">
        <f t="shared" si="35"/>
        <v>181.65</v>
      </c>
      <c r="J127" s="61"/>
      <c r="K127" s="62">
        <f t="shared" si="34"/>
        <v>1.73</v>
      </c>
      <c r="L127" s="62">
        <f t="shared" si="36"/>
        <v>0</v>
      </c>
      <c r="M127" s="62">
        <f t="shared" si="37"/>
        <v>181.65</v>
      </c>
      <c r="N127" s="62">
        <f t="shared" si="17"/>
        <v>0</v>
      </c>
    </row>
    <row r="128" spans="1:14" ht="11.25" customHeight="1">
      <c r="A128" s="211">
        <v>0</v>
      </c>
      <c r="B128" s="13" t="s">
        <v>645</v>
      </c>
      <c r="C128" s="212" t="s">
        <v>2708</v>
      </c>
      <c r="D128" s="139" t="s">
        <v>2709</v>
      </c>
      <c r="E128" s="140" t="s">
        <v>755</v>
      </c>
      <c r="F128" s="140">
        <v>1</v>
      </c>
      <c r="G128" s="140">
        <v>80</v>
      </c>
      <c r="H128" s="141">
        <v>1.73</v>
      </c>
      <c r="I128" s="5">
        <f t="shared" si="35"/>
        <v>181.65</v>
      </c>
      <c r="J128" s="61"/>
      <c r="K128" s="62">
        <f t="shared" si="34"/>
        <v>1.73</v>
      </c>
      <c r="L128" s="62">
        <f t="shared" si="36"/>
        <v>0</v>
      </c>
      <c r="M128" s="62">
        <f t="shared" si="37"/>
        <v>181.65</v>
      </c>
      <c r="N128" s="62">
        <f t="shared" si="17"/>
        <v>0</v>
      </c>
    </row>
    <row r="129" spans="1:14" ht="11.25" customHeight="1">
      <c r="A129" s="211">
        <v>0</v>
      </c>
      <c r="B129" s="13" t="s">
        <v>645</v>
      </c>
      <c r="C129" s="212" t="s">
        <v>2710</v>
      </c>
      <c r="D129" s="139" t="s">
        <v>2711</v>
      </c>
      <c r="E129" s="140" t="s">
        <v>755</v>
      </c>
      <c r="F129" s="140">
        <v>1</v>
      </c>
      <c r="G129" s="140">
        <v>80</v>
      </c>
      <c r="H129" s="141">
        <v>1.73</v>
      </c>
      <c r="I129" s="5">
        <f t="shared" si="35"/>
        <v>181.65</v>
      </c>
      <c r="J129" s="61"/>
      <c r="K129" s="62">
        <f t="shared" si="34"/>
        <v>1.73</v>
      </c>
      <c r="L129" s="62">
        <f t="shared" si="36"/>
        <v>0</v>
      </c>
      <c r="M129" s="62">
        <f t="shared" si="37"/>
        <v>181.65</v>
      </c>
      <c r="N129" s="62">
        <f t="shared" si="17"/>
        <v>0</v>
      </c>
    </row>
    <row r="130" spans="1:14" ht="11.25" customHeight="1">
      <c r="A130" s="211">
        <v>0</v>
      </c>
      <c r="B130" s="13" t="s">
        <v>645</v>
      </c>
      <c r="C130" s="212" t="s">
        <v>2712</v>
      </c>
      <c r="D130" s="139" t="s">
        <v>2713</v>
      </c>
      <c r="E130" s="140" t="s">
        <v>755</v>
      </c>
      <c r="F130" s="140">
        <v>1</v>
      </c>
      <c r="G130" s="140">
        <v>80</v>
      </c>
      <c r="H130" s="141">
        <v>1.73</v>
      </c>
      <c r="I130" s="5">
        <f t="shared" si="35"/>
        <v>181.65</v>
      </c>
      <c r="J130" s="61"/>
      <c r="K130" s="62">
        <f t="shared" si="34"/>
        <v>1.73</v>
      </c>
      <c r="L130" s="62">
        <f t="shared" si="36"/>
        <v>0</v>
      </c>
      <c r="M130" s="62">
        <f t="shared" si="37"/>
        <v>181.65</v>
      </c>
      <c r="N130" s="62">
        <f t="shared" si="17"/>
        <v>0</v>
      </c>
    </row>
    <row r="131" spans="1:14" ht="11.25" customHeight="1">
      <c r="A131" s="211">
        <v>0</v>
      </c>
      <c r="B131" s="13" t="s">
        <v>645</v>
      </c>
      <c r="C131" s="212" t="s">
        <v>2714</v>
      </c>
      <c r="D131" s="139" t="s">
        <v>2715</v>
      </c>
      <c r="E131" s="140" t="s">
        <v>755</v>
      </c>
      <c r="F131" s="140">
        <v>1</v>
      </c>
      <c r="G131" s="140">
        <v>80</v>
      </c>
      <c r="H131" s="141">
        <v>1.73</v>
      </c>
      <c r="I131" s="5">
        <f t="shared" si="35"/>
        <v>181.65</v>
      </c>
      <c r="J131" s="61"/>
      <c r="K131" s="62">
        <f t="shared" si="34"/>
        <v>1.73</v>
      </c>
      <c r="L131" s="62">
        <f t="shared" si="36"/>
        <v>0</v>
      </c>
      <c r="M131" s="62">
        <f t="shared" si="37"/>
        <v>181.65</v>
      </c>
      <c r="N131" s="62">
        <f t="shared" si="17"/>
        <v>0</v>
      </c>
    </row>
    <row r="132" spans="1:14" ht="11.25" customHeight="1" thickBot="1">
      <c r="A132" s="211">
        <v>0</v>
      </c>
      <c r="B132" s="13" t="s">
        <v>645</v>
      </c>
      <c r="C132" s="212" t="s">
        <v>2716</v>
      </c>
      <c r="D132" s="139" t="s">
        <v>2717</v>
      </c>
      <c r="E132" s="140" t="s">
        <v>755</v>
      </c>
      <c r="F132" s="140">
        <v>1</v>
      </c>
      <c r="G132" s="140">
        <v>80</v>
      </c>
      <c r="H132" s="141">
        <v>1.73</v>
      </c>
      <c r="I132" s="5">
        <f t="shared" si="35"/>
        <v>181.65</v>
      </c>
      <c r="J132" s="61"/>
      <c r="K132" s="62">
        <f t="shared" si="34"/>
        <v>1.73</v>
      </c>
      <c r="L132" s="62">
        <f t="shared" si="36"/>
        <v>0</v>
      </c>
      <c r="M132" s="62">
        <f t="shared" si="37"/>
        <v>181.65</v>
      </c>
      <c r="N132" s="62">
        <f t="shared" si="17"/>
        <v>0</v>
      </c>
    </row>
    <row r="133" spans="1:14" ht="11.25" customHeight="1" thickBot="1">
      <c r="A133" s="211"/>
      <c r="C133" s="387" t="s">
        <v>2776</v>
      </c>
      <c r="D133" s="387"/>
      <c r="E133" s="387"/>
      <c r="F133" s="387"/>
      <c r="G133" s="387"/>
      <c r="H133" s="388"/>
      <c r="I133" s="259"/>
      <c r="J133" s="61"/>
      <c r="K133" s="62"/>
      <c r="L133" s="62"/>
      <c r="M133" s="62"/>
      <c r="N133" s="62"/>
    </row>
    <row r="134" spans="1:14" ht="11.25" customHeight="1">
      <c r="A134" s="211">
        <v>0</v>
      </c>
      <c r="B134" s="13" t="s">
        <v>645</v>
      </c>
      <c r="C134" s="212">
        <v>34337</v>
      </c>
      <c r="D134" s="139" t="s">
        <v>2777</v>
      </c>
      <c r="E134" s="140" t="s">
        <v>755</v>
      </c>
      <c r="F134" s="140">
        <v>1</v>
      </c>
      <c r="G134" s="140">
        <v>125</v>
      </c>
      <c r="H134" s="141">
        <v>3.38</v>
      </c>
      <c r="I134" s="5">
        <f>ROUND(H134*Курс_EUR,2)</f>
        <v>354.9</v>
      </c>
      <c r="J134" s="61"/>
      <c r="K134" s="62">
        <f>H134*(1-Скидка_3M_EUR)</f>
        <v>3.38</v>
      </c>
      <c r="L134" s="62">
        <f>K134*J134</f>
        <v>0</v>
      </c>
      <c r="M134" s="62">
        <f>I134*(1-Скидка_3M_EUR)</f>
        <v>354.9</v>
      </c>
      <c r="N134" s="62">
        <f t="shared" si="17"/>
        <v>0</v>
      </c>
    </row>
    <row r="135" spans="1:14" ht="11.25" customHeight="1">
      <c r="A135" s="211">
        <v>0</v>
      </c>
      <c r="B135" s="13" t="s">
        <v>645</v>
      </c>
      <c r="C135" s="212">
        <v>34343</v>
      </c>
      <c r="D135" s="139" t="s">
        <v>2778</v>
      </c>
      <c r="E135" s="140" t="s">
        <v>755</v>
      </c>
      <c r="F135" s="140">
        <v>1</v>
      </c>
      <c r="G135" s="140">
        <v>125</v>
      </c>
      <c r="H135" s="141">
        <v>3.38</v>
      </c>
      <c r="I135" s="5">
        <f>ROUND(H135*Курс_EUR,2)</f>
        <v>354.9</v>
      </c>
      <c r="J135" s="61"/>
      <c r="K135" s="62">
        <f>H135*(1-Скидка_3M_EUR)</f>
        <v>3.38</v>
      </c>
      <c r="L135" s="62">
        <f>K135*J135</f>
        <v>0</v>
      </c>
      <c r="M135" s="62">
        <f>I135*(1-Скидка_3M_EUR)</f>
        <v>354.9</v>
      </c>
      <c r="N135" s="62">
        <f t="shared" si="17"/>
        <v>0</v>
      </c>
    </row>
    <row r="136" spans="1:14" ht="11.25" customHeight="1">
      <c r="A136" s="211">
        <v>0</v>
      </c>
      <c r="B136" s="13" t="s">
        <v>645</v>
      </c>
      <c r="C136" s="212">
        <v>34339</v>
      </c>
      <c r="D136" s="139" t="s">
        <v>2779</v>
      </c>
      <c r="E136" s="140" t="s">
        <v>755</v>
      </c>
      <c r="F136" s="140">
        <v>1</v>
      </c>
      <c r="G136" s="140">
        <v>125</v>
      </c>
      <c r="H136" s="141">
        <v>3.38</v>
      </c>
      <c r="I136" s="5">
        <f>ROUND(H136*Курс_EUR,2)</f>
        <v>354.9</v>
      </c>
      <c r="J136" s="61"/>
      <c r="K136" s="62">
        <f>H136*(1-Скидка_3M_EUR)</f>
        <v>3.38</v>
      </c>
      <c r="L136" s="62">
        <f>K136*J136</f>
        <v>0</v>
      </c>
      <c r="M136" s="62">
        <f>I136*(1-Скидка_3M_EUR)</f>
        <v>354.9</v>
      </c>
      <c r="N136" s="62">
        <f t="shared" si="17"/>
        <v>0</v>
      </c>
    </row>
    <row r="137" spans="1:14" ht="11.25" customHeight="1">
      <c r="A137" s="211">
        <v>0</v>
      </c>
      <c r="B137" s="13" t="s">
        <v>645</v>
      </c>
      <c r="C137" s="212">
        <v>34340</v>
      </c>
      <c r="D137" s="139" t="s">
        <v>2780</v>
      </c>
      <c r="E137" s="140" t="s">
        <v>755</v>
      </c>
      <c r="F137" s="140">
        <v>1</v>
      </c>
      <c r="G137" s="140">
        <v>125</v>
      </c>
      <c r="H137" s="141">
        <v>3.38</v>
      </c>
      <c r="I137" s="5">
        <f>ROUND(H137*Курс_EUR,2)</f>
        <v>354.9</v>
      </c>
      <c r="J137" s="61"/>
      <c r="K137" s="62">
        <f>H137*(1-Скидка_3M_EUR)</f>
        <v>3.38</v>
      </c>
      <c r="L137" s="62">
        <f>K137*J137</f>
        <v>0</v>
      </c>
      <c r="M137" s="62">
        <f>I137*(1-Скидка_3M_EUR)</f>
        <v>354.9</v>
      </c>
      <c r="N137" s="62">
        <f t="shared" ref="N137:N200" si="38">J137*M137</f>
        <v>0</v>
      </c>
    </row>
    <row r="138" spans="1:14" ht="11.25" customHeight="1" thickBot="1">
      <c r="A138" s="211">
        <v>0</v>
      </c>
      <c r="B138" s="13" t="s">
        <v>645</v>
      </c>
      <c r="C138" s="212">
        <v>34342</v>
      </c>
      <c r="D138" s="139" t="s">
        <v>2781</v>
      </c>
      <c r="E138" s="140" t="s">
        <v>755</v>
      </c>
      <c r="F138" s="140">
        <v>1</v>
      </c>
      <c r="G138" s="140">
        <v>125</v>
      </c>
      <c r="H138" s="141">
        <v>3.38</v>
      </c>
      <c r="I138" s="5">
        <f>ROUND(H138*Курс_EUR,2)</f>
        <v>354.9</v>
      </c>
      <c r="J138" s="61"/>
      <c r="K138" s="62">
        <f>H138*(1-Скидка_3M_EUR)</f>
        <v>3.38</v>
      </c>
      <c r="L138" s="62">
        <f>K138*J138</f>
        <v>0</v>
      </c>
      <c r="M138" s="62">
        <f>I138*(1-Скидка_3M_EUR)</f>
        <v>354.9</v>
      </c>
      <c r="N138" s="62">
        <f t="shared" si="38"/>
        <v>0</v>
      </c>
    </row>
    <row r="139" spans="1:14" ht="11.25" customHeight="1" thickBot="1">
      <c r="A139" s="211"/>
      <c r="C139" s="387" t="s">
        <v>804</v>
      </c>
      <c r="D139" s="387"/>
      <c r="E139" s="387"/>
      <c r="F139" s="387"/>
      <c r="G139" s="387"/>
      <c r="H139" s="388"/>
      <c r="I139" s="259"/>
      <c r="J139" s="61"/>
      <c r="K139" s="62"/>
      <c r="L139" s="62"/>
      <c r="M139" s="62"/>
      <c r="N139" s="62"/>
    </row>
    <row r="140" spans="1:14" ht="11.25" customHeight="1">
      <c r="A140" s="211">
        <v>0</v>
      </c>
      <c r="B140" s="13" t="s">
        <v>646</v>
      </c>
      <c r="C140" s="212" t="s">
        <v>805</v>
      </c>
      <c r="D140" s="139" t="s">
        <v>806</v>
      </c>
      <c r="E140" s="140" t="s">
        <v>700</v>
      </c>
      <c r="F140" s="140">
        <v>1</v>
      </c>
      <c r="G140" s="140">
        <v>5</v>
      </c>
      <c r="H140" s="141">
        <v>31.07</v>
      </c>
      <c r="I140" s="5">
        <f>ROUND(H140*Курс_EUR,2)</f>
        <v>3262.35</v>
      </c>
      <c r="J140" s="61"/>
      <c r="K140" s="62">
        <f>H140*(1-Скидка_3M_EUR)</f>
        <v>31.07</v>
      </c>
      <c r="L140" s="62">
        <f>K140*J140</f>
        <v>0</v>
      </c>
      <c r="M140" s="62">
        <f>I140*(1-Скидка_3M_EUR)</f>
        <v>3262.35</v>
      </c>
      <c r="N140" s="62">
        <f t="shared" si="38"/>
        <v>0</v>
      </c>
    </row>
    <row r="141" spans="1:14" ht="11.25" customHeight="1" thickBot="1">
      <c r="A141" s="211">
        <v>0</v>
      </c>
      <c r="B141" s="13" t="s">
        <v>646</v>
      </c>
      <c r="C141" s="212" t="s">
        <v>807</v>
      </c>
      <c r="D141" s="139" t="s">
        <v>808</v>
      </c>
      <c r="E141" s="140" t="s">
        <v>700</v>
      </c>
      <c r="F141" s="140">
        <v>1</v>
      </c>
      <c r="G141" s="140">
        <v>10</v>
      </c>
      <c r="H141" s="141">
        <v>46.536000000000001</v>
      </c>
      <c r="I141" s="5">
        <f>ROUND(H141*Курс_EUR,2)</f>
        <v>4886.28</v>
      </c>
      <c r="J141" s="61"/>
      <c r="K141" s="62">
        <f>H141*(1-Скидка_3M_EUR)</f>
        <v>46.536000000000001</v>
      </c>
      <c r="L141" s="62">
        <f>K141*J141</f>
        <v>0</v>
      </c>
      <c r="M141" s="62">
        <f>I141*(1-Скидка_3M_EUR)</f>
        <v>4886.28</v>
      </c>
      <c r="N141" s="62">
        <f t="shared" si="38"/>
        <v>0</v>
      </c>
    </row>
    <row r="142" spans="1:14" ht="11.25" customHeight="1" thickBot="1">
      <c r="A142" s="211"/>
      <c r="C142" s="387" t="s">
        <v>809</v>
      </c>
      <c r="D142" s="387"/>
      <c r="E142" s="387"/>
      <c r="F142" s="387"/>
      <c r="G142" s="387"/>
      <c r="H142" s="388"/>
      <c r="I142" s="259"/>
      <c r="J142" s="61"/>
      <c r="K142" s="62"/>
      <c r="L142" s="62"/>
      <c r="M142" s="62"/>
      <c r="N142" s="62"/>
    </row>
    <row r="143" spans="1:14" ht="11.25" customHeight="1">
      <c r="A143" s="211">
        <v>0</v>
      </c>
      <c r="B143" s="13" t="s">
        <v>645</v>
      </c>
      <c r="C143" s="212" t="s">
        <v>810</v>
      </c>
      <c r="D143" s="139" t="s">
        <v>811</v>
      </c>
      <c r="E143" s="140" t="s">
        <v>700</v>
      </c>
      <c r="F143" s="140">
        <v>1</v>
      </c>
      <c r="G143" s="140">
        <v>120</v>
      </c>
      <c r="H143" s="141">
        <v>1.6</v>
      </c>
      <c r="I143" s="5">
        <f>ROUND(H143*Курс_EUR,2)</f>
        <v>168</v>
      </c>
      <c r="J143" s="61"/>
      <c r="K143" s="62">
        <f>H143*(1-Скидка_3M_EUR)</f>
        <v>1.6</v>
      </c>
      <c r="L143" s="62">
        <f>K143*J143</f>
        <v>0</v>
      </c>
      <c r="M143" s="62">
        <f>I143*(1-Скидка_3M_EUR)</f>
        <v>168</v>
      </c>
      <c r="N143" s="62">
        <f t="shared" si="38"/>
        <v>0</v>
      </c>
    </row>
    <row r="144" spans="1:14" ht="11.25" customHeight="1">
      <c r="A144" s="211">
        <v>0</v>
      </c>
      <c r="B144" s="13" t="s">
        <v>645</v>
      </c>
      <c r="C144" s="212" t="s">
        <v>812</v>
      </c>
      <c r="D144" s="139" t="s">
        <v>813</v>
      </c>
      <c r="E144" s="140" t="s">
        <v>700</v>
      </c>
      <c r="F144" s="140">
        <v>1</v>
      </c>
      <c r="G144" s="140">
        <v>120</v>
      </c>
      <c r="H144" s="141">
        <v>1.6</v>
      </c>
      <c r="I144" s="5">
        <f>ROUND(H144*Курс_EUR,2)</f>
        <v>168</v>
      </c>
      <c r="J144" s="61"/>
      <c r="K144" s="62">
        <f>H144*(1-Скидка_3M_EUR)</f>
        <v>1.6</v>
      </c>
      <c r="L144" s="62">
        <f>K144*J144</f>
        <v>0</v>
      </c>
      <c r="M144" s="62">
        <f>I144*(1-Скидка_3M_EUR)</f>
        <v>168</v>
      </c>
      <c r="N144" s="62">
        <f t="shared" si="38"/>
        <v>0</v>
      </c>
    </row>
    <row r="145" spans="1:14" ht="11.25" customHeight="1">
      <c r="A145" s="211">
        <v>0</v>
      </c>
      <c r="B145" s="13" t="s">
        <v>645</v>
      </c>
      <c r="C145" s="212" t="s">
        <v>814</v>
      </c>
      <c r="D145" s="139" t="s">
        <v>815</v>
      </c>
      <c r="E145" s="140" t="s">
        <v>700</v>
      </c>
      <c r="F145" s="140">
        <v>1</v>
      </c>
      <c r="G145" s="140">
        <v>200</v>
      </c>
      <c r="H145" s="141">
        <v>1.5</v>
      </c>
      <c r="I145" s="5">
        <f>ROUND(H145*Курс_EUR,2)</f>
        <v>157.5</v>
      </c>
      <c r="J145" s="61"/>
      <c r="K145" s="62">
        <f>H145*(1-Скидка_3M_EUR)</f>
        <v>1.5</v>
      </c>
      <c r="L145" s="62">
        <f>K145*J145</f>
        <v>0</v>
      </c>
      <c r="M145" s="62">
        <f>I145*(1-Скидка_3M_EUR)</f>
        <v>157.5</v>
      </c>
      <c r="N145" s="62">
        <f t="shared" si="38"/>
        <v>0</v>
      </c>
    </row>
    <row r="146" spans="1:14" ht="11.25" customHeight="1">
      <c r="A146" s="211">
        <v>0</v>
      </c>
      <c r="B146" s="13" t="s">
        <v>645</v>
      </c>
      <c r="C146" s="212" t="s">
        <v>816</v>
      </c>
      <c r="D146" s="139" t="s">
        <v>817</v>
      </c>
      <c r="E146" s="140" t="s">
        <v>700</v>
      </c>
      <c r="F146" s="140">
        <v>1</v>
      </c>
      <c r="G146" s="140">
        <v>200</v>
      </c>
      <c r="H146" s="141">
        <v>1.5</v>
      </c>
      <c r="I146" s="5">
        <f>ROUND(H146*Курс_EUR,2)</f>
        <v>157.5</v>
      </c>
      <c r="J146" s="61"/>
      <c r="K146" s="62">
        <f>H146*(1-Скидка_3M_EUR)</f>
        <v>1.5</v>
      </c>
      <c r="L146" s="62">
        <f>K146*J146</f>
        <v>0</v>
      </c>
      <c r="M146" s="62">
        <f>I146*(1-Скидка_3M_EUR)</f>
        <v>157.5</v>
      </c>
      <c r="N146" s="62">
        <f t="shared" si="38"/>
        <v>0</v>
      </c>
    </row>
    <row r="147" spans="1:14" ht="11.25" customHeight="1" thickBot="1">
      <c r="A147" s="211">
        <v>0</v>
      </c>
      <c r="B147" s="13" t="s">
        <v>645</v>
      </c>
      <c r="C147" s="212" t="s">
        <v>818</v>
      </c>
      <c r="D147" s="139" t="s">
        <v>819</v>
      </c>
      <c r="E147" s="140" t="s">
        <v>700</v>
      </c>
      <c r="F147" s="140">
        <v>1</v>
      </c>
      <c r="G147" s="140">
        <v>200</v>
      </c>
      <c r="H147" s="141">
        <v>1.5</v>
      </c>
      <c r="I147" s="5">
        <f>ROUND(H147*Курс_EUR,2)</f>
        <v>157.5</v>
      </c>
      <c r="J147" s="61"/>
      <c r="K147" s="62">
        <f>H147*(1-Скидка_3M_EUR)</f>
        <v>1.5</v>
      </c>
      <c r="L147" s="62">
        <f>K147*J147</f>
        <v>0</v>
      </c>
      <c r="M147" s="62">
        <f>I147*(1-Скидка_3M_EUR)</f>
        <v>157.5</v>
      </c>
      <c r="N147" s="62">
        <f t="shared" si="38"/>
        <v>0</v>
      </c>
    </row>
    <row r="148" spans="1:14" ht="11.25" customHeight="1" thickBot="1">
      <c r="A148" s="211"/>
      <c r="C148" s="387" t="s">
        <v>820</v>
      </c>
      <c r="D148" s="387"/>
      <c r="E148" s="387"/>
      <c r="F148" s="387"/>
      <c r="G148" s="387"/>
      <c r="H148" s="388"/>
      <c r="I148" s="259"/>
      <c r="J148" s="61"/>
      <c r="K148" s="62"/>
      <c r="L148" s="62"/>
      <c r="M148" s="62"/>
      <c r="N148" s="62"/>
    </row>
    <row r="149" spans="1:14" ht="11.25" customHeight="1">
      <c r="A149" s="211">
        <v>0</v>
      </c>
      <c r="B149" s="13" t="s">
        <v>645</v>
      </c>
      <c r="C149" s="212" t="s">
        <v>1990</v>
      </c>
      <c r="D149" s="139" t="s">
        <v>821</v>
      </c>
      <c r="E149" s="140" t="s">
        <v>755</v>
      </c>
      <c r="F149" s="140">
        <v>1</v>
      </c>
      <c r="G149" s="140">
        <v>500</v>
      </c>
      <c r="H149" s="141">
        <v>0.99</v>
      </c>
      <c r="I149" s="5">
        <f t="shared" ref="I149:I161" si="39">ROUND(H149*Курс_EUR,2)</f>
        <v>103.95</v>
      </c>
      <c r="J149" s="61"/>
      <c r="K149" s="62">
        <f>H149*(1-Скидка_3M_EUR)</f>
        <v>0.99</v>
      </c>
      <c r="L149" s="62">
        <f t="shared" ref="L149:L161" si="40">K149*J149</f>
        <v>0</v>
      </c>
      <c r="M149" s="62">
        <f t="shared" ref="M149:M161" si="41">I149*(1-Скидка_3M_EUR)</f>
        <v>103.95</v>
      </c>
      <c r="N149" s="62">
        <f t="shared" si="38"/>
        <v>0</v>
      </c>
    </row>
    <row r="150" spans="1:14" ht="11.25" customHeight="1">
      <c r="A150" s="211">
        <v>0</v>
      </c>
      <c r="B150" s="13" t="s">
        <v>645</v>
      </c>
      <c r="C150" s="212" t="s">
        <v>1991</v>
      </c>
      <c r="D150" s="139" t="s">
        <v>822</v>
      </c>
      <c r="E150" s="140" t="s">
        <v>755</v>
      </c>
      <c r="F150" s="140">
        <v>1</v>
      </c>
      <c r="G150" s="140">
        <v>500</v>
      </c>
      <c r="H150" s="141">
        <v>0.99</v>
      </c>
      <c r="I150" s="5">
        <f t="shared" si="39"/>
        <v>103.95</v>
      </c>
      <c r="J150" s="61"/>
      <c r="K150" s="62">
        <f>H150*(1-Скидка_3M_EUR)</f>
        <v>0.99</v>
      </c>
      <c r="L150" s="62">
        <f t="shared" si="40"/>
        <v>0</v>
      </c>
      <c r="M150" s="62">
        <f t="shared" si="41"/>
        <v>103.95</v>
      </c>
      <c r="N150" s="62">
        <f t="shared" si="38"/>
        <v>0</v>
      </c>
    </row>
    <row r="151" spans="1:14" ht="11.25" customHeight="1">
      <c r="A151" s="211">
        <v>0</v>
      </c>
      <c r="B151" s="13" t="s">
        <v>645</v>
      </c>
      <c r="C151" s="212" t="s">
        <v>1992</v>
      </c>
      <c r="D151" s="139" t="s">
        <v>823</v>
      </c>
      <c r="E151" s="140" t="s">
        <v>755</v>
      </c>
      <c r="F151" s="140">
        <v>1</v>
      </c>
      <c r="G151" s="140">
        <v>500</v>
      </c>
      <c r="H151" s="141">
        <v>0.99</v>
      </c>
      <c r="I151" s="5">
        <f t="shared" si="39"/>
        <v>103.95</v>
      </c>
      <c r="J151" s="61"/>
      <c r="K151" s="62">
        <f>H151*(1-Скидка_3M_EUR)</f>
        <v>0.99</v>
      </c>
      <c r="L151" s="62">
        <f t="shared" si="40"/>
        <v>0</v>
      </c>
      <c r="M151" s="62">
        <f t="shared" si="41"/>
        <v>103.95</v>
      </c>
      <c r="N151" s="62">
        <f t="shared" si="38"/>
        <v>0</v>
      </c>
    </row>
    <row r="152" spans="1:14" ht="11.25" customHeight="1">
      <c r="A152" s="211">
        <v>0</v>
      </c>
      <c r="B152" s="13" t="s">
        <v>645</v>
      </c>
      <c r="C152" s="212" t="s">
        <v>1993</v>
      </c>
      <c r="D152" s="139" t="s">
        <v>824</v>
      </c>
      <c r="E152" s="140" t="s">
        <v>755</v>
      </c>
      <c r="F152" s="140">
        <v>1</v>
      </c>
      <c r="G152" s="140">
        <v>500</v>
      </c>
      <c r="H152" s="141">
        <v>0.99</v>
      </c>
      <c r="I152" s="5">
        <f t="shared" si="39"/>
        <v>103.95</v>
      </c>
      <c r="J152" s="61"/>
      <c r="K152" s="62">
        <f>H152*(1-Скидка_3M_EUR)</f>
        <v>0.99</v>
      </c>
      <c r="L152" s="62">
        <f t="shared" si="40"/>
        <v>0</v>
      </c>
      <c r="M152" s="62">
        <f t="shared" si="41"/>
        <v>103.95</v>
      </c>
      <c r="N152" s="62">
        <f t="shared" si="38"/>
        <v>0</v>
      </c>
    </row>
    <row r="153" spans="1:14" ht="11.25" customHeight="1">
      <c r="A153" s="211">
        <v>0</v>
      </c>
      <c r="B153" s="13" t="s">
        <v>645</v>
      </c>
      <c r="C153" s="212" t="s">
        <v>1994</v>
      </c>
      <c r="D153" s="139" t="s">
        <v>825</v>
      </c>
      <c r="E153" s="140" t="s">
        <v>755</v>
      </c>
      <c r="F153" s="140">
        <v>1</v>
      </c>
      <c r="G153" s="140">
        <v>500</v>
      </c>
      <c r="H153" s="141">
        <v>0.99</v>
      </c>
      <c r="I153" s="5">
        <f t="shared" si="39"/>
        <v>103.95</v>
      </c>
      <c r="J153" s="61"/>
      <c r="K153" s="62">
        <f t="shared" ref="K153:K161" si="42">H153*(1-Скидка_3M_EUR)</f>
        <v>0.99</v>
      </c>
      <c r="L153" s="62">
        <f t="shared" si="40"/>
        <v>0</v>
      </c>
      <c r="M153" s="62">
        <f t="shared" si="41"/>
        <v>103.95</v>
      </c>
      <c r="N153" s="62">
        <f t="shared" si="38"/>
        <v>0</v>
      </c>
    </row>
    <row r="154" spans="1:14" ht="11.25" customHeight="1">
      <c r="A154" s="211">
        <v>0</v>
      </c>
      <c r="B154" s="13" t="s">
        <v>645</v>
      </c>
      <c r="C154" s="212" t="s">
        <v>1995</v>
      </c>
      <c r="D154" s="139" t="s">
        <v>826</v>
      </c>
      <c r="E154" s="140" t="s">
        <v>755</v>
      </c>
      <c r="F154" s="140">
        <v>1</v>
      </c>
      <c r="G154" s="140">
        <v>500</v>
      </c>
      <c r="H154" s="141">
        <v>0.99</v>
      </c>
      <c r="I154" s="5">
        <f t="shared" si="39"/>
        <v>103.95</v>
      </c>
      <c r="J154" s="61"/>
      <c r="K154" s="62">
        <f t="shared" si="42"/>
        <v>0.99</v>
      </c>
      <c r="L154" s="62">
        <f t="shared" si="40"/>
        <v>0</v>
      </c>
      <c r="M154" s="62">
        <f t="shared" si="41"/>
        <v>103.95</v>
      </c>
      <c r="N154" s="62">
        <f t="shared" si="38"/>
        <v>0</v>
      </c>
    </row>
    <row r="155" spans="1:14" ht="11.25" customHeight="1">
      <c r="A155" s="211">
        <v>0</v>
      </c>
      <c r="B155" s="13" t="s">
        <v>645</v>
      </c>
      <c r="C155" s="212" t="s">
        <v>1996</v>
      </c>
      <c r="D155" s="139" t="s">
        <v>827</v>
      </c>
      <c r="E155" s="140" t="s">
        <v>755</v>
      </c>
      <c r="F155" s="140">
        <v>1</v>
      </c>
      <c r="G155" s="140">
        <v>500</v>
      </c>
      <c r="H155" s="141">
        <v>0.99</v>
      </c>
      <c r="I155" s="5">
        <f t="shared" si="39"/>
        <v>103.95</v>
      </c>
      <c r="J155" s="61"/>
      <c r="K155" s="62">
        <f t="shared" si="42"/>
        <v>0.99</v>
      </c>
      <c r="L155" s="62">
        <f t="shared" si="40"/>
        <v>0</v>
      </c>
      <c r="M155" s="62">
        <f t="shared" si="41"/>
        <v>103.95</v>
      </c>
      <c r="N155" s="62">
        <f t="shared" si="38"/>
        <v>0</v>
      </c>
    </row>
    <row r="156" spans="1:14" ht="11.25" customHeight="1">
      <c r="A156" s="211">
        <v>0</v>
      </c>
      <c r="B156" s="13" t="s">
        <v>645</v>
      </c>
      <c r="C156" s="212" t="s">
        <v>1997</v>
      </c>
      <c r="D156" s="139" t="s">
        <v>828</v>
      </c>
      <c r="E156" s="140" t="s">
        <v>755</v>
      </c>
      <c r="F156" s="140">
        <v>1</v>
      </c>
      <c r="G156" s="140">
        <v>500</v>
      </c>
      <c r="H156" s="141">
        <v>0.99</v>
      </c>
      <c r="I156" s="5">
        <f t="shared" si="39"/>
        <v>103.95</v>
      </c>
      <c r="J156" s="61"/>
      <c r="K156" s="62">
        <f t="shared" si="42"/>
        <v>0.99</v>
      </c>
      <c r="L156" s="62">
        <f t="shared" si="40"/>
        <v>0</v>
      </c>
      <c r="M156" s="62">
        <f t="shared" si="41"/>
        <v>103.95</v>
      </c>
      <c r="N156" s="62">
        <f t="shared" si="38"/>
        <v>0</v>
      </c>
    </row>
    <row r="157" spans="1:14" ht="11.25" customHeight="1">
      <c r="A157" s="211">
        <v>0</v>
      </c>
      <c r="B157" s="13" t="s">
        <v>645</v>
      </c>
      <c r="C157" s="212" t="s">
        <v>1998</v>
      </c>
      <c r="D157" s="139" t="s">
        <v>829</v>
      </c>
      <c r="E157" s="140" t="s">
        <v>755</v>
      </c>
      <c r="F157" s="140">
        <v>1</v>
      </c>
      <c r="G157" s="140">
        <v>500</v>
      </c>
      <c r="H157" s="141">
        <v>0.99</v>
      </c>
      <c r="I157" s="5">
        <f t="shared" si="39"/>
        <v>103.95</v>
      </c>
      <c r="J157" s="61"/>
      <c r="K157" s="62">
        <f t="shared" si="42"/>
        <v>0.99</v>
      </c>
      <c r="L157" s="62">
        <f t="shared" si="40"/>
        <v>0</v>
      </c>
      <c r="M157" s="62">
        <f t="shared" si="41"/>
        <v>103.95</v>
      </c>
      <c r="N157" s="62">
        <f t="shared" si="38"/>
        <v>0</v>
      </c>
    </row>
    <row r="158" spans="1:14" ht="11.25" customHeight="1">
      <c r="A158" s="211">
        <v>0</v>
      </c>
      <c r="B158" s="13" t="s">
        <v>645</v>
      </c>
      <c r="C158" s="212" t="s">
        <v>1999</v>
      </c>
      <c r="D158" s="139" t="s">
        <v>830</v>
      </c>
      <c r="E158" s="140" t="s">
        <v>755</v>
      </c>
      <c r="F158" s="140">
        <v>1</v>
      </c>
      <c r="G158" s="140">
        <v>500</v>
      </c>
      <c r="H158" s="141">
        <v>0.99</v>
      </c>
      <c r="I158" s="5">
        <f t="shared" si="39"/>
        <v>103.95</v>
      </c>
      <c r="J158" s="61"/>
      <c r="K158" s="62">
        <f t="shared" si="42"/>
        <v>0.99</v>
      </c>
      <c r="L158" s="62">
        <f t="shared" si="40"/>
        <v>0</v>
      </c>
      <c r="M158" s="62">
        <f t="shared" si="41"/>
        <v>103.95</v>
      </c>
      <c r="N158" s="62">
        <f t="shared" si="38"/>
        <v>0</v>
      </c>
    </row>
    <row r="159" spans="1:14" ht="11.25" customHeight="1">
      <c r="A159" s="211">
        <v>0</v>
      </c>
      <c r="B159" s="13" t="s">
        <v>645</v>
      </c>
      <c r="C159" s="212" t="s">
        <v>2000</v>
      </c>
      <c r="D159" s="139" t="s">
        <v>831</v>
      </c>
      <c r="E159" s="140" t="s">
        <v>755</v>
      </c>
      <c r="F159" s="140">
        <v>1</v>
      </c>
      <c r="G159" s="140">
        <v>500</v>
      </c>
      <c r="H159" s="141">
        <v>1.3</v>
      </c>
      <c r="I159" s="5">
        <f t="shared" si="39"/>
        <v>136.5</v>
      </c>
      <c r="J159" s="61"/>
      <c r="K159" s="62">
        <f t="shared" si="42"/>
        <v>1.3</v>
      </c>
      <c r="L159" s="62">
        <f t="shared" si="40"/>
        <v>0</v>
      </c>
      <c r="M159" s="62">
        <f t="shared" si="41"/>
        <v>136.5</v>
      </c>
      <c r="N159" s="62">
        <f t="shared" si="38"/>
        <v>0</v>
      </c>
    </row>
    <row r="160" spans="1:14" ht="11.25" customHeight="1">
      <c r="A160" s="211">
        <v>0</v>
      </c>
      <c r="B160" s="13" t="s">
        <v>645</v>
      </c>
      <c r="C160" s="212" t="s">
        <v>2001</v>
      </c>
      <c r="D160" s="139" t="s">
        <v>832</v>
      </c>
      <c r="E160" s="140" t="s">
        <v>755</v>
      </c>
      <c r="F160" s="140">
        <v>1</v>
      </c>
      <c r="G160" s="140">
        <v>500</v>
      </c>
      <c r="H160" s="141">
        <v>1.3</v>
      </c>
      <c r="I160" s="5">
        <f t="shared" si="39"/>
        <v>136.5</v>
      </c>
      <c r="J160" s="61"/>
      <c r="K160" s="62">
        <f t="shared" si="42"/>
        <v>1.3</v>
      </c>
      <c r="L160" s="62">
        <f t="shared" si="40"/>
        <v>0</v>
      </c>
      <c r="M160" s="62">
        <f t="shared" si="41"/>
        <v>136.5</v>
      </c>
      <c r="N160" s="62">
        <f t="shared" si="38"/>
        <v>0</v>
      </c>
    </row>
    <row r="161" spans="1:14" ht="11.25" customHeight="1" thickBot="1">
      <c r="A161" s="211">
        <v>0</v>
      </c>
      <c r="B161" s="13" t="s">
        <v>645</v>
      </c>
      <c r="C161" s="212" t="s">
        <v>2002</v>
      </c>
      <c r="D161" s="139" t="s">
        <v>833</v>
      </c>
      <c r="E161" s="140" t="s">
        <v>755</v>
      </c>
      <c r="F161" s="140">
        <v>1</v>
      </c>
      <c r="G161" s="140">
        <v>250</v>
      </c>
      <c r="H161" s="141">
        <v>1.34</v>
      </c>
      <c r="I161" s="5">
        <f t="shared" si="39"/>
        <v>140.69999999999999</v>
      </c>
      <c r="J161" s="61"/>
      <c r="K161" s="62">
        <f t="shared" si="42"/>
        <v>1.34</v>
      </c>
      <c r="L161" s="62">
        <f t="shared" si="40"/>
        <v>0</v>
      </c>
      <c r="M161" s="62">
        <f t="shared" si="41"/>
        <v>140.69999999999999</v>
      </c>
      <c r="N161" s="62">
        <f t="shared" si="38"/>
        <v>0</v>
      </c>
    </row>
    <row r="162" spans="1:14" ht="11.25" customHeight="1" thickBot="1">
      <c r="A162" s="211"/>
      <c r="C162" s="387" t="s">
        <v>834</v>
      </c>
      <c r="D162" s="387"/>
      <c r="E162" s="387"/>
      <c r="F162" s="387"/>
      <c r="G162" s="387"/>
      <c r="H162" s="388"/>
      <c r="I162" s="259"/>
      <c r="J162" s="61"/>
      <c r="K162" s="62"/>
      <c r="L162" s="62"/>
      <c r="M162" s="62"/>
      <c r="N162" s="62"/>
    </row>
    <row r="163" spans="1:14" ht="11.25" customHeight="1" thickBot="1">
      <c r="A163" s="211"/>
      <c r="C163" s="387" t="s">
        <v>835</v>
      </c>
      <c r="D163" s="387"/>
      <c r="E163" s="387"/>
      <c r="F163" s="387"/>
      <c r="G163" s="387"/>
      <c r="H163" s="388"/>
      <c r="I163" s="259"/>
      <c r="J163" s="61"/>
      <c r="K163" s="62"/>
      <c r="L163" s="62"/>
      <c r="M163" s="62"/>
      <c r="N163" s="62"/>
    </row>
    <row r="164" spans="1:14" ht="11.25" customHeight="1">
      <c r="A164" s="211">
        <v>0</v>
      </c>
      <c r="B164" s="13" t="s">
        <v>645</v>
      </c>
      <c r="C164" s="212" t="s">
        <v>836</v>
      </c>
      <c r="D164" s="139" t="s">
        <v>837</v>
      </c>
      <c r="E164" s="140" t="s">
        <v>755</v>
      </c>
      <c r="F164" s="140">
        <v>1</v>
      </c>
      <c r="G164" s="140">
        <v>500</v>
      </c>
      <c r="H164" s="141">
        <v>0.9</v>
      </c>
      <c r="I164" s="5">
        <f t="shared" ref="I164:I174" si="43">ROUND(H164*Курс_EUR,2)</f>
        <v>94.5</v>
      </c>
      <c r="J164" s="61"/>
      <c r="K164" s="62">
        <f t="shared" ref="K164:K174" si="44">H164*(1-Скидка_3M_EUR)</f>
        <v>0.9</v>
      </c>
      <c r="L164" s="62">
        <f t="shared" ref="L164:L174" si="45">K164*J164</f>
        <v>0</v>
      </c>
      <c r="M164" s="62">
        <f t="shared" ref="M164:M174" si="46">I164*(1-Скидка_3M_EUR)</f>
        <v>94.5</v>
      </c>
      <c r="N164" s="62">
        <f t="shared" si="38"/>
        <v>0</v>
      </c>
    </row>
    <row r="165" spans="1:14" ht="11.25" customHeight="1">
      <c r="A165" s="211">
        <v>0</v>
      </c>
      <c r="B165" s="13" t="s">
        <v>645</v>
      </c>
      <c r="C165" s="212" t="s">
        <v>838</v>
      </c>
      <c r="D165" s="139" t="s">
        <v>839</v>
      </c>
      <c r="E165" s="140" t="s">
        <v>755</v>
      </c>
      <c r="F165" s="140">
        <v>1</v>
      </c>
      <c r="G165" s="140">
        <v>500</v>
      </c>
      <c r="H165" s="141">
        <v>0.9</v>
      </c>
      <c r="I165" s="5">
        <f t="shared" si="43"/>
        <v>94.5</v>
      </c>
      <c r="J165" s="61"/>
      <c r="K165" s="62">
        <f t="shared" si="44"/>
        <v>0.9</v>
      </c>
      <c r="L165" s="62">
        <f t="shared" si="45"/>
        <v>0</v>
      </c>
      <c r="M165" s="62">
        <f t="shared" si="46"/>
        <v>94.5</v>
      </c>
      <c r="N165" s="62">
        <f t="shared" si="38"/>
        <v>0</v>
      </c>
    </row>
    <row r="166" spans="1:14" ht="11.25" customHeight="1">
      <c r="A166" s="211">
        <v>0</v>
      </c>
      <c r="B166" s="13" t="s">
        <v>645</v>
      </c>
      <c r="C166" s="212" t="s">
        <v>840</v>
      </c>
      <c r="D166" s="139" t="s">
        <v>841</v>
      </c>
      <c r="E166" s="140" t="s">
        <v>755</v>
      </c>
      <c r="F166" s="140">
        <v>1</v>
      </c>
      <c r="G166" s="140">
        <v>500</v>
      </c>
      <c r="H166" s="141">
        <v>0.9</v>
      </c>
      <c r="I166" s="5">
        <f t="shared" si="43"/>
        <v>94.5</v>
      </c>
      <c r="J166" s="61"/>
      <c r="K166" s="62">
        <f t="shared" si="44"/>
        <v>0.9</v>
      </c>
      <c r="L166" s="62">
        <f t="shared" si="45"/>
        <v>0</v>
      </c>
      <c r="M166" s="62">
        <f t="shared" si="46"/>
        <v>94.5</v>
      </c>
      <c r="N166" s="62">
        <f t="shared" si="38"/>
        <v>0</v>
      </c>
    </row>
    <row r="167" spans="1:14" ht="11.25" customHeight="1">
      <c r="A167" s="211">
        <v>0</v>
      </c>
      <c r="B167" s="13" t="s">
        <v>645</v>
      </c>
      <c r="C167" s="212" t="s">
        <v>842</v>
      </c>
      <c r="D167" s="139" t="s">
        <v>843</v>
      </c>
      <c r="E167" s="140" t="s">
        <v>755</v>
      </c>
      <c r="F167" s="140">
        <v>1</v>
      </c>
      <c r="G167" s="140">
        <v>500</v>
      </c>
      <c r="H167" s="141">
        <v>0.9</v>
      </c>
      <c r="I167" s="5">
        <f t="shared" si="43"/>
        <v>94.5</v>
      </c>
      <c r="J167" s="61"/>
      <c r="K167" s="62">
        <f t="shared" si="44"/>
        <v>0.9</v>
      </c>
      <c r="L167" s="62">
        <f t="shared" si="45"/>
        <v>0</v>
      </c>
      <c r="M167" s="62">
        <f t="shared" si="46"/>
        <v>94.5</v>
      </c>
      <c r="N167" s="62">
        <f t="shared" si="38"/>
        <v>0</v>
      </c>
    </row>
    <row r="168" spans="1:14" ht="11.25" customHeight="1">
      <c r="A168" s="211">
        <v>0</v>
      </c>
      <c r="B168" s="13" t="s">
        <v>645</v>
      </c>
      <c r="C168" s="212" t="s">
        <v>844</v>
      </c>
      <c r="D168" s="139" t="s">
        <v>845</v>
      </c>
      <c r="E168" s="140" t="s">
        <v>755</v>
      </c>
      <c r="F168" s="140">
        <v>1</v>
      </c>
      <c r="G168" s="140">
        <v>500</v>
      </c>
      <c r="H168" s="141">
        <v>0.9</v>
      </c>
      <c r="I168" s="5">
        <f t="shared" si="43"/>
        <v>94.5</v>
      </c>
      <c r="J168" s="61"/>
      <c r="K168" s="62">
        <f t="shared" si="44"/>
        <v>0.9</v>
      </c>
      <c r="L168" s="62">
        <f t="shared" si="45"/>
        <v>0</v>
      </c>
      <c r="M168" s="62">
        <f t="shared" si="46"/>
        <v>94.5</v>
      </c>
      <c r="N168" s="62">
        <f t="shared" si="38"/>
        <v>0</v>
      </c>
    </row>
    <row r="169" spans="1:14" ht="11.25" customHeight="1">
      <c r="A169" s="211">
        <v>0</v>
      </c>
      <c r="B169" s="13" t="s">
        <v>645</v>
      </c>
      <c r="C169" s="212" t="s">
        <v>846</v>
      </c>
      <c r="D169" s="139" t="s">
        <v>847</v>
      </c>
      <c r="E169" s="140" t="s">
        <v>755</v>
      </c>
      <c r="F169" s="140">
        <v>1</v>
      </c>
      <c r="G169" s="140">
        <v>500</v>
      </c>
      <c r="H169" s="141">
        <v>0.96</v>
      </c>
      <c r="I169" s="5">
        <f t="shared" si="43"/>
        <v>100.8</v>
      </c>
      <c r="J169" s="61"/>
      <c r="K169" s="62">
        <f t="shared" si="44"/>
        <v>0.96</v>
      </c>
      <c r="L169" s="62">
        <f t="shared" si="45"/>
        <v>0</v>
      </c>
      <c r="M169" s="62">
        <f t="shared" si="46"/>
        <v>100.8</v>
      </c>
      <c r="N169" s="62">
        <f t="shared" si="38"/>
        <v>0</v>
      </c>
    </row>
    <row r="170" spans="1:14" ht="11.25" customHeight="1">
      <c r="A170" s="211">
        <v>0</v>
      </c>
      <c r="B170" s="13" t="s">
        <v>645</v>
      </c>
      <c r="C170" s="212" t="s">
        <v>848</v>
      </c>
      <c r="D170" s="139" t="s">
        <v>849</v>
      </c>
      <c r="E170" s="140" t="s">
        <v>755</v>
      </c>
      <c r="F170" s="140">
        <v>1</v>
      </c>
      <c r="G170" s="140">
        <v>500</v>
      </c>
      <c r="H170" s="141">
        <v>0.9</v>
      </c>
      <c r="I170" s="5">
        <f t="shared" si="43"/>
        <v>94.5</v>
      </c>
      <c r="J170" s="61"/>
      <c r="K170" s="62">
        <f t="shared" si="44"/>
        <v>0.9</v>
      </c>
      <c r="L170" s="62">
        <f t="shared" si="45"/>
        <v>0</v>
      </c>
      <c r="M170" s="62">
        <f t="shared" si="46"/>
        <v>94.5</v>
      </c>
      <c r="N170" s="62">
        <f t="shared" si="38"/>
        <v>0</v>
      </c>
    </row>
    <row r="171" spans="1:14" ht="11.25" customHeight="1">
      <c r="A171" s="211">
        <v>0</v>
      </c>
      <c r="B171" s="13" t="s">
        <v>645</v>
      </c>
      <c r="C171" s="212" t="s">
        <v>850</v>
      </c>
      <c r="D171" s="139" t="s">
        <v>851</v>
      </c>
      <c r="E171" s="140" t="s">
        <v>755</v>
      </c>
      <c r="F171" s="140">
        <v>1</v>
      </c>
      <c r="G171" s="140">
        <v>500</v>
      </c>
      <c r="H171" s="141">
        <v>0.96</v>
      </c>
      <c r="I171" s="5">
        <f t="shared" si="43"/>
        <v>100.8</v>
      </c>
      <c r="J171" s="61"/>
      <c r="K171" s="62">
        <f t="shared" si="44"/>
        <v>0.96</v>
      </c>
      <c r="L171" s="62">
        <f t="shared" si="45"/>
        <v>0</v>
      </c>
      <c r="M171" s="62">
        <f t="shared" si="46"/>
        <v>100.8</v>
      </c>
      <c r="N171" s="62">
        <f t="shared" si="38"/>
        <v>0</v>
      </c>
    </row>
    <row r="172" spans="1:14" ht="11.25" customHeight="1">
      <c r="A172" s="211">
        <v>0</v>
      </c>
      <c r="B172" s="13" t="s">
        <v>645</v>
      </c>
      <c r="C172" s="212" t="s">
        <v>852</v>
      </c>
      <c r="D172" s="139" t="s">
        <v>853</v>
      </c>
      <c r="E172" s="140" t="s">
        <v>755</v>
      </c>
      <c r="F172" s="140">
        <v>1</v>
      </c>
      <c r="G172" s="140">
        <v>500</v>
      </c>
      <c r="H172" s="141">
        <v>0.96</v>
      </c>
      <c r="I172" s="5">
        <f t="shared" si="43"/>
        <v>100.8</v>
      </c>
      <c r="J172" s="61"/>
      <c r="K172" s="62">
        <f t="shared" si="44"/>
        <v>0.96</v>
      </c>
      <c r="L172" s="62">
        <f t="shared" si="45"/>
        <v>0</v>
      </c>
      <c r="M172" s="62">
        <f t="shared" si="46"/>
        <v>100.8</v>
      </c>
      <c r="N172" s="62">
        <f t="shared" si="38"/>
        <v>0</v>
      </c>
    </row>
    <row r="173" spans="1:14" ht="11.25" customHeight="1">
      <c r="A173" s="211">
        <v>0</v>
      </c>
      <c r="B173" s="13" t="s">
        <v>645</v>
      </c>
      <c r="C173" s="212" t="s">
        <v>854</v>
      </c>
      <c r="D173" s="139" t="s">
        <v>855</v>
      </c>
      <c r="E173" s="140" t="s">
        <v>755</v>
      </c>
      <c r="F173" s="140">
        <v>1</v>
      </c>
      <c r="G173" s="140">
        <v>500</v>
      </c>
      <c r="H173" s="141">
        <v>1.464</v>
      </c>
      <c r="I173" s="5">
        <f t="shared" si="43"/>
        <v>153.72</v>
      </c>
      <c r="J173" s="61"/>
      <c r="K173" s="62">
        <f t="shared" si="44"/>
        <v>1.464</v>
      </c>
      <c r="L173" s="62">
        <f t="shared" si="45"/>
        <v>0</v>
      </c>
      <c r="M173" s="62">
        <f t="shared" si="46"/>
        <v>153.72</v>
      </c>
      <c r="N173" s="62">
        <f t="shared" si="38"/>
        <v>0</v>
      </c>
    </row>
    <row r="174" spans="1:14" ht="11.25" customHeight="1" thickBot="1">
      <c r="A174" s="211">
        <v>0</v>
      </c>
      <c r="B174" s="13" t="s">
        <v>645</v>
      </c>
      <c r="C174" s="212" t="s">
        <v>856</v>
      </c>
      <c r="D174" s="139" t="s">
        <v>857</v>
      </c>
      <c r="E174" s="140" t="s">
        <v>755</v>
      </c>
      <c r="F174" s="140">
        <v>1</v>
      </c>
      <c r="G174" s="140">
        <v>500</v>
      </c>
      <c r="H174" s="141">
        <v>1.43</v>
      </c>
      <c r="I174" s="5">
        <f t="shared" si="43"/>
        <v>150.15</v>
      </c>
      <c r="J174" s="61"/>
      <c r="K174" s="62">
        <f t="shared" si="44"/>
        <v>1.43</v>
      </c>
      <c r="L174" s="62">
        <f t="shared" si="45"/>
        <v>0</v>
      </c>
      <c r="M174" s="62">
        <f t="shared" si="46"/>
        <v>150.15</v>
      </c>
      <c r="N174" s="62">
        <f t="shared" si="38"/>
        <v>0</v>
      </c>
    </row>
    <row r="175" spans="1:14" ht="11.25" customHeight="1" thickBot="1">
      <c r="A175" s="211"/>
      <c r="C175" s="387" t="s">
        <v>2003</v>
      </c>
      <c r="D175" s="387"/>
      <c r="E175" s="387"/>
      <c r="F175" s="387"/>
      <c r="G175" s="387"/>
      <c r="H175" s="388"/>
      <c r="I175" s="259"/>
      <c r="J175" s="61"/>
      <c r="K175" s="62"/>
      <c r="L175" s="62"/>
      <c r="M175" s="62"/>
      <c r="N175" s="62"/>
    </row>
    <row r="176" spans="1:14" ht="11.25" customHeight="1">
      <c r="A176" s="211">
        <v>0</v>
      </c>
      <c r="B176" s="13" t="s">
        <v>645</v>
      </c>
      <c r="C176" s="212" t="s">
        <v>2004</v>
      </c>
      <c r="D176" s="139" t="s">
        <v>2005</v>
      </c>
      <c r="E176" s="140" t="s">
        <v>755</v>
      </c>
      <c r="F176" s="140">
        <v>1</v>
      </c>
      <c r="G176" s="140">
        <v>500</v>
      </c>
      <c r="H176" s="141">
        <v>0.72</v>
      </c>
      <c r="I176" s="5">
        <f t="shared" ref="I176:I192" si="47">ROUND(H176*Курс_EUR,2)</f>
        <v>75.599999999999994</v>
      </c>
      <c r="J176" s="61"/>
      <c r="K176" s="62">
        <f>H176*(1-Скидка_3M_EUR)</f>
        <v>0.72</v>
      </c>
      <c r="L176" s="62">
        <f t="shared" ref="L176:L192" si="48">K176*J176</f>
        <v>0</v>
      </c>
      <c r="M176" s="62">
        <f t="shared" ref="M176:M192" si="49">I176*(1-Скидка_3M_EUR)</f>
        <v>75.599999999999994</v>
      </c>
      <c r="N176" s="62">
        <f t="shared" si="38"/>
        <v>0</v>
      </c>
    </row>
    <row r="177" spans="1:14" ht="11.25" customHeight="1">
      <c r="A177" s="211">
        <v>0</v>
      </c>
      <c r="B177" s="13" t="s">
        <v>645</v>
      </c>
      <c r="C177" s="212" t="s">
        <v>2006</v>
      </c>
      <c r="D177" s="139" t="s">
        <v>2007</v>
      </c>
      <c r="E177" s="140" t="s">
        <v>755</v>
      </c>
      <c r="F177" s="140">
        <v>1</v>
      </c>
      <c r="G177" s="140">
        <v>500</v>
      </c>
      <c r="H177" s="141">
        <v>0.7</v>
      </c>
      <c r="I177" s="5">
        <f t="shared" si="47"/>
        <v>73.5</v>
      </c>
      <c r="J177" s="61"/>
      <c r="K177" s="62">
        <f t="shared" ref="K177:K192" si="50">H177*(1-Скидка_3M_EUR)</f>
        <v>0.7</v>
      </c>
      <c r="L177" s="62">
        <f t="shared" si="48"/>
        <v>0</v>
      </c>
      <c r="M177" s="62">
        <f t="shared" si="49"/>
        <v>73.5</v>
      </c>
      <c r="N177" s="62">
        <f t="shared" si="38"/>
        <v>0</v>
      </c>
    </row>
    <row r="178" spans="1:14" ht="11.25" customHeight="1">
      <c r="A178" s="211">
        <v>0</v>
      </c>
      <c r="B178" s="13" t="s">
        <v>645</v>
      </c>
      <c r="C178" s="212" t="s">
        <v>2008</v>
      </c>
      <c r="D178" s="139" t="s">
        <v>2009</v>
      </c>
      <c r="E178" s="140" t="s">
        <v>755</v>
      </c>
      <c r="F178" s="140">
        <v>1</v>
      </c>
      <c r="G178" s="140">
        <v>500</v>
      </c>
      <c r="H178" s="141">
        <v>0.7</v>
      </c>
      <c r="I178" s="5">
        <f t="shared" si="47"/>
        <v>73.5</v>
      </c>
      <c r="J178" s="61"/>
      <c r="K178" s="62">
        <f t="shared" si="50"/>
        <v>0.7</v>
      </c>
      <c r="L178" s="62">
        <f t="shared" si="48"/>
        <v>0</v>
      </c>
      <c r="M178" s="62">
        <f t="shared" si="49"/>
        <v>73.5</v>
      </c>
      <c r="N178" s="62">
        <f t="shared" si="38"/>
        <v>0</v>
      </c>
    </row>
    <row r="179" spans="1:14" ht="11.25" customHeight="1">
      <c r="A179" s="211">
        <v>0</v>
      </c>
      <c r="B179" s="13" t="s">
        <v>645</v>
      </c>
      <c r="C179" s="212" t="s">
        <v>2010</v>
      </c>
      <c r="D179" s="139" t="s">
        <v>2011</v>
      </c>
      <c r="E179" s="140" t="s">
        <v>755</v>
      </c>
      <c r="F179" s="140">
        <v>1</v>
      </c>
      <c r="G179" s="140">
        <v>500</v>
      </c>
      <c r="H179" s="141">
        <v>0.7</v>
      </c>
      <c r="I179" s="5">
        <f t="shared" si="47"/>
        <v>73.5</v>
      </c>
      <c r="J179" s="61"/>
      <c r="K179" s="62">
        <f t="shared" si="50"/>
        <v>0.7</v>
      </c>
      <c r="L179" s="62">
        <f t="shared" si="48"/>
        <v>0</v>
      </c>
      <c r="M179" s="62">
        <f t="shared" si="49"/>
        <v>73.5</v>
      </c>
      <c r="N179" s="62">
        <f t="shared" si="38"/>
        <v>0</v>
      </c>
    </row>
    <row r="180" spans="1:14" ht="11.25" customHeight="1">
      <c r="A180" s="211">
        <v>0</v>
      </c>
      <c r="B180" s="13" t="s">
        <v>645</v>
      </c>
      <c r="C180" s="212" t="s">
        <v>2012</v>
      </c>
      <c r="D180" s="139" t="s">
        <v>2013</v>
      </c>
      <c r="E180" s="140" t="s">
        <v>755</v>
      </c>
      <c r="F180" s="140">
        <v>1</v>
      </c>
      <c r="G180" s="140">
        <v>500</v>
      </c>
      <c r="H180" s="141">
        <v>0.7</v>
      </c>
      <c r="I180" s="5">
        <f t="shared" si="47"/>
        <v>73.5</v>
      </c>
      <c r="J180" s="61"/>
      <c r="K180" s="62">
        <f t="shared" si="50"/>
        <v>0.7</v>
      </c>
      <c r="L180" s="62">
        <f t="shared" si="48"/>
        <v>0</v>
      </c>
      <c r="M180" s="62">
        <f t="shared" si="49"/>
        <v>73.5</v>
      </c>
      <c r="N180" s="62">
        <f t="shared" si="38"/>
        <v>0</v>
      </c>
    </row>
    <row r="181" spans="1:14" ht="11.25" customHeight="1">
      <c r="A181" s="211">
        <v>0</v>
      </c>
      <c r="B181" s="13" t="s">
        <v>645</v>
      </c>
      <c r="C181" s="212" t="s">
        <v>2014</v>
      </c>
      <c r="D181" s="139" t="s">
        <v>2015</v>
      </c>
      <c r="E181" s="140" t="s">
        <v>755</v>
      </c>
      <c r="F181" s="140">
        <v>1</v>
      </c>
      <c r="G181" s="140">
        <v>500</v>
      </c>
      <c r="H181" s="141">
        <v>0.7</v>
      </c>
      <c r="I181" s="5">
        <f t="shared" si="47"/>
        <v>73.5</v>
      </c>
      <c r="J181" s="61"/>
      <c r="K181" s="62">
        <f t="shared" si="50"/>
        <v>0.7</v>
      </c>
      <c r="L181" s="62">
        <f t="shared" si="48"/>
        <v>0</v>
      </c>
      <c r="M181" s="62">
        <f t="shared" si="49"/>
        <v>73.5</v>
      </c>
      <c r="N181" s="62">
        <f t="shared" si="38"/>
        <v>0</v>
      </c>
    </row>
    <row r="182" spans="1:14" ht="11.25" customHeight="1">
      <c r="A182" s="211">
        <v>0</v>
      </c>
      <c r="B182" s="13" t="s">
        <v>645</v>
      </c>
      <c r="C182" s="212" t="s">
        <v>2016</v>
      </c>
      <c r="D182" s="139" t="s">
        <v>2017</v>
      </c>
      <c r="E182" s="140" t="s">
        <v>755</v>
      </c>
      <c r="F182" s="140">
        <v>1</v>
      </c>
      <c r="G182" s="140">
        <v>500</v>
      </c>
      <c r="H182" s="141">
        <v>0.7</v>
      </c>
      <c r="I182" s="5">
        <f t="shared" si="47"/>
        <v>73.5</v>
      </c>
      <c r="J182" s="61"/>
      <c r="K182" s="62">
        <f t="shared" si="50"/>
        <v>0.7</v>
      </c>
      <c r="L182" s="62">
        <f t="shared" si="48"/>
        <v>0</v>
      </c>
      <c r="M182" s="62">
        <f t="shared" si="49"/>
        <v>73.5</v>
      </c>
      <c r="N182" s="62">
        <f t="shared" si="38"/>
        <v>0</v>
      </c>
    </row>
    <row r="183" spans="1:14" ht="11.25" customHeight="1">
      <c r="A183" s="211">
        <v>0</v>
      </c>
      <c r="B183" s="13" t="s">
        <v>645</v>
      </c>
      <c r="C183" s="212" t="s">
        <v>2018</v>
      </c>
      <c r="D183" s="139" t="s">
        <v>2019</v>
      </c>
      <c r="E183" s="140" t="s">
        <v>755</v>
      </c>
      <c r="F183" s="140">
        <v>1</v>
      </c>
      <c r="G183" s="140">
        <v>500</v>
      </c>
      <c r="H183" s="141">
        <v>0.7</v>
      </c>
      <c r="I183" s="5">
        <f t="shared" si="47"/>
        <v>73.5</v>
      </c>
      <c r="J183" s="61"/>
      <c r="K183" s="62">
        <f t="shared" si="50"/>
        <v>0.7</v>
      </c>
      <c r="L183" s="62">
        <f t="shared" si="48"/>
        <v>0</v>
      </c>
      <c r="M183" s="62">
        <f t="shared" si="49"/>
        <v>73.5</v>
      </c>
      <c r="N183" s="62">
        <f t="shared" si="38"/>
        <v>0</v>
      </c>
    </row>
    <row r="184" spans="1:14" ht="11.25" customHeight="1">
      <c r="A184" s="211">
        <v>0</v>
      </c>
      <c r="B184" s="13" t="s">
        <v>645</v>
      </c>
      <c r="C184" s="212" t="s">
        <v>2020</v>
      </c>
      <c r="D184" s="139" t="s">
        <v>2021</v>
      </c>
      <c r="E184" s="140" t="s">
        <v>755</v>
      </c>
      <c r="F184" s="140">
        <v>1</v>
      </c>
      <c r="G184" s="140">
        <v>500</v>
      </c>
      <c r="H184" s="141">
        <v>0.7</v>
      </c>
      <c r="I184" s="5">
        <f t="shared" si="47"/>
        <v>73.5</v>
      </c>
      <c r="J184" s="61"/>
      <c r="K184" s="62">
        <f t="shared" si="50"/>
        <v>0.7</v>
      </c>
      <c r="L184" s="62">
        <f t="shared" si="48"/>
        <v>0</v>
      </c>
      <c r="M184" s="62">
        <f t="shared" si="49"/>
        <v>73.5</v>
      </c>
      <c r="N184" s="62">
        <f t="shared" si="38"/>
        <v>0</v>
      </c>
    </row>
    <row r="185" spans="1:14" ht="11.25" customHeight="1">
      <c r="A185" s="211">
        <v>0</v>
      </c>
      <c r="B185" s="13" t="s">
        <v>645</v>
      </c>
      <c r="C185" s="212" t="s">
        <v>2022</v>
      </c>
      <c r="D185" s="139" t="s">
        <v>2023</v>
      </c>
      <c r="E185" s="140" t="s">
        <v>755</v>
      </c>
      <c r="F185" s="140">
        <v>1</v>
      </c>
      <c r="G185" s="140">
        <v>500</v>
      </c>
      <c r="H185" s="141">
        <v>0.7</v>
      </c>
      <c r="I185" s="5">
        <f t="shared" si="47"/>
        <v>73.5</v>
      </c>
      <c r="J185" s="61"/>
      <c r="K185" s="62">
        <f t="shared" si="50"/>
        <v>0.7</v>
      </c>
      <c r="L185" s="62">
        <f t="shared" si="48"/>
        <v>0</v>
      </c>
      <c r="M185" s="62">
        <f t="shared" si="49"/>
        <v>73.5</v>
      </c>
      <c r="N185" s="62">
        <f t="shared" si="38"/>
        <v>0</v>
      </c>
    </row>
    <row r="186" spans="1:14" ht="11.25" customHeight="1">
      <c r="A186" s="211">
        <v>0</v>
      </c>
      <c r="B186" s="13" t="s">
        <v>645</v>
      </c>
      <c r="C186" s="212" t="s">
        <v>2024</v>
      </c>
      <c r="D186" s="139" t="s">
        <v>2025</v>
      </c>
      <c r="E186" s="140" t="s">
        <v>755</v>
      </c>
      <c r="F186" s="140">
        <v>1</v>
      </c>
      <c r="G186" s="140">
        <v>500</v>
      </c>
      <c r="H186" s="141">
        <v>0.7</v>
      </c>
      <c r="I186" s="5">
        <f t="shared" si="47"/>
        <v>73.5</v>
      </c>
      <c r="J186" s="61"/>
      <c r="K186" s="62">
        <f t="shared" si="50"/>
        <v>0.7</v>
      </c>
      <c r="L186" s="62">
        <f t="shared" si="48"/>
        <v>0</v>
      </c>
      <c r="M186" s="62">
        <f t="shared" si="49"/>
        <v>73.5</v>
      </c>
      <c r="N186" s="62">
        <f t="shared" si="38"/>
        <v>0</v>
      </c>
    </row>
    <row r="187" spans="1:14" ht="11.25" customHeight="1">
      <c r="A187" s="211">
        <v>0</v>
      </c>
      <c r="B187" s="13" t="s">
        <v>645</v>
      </c>
      <c r="C187" s="212" t="s">
        <v>2026</v>
      </c>
      <c r="D187" s="139" t="s">
        <v>2027</v>
      </c>
      <c r="E187" s="140" t="s">
        <v>755</v>
      </c>
      <c r="F187" s="140">
        <v>1</v>
      </c>
      <c r="G187" s="140">
        <v>500</v>
      </c>
      <c r="H187" s="141">
        <v>0.7</v>
      </c>
      <c r="I187" s="5">
        <f t="shared" si="47"/>
        <v>73.5</v>
      </c>
      <c r="J187" s="61"/>
      <c r="K187" s="62">
        <f t="shared" si="50"/>
        <v>0.7</v>
      </c>
      <c r="L187" s="62">
        <f t="shared" si="48"/>
        <v>0</v>
      </c>
      <c r="M187" s="62">
        <f t="shared" si="49"/>
        <v>73.5</v>
      </c>
      <c r="N187" s="62">
        <f t="shared" si="38"/>
        <v>0</v>
      </c>
    </row>
    <row r="188" spans="1:14" ht="11.25" customHeight="1">
      <c r="A188" s="211">
        <v>0</v>
      </c>
      <c r="B188" s="13" t="s">
        <v>645</v>
      </c>
      <c r="C188" s="212" t="s">
        <v>2028</v>
      </c>
      <c r="D188" s="139" t="s">
        <v>2029</v>
      </c>
      <c r="E188" s="140" t="s">
        <v>755</v>
      </c>
      <c r="F188" s="140">
        <v>1</v>
      </c>
      <c r="G188" s="140">
        <v>500</v>
      </c>
      <c r="H188" s="141">
        <v>0.7</v>
      </c>
      <c r="I188" s="5">
        <f t="shared" si="47"/>
        <v>73.5</v>
      </c>
      <c r="J188" s="61"/>
      <c r="K188" s="62">
        <f t="shared" si="50"/>
        <v>0.7</v>
      </c>
      <c r="L188" s="62">
        <f t="shared" si="48"/>
        <v>0</v>
      </c>
      <c r="M188" s="62">
        <f t="shared" si="49"/>
        <v>73.5</v>
      </c>
      <c r="N188" s="62">
        <f t="shared" si="38"/>
        <v>0</v>
      </c>
    </row>
    <row r="189" spans="1:14" ht="11.25" customHeight="1">
      <c r="A189" s="211">
        <v>0</v>
      </c>
      <c r="B189" s="13" t="s">
        <v>645</v>
      </c>
      <c r="C189" s="212" t="s">
        <v>2030</v>
      </c>
      <c r="D189" s="139" t="s">
        <v>2031</v>
      </c>
      <c r="E189" s="140" t="s">
        <v>755</v>
      </c>
      <c r="F189" s="140">
        <v>1</v>
      </c>
      <c r="G189" s="140">
        <v>500</v>
      </c>
      <c r="H189" s="141">
        <v>0.82</v>
      </c>
      <c r="I189" s="5">
        <f t="shared" si="47"/>
        <v>86.1</v>
      </c>
      <c r="J189" s="61"/>
      <c r="K189" s="62">
        <f t="shared" si="50"/>
        <v>0.82</v>
      </c>
      <c r="L189" s="62">
        <f t="shared" si="48"/>
        <v>0</v>
      </c>
      <c r="M189" s="62">
        <f t="shared" si="49"/>
        <v>86.1</v>
      </c>
      <c r="N189" s="62">
        <f t="shared" si="38"/>
        <v>0</v>
      </c>
    </row>
    <row r="190" spans="1:14" ht="11.25" customHeight="1">
      <c r="A190" s="211">
        <v>0</v>
      </c>
      <c r="B190" s="13" t="s">
        <v>645</v>
      </c>
      <c r="C190" s="212" t="s">
        <v>2032</v>
      </c>
      <c r="D190" s="139" t="s">
        <v>2033</v>
      </c>
      <c r="E190" s="140" t="s">
        <v>755</v>
      </c>
      <c r="F190" s="140">
        <v>1</v>
      </c>
      <c r="G190" s="140">
        <v>500</v>
      </c>
      <c r="H190" s="141">
        <v>0.82</v>
      </c>
      <c r="I190" s="5">
        <f t="shared" si="47"/>
        <v>86.1</v>
      </c>
      <c r="J190" s="61"/>
      <c r="K190" s="62">
        <f t="shared" si="50"/>
        <v>0.82</v>
      </c>
      <c r="L190" s="62">
        <f t="shared" si="48"/>
        <v>0</v>
      </c>
      <c r="M190" s="62">
        <f t="shared" si="49"/>
        <v>86.1</v>
      </c>
      <c r="N190" s="62">
        <f t="shared" si="38"/>
        <v>0</v>
      </c>
    </row>
    <row r="191" spans="1:14" ht="11.25" customHeight="1">
      <c r="A191" s="211">
        <v>0</v>
      </c>
      <c r="B191" s="13" t="s">
        <v>645</v>
      </c>
      <c r="C191" s="212" t="s">
        <v>2034</v>
      </c>
      <c r="D191" s="139" t="s">
        <v>2035</v>
      </c>
      <c r="E191" s="140" t="s">
        <v>755</v>
      </c>
      <c r="F191" s="140">
        <v>1</v>
      </c>
      <c r="G191" s="140">
        <v>500</v>
      </c>
      <c r="H191" s="141">
        <v>0.82</v>
      </c>
      <c r="I191" s="5">
        <f t="shared" si="47"/>
        <v>86.1</v>
      </c>
      <c r="J191" s="61"/>
      <c r="K191" s="62">
        <f t="shared" si="50"/>
        <v>0.82</v>
      </c>
      <c r="L191" s="62">
        <f t="shared" si="48"/>
        <v>0</v>
      </c>
      <c r="M191" s="62">
        <f t="shared" si="49"/>
        <v>86.1</v>
      </c>
      <c r="N191" s="62">
        <f t="shared" si="38"/>
        <v>0</v>
      </c>
    </row>
    <row r="192" spans="1:14" ht="11.25" customHeight="1" thickBot="1">
      <c r="A192" s="211">
        <v>0</v>
      </c>
      <c r="B192" s="13" t="s">
        <v>645</v>
      </c>
      <c r="C192" s="212" t="s">
        <v>2036</v>
      </c>
      <c r="D192" s="139" t="s">
        <v>2037</v>
      </c>
      <c r="E192" s="140" t="s">
        <v>755</v>
      </c>
      <c r="F192" s="140">
        <v>1</v>
      </c>
      <c r="G192" s="140">
        <v>500</v>
      </c>
      <c r="H192" s="141">
        <v>0.82</v>
      </c>
      <c r="I192" s="5">
        <f t="shared" si="47"/>
        <v>86.1</v>
      </c>
      <c r="J192" s="61"/>
      <c r="K192" s="62">
        <f t="shared" si="50"/>
        <v>0.82</v>
      </c>
      <c r="L192" s="62">
        <f t="shared" si="48"/>
        <v>0</v>
      </c>
      <c r="M192" s="62">
        <f t="shared" si="49"/>
        <v>86.1</v>
      </c>
      <c r="N192" s="62">
        <f t="shared" si="38"/>
        <v>0</v>
      </c>
    </row>
    <row r="193" spans="1:14" ht="11.25" customHeight="1" thickBot="1">
      <c r="A193" s="211"/>
      <c r="C193" s="387" t="s">
        <v>858</v>
      </c>
      <c r="D193" s="387"/>
      <c r="E193" s="387"/>
      <c r="F193" s="387"/>
      <c r="G193" s="387"/>
      <c r="H193" s="388"/>
      <c r="I193" s="259"/>
      <c r="J193" s="61"/>
      <c r="K193" s="62"/>
      <c r="L193" s="62"/>
      <c r="M193" s="62"/>
      <c r="N193" s="62"/>
    </row>
    <row r="194" spans="1:14" ht="11.25" customHeight="1">
      <c r="A194" s="211"/>
      <c r="B194" s="13" t="s">
        <v>646</v>
      </c>
      <c r="C194" s="212" t="s">
        <v>859</v>
      </c>
      <c r="D194" s="139" t="s">
        <v>860</v>
      </c>
      <c r="E194" s="140" t="s">
        <v>700</v>
      </c>
      <c r="F194" s="140">
        <v>1</v>
      </c>
      <c r="G194" s="140">
        <v>10</v>
      </c>
      <c r="H194" s="141">
        <v>22.992000000000001</v>
      </c>
      <c r="I194" s="5">
        <f>ROUND(H194*Курс_EUR,2)</f>
        <v>2414.16</v>
      </c>
      <c r="J194" s="61"/>
      <c r="K194" s="62">
        <f t="shared" ref="K194:K205" si="51">H194*(1-Скидка_3M_EUR)</f>
        <v>22.992000000000001</v>
      </c>
      <c r="L194" s="62">
        <f>K194*J194</f>
        <v>0</v>
      </c>
      <c r="M194" s="62">
        <f>I194*(1-Скидка_3M_EUR)</f>
        <v>2414.16</v>
      </c>
      <c r="N194" s="62">
        <f t="shared" si="38"/>
        <v>0</v>
      </c>
    </row>
    <row r="195" spans="1:14" ht="11.25" customHeight="1">
      <c r="A195" s="211">
        <v>0</v>
      </c>
      <c r="B195" s="13" t="s">
        <v>652</v>
      </c>
      <c r="C195" s="212" t="s">
        <v>861</v>
      </c>
      <c r="D195" s="139" t="s">
        <v>862</v>
      </c>
      <c r="E195" s="140" t="s">
        <v>700</v>
      </c>
      <c r="F195" s="140">
        <v>1</v>
      </c>
      <c r="G195" s="140">
        <v>6</v>
      </c>
      <c r="H195" s="141">
        <v>10.39</v>
      </c>
      <c r="I195" s="5">
        <f>ROUND(H195*Курс_EUR,2)</f>
        <v>1090.95</v>
      </c>
      <c r="J195" s="61"/>
      <c r="K195" s="62">
        <f t="shared" si="51"/>
        <v>10.39</v>
      </c>
      <c r="L195" s="62">
        <f>K195*J195</f>
        <v>0</v>
      </c>
      <c r="M195" s="62">
        <f>I195*(1-Скидка_3M_EUR)</f>
        <v>1090.95</v>
      </c>
      <c r="N195" s="62">
        <f t="shared" si="38"/>
        <v>0</v>
      </c>
    </row>
    <row r="196" spans="1:14" ht="11.25" customHeight="1">
      <c r="A196" s="211">
        <v>0</v>
      </c>
      <c r="B196" s="13" t="s">
        <v>646</v>
      </c>
      <c r="C196" s="212" t="s">
        <v>863</v>
      </c>
      <c r="D196" s="139" t="s">
        <v>864</v>
      </c>
      <c r="E196" s="140" t="s">
        <v>700</v>
      </c>
      <c r="F196" s="140">
        <v>1</v>
      </c>
      <c r="G196" s="140">
        <v>5</v>
      </c>
      <c r="H196" s="141">
        <v>28.21</v>
      </c>
      <c r="I196" s="5">
        <f>ROUND(H196*Курс_EUR,2)</f>
        <v>2962.05</v>
      </c>
      <c r="J196" s="61"/>
      <c r="K196" s="62">
        <f t="shared" si="51"/>
        <v>28.21</v>
      </c>
      <c r="L196" s="62">
        <f>K196*J196</f>
        <v>0</v>
      </c>
      <c r="M196" s="62">
        <f>I196*(1-Скидка_3M_EUR)</f>
        <v>2962.05</v>
      </c>
      <c r="N196" s="62">
        <f t="shared" si="38"/>
        <v>0</v>
      </c>
    </row>
    <row r="197" spans="1:14" ht="11.25" customHeight="1">
      <c r="A197" s="211">
        <v>0</v>
      </c>
      <c r="B197" s="13" t="s">
        <v>646</v>
      </c>
      <c r="C197" s="212" t="s">
        <v>865</v>
      </c>
      <c r="D197" s="139" t="s">
        <v>866</v>
      </c>
      <c r="E197" s="140" t="s">
        <v>700</v>
      </c>
      <c r="F197" s="140">
        <v>50</v>
      </c>
      <c r="G197" s="140">
        <v>1</v>
      </c>
      <c r="H197" s="141">
        <v>3.97</v>
      </c>
      <c r="I197" s="5">
        <f>ROUND(H197*Курс_EUR,2)</f>
        <v>416.85</v>
      </c>
      <c r="J197" s="61"/>
      <c r="K197" s="62">
        <f t="shared" si="51"/>
        <v>3.97</v>
      </c>
      <c r="L197" s="62">
        <f>K197*J197</f>
        <v>0</v>
      </c>
      <c r="M197" s="62">
        <f>I197*(1-Скидка_3M_EUR)</f>
        <v>416.85</v>
      </c>
      <c r="N197" s="62">
        <f t="shared" si="38"/>
        <v>0</v>
      </c>
    </row>
    <row r="198" spans="1:14" ht="11.25" customHeight="1" thickBot="1">
      <c r="A198" s="211">
        <v>0</v>
      </c>
      <c r="B198" s="13" t="s">
        <v>646</v>
      </c>
      <c r="C198" s="212" t="s">
        <v>867</v>
      </c>
      <c r="D198" s="139" t="s">
        <v>868</v>
      </c>
      <c r="E198" s="140" t="s">
        <v>700</v>
      </c>
      <c r="F198" s="140">
        <v>1</v>
      </c>
      <c r="G198" s="140">
        <v>50</v>
      </c>
      <c r="H198" s="141">
        <v>6.01</v>
      </c>
      <c r="I198" s="5">
        <f>ROUND(H198*Курс_EUR,2)</f>
        <v>631.04999999999995</v>
      </c>
      <c r="J198" s="61"/>
      <c r="K198" s="62">
        <f t="shared" si="51"/>
        <v>6.01</v>
      </c>
      <c r="L198" s="62">
        <f>K198*J198</f>
        <v>0</v>
      </c>
      <c r="M198" s="62">
        <f>I198*(1-Скидка_3M_EUR)</f>
        <v>631.04999999999995</v>
      </c>
      <c r="N198" s="62">
        <f t="shared" si="38"/>
        <v>0</v>
      </c>
    </row>
    <row r="199" spans="1:14" ht="11.25" customHeight="1" thickBot="1">
      <c r="A199" s="211"/>
      <c r="C199" s="387" t="s">
        <v>2691</v>
      </c>
      <c r="D199" s="387"/>
      <c r="E199" s="387"/>
      <c r="F199" s="387"/>
      <c r="G199" s="387"/>
      <c r="H199" s="388"/>
      <c r="I199" s="259"/>
      <c r="J199" s="61"/>
      <c r="K199" s="62"/>
      <c r="L199" s="62"/>
      <c r="M199" s="62"/>
      <c r="N199" s="62"/>
    </row>
    <row r="200" spans="1:14" ht="11.25" customHeight="1">
      <c r="A200" s="211">
        <v>0</v>
      </c>
      <c r="B200" s="13" t="s">
        <v>646</v>
      </c>
      <c r="C200" s="212" t="s">
        <v>2718</v>
      </c>
      <c r="D200" s="139" t="s">
        <v>2719</v>
      </c>
      <c r="E200" s="140" t="s">
        <v>700</v>
      </c>
      <c r="F200" s="140">
        <v>1</v>
      </c>
      <c r="G200" s="140">
        <v>50</v>
      </c>
      <c r="H200" s="141">
        <v>3.12</v>
      </c>
      <c r="I200" s="5">
        <f t="shared" ref="I200:I205" si="52">ROUND(H200*Курс_EUR,2)</f>
        <v>327.60000000000002</v>
      </c>
      <c r="J200" s="61"/>
      <c r="K200" s="62">
        <f t="shared" si="51"/>
        <v>3.12</v>
      </c>
      <c r="L200" s="62">
        <f t="shared" ref="L200:L205" si="53">K200*J200</f>
        <v>0</v>
      </c>
      <c r="M200" s="62">
        <f t="shared" ref="M200:M205" si="54">I200*(1-Скидка_3M_EUR)</f>
        <v>327.60000000000002</v>
      </c>
      <c r="N200" s="62">
        <f t="shared" si="38"/>
        <v>0</v>
      </c>
    </row>
    <row r="201" spans="1:14" ht="11.25" customHeight="1">
      <c r="A201" s="211">
        <v>0</v>
      </c>
      <c r="B201" s="13" t="s">
        <v>646</v>
      </c>
      <c r="C201" s="212">
        <v>33445</v>
      </c>
      <c r="D201" s="139" t="s">
        <v>2720</v>
      </c>
      <c r="E201" s="140" t="s">
        <v>700</v>
      </c>
      <c r="F201" s="140">
        <v>1</v>
      </c>
      <c r="G201" s="140">
        <v>50</v>
      </c>
      <c r="H201" s="141">
        <v>3.12</v>
      </c>
      <c r="I201" s="5">
        <f t="shared" si="52"/>
        <v>327.60000000000002</v>
      </c>
      <c r="J201" s="61"/>
      <c r="K201" s="62">
        <f t="shared" si="51"/>
        <v>3.12</v>
      </c>
      <c r="L201" s="62">
        <f t="shared" si="53"/>
        <v>0</v>
      </c>
      <c r="M201" s="62">
        <f t="shared" si="54"/>
        <v>327.60000000000002</v>
      </c>
      <c r="N201" s="62">
        <f t="shared" ref="N201:N264" si="55">J201*M201</f>
        <v>0</v>
      </c>
    </row>
    <row r="202" spans="1:14" ht="11.25" customHeight="1">
      <c r="A202" s="211">
        <v>0</v>
      </c>
      <c r="B202" s="13" t="s">
        <v>646</v>
      </c>
      <c r="C202" s="212">
        <v>33446</v>
      </c>
      <c r="D202" s="139" t="s">
        <v>2721</v>
      </c>
      <c r="E202" s="140" t="s">
        <v>700</v>
      </c>
      <c r="F202" s="140">
        <v>1</v>
      </c>
      <c r="G202" s="140">
        <v>50</v>
      </c>
      <c r="H202" s="141">
        <v>3.12</v>
      </c>
      <c r="I202" s="5">
        <f t="shared" si="52"/>
        <v>327.60000000000002</v>
      </c>
      <c r="J202" s="61"/>
      <c r="K202" s="62">
        <f t="shared" si="51"/>
        <v>3.12</v>
      </c>
      <c r="L202" s="62">
        <f t="shared" si="53"/>
        <v>0</v>
      </c>
      <c r="M202" s="62">
        <f t="shared" si="54"/>
        <v>327.60000000000002</v>
      </c>
      <c r="N202" s="62">
        <f t="shared" si="55"/>
        <v>0</v>
      </c>
    </row>
    <row r="203" spans="1:14" ht="11.25" customHeight="1">
      <c r="A203" s="211">
        <v>0</v>
      </c>
      <c r="B203" s="13" t="s">
        <v>646</v>
      </c>
      <c r="C203" s="212">
        <v>33437</v>
      </c>
      <c r="D203" s="139" t="s">
        <v>2722</v>
      </c>
      <c r="E203" s="140" t="s">
        <v>700</v>
      </c>
      <c r="F203" s="140">
        <v>1</v>
      </c>
      <c r="G203" s="140">
        <v>50</v>
      </c>
      <c r="H203" s="141">
        <v>2.15</v>
      </c>
      <c r="I203" s="5">
        <f t="shared" si="52"/>
        <v>225.75</v>
      </c>
      <c r="J203" s="61"/>
      <c r="K203" s="62">
        <f t="shared" si="51"/>
        <v>2.15</v>
      </c>
      <c r="L203" s="62">
        <f t="shared" si="53"/>
        <v>0</v>
      </c>
      <c r="M203" s="62">
        <f t="shared" si="54"/>
        <v>225.75</v>
      </c>
      <c r="N203" s="62">
        <f t="shared" si="55"/>
        <v>0</v>
      </c>
    </row>
    <row r="204" spans="1:14" ht="11.25" customHeight="1">
      <c r="A204" s="211">
        <v>0</v>
      </c>
      <c r="B204" s="13" t="s">
        <v>646</v>
      </c>
      <c r="C204" s="212">
        <v>33439</v>
      </c>
      <c r="D204" s="139" t="s">
        <v>2723</v>
      </c>
      <c r="E204" s="140" t="s">
        <v>700</v>
      </c>
      <c r="F204" s="140">
        <v>1</v>
      </c>
      <c r="G204" s="140">
        <v>50</v>
      </c>
      <c r="H204" s="141">
        <v>2.15</v>
      </c>
      <c r="I204" s="5">
        <f t="shared" si="52"/>
        <v>225.75</v>
      </c>
      <c r="J204" s="61"/>
      <c r="K204" s="62">
        <f t="shared" si="51"/>
        <v>2.15</v>
      </c>
      <c r="L204" s="62">
        <f t="shared" si="53"/>
        <v>0</v>
      </c>
      <c r="M204" s="62">
        <f t="shared" si="54"/>
        <v>225.75</v>
      </c>
      <c r="N204" s="62">
        <f t="shared" si="55"/>
        <v>0</v>
      </c>
    </row>
    <row r="205" spans="1:14" ht="11.25" customHeight="1" thickBot="1">
      <c r="A205" s="211">
        <v>0</v>
      </c>
      <c r="B205" s="13" t="s">
        <v>646</v>
      </c>
      <c r="C205" s="212">
        <v>33440</v>
      </c>
      <c r="D205" s="139" t="s">
        <v>2724</v>
      </c>
      <c r="E205" s="140" t="s">
        <v>700</v>
      </c>
      <c r="F205" s="140">
        <v>1</v>
      </c>
      <c r="G205" s="140">
        <v>50</v>
      </c>
      <c r="H205" s="141">
        <v>2.09</v>
      </c>
      <c r="I205" s="5">
        <f t="shared" si="52"/>
        <v>219.45</v>
      </c>
      <c r="J205" s="61"/>
      <c r="K205" s="62">
        <f t="shared" si="51"/>
        <v>2.09</v>
      </c>
      <c r="L205" s="62">
        <f t="shared" si="53"/>
        <v>0</v>
      </c>
      <c r="M205" s="62">
        <f t="shared" si="54"/>
        <v>219.45</v>
      </c>
      <c r="N205" s="62">
        <f t="shared" si="55"/>
        <v>0</v>
      </c>
    </row>
    <row r="206" spans="1:14" ht="11.25" customHeight="1" thickBot="1">
      <c r="A206" s="211"/>
      <c r="C206" s="387" t="s">
        <v>869</v>
      </c>
      <c r="D206" s="387"/>
      <c r="E206" s="387"/>
      <c r="F206" s="387"/>
      <c r="G206" s="387"/>
      <c r="H206" s="388"/>
      <c r="I206" s="259"/>
      <c r="J206" s="61"/>
      <c r="K206" s="62"/>
      <c r="L206" s="62"/>
      <c r="M206" s="62"/>
      <c r="N206" s="62"/>
    </row>
    <row r="207" spans="1:14" ht="11.25" customHeight="1" thickBot="1">
      <c r="A207" s="211"/>
      <c r="C207" s="387" t="s">
        <v>870</v>
      </c>
      <c r="D207" s="387"/>
      <c r="E207" s="387"/>
      <c r="F207" s="387"/>
      <c r="G207" s="387"/>
      <c r="H207" s="388"/>
      <c r="I207" s="259"/>
      <c r="J207" s="61"/>
      <c r="K207" s="62"/>
      <c r="L207" s="62"/>
      <c r="M207" s="62"/>
      <c r="N207" s="62"/>
    </row>
    <row r="208" spans="1:14" ht="11.25" customHeight="1" thickBot="1">
      <c r="A208" s="211">
        <v>0</v>
      </c>
      <c r="B208" s="13" t="s">
        <v>645</v>
      </c>
      <c r="C208" s="213" t="s">
        <v>871</v>
      </c>
      <c r="D208" s="142" t="s">
        <v>872</v>
      </c>
      <c r="E208" s="143" t="s">
        <v>694</v>
      </c>
      <c r="F208" s="143">
        <v>1</v>
      </c>
      <c r="G208" s="143">
        <v>100</v>
      </c>
      <c r="H208" s="144">
        <v>3.54</v>
      </c>
      <c r="I208" s="5">
        <f>ROUND(H208*Курс_EUR,2)</f>
        <v>371.7</v>
      </c>
      <c r="J208" s="61"/>
      <c r="K208" s="62">
        <f>H208*(1-Скидка_3M_EUR)</f>
        <v>3.54</v>
      </c>
      <c r="L208" s="62">
        <f>K208*J208</f>
        <v>0</v>
      </c>
      <c r="M208" s="62">
        <f>I208*(1-Скидка_3M_EUR)</f>
        <v>371.7</v>
      </c>
      <c r="N208" s="62">
        <f t="shared" si="55"/>
        <v>0</v>
      </c>
    </row>
    <row r="209" spans="1:14" ht="11.25" customHeight="1" thickBot="1">
      <c r="A209" s="211"/>
      <c r="C209" s="387" t="s">
        <v>653</v>
      </c>
      <c r="D209" s="387"/>
      <c r="E209" s="387"/>
      <c r="F209" s="387"/>
      <c r="G209" s="387"/>
      <c r="H209" s="388"/>
      <c r="I209" s="259"/>
      <c r="J209" s="61"/>
      <c r="K209" s="62"/>
      <c r="L209" s="62"/>
      <c r="M209" s="62"/>
      <c r="N209" s="62"/>
    </row>
    <row r="210" spans="1:14" ht="11.25" customHeight="1">
      <c r="A210" s="211">
        <v>0</v>
      </c>
      <c r="B210" s="13" t="s">
        <v>649</v>
      </c>
      <c r="C210" s="214" t="s">
        <v>873</v>
      </c>
      <c r="D210" s="145" t="s">
        <v>874</v>
      </c>
      <c r="E210" s="146" t="s">
        <v>755</v>
      </c>
      <c r="F210" s="146">
        <v>1</v>
      </c>
      <c r="G210" s="146">
        <v>25</v>
      </c>
      <c r="H210" s="147">
        <v>1.32</v>
      </c>
      <c r="I210" s="5">
        <f>ROUND(H210*Курс_EUR,2)</f>
        <v>138.6</v>
      </c>
      <c r="J210" s="61"/>
      <c r="K210" s="62">
        <f>H210*(1-Скидка_3M_EUR)</f>
        <v>1.32</v>
      </c>
      <c r="L210" s="62">
        <f>K210*J210</f>
        <v>0</v>
      </c>
      <c r="M210" s="62">
        <f>I210*(1-Скидка_3M_EUR)</f>
        <v>138.6</v>
      </c>
      <c r="N210" s="62">
        <f t="shared" si="55"/>
        <v>0</v>
      </c>
    </row>
    <row r="211" spans="1:14" ht="11.25" customHeight="1" thickBot="1">
      <c r="A211" s="211">
        <v>0</v>
      </c>
      <c r="B211" s="13" t="s">
        <v>649</v>
      </c>
      <c r="C211" s="213" t="s">
        <v>875</v>
      </c>
      <c r="D211" s="142" t="s">
        <v>876</v>
      </c>
      <c r="E211" s="143" t="s">
        <v>755</v>
      </c>
      <c r="F211" s="143">
        <v>1</v>
      </c>
      <c r="G211" s="143">
        <v>25</v>
      </c>
      <c r="H211" s="144">
        <v>1.32</v>
      </c>
      <c r="I211" s="5">
        <f>ROUND(H211*Курс_EUR,2)</f>
        <v>138.6</v>
      </c>
      <c r="J211" s="61"/>
      <c r="K211" s="62">
        <f>H211*(1-Скидка_3M_EUR)</f>
        <v>1.32</v>
      </c>
      <c r="L211" s="62">
        <f>K211*J211</f>
        <v>0</v>
      </c>
      <c r="M211" s="62">
        <f>I211*(1-Скидка_3M_EUR)</f>
        <v>138.6</v>
      </c>
      <c r="N211" s="62">
        <f t="shared" si="55"/>
        <v>0</v>
      </c>
    </row>
    <row r="212" spans="1:14" ht="11.25" customHeight="1" thickBot="1">
      <c r="A212" s="211"/>
      <c r="C212" s="387" t="s">
        <v>654</v>
      </c>
      <c r="D212" s="387"/>
      <c r="E212" s="387"/>
      <c r="F212" s="387"/>
      <c r="G212" s="387"/>
      <c r="H212" s="388"/>
      <c r="I212" s="259"/>
      <c r="J212" s="61"/>
      <c r="K212" s="62"/>
      <c r="L212" s="62"/>
      <c r="M212" s="62"/>
      <c r="N212" s="62"/>
    </row>
    <row r="213" spans="1:14" ht="11.25" customHeight="1">
      <c r="A213" s="211">
        <v>0</v>
      </c>
      <c r="B213" s="13" t="s">
        <v>649</v>
      </c>
      <c r="C213" s="214" t="s">
        <v>877</v>
      </c>
      <c r="D213" s="145" t="s">
        <v>878</v>
      </c>
      <c r="E213" s="146" t="s">
        <v>879</v>
      </c>
      <c r="F213" s="146">
        <v>1</v>
      </c>
      <c r="G213" s="146">
        <v>60</v>
      </c>
      <c r="H213" s="147">
        <v>1.87</v>
      </c>
      <c r="I213" s="5">
        <f t="shared" ref="I213:I226" si="56">ROUND(H213*Курс_EUR,2)</f>
        <v>196.35</v>
      </c>
      <c r="J213" s="61"/>
      <c r="K213" s="62">
        <f t="shared" ref="K213:K226" si="57">H213*(1-Скидка_3M_EUR)</f>
        <v>1.87</v>
      </c>
      <c r="L213" s="62">
        <f t="shared" ref="L213:L226" si="58">K213*J213</f>
        <v>0</v>
      </c>
      <c r="M213" s="62">
        <f t="shared" ref="M213:M226" si="59">I213*(1-Скидка_3M_EUR)</f>
        <v>196.35</v>
      </c>
      <c r="N213" s="62">
        <f t="shared" si="55"/>
        <v>0</v>
      </c>
    </row>
    <row r="214" spans="1:14" ht="11.25" customHeight="1">
      <c r="A214" s="211">
        <v>0</v>
      </c>
      <c r="B214" s="13" t="s">
        <v>649</v>
      </c>
      <c r="C214" s="212" t="s">
        <v>880</v>
      </c>
      <c r="D214" s="139" t="s">
        <v>881</v>
      </c>
      <c r="E214" s="140" t="s">
        <v>879</v>
      </c>
      <c r="F214" s="140">
        <v>1</v>
      </c>
      <c r="G214" s="140">
        <v>60</v>
      </c>
      <c r="H214" s="141">
        <v>1.87</v>
      </c>
      <c r="I214" s="5">
        <f t="shared" si="56"/>
        <v>196.35</v>
      </c>
      <c r="J214" s="61"/>
      <c r="K214" s="62">
        <f t="shared" si="57"/>
        <v>1.87</v>
      </c>
      <c r="L214" s="62">
        <f t="shared" si="58"/>
        <v>0</v>
      </c>
      <c r="M214" s="62">
        <f t="shared" si="59"/>
        <v>196.35</v>
      </c>
      <c r="N214" s="62">
        <f t="shared" si="55"/>
        <v>0</v>
      </c>
    </row>
    <row r="215" spans="1:14" ht="11.25" customHeight="1">
      <c r="A215" s="211">
        <v>0</v>
      </c>
      <c r="B215" s="13" t="s">
        <v>649</v>
      </c>
      <c r="C215" s="212" t="s">
        <v>882</v>
      </c>
      <c r="D215" s="139" t="s">
        <v>883</v>
      </c>
      <c r="E215" s="140" t="s">
        <v>884</v>
      </c>
      <c r="F215" s="140">
        <v>1</v>
      </c>
      <c r="G215" s="140">
        <v>40</v>
      </c>
      <c r="H215" s="141">
        <v>1.82</v>
      </c>
      <c r="I215" s="5">
        <f t="shared" si="56"/>
        <v>191.1</v>
      </c>
      <c r="J215" s="61"/>
      <c r="K215" s="62">
        <f t="shared" si="57"/>
        <v>1.82</v>
      </c>
      <c r="L215" s="62">
        <f t="shared" si="58"/>
        <v>0</v>
      </c>
      <c r="M215" s="62">
        <f t="shared" si="59"/>
        <v>191.1</v>
      </c>
      <c r="N215" s="62">
        <f t="shared" si="55"/>
        <v>0</v>
      </c>
    </row>
    <row r="216" spans="1:14" ht="11.25" customHeight="1">
      <c r="A216" s="211">
        <v>0</v>
      </c>
      <c r="B216" s="13" t="s">
        <v>649</v>
      </c>
      <c r="C216" s="212" t="s">
        <v>885</v>
      </c>
      <c r="D216" s="139" t="s">
        <v>886</v>
      </c>
      <c r="E216" s="140" t="s">
        <v>884</v>
      </c>
      <c r="F216" s="140">
        <v>1</v>
      </c>
      <c r="G216" s="140">
        <v>40</v>
      </c>
      <c r="H216" s="141">
        <v>1.93</v>
      </c>
      <c r="I216" s="5">
        <f t="shared" si="56"/>
        <v>202.65</v>
      </c>
      <c r="J216" s="61"/>
      <c r="K216" s="62">
        <f t="shared" si="57"/>
        <v>1.93</v>
      </c>
      <c r="L216" s="62">
        <f t="shared" si="58"/>
        <v>0</v>
      </c>
      <c r="M216" s="62">
        <f t="shared" si="59"/>
        <v>202.65</v>
      </c>
      <c r="N216" s="62">
        <f t="shared" si="55"/>
        <v>0</v>
      </c>
    </row>
    <row r="217" spans="1:14" ht="11.25" customHeight="1">
      <c r="A217" s="211">
        <v>0</v>
      </c>
      <c r="B217" s="13" t="s">
        <v>649</v>
      </c>
      <c r="C217" s="212" t="s">
        <v>887</v>
      </c>
      <c r="D217" s="139" t="s">
        <v>888</v>
      </c>
      <c r="E217" s="140" t="s">
        <v>889</v>
      </c>
      <c r="F217" s="140">
        <v>1</v>
      </c>
      <c r="G217" s="140">
        <v>36</v>
      </c>
      <c r="H217" s="141">
        <v>4.8719999999999999</v>
      </c>
      <c r="I217" s="5">
        <f t="shared" si="56"/>
        <v>511.56</v>
      </c>
      <c r="J217" s="61"/>
      <c r="K217" s="62">
        <f t="shared" si="57"/>
        <v>4.8719999999999999</v>
      </c>
      <c r="L217" s="62">
        <f t="shared" si="58"/>
        <v>0</v>
      </c>
      <c r="M217" s="62">
        <f t="shared" si="59"/>
        <v>511.56</v>
      </c>
      <c r="N217" s="62">
        <f t="shared" si="55"/>
        <v>0</v>
      </c>
    </row>
    <row r="218" spans="1:14" ht="11.25" customHeight="1">
      <c r="A218" s="211">
        <v>0</v>
      </c>
      <c r="B218" s="13" t="s">
        <v>649</v>
      </c>
      <c r="C218" s="212" t="s">
        <v>890</v>
      </c>
      <c r="D218" s="139" t="s">
        <v>891</v>
      </c>
      <c r="E218" s="140" t="s">
        <v>889</v>
      </c>
      <c r="F218" s="140">
        <v>1</v>
      </c>
      <c r="G218" s="140">
        <v>36</v>
      </c>
      <c r="H218" s="141">
        <v>4.8719999999999999</v>
      </c>
      <c r="I218" s="5">
        <f t="shared" si="56"/>
        <v>511.56</v>
      </c>
      <c r="J218" s="61"/>
      <c r="K218" s="62">
        <f t="shared" si="57"/>
        <v>4.8719999999999999</v>
      </c>
      <c r="L218" s="62">
        <f t="shared" si="58"/>
        <v>0</v>
      </c>
      <c r="M218" s="62">
        <f t="shared" si="59"/>
        <v>511.56</v>
      </c>
      <c r="N218" s="62">
        <f t="shared" si="55"/>
        <v>0</v>
      </c>
    </row>
    <row r="219" spans="1:14" ht="11.25" customHeight="1">
      <c r="A219" s="211">
        <v>0</v>
      </c>
      <c r="B219" s="13" t="s">
        <v>649</v>
      </c>
      <c r="C219" s="212" t="s">
        <v>892</v>
      </c>
      <c r="D219" s="139" t="s">
        <v>893</v>
      </c>
      <c r="E219" s="140" t="s">
        <v>894</v>
      </c>
      <c r="F219" s="140">
        <v>1</v>
      </c>
      <c r="G219" s="140">
        <v>4</v>
      </c>
      <c r="H219" s="141">
        <v>44.52</v>
      </c>
      <c r="I219" s="5">
        <f t="shared" si="56"/>
        <v>4674.6000000000004</v>
      </c>
      <c r="J219" s="61"/>
      <c r="K219" s="62">
        <f t="shared" si="57"/>
        <v>44.52</v>
      </c>
      <c r="L219" s="62">
        <f t="shared" si="58"/>
        <v>0</v>
      </c>
      <c r="M219" s="62">
        <f t="shared" si="59"/>
        <v>4674.6000000000004</v>
      </c>
      <c r="N219" s="62">
        <f t="shared" si="55"/>
        <v>0</v>
      </c>
    </row>
    <row r="220" spans="1:14" ht="11.25" customHeight="1">
      <c r="A220" s="211">
        <v>0</v>
      </c>
      <c r="B220" s="13" t="s">
        <v>649</v>
      </c>
      <c r="C220" s="212" t="s">
        <v>895</v>
      </c>
      <c r="D220" s="139" t="s">
        <v>896</v>
      </c>
      <c r="E220" s="140" t="s">
        <v>894</v>
      </c>
      <c r="F220" s="140">
        <v>1</v>
      </c>
      <c r="G220" s="140">
        <v>4</v>
      </c>
      <c r="H220" s="141">
        <v>43.22</v>
      </c>
      <c r="I220" s="5">
        <f t="shared" si="56"/>
        <v>4538.1000000000004</v>
      </c>
      <c r="J220" s="61"/>
      <c r="K220" s="62">
        <f t="shared" si="57"/>
        <v>43.22</v>
      </c>
      <c r="L220" s="62">
        <f t="shared" si="58"/>
        <v>0</v>
      </c>
      <c r="M220" s="62">
        <f t="shared" si="59"/>
        <v>4538.1000000000004</v>
      </c>
      <c r="N220" s="62">
        <f t="shared" si="55"/>
        <v>0</v>
      </c>
    </row>
    <row r="221" spans="1:14" ht="11.25" customHeight="1">
      <c r="A221" s="211">
        <v>0</v>
      </c>
      <c r="B221" s="13" t="s">
        <v>649</v>
      </c>
      <c r="C221" s="212" t="s">
        <v>897</v>
      </c>
      <c r="D221" s="139" t="s">
        <v>898</v>
      </c>
      <c r="E221" s="140" t="s">
        <v>894</v>
      </c>
      <c r="F221" s="140">
        <v>1</v>
      </c>
      <c r="G221" s="140">
        <v>4</v>
      </c>
      <c r="H221" s="141">
        <v>41.411999999999999</v>
      </c>
      <c r="I221" s="5">
        <f t="shared" si="56"/>
        <v>4348.26</v>
      </c>
      <c r="J221" s="61"/>
      <c r="K221" s="62">
        <f t="shared" si="57"/>
        <v>41.411999999999999</v>
      </c>
      <c r="L221" s="62">
        <f t="shared" si="58"/>
        <v>0</v>
      </c>
      <c r="M221" s="62">
        <f t="shared" si="59"/>
        <v>4348.26</v>
      </c>
      <c r="N221" s="62">
        <f t="shared" si="55"/>
        <v>0</v>
      </c>
    </row>
    <row r="222" spans="1:14" ht="11.25" customHeight="1">
      <c r="A222" s="211">
        <v>0</v>
      </c>
      <c r="B222" s="13" t="s">
        <v>649</v>
      </c>
      <c r="C222" s="212" t="s">
        <v>899</v>
      </c>
      <c r="D222" s="139" t="s">
        <v>900</v>
      </c>
      <c r="E222" s="140" t="s">
        <v>894</v>
      </c>
      <c r="F222" s="140">
        <v>1</v>
      </c>
      <c r="G222" s="140">
        <v>4</v>
      </c>
      <c r="H222" s="141">
        <v>78.22</v>
      </c>
      <c r="I222" s="5">
        <f t="shared" si="56"/>
        <v>8213.1</v>
      </c>
      <c r="J222" s="61"/>
      <c r="K222" s="62">
        <f t="shared" si="57"/>
        <v>78.22</v>
      </c>
      <c r="L222" s="62">
        <f t="shared" si="58"/>
        <v>0</v>
      </c>
      <c r="M222" s="62">
        <f t="shared" si="59"/>
        <v>8213.1</v>
      </c>
      <c r="N222" s="62">
        <f t="shared" si="55"/>
        <v>0</v>
      </c>
    </row>
    <row r="223" spans="1:14" ht="11.25" customHeight="1">
      <c r="A223" s="211">
        <v>0</v>
      </c>
      <c r="B223" s="13" t="s">
        <v>649</v>
      </c>
      <c r="C223" s="212" t="s">
        <v>901</v>
      </c>
      <c r="D223" s="139" t="s">
        <v>902</v>
      </c>
      <c r="E223" s="140" t="s">
        <v>894</v>
      </c>
      <c r="F223" s="140">
        <v>1</v>
      </c>
      <c r="G223" s="140">
        <v>4</v>
      </c>
      <c r="H223" s="141">
        <v>78.22</v>
      </c>
      <c r="I223" s="5">
        <f t="shared" si="56"/>
        <v>8213.1</v>
      </c>
      <c r="J223" s="61"/>
      <c r="K223" s="62">
        <f t="shared" si="57"/>
        <v>78.22</v>
      </c>
      <c r="L223" s="62">
        <f t="shared" si="58"/>
        <v>0</v>
      </c>
      <c r="M223" s="62">
        <f t="shared" si="59"/>
        <v>8213.1</v>
      </c>
      <c r="N223" s="62">
        <f t="shared" si="55"/>
        <v>0</v>
      </c>
    </row>
    <row r="224" spans="1:14" ht="11.25" customHeight="1">
      <c r="A224" s="211">
        <v>0</v>
      </c>
      <c r="B224" s="13" t="s">
        <v>649</v>
      </c>
      <c r="C224" s="212" t="s">
        <v>903</v>
      </c>
      <c r="D224" s="139" t="s">
        <v>904</v>
      </c>
      <c r="E224" s="140" t="s">
        <v>894</v>
      </c>
      <c r="F224" s="140">
        <v>1</v>
      </c>
      <c r="G224" s="140">
        <v>4</v>
      </c>
      <c r="H224" s="141">
        <v>74.495999999999995</v>
      </c>
      <c r="I224" s="5">
        <f t="shared" si="56"/>
        <v>7822.08</v>
      </c>
      <c r="J224" s="61"/>
      <c r="K224" s="62">
        <f t="shared" si="57"/>
        <v>74.495999999999995</v>
      </c>
      <c r="L224" s="62">
        <f t="shared" si="58"/>
        <v>0</v>
      </c>
      <c r="M224" s="62">
        <f t="shared" si="59"/>
        <v>7822.08</v>
      </c>
      <c r="N224" s="62">
        <f t="shared" si="55"/>
        <v>0</v>
      </c>
    </row>
    <row r="225" spans="1:14" ht="11.25" customHeight="1">
      <c r="A225" s="211">
        <v>0</v>
      </c>
      <c r="B225" s="13" t="s">
        <v>645</v>
      </c>
      <c r="C225" s="212" t="s">
        <v>905</v>
      </c>
      <c r="D225" s="139" t="s">
        <v>906</v>
      </c>
      <c r="E225" s="140" t="s">
        <v>907</v>
      </c>
      <c r="F225" s="140">
        <v>1</v>
      </c>
      <c r="G225" s="140">
        <v>12</v>
      </c>
      <c r="H225" s="141">
        <v>20.86</v>
      </c>
      <c r="I225" s="5">
        <f t="shared" si="56"/>
        <v>2190.3000000000002</v>
      </c>
      <c r="J225" s="61"/>
      <c r="K225" s="62">
        <f t="shared" si="57"/>
        <v>20.86</v>
      </c>
      <c r="L225" s="62">
        <f t="shared" si="58"/>
        <v>0</v>
      </c>
      <c r="M225" s="62">
        <f t="shared" si="59"/>
        <v>2190.3000000000002</v>
      </c>
      <c r="N225" s="62">
        <f t="shared" si="55"/>
        <v>0</v>
      </c>
    </row>
    <row r="226" spans="1:14" ht="11.25" customHeight="1" thickBot="1">
      <c r="A226" s="211">
        <v>0</v>
      </c>
      <c r="B226" s="13" t="s">
        <v>645</v>
      </c>
      <c r="C226" s="212" t="s">
        <v>908</v>
      </c>
      <c r="D226" s="139" t="s">
        <v>909</v>
      </c>
      <c r="E226" s="140" t="s">
        <v>907</v>
      </c>
      <c r="F226" s="140">
        <v>1</v>
      </c>
      <c r="G226" s="140">
        <v>12</v>
      </c>
      <c r="H226" s="141">
        <v>28.18</v>
      </c>
      <c r="I226" s="5">
        <f t="shared" si="56"/>
        <v>2958.9</v>
      </c>
      <c r="J226" s="61"/>
      <c r="K226" s="62">
        <f t="shared" si="57"/>
        <v>28.18</v>
      </c>
      <c r="L226" s="62">
        <f t="shared" si="58"/>
        <v>0</v>
      </c>
      <c r="M226" s="62">
        <f t="shared" si="59"/>
        <v>2958.9</v>
      </c>
      <c r="N226" s="62">
        <f t="shared" si="55"/>
        <v>0</v>
      </c>
    </row>
    <row r="227" spans="1:14" ht="11.25" customHeight="1" thickBot="1">
      <c r="A227" s="211"/>
      <c r="C227" s="387" t="s">
        <v>910</v>
      </c>
      <c r="D227" s="387"/>
      <c r="E227" s="387"/>
      <c r="F227" s="387"/>
      <c r="G227" s="387"/>
      <c r="H227" s="388"/>
      <c r="I227" s="259"/>
      <c r="J227" s="61"/>
      <c r="K227" s="62"/>
      <c r="L227" s="62"/>
      <c r="M227" s="62"/>
      <c r="N227" s="62"/>
    </row>
    <row r="228" spans="1:14" ht="11.25" customHeight="1">
      <c r="A228" s="211">
        <v>0</v>
      </c>
      <c r="B228" s="13" t="s">
        <v>645</v>
      </c>
      <c r="C228" s="212" t="s">
        <v>911</v>
      </c>
      <c r="D228" s="139" t="s">
        <v>912</v>
      </c>
      <c r="E228" s="140" t="s">
        <v>884</v>
      </c>
      <c r="F228" s="140">
        <v>1</v>
      </c>
      <c r="G228" s="140">
        <v>60</v>
      </c>
      <c r="H228" s="141">
        <v>7.13</v>
      </c>
      <c r="I228" s="5">
        <f t="shared" ref="I228:I233" si="60">ROUND(H228*Курс_EUR,2)</f>
        <v>748.65</v>
      </c>
      <c r="J228" s="61"/>
      <c r="K228" s="62">
        <f t="shared" ref="K228:K233" si="61">H228*(1-Скидка_3M_EUR)</f>
        <v>7.13</v>
      </c>
      <c r="L228" s="62">
        <f t="shared" ref="L228:L233" si="62">K228*J228</f>
        <v>0</v>
      </c>
      <c r="M228" s="62">
        <f t="shared" ref="M228:M233" si="63">I228*(1-Скидка_3M_EUR)</f>
        <v>748.65</v>
      </c>
      <c r="N228" s="62">
        <f t="shared" si="55"/>
        <v>0</v>
      </c>
    </row>
    <row r="229" spans="1:14" ht="11.25" customHeight="1">
      <c r="A229" s="211">
        <v>0</v>
      </c>
      <c r="B229" s="13" t="s">
        <v>645</v>
      </c>
      <c r="C229" s="212" t="s">
        <v>913</v>
      </c>
      <c r="D229" s="139" t="s">
        <v>914</v>
      </c>
      <c r="E229" s="140" t="s">
        <v>884</v>
      </c>
      <c r="F229" s="140">
        <v>1</v>
      </c>
      <c r="G229" s="140">
        <v>60</v>
      </c>
      <c r="H229" s="141">
        <v>3.29</v>
      </c>
      <c r="I229" s="5">
        <f t="shared" si="60"/>
        <v>345.45</v>
      </c>
      <c r="J229" s="61"/>
      <c r="K229" s="62">
        <f t="shared" si="61"/>
        <v>3.29</v>
      </c>
      <c r="L229" s="62">
        <f t="shared" si="62"/>
        <v>0</v>
      </c>
      <c r="M229" s="62">
        <f t="shared" si="63"/>
        <v>345.45</v>
      </c>
      <c r="N229" s="62">
        <f t="shared" si="55"/>
        <v>0</v>
      </c>
    </row>
    <row r="230" spans="1:14" ht="11.25" customHeight="1">
      <c r="A230" s="211">
        <v>0</v>
      </c>
      <c r="B230" s="13" t="s">
        <v>645</v>
      </c>
      <c r="C230" s="212" t="s">
        <v>915</v>
      </c>
      <c r="D230" s="139" t="s">
        <v>916</v>
      </c>
      <c r="E230" s="140" t="s">
        <v>889</v>
      </c>
      <c r="F230" s="140">
        <v>1</v>
      </c>
      <c r="G230" s="140">
        <v>10</v>
      </c>
      <c r="H230" s="141">
        <v>16.52</v>
      </c>
      <c r="I230" s="5">
        <f t="shared" si="60"/>
        <v>1734.6</v>
      </c>
      <c r="J230" s="61"/>
      <c r="K230" s="62">
        <f t="shared" si="61"/>
        <v>16.52</v>
      </c>
      <c r="L230" s="62">
        <f t="shared" si="62"/>
        <v>0</v>
      </c>
      <c r="M230" s="62">
        <f t="shared" si="63"/>
        <v>1734.6</v>
      </c>
      <c r="N230" s="62">
        <f t="shared" si="55"/>
        <v>0</v>
      </c>
    </row>
    <row r="231" spans="1:14" ht="11.25" customHeight="1">
      <c r="A231" s="211">
        <v>0</v>
      </c>
      <c r="B231" s="13" t="s">
        <v>646</v>
      </c>
      <c r="C231" s="212" t="s">
        <v>917</v>
      </c>
      <c r="D231" s="139" t="s">
        <v>918</v>
      </c>
      <c r="E231" s="140" t="s">
        <v>889</v>
      </c>
      <c r="F231" s="140">
        <v>1</v>
      </c>
      <c r="G231" s="140"/>
      <c r="H231" s="141">
        <v>14.26</v>
      </c>
      <c r="I231" s="5">
        <f t="shared" si="60"/>
        <v>1497.3</v>
      </c>
      <c r="J231" s="61"/>
      <c r="K231" s="62">
        <f t="shared" si="61"/>
        <v>14.26</v>
      </c>
      <c r="L231" s="62">
        <f t="shared" si="62"/>
        <v>0</v>
      </c>
      <c r="M231" s="62">
        <f t="shared" si="63"/>
        <v>1497.3</v>
      </c>
      <c r="N231" s="62">
        <f t="shared" si="55"/>
        <v>0</v>
      </c>
    </row>
    <row r="232" spans="1:14" ht="11.25" customHeight="1">
      <c r="A232" s="211">
        <v>0</v>
      </c>
      <c r="B232" s="13" t="s">
        <v>646</v>
      </c>
      <c r="C232" s="212" t="s">
        <v>919</v>
      </c>
      <c r="D232" s="139" t="s">
        <v>920</v>
      </c>
      <c r="E232" s="140" t="s">
        <v>889</v>
      </c>
      <c r="F232" s="140">
        <v>1</v>
      </c>
      <c r="G232" s="140">
        <v>20</v>
      </c>
      <c r="H232" s="141">
        <v>14.7</v>
      </c>
      <c r="I232" s="5">
        <f t="shared" si="60"/>
        <v>1543.5</v>
      </c>
      <c r="J232" s="61"/>
      <c r="K232" s="62">
        <f t="shared" si="61"/>
        <v>14.7</v>
      </c>
      <c r="L232" s="62">
        <f t="shared" si="62"/>
        <v>0</v>
      </c>
      <c r="M232" s="62">
        <f t="shared" si="63"/>
        <v>1543.5</v>
      </c>
      <c r="N232" s="62">
        <f t="shared" si="55"/>
        <v>0</v>
      </c>
    </row>
    <row r="233" spans="1:14" ht="11.25" customHeight="1" thickBot="1">
      <c r="A233" s="211">
        <v>0</v>
      </c>
      <c r="B233" s="13" t="s">
        <v>652</v>
      </c>
      <c r="C233" s="213" t="s">
        <v>921</v>
      </c>
      <c r="D233" s="142" t="s">
        <v>922</v>
      </c>
      <c r="E233" s="143" t="s">
        <v>889</v>
      </c>
      <c r="F233" s="143">
        <v>1</v>
      </c>
      <c r="G233" s="143">
        <v>10</v>
      </c>
      <c r="H233" s="144">
        <v>18.2</v>
      </c>
      <c r="I233" s="5">
        <f t="shared" si="60"/>
        <v>1911</v>
      </c>
      <c r="J233" s="61"/>
      <c r="K233" s="62">
        <f t="shared" si="61"/>
        <v>18.2</v>
      </c>
      <c r="L233" s="62">
        <f t="shared" si="62"/>
        <v>0</v>
      </c>
      <c r="M233" s="62">
        <f t="shared" si="63"/>
        <v>1911</v>
      </c>
      <c r="N233" s="62">
        <f t="shared" si="55"/>
        <v>0</v>
      </c>
    </row>
    <row r="234" spans="1:14" ht="11.25" customHeight="1" thickBot="1">
      <c r="A234" s="211"/>
      <c r="C234" s="387" t="s">
        <v>655</v>
      </c>
      <c r="D234" s="387"/>
      <c r="E234" s="387"/>
      <c r="F234" s="387"/>
      <c r="G234" s="387"/>
      <c r="H234" s="388"/>
      <c r="I234" s="259"/>
      <c r="J234" s="61"/>
      <c r="K234" s="62"/>
      <c r="L234" s="62"/>
      <c r="M234" s="62"/>
      <c r="N234" s="62"/>
    </row>
    <row r="235" spans="1:14" ht="11.25" customHeight="1" thickBot="1">
      <c r="A235" s="211"/>
      <c r="C235" s="387" t="s">
        <v>656</v>
      </c>
      <c r="D235" s="387"/>
      <c r="E235" s="387"/>
      <c r="F235" s="387"/>
      <c r="G235" s="387"/>
      <c r="H235" s="388"/>
      <c r="I235" s="259"/>
      <c r="J235" s="61"/>
      <c r="K235" s="62"/>
      <c r="L235" s="62"/>
      <c r="M235" s="62"/>
      <c r="N235" s="62"/>
    </row>
    <row r="236" spans="1:14" ht="11.25" customHeight="1">
      <c r="A236" s="211">
        <v>0</v>
      </c>
      <c r="B236" s="13" t="s">
        <v>649</v>
      </c>
      <c r="C236" s="214" t="s">
        <v>923</v>
      </c>
      <c r="D236" s="145" t="s">
        <v>924</v>
      </c>
      <c r="E236" s="146" t="s">
        <v>884</v>
      </c>
      <c r="F236" s="146">
        <v>1</v>
      </c>
      <c r="G236" s="146">
        <v>100</v>
      </c>
      <c r="H236" s="147">
        <v>2.028</v>
      </c>
      <c r="I236" s="5">
        <f>ROUND(H236*Курс_EUR,2)</f>
        <v>212.94</v>
      </c>
      <c r="J236" s="61"/>
      <c r="K236" s="62">
        <f>H236*(1-Скидка_3M_EUR)</f>
        <v>2.028</v>
      </c>
      <c r="L236" s="62">
        <f>K236*J236</f>
        <v>0</v>
      </c>
      <c r="M236" s="62">
        <f>I236*(1-Скидка_3M_EUR)</f>
        <v>212.94</v>
      </c>
      <c r="N236" s="62">
        <f t="shared" si="55"/>
        <v>0</v>
      </c>
    </row>
    <row r="237" spans="1:14" ht="11.25" customHeight="1">
      <c r="A237" s="211">
        <v>0</v>
      </c>
      <c r="B237" s="13" t="s">
        <v>649</v>
      </c>
      <c r="C237" s="212" t="s">
        <v>925</v>
      </c>
      <c r="D237" s="139" t="s">
        <v>926</v>
      </c>
      <c r="E237" s="140" t="s">
        <v>884</v>
      </c>
      <c r="F237" s="140">
        <v>1</v>
      </c>
      <c r="G237" s="140">
        <v>100</v>
      </c>
      <c r="H237" s="141">
        <v>2.2799999999999998</v>
      </c>
      <c r="I237" s="5">
        <f>ROUND(H237*Курс_EUR,2)</f>
        <v>239.4</v>
      </c>
      <c r="J237" s="61"/>
      <c r="K237" s="62">
        <f>H237*(1-Скидка_3M_EUR)</f>
        <v>2.2799999999999998</v>
      </c>
      <c r="L237" s="62">
        <f>K237*J237</f>
        <v>0</v>
      </c>
      <c r="M237" s="62">
        <f>I237*(1-Скидка_3M_EUR)</f>
        <v>239.4</v>
      </c>
      <c r="N237" s="62">
        <f t="shared" si="55"/>
        <v>0</v>
      </c>
    </row>
    <row r="238" spans="1:14" ht="11.25" customHeight="1">
      <c r="A238" s="211"/>
      <c r="C238" s="212"/>
      <c r="D238" s="139"/>
      <c r="E238" s="140"/>
      <c r="F238" s="140"/>
      <c r="G238" s="140"/>
      <c r="H238" s="141"/>
      <c r="I238" s="141"/>
      <c r="J238" s="61"/>
      <c r="K238" s="62"/>
      <c r="L238" s="62"/>
      <c r="M238" s="62"/>
      <c r="N238" s="62"/>
    </row>
    <row r="239" spans="1:14" ht="11.25" customHeight="1" thickBot="1">
      <c r="A239" s="211">
        <v>0</v>
      </c>
      <c r="B239" s="13" t="s">
        <v>649</v>
      </c>
      <c r="C239" s="213" t="s">
        <v>927</v>
      </c>
      <c r="D239" s="142" t="s">
        <v>928</v>
      </c>
      <c r="E239" s="143" t="s">
        <v>700</v>
      </c>
      <c r="F239" s="143">
        <v>1</v>
      </c>
      <c r="G239" s="143">
        <v>10</v>
      </c>
      <c r="H239" s="144">
        <v>17.72</v>
      </c>
      <c r="I239" s="5">
        <f>ROUND(H239*Курс_EUR,2)</f>
        <v>1860.6</v>
      </c>
      <c r="J239" s="61"/>
      <c r="K239" s="62">
        <f>H239*(1-Скидка_3M_EUR)</f>
        <v>17.72</v>
      </c>
      <c r="L239" s="62">
        <f>K239*J239</f>
        <v>0</v>
      </c>
      <c r="M239" s="62">
        <f>I239*(1-Скидка_3M_EUR)</f>
        <v>1860.6</v>
      </c>
      <c r="N239" s="62">
        <f t="shared" si="55"/>
        <v>0</v>
      </c>
    </row>
    <row r="240" spans="1:14" ht="11.25" customHeight="1" thickBot="1">
      <c r="A240" s="211"/>
      <c r="C240" s="387" t="s">
        <v>657</v>
      </c>
      <c r="D240" s="387"/>
      <c r="E240" s="387"/>
      <c r="F240" s="387"/>
      <c r="G240" s="387"/>
      <c r="H240" s="388"/>
      <c r="I240" s="259"/>
      <c r="J240" s="61"/>
      <c r="K240" s="62"/>
      <c r="L240" s="62"/>
      <c r="M240" s="62"/>
      <c r="N240" s="62"/>
    </row>
    <row r="241" spans="1:14" ht="11.25" customHeight="1">
      <c r="A241" s="211">
        <v>0</v>
      </c>
      <c r="B241" s="13" t="s">
        <v>649</v>
      </c>
      <c r="C241" s="214" t="s">
        <v>929</v>
      </c>
      <c r="D241" s="145" t="s">
        <v>930</v>
      </c>
      <c r="E241" s="146" t="s">
        <v>884</v>
      </c>
      <c r="F241" s="146">
        <v>1</v>
      </c>
      <c r="G241" s="146">
        <v>10</v>
      </c>
      <c r="H241" s="147">
        <v>9.56</v>
      </c>
      <c r="I241" s="5">
        <f>ROUND(H241*Курс_EUR,2)</f>
        <v>1003.8</v>
      </c>
      <c r="J241" s="61"/>
      <c r="K241" s="62">
        <f>H241*(1-Скидка_3M_EUR)</f>
        <v>9.56</v>
      </c>
      <c r="L241" s="62">
        <f>K241*J241</f>
        <v>0</v>
      </c>
      <c r="M241" s="62">
        <f>I241*(1-Скидка_3M_EUR)</f>
        <v>1003.8</v>
      </c>
      <c r="N241" s="62">
        <f t="shared" si="55"/>
        <v>0</v>
      </c>
    </row>
    <row r="242" spans="1:14" ht="11.25" customHeight="1">
      <c r="A242" s="211">
        <v>0</v>
      </c>
      <c r="B242" s="13" t="s">
        <v>649</v>
      </c>
      <c r="C242" s="212" t="s">
        <v>931</v>
      </c>
      <c r="D242" s="139" t="s">
        <v>932</v>
      </c>
      <c r="E242" s="140" t="s">
        <v>884</v>
      </c>
      <c r="F242" s="140">
        <v>1</v>
      </c>
      <c r="G242" s="140">
        <v>10</v>
      </c>
      <c r="H242" s="141">
        <v>9.56</v>
      </c>
      <c r="I242" s="5">
        <f>ROUND(H242*Курс_EUR,2)</f>
        <v>1003.8</v>
      </c>
      <c r="J242" s="61"/>
      <c r="K242" s="62">
        <f>H242*(1-Скидка_3M_EUR)</f>
        <v>9.56</v>
      </c>
      <c r="L242" s="62">
        <f>K242*J242</f>
        <v>0</v>
      </c>
      <c r="M242" s="62">
        <f>I242*(1-Скидка_3M_EUR)</f>
        <v>1003.8</v>
      </c>
      <c r="N242" s="62">
        <f t="shared" si="55"/>
        <v>0</v>
      </c>
    </row>
    <row r="243" spans="1:14" ht="11.25" customHeight="1">
      <c r="A243" s="211">
        <v>0</v>
      </c>
      <c r="B243" s="13" t="s">
        <v>649</v>
      </c>
      <c r="C243" s="212" t="s">
        <v>933</v>
      </c>
      <c r="D243" s="139" t="s">
        <v>934</v>
      </c>
      <c r="E243" s="140" t="s">
        <v>884</v>
      </c>
      <c r="F243" s="140">
        <v>1</v>
      </c>
      <c r="G243" s="140">
        <v>10</v>
      </c>
      <c r="H243" s="141">
        <v>9.56</v>
      </c>
      <c r="I243" s="5">
        <f>ROUND(H243*Курс_EUR,2)</f>
        <v>1003.8</v>
      </c>
      <c r="J243" s="61"/>
      <c r="K243" s="62">
        <f>H243*(1-Скидка_3M_EUR)</f>
        <v>9.56</v>
      </c>
      <c r="L243" s="62">
        <f>K243*J243</f>
        <v>0</v>
      </c>
      <c r="M243" s="62">
        <f>I243*(1-Скидка_3M_EUR)</f>
        <v>1003.8</v>
      </c>
      <c r="N243" s="62">
        <f t="shared" si="55"/>
        <v>0</v>
      </c>
    </row>
    <row r="244" spans="1:14" ht="11.25" customHeight="1">
      <c r="A244" s="211">
        <v>0</v>
      </c>
      <c r="B244" s="13" t="s">
        <v>649</v>
      </c>
      <c r="C244" s="212" t="s">
        <v>935</v>
      </c>
      <c r="D244" s="139" t="s">
        <v>936</v>
      </c>
      <c r="E244" s="140" t="s">
        <v>884</v>
      </c>
      <c r="F244" s="140">
        <v>1</v>
      </c>
      <c r="G244" s="140">
        <v>10</v>
      </c>
      <c r="H244" s="141">
        <v>9.56</v>
      </c>
      <c r="I244" s="5">
        <f>ROUND(H244*Курс_EUR,2)</f>
        <v>1003.8</v>
      </c>
      <c r="J244" s="61"/>
      <c r="K244" s="62">
        <f>H244*(1-Скидка_3M_EUR)</f>
        <v>9.56</v>
      </c>
      <c r="L244" s="62">
        <f>K244*J244</f>
        <v>0</v>
      </c>
      <c r="M244" s="62">
        <f>I244*(1-Скидка_3M_EUR)</f>
        <v>1003.8</v>
      </c>
      <c r="N244" s="62">
        <f t="shared" si="55"/>
        <v>0</v>
      </c>
    </row>
    <row r="245" spans="1:14" ht="11.25" customHeight="1">
      <c r="A245" s="211"/>
      <c r="C245" s="212"/>
      <c r="D245" s="139"/>
      <c r="E245" s="140"/>
      <c r="F245" s="140"/>
      <c r="G245" s="140"/>
      <c r="H245" s="141"/>
      <c r="I245" s="141"/>
      <c r="J245" s="61"/>
      <c r="K245" s="62"/>
      <c r="L245" s="62"/>
      <c r="M245" s="62"/>
      <c r="N245" s="62"/>
    </row>
    <row r="246" spans="1:14" ht="11.25" customHeight="1">
      <c r="A246" s="211">
        <v>0</v>
      </c>
      <c r="B246" s="13" t="s">
        <v>649</v>
      </c>
      <c r="C246" s="212">
        <v>65033</v>
      </c>
      <c r="D246" s="139" t="s">
        <v>937</v>
      </c>
      <c r="E246" s="140" t="s">
        <v>884</v>
      </c>
      <c r="F246" s="140">
        <v>1</v>
      </c>
      <c r="G246" s="140">
        <v>10</v>
      </c>
      <c r="H246" s="141">
        <v>4.6900000000000004</v>
      </c>
      <c r="I246" s="5">
        <f>ROUND(H246*Курс_EUR,2)</f>
        <v>492.45</v>
      </c>
      <c r="J246" s="61"/>
      <c r="K246" s="62">
        <f>H246*(1-Скидка_3M_EUR)</f>
        <v>4.6900000000000004</v>
      </c>
      <c r="L246" s="62">
        <f>K246*J246</f>
        <v>0</v>
      </c>
      <c r="M246" s="62">
        <f>I246*(1-Скидка_3M_EUR)</f>
        <v>492.45</v>
      </c>
      <c r="N246" s="62">
        <f t="shared" si="55"/>
        <v>0</v>
      </c>
    </row>
    <row r="247" spans="1:14" ht="11.25" customHeight="1">
      <c r="A247" s="211">
        <v>0</v>
      </c>
      <c r="B247" s="13" t="s">
        <v>649</v>
      </c>
      <c r="C247" s="212">
        <v>65034</v>
      </c>
      <c r="D247" s="139" t="s">
        <v>938</v>
      </c>
      <c r="E247" s="140" t="s">
        <v>884</v>
      </c>
      <c r="F247" s="140">
        <v>1</v>
      </c>
      <c r="G247" s="140">
        <v>10</v>
      </c>
      <c r="H247" s="141">
        <v>4.6900000000000004</v>
      </c>
      <c r="I247" s="5">
        <f>ROUND(H247*Курс_EUR,2)</f>
        <v>492.45</v>
      </c>
      <c r="J247" s="61"/>
      <c r="K247" s="62">
        <f>H247*(1-Скидка_3M_EUR)</f>
        <v>4.6900000000000004</v>
      </c>
      <c r="L247" s="62">
        <f>K247*J247</f>
        <v>0</v>
      </c>
      <c r="M247" s="62">
        <f>I247*(1-Скидка_3M_EUR)</f>
        <v>492.45</v>
      </c>
      <c r="N247" s="62">
        <f t="shared" si="55"/>
        <v>0</v>
      </c>
    </row>
    <row r="248" spans="1:14" ht="11.25" customHeight="1">
      <c r="A248" s="211">
        <v>0</v>
      </c>
      <c r="B248" s="13" t="s">
        <v>649</v>
      </c>
      <c r="C248" s="212">
        <v>65035</v>
      </c>
      <c r="D248" s="139" t="s">
        <v>939</v>
      </c>
      <c r="E248" s="140" t="s">
        <v>884</v>
      </c>
      <c r="F248" s="140">
        <v>1</v>
      </c>
      <c r="G248" s="140">
        <v>10</v>
      </c>
      <c r="H248" s="141">
        <v>4.6900000000000004</v>
      </c>
      <c r="I248" s="5">
        <f>ROUND(H248*Курс_EUR,2)</f>
        <v>492.45</v>
      </c>
      <c r="J248" s="61"/>
      <c r="K248" s="62">
        <f>H248*(1-Скидка_3M_EUR)</f>
        <v>4.6900000000000004</v>
      </c>
      <c r="L248" s="62">
        <f>K248*J248</f>
        <v>0</v>
      </c>
      <c r="M248" s="62">
        <f>I248*(1-Скидка_3M_EUR)</f>
        <v>492.45</v>
      </c>
      <c r="N248" s="62">
        <f t="shared" si="55"/>
        <v>0</v>
      </c>
    </row>
    <row r="249" spans="1:14" ht="11.25" customHeight="1" thickBot="1">
      <c r="A249" s="211">
        <v>0</v>
      </c>
      <c r="B249" s="13" t="s">
        <v>649</v>
      </c>
      <c r="C249" s="213">
        <v>65036</v>
      </c>
      <c r="D249" s="142" t="s">
        <v>940</v>
      </c>
      <c r="E249" s="143" t="s">
        <v>884</v>
      </c>
      <c r="F249" s="143">
        <v>1</v>
      </c>
      <c r="G249" s="143">
        <v>10</v>
      </c>
      <c r="H249" s="144">
        <v>4.6900000000000004</v>
      </c>
      <c r="I249" s="5">
        <f>ROUND(H249*Курс_EUR,2)</f>
        <v>492.45</v>
      </c>
      <c r="J249" s="61"/>
      <c r="K249" s="62">
        <f>H249*(1-Скидка_3M_EUR)</f>
        <v>4.6900000000000004</v>
      </c>
      <c r="L249" s="62">
        <f>K249*J249</f>
        <v>0</v>
      </c>
      <c r="M249" s="62">
        <f>I249*(1-Скидка_3M_EUR)</f>
        <v>492.45</v>
      </c>
      <c r="N249" s="62">
        <f t="shared" si="55"/>
        <v>0</v>
      </c>
    </row>
    <row r="250" spans="1:14" ht="11.25" customHeight="1" thickBot="1">
      <c r="A250" s="211"/>
      <c r="C250" s="387" t="s">
        <v>658</v>
      </c>
      <c r="D250" s="387"/>
      <c r="E250" s="387"/>
      <c r="F250" s="387"/>
      <c r="G250" s="387"/>
      <c r="H250" s="388"/>
      <c r="I250" s="259"/>
      <c r="J250" s="61"/>
      <c r="K250" s="62"/>
      <c r="L250" s="62"/>
      <c r="M250" s="62"/>
      <c r="N250" s="62"/>
    </row>
    <row r="251" spans="1:14" ht="11.25" customHeight="1">
      <c r="A251" s="211">
        <v>0</v>
      </c>
      <c r="B251" s="13" t="s">
        <v>659</v>
      </c>
      <c r="C251" s="214" t="s">
        <v>941</v>
      </c>
      <c r="D251" s="145" t="s">
        <v>942</v>
      </c>
      <c r="E251" s="146" t="s">
        <v>884</v>
      </c>
      <c r="F251" s="146">
        <v>1</v>
      </c>
      <c r="G251" s="146">
        <v>30</v>
      </c>
      <c r="H251" s="147">
        <v>8.1959999999999997</v>
      </c>
      <c r="I251" s="5">
        <f t="shared" ref="I251:I258" si="64">ROUND(H251*Курс_EUR,2)</f>
        <v>860.58</v>
      </c>
      <c r="J251" s="61"/>
      <c r="K251" s="62">
        <f t="shared" ref="K251:K258" si="65">H251*(1-Скидка_3M_EUR)</f>
        <v>8.1959999999999997</v>
      </c>
      <c r="L251" s="62">
        <f t="shared" ref="L251:L258" si="66">K251*J251</f>
        <v>0</v>
      </c>
      <c r="M251" s="62">
        <f t="shared" ref="M251:M258" si="67">I251*(1-Скидка_3M_EUR)</f>
        <v>860.58</v>
      </c>
      <c r="N251" s="62">
        <f t="shared" si="55"/>
        <v>0</v>
      </c>
    </row>
    <row r="252" spans="1:14" ht="11.25" customHeight="1">
      <c r="A252" s="211">
        <v>0</v>
      </c>
      <c r="B252" s="13" t="s">
        <v>659</v>
      </c>
      <c r="C252" s="212" t="s">
        <v>943</v>
      </c>
      <c r="D252" s="139" t="s">
        <v>944</v>
      </c>
      <c r="E252" s="140" t="s">
        <v>884</v>
      </c>
      <c r="F252" s="140">
        <v>1</v>
      </c>
      <c r="G252" s="140">
        <v>20</v>
      </c>
      <c r="H252" s="141">
        <v>13.739999999999998</v>
      </c>
      <c r="I252" s="5">
        <f t="shared" si="64"/>
        <v>1442.7</v>
      </c>
      <c r="J252" s="61"/>
      <c r="K252" s="62">
        <f t="shared" si="65"/>
        <v>13.739999999999998</v>
      </c>
      <c r="L252" s="62">
        <f t="shared" si="66"/>
        <v>0</v>
      </c>
      <c r="M252" s="62">
        <f t="shared" si="67"/>
        <v>1442.7</v>
      </c>
      <c r="N252" s="62">
        <f t="shared" si="55"/>
        <v>0</v>
      </c>
    </row>
    <row r="253" spans="1:14" ht="11.25" customHeight="1">
      <c r="A253" s="211">
        <v>0</v>
      </c>
      <c r="B253" s="13" t="s">
        <v>649</v>
      </c>
      <c r="C253" s="212" t="s">
        <v>3094</v>
      </c>
      <c r="D253" s="139" t="s">
        <v>945</v>
      </c>
      <c r="E253" s="140" t="s">
        <v>884</v>
      </c>
      <c r="F253" s="140">
        <v>1</v>
      </c>
      <c r="G253" s="140">
        <v>10</v>
      </c>
      <c r="H253" s="141">
        <v>13.93</v>
      </c>
      <c r="I253" s="5">
        <f t="shared" si="64"/>
        <v>1462.65</v>
      </c>
      <c r="J253" s="61"/>
      <c r="K253" s="62">
        <f t="shared" si="65"/>
        <v>13.93</v>
      </c>
      <c r="L253" s="62">
        <f t="shared" si="66"/>
        <v>0</v>
      </c>
      <c r="M253" s="62">
        <f t="shared" si="67"/>
        <v>1462.65</v>
      </c>
      <c r="N253" s="62">
        <f t="shared" si="55"/>
        <v>0</v>
      </c>
    </row>
    <row r="254" spans="1:14" ht="11.25" customHeight="1">
      <c r="A254" s="211">
        <v>0</v>
      </c>
      <c r="B254" s="13" t="s">
        <v>649</v>
      </c>
      <c r="C254" s="212" t="s">
        <v>946</v>
      </c>
      <c r="D254" s="139" t="s">
        <v>947</v>
      </c>
      <c r="E254" s="140" t="s">
        <v>884</v>
      </c>
      <c r="F254" s="140">
        <v>1</v>
      </c>
      <c r="G254" s="140">
        <v>8</v>
      </c>
      <c r="H254" s="141">
        <v>17.64</v>
      </c>
      <c r="I254" s="5">
        <f t="shared" si="64"/>
        <v>1852.2</v>
      </c>
      <c r="J254" s="61"/>
      <c r="K254" s="62">
        <f t="shared" si="65"/>
        <v>17.64</v>
      </c>
      <c r="L254" s="62">
        <f t="shared" si="66"/>
        <v>0</v>
      </c>
      <c r="M254" s="62">
        <f t="shared" si="67"/>
        <v>1852.2</v>
      </c>
      <c r="N254" s="62">
        <f t="shared" si="55"/>
        <v>0</v>
      </c>
    </row>
    <row r="255" spans="1:14" ht="11.25" customHeight="1">
      <c r="A255" s="211">
        <v>0</v>
      </c>
      <c r="B255" s="13" t="s">
        <v>649</v>
      </c>
      <c r="C255" s="212" t="s">
        <v>948</v>
      </c>
      <c r="D255" s="139" t="s">
        <v>949</v>
      </c>
      <c r="E255" s="140" t="s">
        <v>884</v>
      </c>
      <c r="F255" s="140">
        <v>1</v>
      </c>
      <c r="G255" s="140">
        <v>10</v>
      </c>
      <c r="H255" s="141">
        <v>13.608000000000001</v>
      </c>
      <c r="I255" s="5">
        <f t="shared" si="64"/>
        <v>1428.84</v>
      </c>
      <c r="J255" s="61"/>
      <c r="K255" s="62">
        <f t="shared" si="65"/>
        <v>13.608000000000001</v>
      </c>
      <c r="L255" s="62">
        <f t="shared" si="66"/>
        <v>0</v>
      </c>
      <c r="M255" s="62">
        <f t="shared" si="67"/>
        <v>1428.84</v>
      </c>
      <c r="N255" s="62">
        <f t="shared" si="55"/>
        <v>0</v>
      </c>
    </row>
    <row r="256" spans="1:14" ht="11.25" customHeight="1">
      <c r="A256" s="211">
        <v>0</v>
      </c>
      <c r="B256" s="13" t="s">
        <v>649</v>
      </c>
      <c r="C256" s="212" t="s">
        <v>950</v>
      </c>
      <c r="D256" s="139" t="s">
        <v>951</v>
      </c>
      <c r="E256" s="140" t="s">
        <v>884</v>
      </c>
      <c r="F256" s="140">
        <v>1</v>
      </c>
      <c r="G256" s="140">
        <v>6</v>
      </c>
      <c r="H256" s="141">
        <v>22.560000000000002</v>
      </c>
      <c r="I256" s="5">
        <f t="shared" si="64"/>
        <v>2368.8000000000002</v>
      </c>
      <c r="J256" s="61"/>
      <c r="K256" s="62">
        <f t="shared" si="65"/>
        <v>22.560000000000002</v>
      </c>
      <c r="L256" s="62">
        <f t="shared" si="66"/>
        <v>0</v>
      </c>
      <c r="M256" s="62">
        <f t="shared" si="67"/>
        <v>2368.8000000000002</v>
      </c>
      <c r="N256" s="62">
        <f t="shared" si="55"/>
        <v>0</v>
      </c>
    </row>
    <row r="257" spans="1:14" ht="11.25" customHeight="1">
      <c r="A257" s="211">
        <v>0</v>
      </c>
      <c r="B257" s="13" t="s">
        <v>649</v>
      </c>
      <c r="C257" s="212" t="s">
        <v>952</v>
      </c>
      <c r="D257" s="139" t="s">
        <v>953</v>
      </c>
      <c r="E257" s="140" t="s">
        <v>884</v>
      </c>
      <c r="F257" s="140">
        <v>1</v>
      </c>
      <c r="G257" s="140">
        <v>10</v>
      </c>
      <c r="H257" s="141">
        <v>15.143999999999998</v>
      </c>
      <c r="I257" s="5">
        <f t="shared" si="64"/>
        <v>1590.12</v>
      </c>
      <c r="J257" s="61"/>
      <c r="K257" s="62">
        <f t="shared" si="65"/>
        <v>15.143999999999998</v>
      </c>
      <c r="L257" s="62">
        <f t="shared" si="66"/>
        <v>0</v>
      </c>
      <c r="M257" s="62">
        <f t="shared" si="67"/>
        <v>1590.12</v>
      </c>
      <c r="N257" s="62">
        <f t="shared" si="55"/>
        <v>0</v>
      </c>
    </row>
    <row r="258" spans="1:14" ht="11.25" customHeight="1" thickBot="1">
      <c r="A258" s="211">
        <v>0</v>
      </c>
      <c r="B258" s="13" t="s">
        <v>649</v>
      </c>
      <c r="C258" s="213" t="s">
        <v>954</v>
      </c>
      <c r="D258" s="142" t="s">
        <v>955</v>
      </c>
      <c r="E258" s="143" t="s">
        <v>884</v>
      </c>
      <c r="F258" s="143">
        <v>1</v>
      </c>
      <c r="G258" s="143">
        <v>10</v>
      </c>
      <c r="H258" s="144">
        <v>23.555999999999997</v>
      </c>
      <c r="I258" s="5">
        <f t="shared" si="64"/>
        <v>2473.38</v>
      </c>
      <c r="J258" s="61"/>
      <c r="K258" s="62">
        <f t="shared" si="65"/>
        <v>23.555999999999997</v>
      </c>
      <c r="L258" s="62">
        <f t="shared" si="66"/>
        <v>0</v>
      </c>
      <c r="M258" s="62">
        <f t="shared" si="67"/>
        <v>2473.38</v>
      </c>
      <c r="N258" s="62">
        <f t="shared" si="55"/>
        <v>0</v>
      </c>
    </row>
    <row r="259" spans="1:14" ht="11.25" customHeight="1" thickBot="1">
      <c r="A259" s="211"/>
      <c r="C259" s="387" t="s">
        <v>660</v>
      </c>
      <c r="D259" s="387"/>
      <c r="E259" s="387"/>
      <c r="F259" s="387"/>
      <c r="G259" s="387"/>
      <c r="H259" s="388"/>
      <c r="I259" s="259"/>
      <c r="J259" s="61"/>
      <c r="K259" s="62"/>
      <c r="L259" s="62"/>
      <c r="M259" s="62"/>
      <c r="N259" s="62"/>
    </row>
    <row r="260" spans="1:14" ht="11.25" customHeight="1">
      <c r="A260" s="211">
        <v>0</v>
      </c>
      <c r="B260" s="13" t="s">
        <v>649</v>
      </c>
      <c r="C260" s="214" t="s">
        <v>956</v>
      </c>
      <c r="D260" s="145" t="s">
        <v>957</v>
      </c>
      <c r="E260" s="146" t="s">
        <v>884</v>
      </c>
      <c r="F260" s="146">
        <v>1</v>
      </c>
      <c r="G260" s="146">
        <v>30</v>
      </c>
      <c r="H260" s="147">
        <v>13.58</v>
      </c>
      <c r="I260" s="5">
        <f t="shared" ref="I260:I267" si="68">ROUND(H260*Курс_EUR,2)</f>
        <v>1425.9</v>
      </c>
      <c r="J260" s="61"/>
      <c r="K260" s="62">
        <f t="shared" ref="K260:K267" si="69">H260*(1-Скидка_3M_EUR)</f>
        <v>13.58</v>
      </c>
      <c r="L260" s="62">
        <f t="shared" ref="L260:L267" si="70">K260*J260</f>
        <v>0</v>
      </c>
      <c r="M260" s="62">
        <f t="shared" ref="M260:M267" si="71">I260*(1-Скидка_3M_EUR)</f>
        <v>1425.9</v>
      </c>
      <c r="N260" s="62">
        <f t="shared" si="55"/>
        <v>0</v>
      </c>
    </row>
    <row r="261" spans="1:14" ht="11.25" customHeight="1">
      <c r="A261" s="211">
        <v>0</v>
      </c>
      <c r="B261" s="13" t="s">
        <v>649</v>
      </c>
      <c r="C261" s="212" t="s">
        <v>958</v>
      </c>
      <c r="D261" s="139" t="s">
        <v>959</v>
      </c>
      <c r="E261" s="140" t="s">
        <v>884</v>
      </c>
      <c r="F261" s="140">
        <v>1</v>
      </c>
      <c r="G261" s="140">
        <v>20</v>
      </c>
      <c r="H261" s="141">
        <v>12.228</v>
      </c>
      <c r="I261" s="5">
        <f t="shared" si="68"/>
        <v>1283.94</v>
      </c>
      <c r="J261" s="61"/>
      <c r="K261" s="62">
        <f t="shared" si="69"/>
        <v>12.228</v>
      </c>
      <c r="L261" s="62">
        <f t="shared" si="70"/>
        <v>0</v>
      </c>
      <c r="M261" s="62">
        <f t="shared" si="71"/>
        <v>1283.94</v>
      </c>
      <c r="N261" s="62">
        <f t="shared" si="55"/>
        <v>0</v>
      </c>
    </row>
    <row r="262" spans="1:14" ht="11.25" customHeight="1">
      <c r="A262" s="211">
        <v>0</v>
      </c>
      <c r="B262" s="13" t="s">
        <v>649</v>
      </c>
      <c r="C262" s="212" t="s">
        <v>960</v>
      </c>
      <c r="D262" s="139" t="s">
        <v>961</v>
      </c>
      <c r="E262" s="140" t="s">
        <v>884</v>
      </c>
      <c r="F262" s="140">
        <v>1</v>
      </c>
      <c r="G262" s="140">
        <v>10</v>
      </c>
      <c r="H262" s="141">
        <v>12.73</v>
      </c>
      <c r="I262" s="5">
        <f t="shared" si="68"/>
        <v>1336.65</v>
      </c>
      <c r="J262" s="61"/>
      <c r="K262" s="62">
        <f t="shared" si="69"/>
        <v>12.73</v>
      </c>
      <c r="L262" s="62">
        <f t="shared" si="70"/>
        <v>0</v>
      </c>
      <c r="M262" s="62">
        <f t="shared" si="71"/>
        <v>1336.65</v>
      </c>
      <c r="N262" s="62">
        <f t="shared" si="55"/>
        <v>0</v>
      </c>
    </row>
    <row r="263" spans="1:14" ht="11.25" customHeight="1">
      <c r="A263" s="211">
        <v>0</v>
      </c>
      <c r="B263" s="13" t="s">
        <v>649</v>
      </c>
      <c r="C263" s="212" t="s">
        <v>962</v>
      </c>
      <c r="D263" s="139" t="s">
        <v>963</v>
      </c>
      <c r="E263" s="140" t="s">
        <v>884</v>
      </c>
      <c r="F263" s="140">
        <v>1</v>
      </c>
      <c r="G263" s="140">
        <v>6</v>
      </c>
      <c r="H263" s="141">
        <v>21.14</v>
      </c>
      <c r="I263" s="5">
        <f t="shared" si="68"/>
        <v>2219.6999999999998</v>
      </c>
      <c r="J263" s="61"/>
      <c r="K263" s="62">
        <f t="shared" si="69"/>
        <v>21.14</v>
      </c>
      <c r="L263" s="62">
        <f t="shared" si="70"/>
        <v>0</v>
      </c>
      <c r="M263" s="62">
        <f t="shared" si="71"/>
        <v>2219.6999999999998</v>
      </c>
      <c r="N263" s="62">
        <f t="shared" si="55"/>
        <v>0</v>
      </c>
    </row>
    <row r="264" spans="1:14" ht="11.25" customHeight="1">
      <c r="A264" s="211">
        <v>0</v>
      </c>
      <c r="B264" s="13" t="s">
        <v>649</v>
      </c>
      <c r="C264" s="212" t="s">
        <v>964</v>
      </c>
      <c r="D264" s="139" t="s">
        <v>965</v>
      </c>
      <c r="E264" s="140" t="s">
        <v>884</v>
      </c>
      <c r="F264" s="140">
        <v>1</v>
      </c>
      <c r="G264" s="140">
        <v>10</v>
      </c>
      <c r="H264" s="141">
        <v>12.14</v>
      </c>
      <c r="I264" s="5">
        <f t="shared" si="68"/>
        <v>1274.7</v>
      </c>
      <c r="J264" s="61"/>
      <c r="K264" s="62">
        <f t="shared" si="69"/>
        <v>12.14</v>
      </c>
      <c r="L264" s="62">
        <f t="shared" si="70"/>
        <v>0</v>
      </c>
      <c r="M264" s="62">
        <f t="shared" si="71"/>
        <v>1274.7</v>
      </c>
      <c r="N264" s="62">
        <f t="shared" si="55"/>
        <v>0</v>
      </c>
    </row>
    <row r="265" spans="1:14" ht="11.25" customHeight="1">
      <c r="A265" s="211">
        <v>0</v>
      </c>
      <c r="B265" s="13" t="s">
        <v>649</v>
      </c>
      <c r="C265" s="212" t="s">
        <v>966</v>
      </c>
      <c r="D265" s="139" t="s">
        <v>967</v>
      </c>
      <c r="E265" s="140" t="s">
        <v>884</v>
      </c>
      <c r="F265" s="140">
        <v>1</v>
      </c>
      <c r="G265" s="140">
        <v>6</v>
      </c>
      <c r="H265" s="141">
        <v>17.34</v>
      </c>
      <c r="I265" s="5">
        <f t="shared" si="68"/>
        <v>1820.7</v>
      </c>
      <c r="J265" s="61"/>
      <c r="K265" s="62">
        <f t="shared" si="69"/>
        <v>17.34</v>
      </c>
      <c r="L265" s="62">
        <f t="shared" si="70"/>
        <v>0</v>
      </c>
      <c r="M265" s="62">
        <f t="shared" si="71"/>
        <v>1820.7</v>
      </c>
      <c r="N265" s="62">
        <f t="shared" ref="N265:N328" si="72">J265*M265</f>
        <v>0</v>
      </c>
    </row>
    <row r="266" spans="1:14" ht="11.25" customHeight="1">
      <c r="A266" s="211">
        <v>0</v>
      </c>
      <c r="B266" s="13" t="s">
        <v>649</v>
      </c>
      <c r="C266" s="212" t="s">
        <v>968</v>
      </c>
      <c r="D266" s="139" t="s">
        <v>969</v>
      </c>
      <c r="E266" s="140" t="s">
        <v>884</v>
      </c>
      <c r="F266" s="140">
        <v>1</v>
      </c>
      <c r="G266" s="140">
        <v>10</v>
      </c>
      <c r="H266" s="141">
        <v>14.12</v>
      </c>
      <c r="I266" s="5">
        <f t="shared" si="68"/>
        <v>1482.6</v>
      </c>
      <c r="J266" s="61"/>
      <c r="K266" s="62">
        <f t="shared" si="69"/>
        <v>14.12</v>
      </c>
      <c r="L266" s="62">
        <f t="shared" si="70"/>
        <v>0</v>
      </c>
      <c r="M266" s="62">
        <f t="shared" si="71"/>
        <v>1482.6</v>
      </c>
      <c r="N266" s="62">
        <f t="shared" si="72"/>
        <v>0</v>
      </c>
    </row>
    <row r="267" spans="1:14" ht="11.25" customHeight="1" thickBot="1">
      <c r="A267" s="211">
        <v>0</v>
      </c>
      <c r="B267" s="13" t="s">
        <v>649</v>
      </c>
      <c r="C267" s="213" t="s">
        <v>970</v>
      </c>
      <c r="D267" s="142" t="s">
        <v>971</v>
      </c>
      <c r="E267" s="143" t="s">
        <v>884</v>
      </c>
      <c r="F267" s="143">
        <v>1</v>
      </c>
      <c r="G267" s="143">
        <v>10</v>
      </c>
      <c r="H267" s="144">
        <v>19.488</v>
      </c>
      <c r="I267" s="5">
        <f t="shared" si="68"/>
        <v>2046.24</v>
      </c>
      <c r="J267" s="61"/>
      <c r="K267" s="62">
        <f t="shared" si="69"/>
        <v>19.488</v>
      </c>
      <c r="L267" s="62">
        <f t="shared" si="70"/>
        <v>0</v>
      </c>
      <c r="M267" s="62">
        <f t="shared" si="71"/>
        <v>2046.24</v>
      </c>
      <c r="N267" s="62">
        <f t="shared" si="72"/>
        <v>0</v>
      </c>
    </row>
    <row r="268" spans="1:14" ht="11.25" customHeight="1" thickBot="1">
      <c r="A268" s="211"/>
      <c r="C268" s="387" t="s">
        <v>661</v>
      </c>
      <c r="D268" s="387"/>
      <c r="E268" s="387"/>
      <c r="F268" s="387"/>
      <c r="G268" s="387"/>
      <c r="H268" s="388"/>
      <c r="I268" s="259"/>
      <c r="J268" s="61"/>
      <c r="K268" s="62"/>
      <c r="L268" s="62"/>
      <c r="M268" s="62"/>
      <c r="N268" s="62"/>
    </row>
    <row r="269" spans="1:14" ht="11.25" customHeight="1">
      <c r="A269" s="211">
        <v>0</v>
      </c>
      <c r="B269" s="13" t="s">
        <v>649</v>
      </c>
      <c r="C269" s="214" t="s">
        <v>972</v>
      </c>
      <c r="D269" s="145" t="s">
        <v>973</v>
      </c>
      <c r="E269" s="146" t="s">
        <v>884</v>
      </c>
      <c r="F269" s="146">
        <v>1</v>
      </c>
      <c r="G269" s="146">
        <v>50</v>
      </c>
      <c r="H269" s="147">
        <v>1.34</v>
      </c>
      <c r="I269" s="5">
        <f>ROUND(H269*Курс_EUR,2)</f>
        <v>140.69999999999999</v>
      </c>
      <c r="J269" s="61"/>
      <c r="K269" s="62">
        <f>H269*(1-Скидка_3M_EUR)</f>
        <v>1.34</v>
      </c>
      <c r="L269" s="62">
        <f>K269*J269</f>
        <v>0</v>
      </c>
      <c r="M269" s="62">
        <f>I269*(1-Скидка_3M_EUR)</f>
        <v>140.69999999999999</v>
      </c>
      <c r="N269" s="62">
        <f t="shared" si="72"/>
        <v>0</v>
      </c>
    </row>
    <row r="270" spans="1:14" ht="11.25" customHeight="1">
      <c r="A270" s="211">
        <v>0</v>
      </c>
      <c r="B270" s="13" t="s">
        <v>649</v>
      </c>
      <c r="C270" s="212" t="s">
        <v>974</v>
      </c>
      <c r="D270" s="139" t="s">
        <v>975</v>
      </c>
      <c r="E270" s="140" t="s">
        <v>884</v>
      </c>
      <c r="F270" s="140">
        <v>1</v>
      </c>
      <c r="G270" s="140">
        <v>50</v>
      </c>
      <c r="H270" s="141">
        <v>1.06</v>
      </c>
      <c r="I270" s="5">
        <f>ROUND(H270*Курс_EUR,2)</f>
        <v>111.3</v>
      </c>
      <c r="J270" s="61"/>
      <c r="K270" s="62">
        <f>H270*(1-Скидка_3M_EUR)</f>
        <v>1.06</v>
      </c>
      <c r="L270" s="62">
        <f>K270*J270</f>
        <v>0</v>
      </c>
      <c r="M270" s="62">
        <f>I270*(1-Скидка_3M_EUR)</f>
        <v>111.3</v>
      </c>
      <c r="N270" s="62">
        <f t="shared" si="72"/>
        <v>0</v>
      </c>
    </row>
    <row r="271" spans="1:14" ht="11.25" customHeight="1">
      <c r="A271" s="211">
        <v>0</v>
      </c>
      <c r="B271" s="13" t="s">
        <v>649</v>
      </c>
      <c r="C271" s="212" t="s">
        <v>976</v>
      </c>
      <c r="D271" s="139" t="s">
        <v>977</v>
      </c>
      <c r="E271" s="140" t="s">
        <v>884</v>
      </c>
      <c r="F271" s="140">
        <v>1</v>
      </c>
      <c r="G271" s="140">
        <v>50</v>
      </c>
      <c r="H271" s="141">
        <v>1.06</v>
      </c>
      <c r="I271" s="5">
        <f>ROUND(H271*Курс_EUR,2)</f>
        <v>111.3</v>
      </c>
      <c r="J271" s="61"/>
      <c r="K271" s="62">
        <f>H271*(1-Скидка_3M_EUR)</f>
        <v>1.06</v>
      </c>
      <c r="L271" s="62">
        <f>K271*J271</f>
        <v>0</v>
      </c>
      <c r="M271" s="62">
        <f>I271*(1-Скидка_3M_EUR)</f>
        <v>111.3</v>
      </c>
      <c r="N271" s="62">
        <f t="shared" si="72"/>
        <v>0</v>
      </c>
    </row>
    <row r="272" spans="1:14" ht="11.25" customHeight="1" thickBot="1">
      <c r="A272" s="211">
        <v>0</v>
      </c>
      <c r="B272" s="13" t="s">
        <v>649</v>
      </c>
      <c r="C272" s="213" t="s">
        <v>978</v>
      </c>
      <c r="D272" s="142" t="s">
        <v>979</v>
      </c>
      <c r="E272" s="143" t="s">
        <v>884</v>
      </c>
      <c r="F272" s="143">
        <v>1</v>
      </c>
      <c r="G272" s="143">
        <v>50</v>
      </c>
      <c r="H272" s="144">
        <v>0.91</v>
      </c>
      <c r="I272" s="5">
        <f>ROUND(H272*Курс_EUR,2)</f>
        <v>95.55</v>
      </c>
      <c r="J272" s="61"/>
      <c r="K272" s="62">
        <f>H272*(1-Скидка_3M_EUR)</f>
        <v>0.91</v>
      </c>
      <c r="L272" s="62">
        <f>K272*J272</f>
        <v>0</v>
      </c>
      <c r="M272" s="62">
        <f>I272*(1-Скидка_3M_EUR)</f>
        <v>95.55</v>
      </c>
      <c r="N272" s="62">
        <f t="shared" si="72"/>
        <v>0</v>
      </c>
    </row>
    <row r="273" spans="1:14" ht="11.25" customHeight="1" thickBot="1">
      <c r="A273" s="211"/>
      <c r="C273" s="387" t="s">
        <v>662</v>
      </c>
      <c r="D273" s="387"/>
      <c r="E273" s="387"/>
      <c r="F273" s="387"/>
      <c r="G273" s="387"/>
      <c r="H273" s="388"/>
      <c r="I273" s="259"/>
      <c r="J273" s="61"/>
      <c r="K273" s="62"/>
      <c r="L273" s="62"/>
      <c r="M273" s="62"/>
      <c r="N273" s="62"/>
    </row>
    <row r="274" spans="1:14" ht="11.25" customHeight="1">
      <c r="A274" s="211">
        <v>0</v>
      </c>
      <c r="B274" s="13" t="s">
        <v>649</v>
      </c>
      <c r="C274" s="214" t="s">
        <v>980</v>
      </c>
      <c r="D274" s="145" t="s">
        <v>981</v>
      </c>
      <c r="E274" s="146" t="s">
        <v>884</v>
      </c>
      <c r="F274" s="146">
        <v>10</v>
      </c>
      <c r="G274" s="146">
        <v>4</v>
      </c>
      <c r="H274" s="147">
        <v>12.46</v>
      </c>
      <c r="I274" s="5">
        <f>ROUND(H274*Курс_EUR,2)</f>
        <v>1308.3</v>
      </c>
      <c r="J274" s="61"/>
      <c r="K274" s="62">
        <f>H274*(1-Скидка_3M_EUR)</f>
        <v>12.46</v>
      </c>
      <c r="L274" s="62">
        <f>K274*J274</f>
        <v>0</v>
      </c>
      <c r="M274" s="62">
        <f>I274*(1-Скидка_3M_EUR)</f>
        <v>1308.3</v>
      </c>
      <c r="N274" s="62">
        <f t="shared" si="72"/>
        <v>0</v>
      </c>
    </row>
    <row r="275" spans="1:14" ht="11.25" customHeight="1">
      <c r="A275" s="211">
        <v>0</v>
      </c>
      <c r="B275" s="13" t="s">
        <v>649</v>
      </c>
      <c r="C275" s="212" t="s">
        <v>982</v>
      </c>
      <c r="D275" s="139" t="s">
        <v>983</v>
      </c>
      <c r="E275" s="140" t="s">
        <v>884</v>
      </c>
      <c r="F275" s="140">
        <v>10</v>
      </c>
      <c r="G275" s="140">
        <v>4</v>
      </c>
      <c r="H275" s="141">
        <v>12.46</v>
      </c>
      <c r="I275" s="5">
        <f>ROUND(H275*Курс_EUR,2)</f>
        <v>1308.3</v>
      </c>
      <c r="J275" s="61"/>
      <c r="K275" s="62">
        <f>H275*(1-Скидка_3M_EUR)</f>
        <v>12.46</v>
      </c>
      <c r="L275" s="62">
        <f>K275*J275</f>
        <v>0</v>
      </c>
      <c r="M275" s="62">
        <f>I275*(1-Скидка_3M_EUR)</f>
        <v>1308.3</v>
      </c>
      <c r="N275" s="62">
        <f t="shared" si="72"/>
        <v>0</v>
      </c>
    </row>
    <row r="276" spans="1:14" ht="11.25" customHeight="1">
      <c r="A276" s="211">
        <v>0</v>
      </c>
      <c r="B276" s="13" t="s">
        <v>649</v>
      </c>
      <c r="C276" s="212" t="s">
        <v>984</v>
      </c>
      <c r="D276" s="139" t="s">
        <v>985</v>
      </c>
      <c r="E276" s="140" t="s">
        <v>884</v>
      </c>
      <c r="F276" s="140">
        <v>10</v>
      </c>
      <c r="G276" s="140">
        <v>4</v>
      </c>
      <c r="H276" s="141">
        <v>12.46</v>
      </c>
      <c r="I276" s="5">
        <f>ROUND(H276*Курс_EUR,2)</f>
        <v>1308.3</v>
      </c>
      <c r="J276" s="61"/>
      <c r="K276" s="62">
        <f>H276*(1-Скидка_3M_EUR)</f>
        <v>12.46</v>
      </c>
      <c r="L276" s="62">
        <f>K276*J276</f>
        <v>0</v>
      </c>
      <c r="M276" s="62">
        <f>I276*(1-Скидка_3M_EUR)</f>
        <v>1308.3</v>
      </c>
      <c r="N276" s="62">
        <f t="shared" si="72"/>
        <v>0</v>
      </c>
    </row>
    <row r="277" spans="1:14" ht="11.25" customHeight="1">
      <c r="A277" s="211">
        <v>0</v>
      </c>
      <c r="B277" s="13" t="s">
        <v>649</v>
      </c>
      <c r="C277" s="212" t="s">
        <v>986</v>
      </c>
      <c r="D277" s="139" t="s">
        <v>987</v>
      </c>
      <c r="E277" s="140" t="s">
        <v>884</v>
      </c>
      <c r="F277" s="140">
        <v>1</v>
      </c>
      <c r="G277" s="140">
        <v>20</v>
      </c>
      <c r="H277" s="141">
        <v>18.552</v>
      </c>
      <c r="I277" s="5">
        <f>ROUND(H277*Курс_EUR,2)</f>
        <v>1947.96</v>
      </c>
      <c r="J277" s="61"/>
      <c r="K277" s="62">
        <f>H277*(1-Скидка_3M_EUR)</f>
        <v>18.552</v>
      </c>
      <c r="L277" s="62">
        <f>K277*J277</f>
        <v>0</v>
      </c>
      <c r="M277" s="62">
        <f>I277*(1-Скидка_3M_EUR)</f>
        <v>1947.96</v>
      </c>
      <c r="N277" s="62">
        <f t="shared" si="72"/>
        <v>0</v>
      </c>
    </row>
    <row r="278" spans="1:14" ht="11.25" customHeight="1" thickBot="1">
      <c r="A278" s="211">
        <v>0</v>
      </c>
      <c r="B278" s="13" t="s">
        <v>649</v>
      </c>
      <c r="C278" s="213" t="s">
        <v>988</v>
      </c>
      <c r="D278" s="142" t="s">
        <v>989</v>
      </c>
      <c r="E278" s="143" t="s">
        <v>884</v>
      </c>
      <c r="F278" s="143">
        <v>1</v>
      </c>
      <c r="G278" s="143">
        <v>40</v>
      </c>
      <c r="H278" s="144">
        <v>18.12</v>
      </c>
      <c r="I278" s="5">
        <f>ROUND(H278*Курс_EUR,2)</f>
        <v>1902.6</v>
      </c>
      <c r="J278" s="61"/>
      <c r="K278" s="62">
        <f>H278*(1-Скидка_3M_EUR)</f>
        <v>18.12</v>
      </c>
      <c r="L278" s="62">
        <f>K278*J278</f>
        <v>0</v>
      </c>
      <c r="M278" s="62">
        <f>I278*(1-Скидка_3M_EUR)</f>
        <v>1902.6</v>
      </c>
      <c r="N278" s="62">
        <f t="shared" si="72"/>
        <v>0</v>
      </c>
    </row>
    <row r="279" spans="1:14" ht="11.25" customHeight="1" thickBot="1">
      <c r="A279" s="211"/>
      <c r="C279" s="387" t="s">
        <v>663</v>
      </c>
      <c r="D279" s="387"/>
      <c r="E279" s="387"/>
      <c r="F279" s="387"/>
      <c r="G279" s="387"/>
      <c r="H279" s="388"/>
      <c r="I279" s="259"/>
      <c r="J279" s="61"/>
      <c r="K279" s="62"/>
      <c r="L279" s="62"/>
      <c r="M279" s="62"/>
      <c r="N279" s="62"/>
    </row>
    <row r="280" spans="1:14" ht="11.25" customHeight="1">
      <c r="A280" s="211">
        <v>0</v>
      </c>
      <c r="B280" s="13" t="s">
        <v>649</v>
      </c>
      <c r="C280" s="212" t="s">
        <v>990</v>
      </c>
      <c r="D280" s="139" t="s">
        <v>991</v>
      </c>
      <c r="E280" s="140" t="s">
        <v>884</v>
      </c>
      <c r="F280" s="140">
        <v>1</v>
      </c>
      <c r="G280" s="140">
        <v>60</v>
      </c>
      <c r="H280" s="141">
        <v>2.5</v>
      </c>
      <c r="I280" s="5">
        <f>ROUND(H280*Курс_EUR,2)</f>
        <v>262.5</v>
      </c>
      <c r="J280" s="61"/>
      <c r="K280" s="62">
        <f>H280*(1-Скидка_3M_EUR)</f>
        <v>2.5</v>
      </c>
      <c r="L280" s="62">
        <f>K280*J280</f>
        <v>0</v>
      </c>
      <c r="M280" s="62">
        <f>I280*(1-Скидка_3M_EUR)</f>
        <v>262.5</v>
      </c>
      <c r="N280" s="62">
        <f t="shared" si="72"/>
        <v>0</v>
      </c>
    </row>
    <row r="281" spans="1:14" ht="11.25" customHeight="1" thickBot="1">
      <c r="A281" s="211">
        <v>0</v>
      </c>
      <c r="B281" s="13" t="s">
        <v>649</v>
      </c>
      <c r="C281" s="213" t="s">
        <v>992</v>
      </c>
      <c r="D281" s="142" t="s">
        <v>993</v>
      </c>
      <c r="E281" s="143" t="s">
        <v>884</v>
      </c>
      <c r="F281" s="143">
        <v>1</v>
      </c>
      <c r="G281" s="143">
        <v>40</v>
      </c>
      <c r="H281" s="144">
        <v>10.66</v>
      </c>
      <c r="I281" s="5">
        <f>ROUND(H281*Курс_EUR,2)</f>
        <v>1119.3</v>
      </c>
      <c r="J281" s="61"/>
      <c r="K281" s="62">
        <f>H281*(1-Скидка_3M_EUR)</f>
        <v>10.66</v>
      </c>
      <c r="L281" s="62">
        <f>K281*J281</f>
        <v>0</v>
      </c>
      <c r="M281" s="62">
        <f>I281*(1-Скидка_3M_EUR)</f>
        <v>1119.3</v>
      </c>
      <c r="N281" s="62">
        <f t="shared" si="72"/>
        <v>0</v>
      </c>
    </row>
    <row r="282" spans="1:14" ht="11.25" customHeight="1" thickBot="1">
      <c r="A282" s="211"/>
      <c r="C282" s="387" t="s">
        <v>664</v>
      </c>
      <c r="D282" s="387"/>
      <c r="E282" s="387"/>
      <c r="F282" s="387"/>
      <c r="G282" s="387"/>
      <c r="H282" s="388"/>
      <c r="I282" s="259"/>
      <c r="J282" s="61"/>
      <c r="K282" s="62"/>
      <c r="L282" s="62"/>
      <c r="M282" s="62"/>
      <c r="N282" s="62"/>
    </row>
    <row r="283" spans="1:14" ht="11.25" customHeight="1">
      <c r="A283" s="211">
        <v>0</v>
      </c>
      <c r="B283" s="13" t="s">
        <v>649</v>
      </c>
      <c r="C283" s="214" t="s">
        <v>2614</v>
      </c>
      <c r="D283" s="145" t="s">
        <v>994</v>
      </c>
      <c r="E283" s="146" t="s">
        <v>995</v>
      </c>
      <c r="F283" s="146">
        <v>1</v>
      </c>
      <c r="G283" s="146">
        <v>1</v>
      </c>
      <c r="H283" s="147">
        <v>1.82</v>
      </c>
      <c r="I283" s="5">
        <f>ROUND(H283*Курс_EUR,2)</f>
        <v>191.1</v>
      </c>
      <c r="J283" s="61"/>
      <c r="K283" s="62">
        <f>H283*(1-Скидка_3M_EUR)</f>
        <v>1.82</v>
      </c>
      <c r="L283" s="62">
        <f>K283*J283</f>
        <v>0</v>
      </c>
      <c r="M283" s="62">
        <f>I283*(1-Скидка_3M_EUR)</f>
        <v>191.1</v>
      </c>
      <c r="N283" s="62">
        <f t="shared" si="72"/>
        <v>0</v>
      </c>
    </row>
    <row r="284" spans="1:14" ht="11.25" customHeight="1">
      <c r="A284" s="211">
        <v>0</v>
      </c>
      <c r="B284" s="13" t="s">
        <v>649</v>
      </c>
      <c r="C284" s="212" t="s">
        <v>2894</v>
      </c>
      <c r="D284" s="139" t="s">
        <v>996</v>
      </c>
      <c r="E284" s="140" t="s">
        <v>995</v>
      </c>
      <c r="F284" s="140">
        <v>1</v>
      </c>
      <c r="G284" s="140">
        <v>1</v>
      </c>
      <c r="H284" s="141">
        <v>1.82</v>
      </c>
      <c r="I284" s="5">
        <f>ROUND(H284*Курс_EUR,2)</f>
        <v>191.1</v>
      </c>
      <c r="J284" s="61"/>
      <c r="K284" s="62">
        <f>H284*(1-Скидка_3M_EUR)</f>
        <v>1.82</v>
      </c>
      <c r="L284" s="62">
        <f>K284*J284</f>
        <v>0</v>
      </c>
      <c r="M284" s="62">
        <f>I284*(1-Скидка_3M_EUR)</f>
        <v>191.1</v>
      </c>
      <c r="N284" s="62">
        <f t="shared" si="72"/>
        <v>0</v>
      </c>
    </row>
    <row r="285" spans="1:14" ht="11.25" customHeight="1">
      <c r="A285" s="211">
        <v>0</v>
      </c>
      <c r="B285" s="13" t="s">
        <v>649</v>
      </c>
      <c r="C285" s="212" t="s">
        <v>997</v>
      </c>
      <c r="D285" s="139" t="s">
        <v>998</v>
      </c>
      <c r="E285" s="140" t="s">
        <v>995</v>
      </c>
      <c r="F285" s="140">
        <v>1</v>
      </c>
      <c r="G285" s="140">
        <v>1</v>
      </c>
      <c r="H285" s="141">
        <v>1.82</v>
      </c>
      <c r="I285" s="5">
        <f>ROUND(H285*Курс_EUR,2)</f>
        <v>191.1</v>
      </c>
      <c r="J285" s="61"/>
      <c r="K285" s="62">
        <f>H285*(1-Скидка_3M_EUR)</f>
        <v>1.82</v>
      </c>
      <c r="L285" s="62">
        <f>K285*J285</f>
        <v>0</v>
      </c>
      <c r="M285" s="62">
        <f>I285*(1-Скидка_3M_EUR)</f>
        <v>191.1</v>
      </c>
      <c r="N285" s="62">
        <f t="shared" si="72"/>
        <v>0</v>
      </c>
    </row>
    <row r="286" spans="1:14" ht="11.25" customHeight="1" thickBot="1">
      <c r="A286" s="211">
        <v>0</v>
      </c>
      <c r="B286" s="13" t="s">
        <v>649</v>
      </c>
      <c r="C286" s="213" t="s">
        <v>999</v>
      </c>
      <c r="D286" s="142" t="s">
        <v>1000</v>
      </c>
      <c r="E286" s="143" t="s">
        <v>995</v>
      </c>
      <c r="F286" s="143">
        <v>1</v>
      </c>
      <c r="G286" s="143">
        <v>1</v>
      </c>
      <c r="H286" s="144">
        <v>1.82</v>
      </c>
      <c r="I286" s="5">
        <f>ROUND(H286*Курс_EUR,2)</f>
        <v>191.1</v>
      </c>
      <c r="J286" s="61"/>
      <c r="K286" s="62">
        <f>H286*(1-Скидка_3M_EUR)</f>
        <v>1.82</v>
      </c>
      <c r="L286" s="62">
        <f>K286*J286</f>
        <v>0</v>
      </c>
      <c r="M286" s="62">
        <f>I286*(1-Скидка_3M_EUR)</f>
        <v>191.1</v>
      </c>
      <c r="N286" s="62">
        <f t="shared" si="72"/>
        <v>0</v>
      </c>
    </row>
    <row r="287" spans="1:14" ht="11.25" customHeight="1" thickBot="1">
      <c r="A287" s="211"/>
      <c r="C287" s="387" t="s">
        <v>665</v>
      </c>
      <c r="D287" s="387"/>
      <c r="E287" s="387"/>
      <c r="F287" s="387"/>
      <c r="G287" s="387"/>
      <c r="H287" s="388"/>
      <c r="I287" s="259"/>
      <c r="J287" s="61"/>
      <c r="K287" s="62"/>
      <c r="L287" s="62"/>
      <c r="M287" s="62"/>
      <c r="N287" s="62"/>
    </row>
    <row r="288" spans="1:14" ht="11.25" customHeight="1">
      <c r="A288" s="211">
        <v>0</v>
      </c>
      <c r="B288" s="13" t="s">
        <v>649</v>
      </c>
      <c r="C288" s="214">
        <v>60630</v>
      </c>
      <c r="D288" s="145" t="s">
        <v>1001</v>
      </c>
      <c r="E288" s="146" t="s">
        <v>1002</v>
      </c>
      <c r="F288" s="146">
        <v>1</v>
      </c>
      <c r="G288" s="146">
        <v>1</v>
      </c>
      <c r="H288" s="147">
        <v>60.324000000000005</v>
      </c>
      <c r="I288" s="5">
        <f>ROUND(H288*Курс_EUR,2)</f>
        <v>6334.02</v>
      </c>
      <c r="J288" s="61"/>
      <c r="K288" s="62">
        <f>H288*(1-Скидка_3M_EUR)</f>
        <v>60.324000000000005</v>
      </c>
      <c r="L288" s="62">
        <f>K288*J288</f>
        <v>0</v>
      </c>
      <c r="M288" s="62">
        <f>I288*(1-Скидка_3M_EUR)</f>
        <v>6334.02</v>
      </c>
      <c r="N288" s="62">
        <f t="shared" si="72"/>
        <v>0</v>
      </c>
    </row>
    <row r="289" spans="1:14" ht="11.25" customHeight="1" thickBot="1">
      <c r="A289" s="211">
        <v>0</v>
      </c>
      <c r="B289" s="13" t="s">
        <v>649</v>
      </c>
      <c r="C289" s="213">
        <v>60637</v>
      </c>
      <c r="D289" s="142" t="s">
        <v>1003</v>
      </c>
      <c r="E289" s="143" t="s">
        <v>1002</v>
      </c>
      <c r="F289" s="143">
        <v>1</v>
      </c>
      <c r="G289" s="143">
        <v>1</v>
      </c>
      <c r="H289" s="144">
        <v>97.151999999999987</v>
      </c>
      <c r="I289" s="5">
        <f>ROUND(H289*Курс_EUR,2)</f>
        <v>10200.959999999999</v>
      </c>
      <c r="J289" s="61"/>
      <c r="K289" s="62">
        <f>H289*(1-Скидка_3M_EUR)</f>
        <v>97.151999999999987</v>
      </c>
      <c r="L289" s="62">
        <f>K289*J289</f>
        <v>0</v>
      </c>
      <c r="M289" s="62">
        <f>I289*(1-Скидка_3M_EUR)</f>
        <v>10200.959999999999</v>
      </c>
      <c r="N289" s="62">
        <f t="shared" si="72"/>
        <v>0</v>
      </c>
    </row>
    <row r="290" spans="1:14" ht="11.25" customHeight="1" thickBot="1">
      <c r="A290" s="211"/>
      <c r="C290" s="387" t="s">
        <v>1004</v>
      </c>
      <c r="D290" s="387"/>
      <c r="E290" s="387"/>
      <c r="F290" s="387"/>
      <c r="G290" s="387"/>
      <c r="H290" s="388"/>
      <c r="I290" s="259"/>
      <c r="J290" s="61"/>
      <c r="K290" s="62"/>
      <c r="L290" s="62"/>
      <c r="M290" s="62"/>
      <c r="N290" s="62"/>
    </row>
    <row r="291" spans="1:14" ht="11.25" customHeight="1">
      <c r="A291" s="211">
        <v>0</v>
      </c>
      <c r="B291" s="13" t="s">
        <v>645</v>
      </c>
      <c r="C291" s="212" t="s">
        <v>1005</v>
      </c>
      <c r="D291" s="139" t="s">
        <v>1006</v>
      </c>
      <c r="E291" s="140" t="s">
        <v>1007</v>
      </c>
      <c r="F291" s="140">
        <v>1</v>
      </c>
      <c r="G291" s="140">
        <v>10</v>
      </c>
      <c r="H291" s="141">
        <v>24.91</v>
      </c>
      <c r="I291" s="5">
        <f>ROUND(H291*Курс_EUR,2)</f>
        <v>2615.5500000000002</v>
      </c>
      <c r="J291" s="61"/>
      <c r="K291" s="62">
        <f>H291*(1-Скидка_3M_EUR)</f>
        <v>24.91</v>
      </c>
      <c r="L291" s="62">
        <f>K291*J291</f>
        <v>0</v>
      </c>
      <c r="M291" s="62">
        <f>I291*(1-Скидка_3M_EUR)</f>
        <v>2615.5500000000002</v>
      </c>
      <c r="N291" s="62">
        <f t="shared" si="72"/>
        <v>0</v>
      </c>
    </row>
    <row r="292" spans="1:14" ht="11.25" customHeight="1">
      <c r="A292" s="211">
        <v>0</v>
      </c>
      <c r="B292" s="13" t="s">
        <v>645</v>
      </c>
      <c r="C292" s="212" t="s">
        <v>1008</v>
      </c>
      <c r="D292" s="139" t="s">
        <v>1009</v>
      </c>
      <c r="E292" s="140" t="s">
        <v>1007</v>
      </c>
      <c r="F292" s="140">
        <v>1</v>
      </c>
      <c r="G292" s="140">
        <v>10</v>
      </c>
      <c r="H292" s="141">
        <v>24.91</v>
      </c>
      <c r="I292" s="5">
        <f>ROUND(H292*Курс_EUR,2)</f>
        <v>2615.5500000000002</v>
      </c>
      <c r="J292" s="61"/>
      <c r="K292" s="62">
        <f>H292*(1-Скидка_3M_EUR)</f>
        <v>24.91</v>
      </c>
      <c r="L292" s="62">
        <f>K292*J292</f>
        <v>0</v>
      </c>
      <c r="M292" s="62">
        <f>I292*(1-Скидка_3M_EUR)</f>
        <v>2615.5500000000002</v>
      </c>
      <c r="N292" s="62">
        <f t="shared" si="72"/>
        <v>0</v>
      </c>
    </row>
    <row r="293" spans="1:14" ht="11.25" customHeight="1" thickBot="1">
      <c r="A293" s="211">
        <v>0</v>
      </c>
      <c r="B293" s="13" t="s">
        <v>645</v>
      </c>
      <c r="C293" s="213" t="s">
        <v>1010</v>
      </c>
      <c r="D293" s="142" t="s">
        <v>1011</v>
      </c>
      <c r="E293" s="143" t="s">
        <v>889</v>
      </c>
      <c r="F293" s="143">
        <v>5</v>
      </c>
      <c r="G293" s="143">
        <v>1</v>
      </c>
      <c r="H293" s="144">
        <v>9.02</v>
      </c>
      <c r="I293" s="5">
        <f>ROUND(H293*Курс_EUR,2)</f>
        <v>947.1</v>
      </c>
      <c r="J293" s="61"/>
      <c r="K293" s="62">
        <f>H293*(1-Скидка_3M_EUR)</f>
        <v>9.02</v>
      </c>
      <c r="L293" s="62">
        <f>K293*J293</f>
        <v>0</v>
      </c>
      <c r="M293" s="62">
        <f>I293*(1-Скидка_3M_EUR)</f>
        <v>947.1</v>
      </c>
      <c r="N293" s="62">
        <f t="shared" si="72"/>
        <v>0</v>
      </c>
    </row>
    <row r="294" spans="1:14" ht="11.25" customHeight="1" thickBot="1">
      <c r="A294" s="211"/>
      <c r="C294" s="387" t="s">
        <v>666</v>
      </c>
      <c r="D294" s="387"/>
      <c r="E294" s="387"/>
      <c r="F294" s="387"/>
      <c r="G294" s="387"/>
      <c r="H294" s="388"/>
      <c r="I294" s="259"/>
      <c r="J294" s="61"/>
      <c r="K294" s="62"/>
      <c r="L294" s="62"/>
      <c r="M294" s="62"/>
      <c r="N294" s="62"/>
    </row>
    <row r="295" spans="1:14" ht="11.25" customHeight="1">
      <c r="A295" s="211">
        <v>0</v>
      </c>
      <c r="B295" s="13" t="s">
        <v>649</v>
      </c>
      <c r="C295" s="214" t="s">
        <v>1012</v>
      </c>
      <c r="D295" s="145" t="s">
        <v>1013</v>
      </c>
      <c r="E295" s="146" t="s">
        <v>889</v>
      </c>
      <c r="F295" s="146">
        <v>1</v>
      </c>
      <c r="G295" s="146">
        <v>5</v>
      </c>
      <c r="H295" s="147">
        <v>17.399999999999999</v>
      </c>
      <c r="I295" s="5">
        <f>ROUND(H295*Курс_EUR,2)</f>
        <v>1827</v>
      </c>
      <c r="J295" s="61"/>
      <c r="K295" s="62">
        <f>H295*(1-Скидка_3M_EUR)</f>
        <v>17.399999999999999</v>
      </c>
      <c r="L295" s="62">
        <f>K295*J295</f>
        <v>0</v>
      </c>
      <c r="M295" s="62">
        <f>I295*(1-Скидка_3M_EUR)</f>
        <v>1827</v>
      </c>
      <c r="N295" s="62">
        <f t="shared" si="72"/>
        <v>0</v>
      </c>
    </row>
    <row r="296" spans="1:14" ht="11.25" customHeight="1">
      <c r="A296" s="211">
        <v>0</v>
      </c>
      <c r="B296" s="13" t="s">
        <v>646</v>
      </c>
      <c r="C296" s="212" t="s">
        <v>1014</v>
      </c>
      <c r="D296" s="139" t="s">
        <v>1015</v>
      </c>
      <c r="E296" s="140" t="s">
        <v>889</v>
      </c>
      <c r="F296" s="140">
        <v>1</v>
      </c>
      <c r="G296" s="140">
        <v>10</v>
      </c>
      <c r="H296" s="141">
        <v>19.899999999999999</v>
      </c>
      <c r="I296" s="5">
        <f>ROUND(H296*Курс_EUR,2)</f>
        <v>2089.5</v>
      </c>
      <c r="J296" s="61"/>
      <c r="K296" s="62">
        <f>H296*(1-Скидка_3M_EUR)</f>
        <v>19.899999999999999</v>
      </c>
      <c r="L296" s="62">
        <f>K296*J296</f>
        <v>0</v>
      </c>
      <c r="M296" s="62">
        <f>I296*(1-Скидка_3M_EUR)</f>
        <v>2089.5</v>
      </c>
      <c r="N296" s="62">
        <f t="shared" si="72"/>
        <v>0</v>
      </c>
    </row>
    <row r="297" spans="1:14" ht="11.25" customHeight="1">
      <c r="A297" s="211">
        <v>0</v>
      </c>
      <c r="B297" s="13" t="s">
        <v>652</v>
      </c>
      <c r="C297" s="212" t="s">
        <v>1016</v>
      </c>
      <c r="D297" s="139" t="s">
        <v>1017</v>
      </c>
      <c r="E297" s="140" t="s">
        <v>889</v>
      </c>
      <c r="F297" s="140">
        <v>1</v>
      </c>
      <c r="G297" s="140">
        <v>5</v>
      </c>
      <c r="H297" s="141">
        <v>26.68</v>
      </c>
      <c r="I297" s="5">
        <f>ROUND(H297*Курс_EUR,2)</f>
        <v>2801.4</v>
      </c>
      <c r="J297" s="61"/>
      <c r="K297" s="62">
        <f>H297*(1-Скидка_3M_EUR)</f>
        <v>26.68</v>
      </c>
      <c r="L297" s="62">
        <f>K297*J297</f>
        <v>0</v>
      </c>
      <c r="M297" s="62">
        <f>I297*(1-Скидка_3M_EUR)</f>
        <v>2801.4</v>
      </c>
      <c r="N297" s="62">
        <f t="shared" si="72"/>
        <v>0</v>
      </c>
    </row>
    <row r="298" spans="1:14" ht="11.25" customHeight="1">
      <c r="A298" s="211">
        <v>0</v>
      </c>
      <c r="B298" s="13" t="s">
        <v>652</v>
      </c>
      <c r="C298" s="212" t="s">
        <v>1018</v>
      </c>
      <c r="D298" s="139" t="s">
        <v>1019</v>
      </c>
      <c r="E298" s="140" t="s">
        <v>889</v>
      </c>
      <c r="F298" s="140">
        <v>1</v>
      </c>
      <c r="G298" s="140">
        <v>10</v>
      </c>
      <c r="H298" s="141">
        <v>13.884</v>
      </c>
      <c r="I298" s="5">
        <f>ROUND(H298*Курс_EUR,2)</f>
        <v>1457.82</v>
      </c>
      <c r="J298" s="61"/>
      <c r="K298" s="62">
        <f>H298*(1-Скидка_3M_EUR)</f>
        <v>13.884</v>
      </c>
      <c r="L298" s="62">
        <f>K298*J298</f>
        <v>0</v>
      </c>
      <c r="M298" s="62">
        <f>I298*(1-Скидка_3M_EUR)</f>
        <v>1457.82</v>
      </c>
      <c r="N298" s="62">
        <f t="shared" si="72"/>
        <v>0</v>
      </c>
    </row>
    <row r="299" spans="1:14" ht="11.25" customHeight="1" thickBot="1">
      <c r="A299" s="211">
        <v>0</v>
      </c>
      <c r="B299" s="13" t="s">
        <v>652</v>
      </c>
      <c r="C299" s="213" t="s">
        <v>1020</v>
      </c>
      <c r="D299" s="142" t="s">
        <v>1021</v>
      </c>
      <c r="E299" s="143" t="s">
        <v>889</v>
      </c>
      <c r="F299" s="143">
        <v>1</v>
      </c>
      <c r="G299" s="143">
        <v>5</v>
      </c>
      <c r="H299" s="144">
        <v>28.63</v>
      </c>
      <c r="I299" s="5">
        <f>ROUND(H299*Курс_EUR,2)</f>
        <v>3006.15</v>
      </c>
      <c r="J299" s="61"/>
      <c r="K299" s="62">
        <f>H299*(1-Скидка_3M_EUR)</f>
        <v>28.63</v>
      </c>
      <c r="L299" s="62">
        <f>K299*J299</f>
        <v>0</v>
      </c>
      <c r="M299" s="62">
        <f>I299*(1-Скидка_3M_EUR)</f>
        <v>3006.15</v>
      </c>
      <c r="N299" s="62">
        <f t="shared" si="72"/>
        <v>0</v>
      </c>
    </row>
    <row r="300" spans="1:14" ht="11.25" customHeight="1" thickBot="1">
      <c r="A300" s="211"/>
      <c r="C300" s="387" t="s">
        <v>667</v>
      </c>
      <c r="D300" s="387"/>
      <c r="E300" s="387"/>
      <c r="F300" s="387"/>
      <c r="G300" s="387"/>
      <c r="H300" s="388"/>
      <c r="I300" s="259"/>
      <c r="J300" s="61"/>
      <c r="K300" s="62"/>
      <c r="L300" s="62"/>
      <c r="M300" s="62"/>
      <c r="N300" s="62"/>
    </row>
    <row r="301" spans="1:14" ht="11.25" customHeight="1">
      <c r="A301" s="211">
        <v>0</v>
      </c>
      <c r="B301" s="13" t="s">
        <v>649</v>
      </c>
      <c r="C301" s="214">
        <v>68009</v>
      </c>
      <c r="D301" s="145" t="s">
        <v>1022</v>
      </c>
      <c r="E301" s="146" t="s">
        <v>884</v>
      </c>
      <c r="F301" s="146">
        <v>1</v>
      </c>
      <c r="G301" s="146">
        <v>50</v>
      </c>
      <c r="H301" s="147">
        <v>1.3320000000000001</v>
      </c>
      <c r="I301" s="5">
        <f>ROUND(H301*Курс_EUR,2)</f>
        <v>139.86000000000001</v>
      </c>
      <c r="J301" s="61"/>
      <c r="K301" s="62">
        <f>H301*(1-Скидка_3M_EUR)</f>
        <v>1.3320000000000001</v>
      </c>
      <c r="L301" s="62">
        <f>K301*J301</f>
        <v>0</v>
      </c>
      <c r="M301" s="62">
        <f>I301*(1-Скидка_3M_EUR)</f>
        <v>139.86000000000001</v>
      </c>
      <c r="N301" s="62">
        <f t="shared" si="72"/>
        <v>0</v>
      </c>
    </row>
    <row r="302" spans="1:14" ht="11.25" customHeight="1">
      <c r="A302" s="211">
        <v>0</v>
      </c>
      <c r="B302" s="13" t="s">
        <v>649</v>
      </c>
      <c r="C302" s="212">
        <v>68011</v>
      </c>
      <c r="D302" s="139" t="s">
        <v>1023</v>
      </c>
      <c r="E302" s="140" t="s">
        <v>884</v>
      </c>
      <c r="F302" s="140">
        <v>1</v>
      </c>
      <c r="G302" s="140">
        <v>50</v>
      </c>
      <c r="H302" s="141">
        <v>1.4279999999999999</v>
      </c>
      <c r="I302" s="5">
        <f>ROUND(H302*Курс_EUR,2)</f>
        <v>149.94</v>
      </c>
      <c r="J302" s="61"/>
      <c r="K302" s="62">
        <f>H302*(1-Скидка_3M_EUR)</f>
        <v>1.4279999999999999</v>
      </c>
      <c r="L302" s="62">
        <f>K302*J302</f>
        <v>0</v>
      </c>
      <c r="M302" s="62">
        <f>I302*(1-Скидка_3M_EUR)</f>
        <v>149.94</v>
      </c>
      <c r="N302" s="62">
        <f t="shared" si="72"/>
        <v>0</v>
      </c>
    </row>
    <row r="303" spans="1:14" ht="11.25" customHeight="1">
      <c r="A303" s="211">
        <v>0</v>
      </c>
      <c r="B303" s="13" t="s">
        <v>649</v>
      </c>
      <c r="C303" s="212">
        <v>68013</v>
      </c>
      <c r="D303" s="139" t="s">
        <v>1024</v>
      </c>
      <c r="E303" s="140" t="s">
        <v>884</v>
      </c>
      <c r="F303" s="140">
        <v>1</v>
      </c>
      <c r="G303" s="140">
        <v>50</v>
      </c>
      <c r="H303" s="141">
        <v>2.1240000000000001</v>
      </c>
      <c r="I303" s="5">
        <f>ROUND(H303*Курс_EUR,2)</f>
        <v>223.02</v>
      </c>
      <c r="J303" s="61"/>
      <c r="K303" s="62">
        <f>H303*(1-Скидка_3M_EUR)</f>
        <v>2.1240000000000001</v>
      </c>
      <c r="L303" s="62">
        <f>K303*J303</f>
        <v>0</v>
      </c>
      <c r="M303" s="62">
        <f>I303*(1-Скидка_3M_EUR)</f>
        <v>223.02</v>
      </c>
      <c r="N303" s="62">
        <f t="shared" si="72"/>
        <v>0</v>
      </c>
    </row>
    <row r="304" spans="1:14" ht="11.25" customHeight="1">
      <c r="A304" s="211"/>
      <c r="C304" s="212"/>
      <c r="D304" s="139"/>
      <c r="E304" s="140"/>
      <c r="F304" s="140"/>
      <c r="G304" s="140"/>
      <c r="H304" s="141"/>
      <c r="I304" s="141"/>
      <c r="J304" s="61"/>
      <c r="K304" s="62"/>
      <c r="L304" s="62"/>
      <c r="M304" s="62"/>
      <c r="N304" s="62"/>
    </row>
    <row r="305" spans="1:14" ht="10.95" customHeight="1">
      <c r="A305" s="211">
        <v>0</v>
      </c>
      <c r="B305" s="13" t="s">
        <v>649</v>
      </c>
      <c r="C305" s="212">
        <v>68008</v>
      </c>
      <c r="D305" s="139" t="s">
        <v>1025</v>
      </c>
      <c r="E305" s="140" t="s">
        <v>884</v>
      </c>
      <c r="F305" s="140">
        <v>1</v>
      </c>
      <c r="G305" s="140">
        <v>200</v>
      </c>
      <c r="H305" s="141">
        <v>1.284</v>
      </c>
      <c r="I305" s="5">
        <f>ROUND(H305*Курс_EUR,2)</f>
        <v>134.82</v>
      </c>
      <c r="J305" s="61"/>
      <c r="K305" s="62">
        <f>H305*(1-Скидка_3M_EUR)</f>
        <v>1.284</v>
      </c>
      <c r="L305" s="62">
        <f>K305*J305</f>
        <v>0</v>
      </c>
      <c r="M305" s="62">
        <f>I305*(1-Скидка_3M_EUR)</f>
        <v>134.82</v>
      </c>
      <c r="N305" s="62">
        <f t="shared" si="72"/>
        <v>0</v>
      </c>
    </row>
    <row r="306" spans="1:14" ht="10.95" customHeight="1">
      <c r="A306" s="211">
        <v>0</v>
      </c>
      <c r="B306" s="13" t="s">
        <v>649</v>
      </c>
      <c r="C306" s="212">
        <v>68010</v>
      </c>
      <c r="D306" s="139" t="s">
        <v>1026</v>
      </c>
      <c r="E306" s="140" t="s">
        <v>884</v>
      </c>
      <c r="F306" s="140">
        <v>1</v>
      </c>
      <c r="G306" s="140">
        <v>200</v>
      </c>
      <c r="H306" s="141">
        <v>1.3919999999999999</v>
      </c>
      <c r="I306" s="5">
        <f>ROUND(H306*Курс_EUR,2)</f>
        <v>146.16</v>
      </c>
      <c r="J306" s="61"/>
      <c r="K306" s="62">
        <f>H306*(1-Скидка_3M_EUR)</f>
        <v>1.3919999999999999</v>
      </c>
      <c r="L306" s="62">
        <f>K306*J306</f>
        <v>0</v>
      </c>
      <c r="M306" s="62">
        <f>I306*(1-Скидка_3M_EUR)</f>
        <v>146.16</v>
      </c>
      <c r="N306" s="62">
        <f t="shared" si="72"/>
        <v>0</v>
      </c>
    </row>
    <row r="307" spans="1:14" ht="10.95" customHeight="1">
      <c r="A307" s="211">
        <v>0</v>
      </c>
      <c r="B307" s="13" t="s">
        <v>649</v>
      </c>
      <c r="C307" s="213">
        <v>68012</v>
      </c>
      <c r="D307" s="142" t="s">
        <v>1027</v>
      </c>
      <c r="E307" s="143" t="s">
        <v>884</v>
      </c>
      <c r="F307" s="143">
        <v>1</v>
      </c>
      <c r="G307" s="143">
        <v>200</v>
      </c>
      <c r="H307" s="144">
        <v>2.0640000000000001</v>
      </c>
      <c r="I307" s="5">
        <f>ROUND(H307*Курс_EUR,2)</f>
        <v>216.72</v>
      </c>
      <c r="J307" s="61"/>
      <c r="K307" s="62">
        <f>H307*(1-Скидка_3M_EUR)</f>
        <v>2.0640000000000001</v>
      </c>
      <c r="L307" s="62">
        <f>K307*J307</f>
        <v>0</v>
      </c>
      <c r="M307" s="62">
        <f>I307*(1-Скидка_3M_EUR)</f>
        <v>216.72</v>
      </c>
      <c r="N307" s="62">
        <f t="shared" si="72"/>
        <v>0</v>
      </c>
    </row>
    <row r="308" spans="1:14" ht="11.25" customHeight="1">
      <c r="A308" s="211"/>
      <c r="C308" s="126"/>
      <c r="D308" s="126"/>
      <c r="E308" s="126"/>
      <c r="F308" s="126"/>
      <c r="G308" s="126"/>
      <c r="H308" s="126"/>
      <c r="I308" s="126"/>
      <c r="J308" s="61"/>
      <c r="K308" s="62"/>
      <c r="L308" s="62"/>
      <c r="M308" s="62"/>
      <c r="N308" s="62"/>
    </row>
    <row r="309" spans="1:14" ht="11.25" customHeight="1">
      <c r="A309" s="211">
        <v>0</v>
      </c>
      <c r="B309" s="13" t="s">
        <v>645</v>
      </c>
      <c r="C309" s="214" t="s">
        <v>1028</v>
      </c>
      <c r="D309" s="145" t="s">
        <v>1029</v>
      </c>
      <c r="E309" s="146" t="s">
        <v>884</v>
      </c>
      <c r="F309" s="146">
        <v>5</v>
      </c>
      <c r="G309" s="146">
        <v>10</v>
      </c>
      <c r="H309" s="147">
        <v>3.5640000000000001</v>
      </c>
      <c r="I309" s="5">
        <f>ROUND(H309*Курс_EUR,2)</f>
        <v>374.22</v>
      </c>
      <c r="J309" s="61"/>
      <c r="K309" s="62">
        <f>H309*(1-Скидка_3M_EUR)</f>
        <v>3.5640000000000001</v>
      </c>
      <c r="L309" s="62">
        <f>K309*J309</f>
        <v>0</v>
      </c>
      <c r="M309" s="62">
        <f>I309*(1-Скидка_3M_EUR)</f>
        <v>374.22</v>
      </c>
      <c r="N309" s="62">
        <f t="shared" si="72"/>
        <v>0</v>
      </c>
    </row>
    <row r="310" spans="1:14" ht="11.25" customHeight="1">
      <c r="A310" s="211">
        <v>0</v>
      </c>
      <c r="B310" s="13" t="s">
        <v>645</v>
      </c>
      <c r="C310" s="212" t="s">
        <v>1030</v>
      </c>
      <c r="D310" s="139" t="s">
        <v>1031</v>
      </c>
      <c r="E310" s="140" t="s">
        <v>884</v>
      </c>
      <c r="F310" s="140">
        <v>5</v>
      </c>
      <c r="G310" s="140">
        <v>10</v>
      </c>
      <c r="H310" s="141">
        <v>5.7480000000000002</v>
      </c>
      <c r="I310" s="5">
        <f>ROUND(H310*Курс_EUR,2)</f>
        <v>603.54</v>
      </c>
      <c r="J310" s="61"/>
      <c r="K310" s="62">
        <f>H310*(1-Скидка_3M_EUR)</f>
        <v>5.7480000000000002</v>
      </c>
      <c r="L310" s="62">
        <f>K310*J310</f>
        <v>0</v>
      </c>
      <c r="M310" s="62">
        <f>I310*(1-Скидка_3M_EUR)</f>
        <v>603.54</v>
      </c>
      <c r="N310" s="62">
        <f t="shared" si="72"/>
        <v>0</v>
      </c>
    </row>
    <row r="311" spans="1:14" ht="11.25" customHeight="1">
      <c r="A311" s="211">
        <v>0</v>
      </c>
      <c r="B311" s="13" t="s">
        <v>649</v>
      </c>
      <c r="C311" s="212">
        <v>63104</v>
      </c>
      <c r="D311" s="139" t="s">
        <v>1032</v>
      </c>
      <c r="E311" s="140" t="s">
        <v>884</v>
      </c>
      <c r="F311" s="140">
        <v>1</v>
      </c>
      <c r="G311" s="140">
        <v>50</v>
      </c>
      <c r="H311" s="141">
        <v>3.6480000000000001</v>
      </c>
      <c r="I311" s="5">
        <f>ROUND(H311*Курс_EUR,2)</f>
        <v>383.04</v>
      </c>
      <c r="J311" s="61"/>
      <c r="K311" s="62">
        <f>H311*(1-Скидка_3M_EUR)</f>
        <v>3.6480000000000001</v>
      </c>
      <c r="L311" s="62">
        <f>K311*J311</f>
        <v>0</v>
      </c>
      <c r="M311" s="62">
        <f>I311*(1-Скидка_3M_EUR)</f>
        <v>383.04</v>
      </c>
      <c r="N311" s="62">
        <f t="shared" si="72"/>
        <v>0</v>
      </c>
    </row>
    <row r="312" spans="1:14" ht="11.25" customHeight="1">
      <c r="A312" s="211"/>
      <c r="C312" s="212"/>
      <c r="D312" s="139"/>
      <c r="E312" s="140"/>
      <c r="F312" s="140"/>
      <c r="G312" s="140"/>
      <c r="H312" s="141"/>
      <c r="I312" s="141"/>
      <c r="J312" s="61"/>
      <c r="K312" s="62"/>
      <c r="L312" s="62"/>
      <c r="M312" s="62"/>
      <c r="N312" s="62"/>
    </row>
    <row r="313" spans="1:14" ht="11.25" customHeight="1">
      <c r="A313" s="211">
        <v>0</v>
      </c>
      <c r="B313" s="13" t="s">
        <v>668</v>
      </c>
      <c r="C313" s="212" t="s">
        <v>1033</v>
      </c>
      <c r="D313" s="139" t="s">
        <v>1034</v>
      </c>
      <c r="E313" s="140" t="s">
        <v>884</v>
      </c>
      <c r="F313" s="140">
        <v>1</v>
      </c>
      <c r="G313" s="140">
        <v>100</v>
      </c>
      <c r="H313" s="141">
        <v>2.016</v>
      </c>
      <c r="I313" s="5">
        <f>ROUND(H313*Курс_EUR,2)</f>
        <v>211.68</v>
      </c>
      <c r="J313" s="61"/>
      <c r="K313" s="62">
        <f>H313*(1-Скидка_3M_EUR)</f>
        <v>2.016</v>
      </c>
      <c r="L313" s="62">
        <f>K313*J313</f>
        <v>0</v>
      </c>
      <c r="M313" s="62">
        <f>I313*(1-Скидка_3M_EUR)</f>
        <v>211.68</v>
      </c>
      <c r="N313" s="62">
        <f t="shared" si="72"/>
        <v>0</v>
      </c>
    </row>
    <row r="314" spans="1:14" ht="11.25" customHeight="1">
      <c r="A314" s="211">
        <v>0</v>
      </c>
      <c r="B314" s="13" t="s">
        <v>668</v>
      </c>
      <c r="C314" s="212" t="s">
        <v>1035</v>
      </c>
      <c r="D314" s="139" t="s">
        <v>1036</v>
      </c>
      <c r="E314" s="140" t="s">
        <v>884</v>
      </c>
      <c r="F314" s="140">
        <v>1</v>
      </c>
      <c r="G314" s="140">
        <v>100</v>
      </c>
      <c r="H314" s="141">
        <v>2.2200000000000002</v>
      </c>
      <c r="I314" s="5">
        <f>ROUND(H314*Курс_EUR,2)</f>
        <v>233.1</v>
      </c>
      <c r="J314" s="61"/>
      <c r="K314" s="62">
        <f>H314*(1-Скидка_3M_EUR)</f>
        <v>2.2200000000000002</v>
      </c>
      <c r="L314" s="62">
        <f>K314*J314</f>
        <v>0</v>
      </c>
      <c r="M314" s="62">
        <f>I314*(1-Скидка_3M_EUR)</f>
        <v>233.1</v>
      </c>
      <c r="N314" s="62">
        <f t="shared" si="72"/>
        <v>0</v>
      </c>
    </row>
    <row r="315" spans="1:14" ht="11.25" customHeight="1">
      <c r="A315" s="211">
        <v>0</v>
      </c>
      <c r="B315" s="13" t="s">
        <v>668</v>
      </c>
      <c r="C315" s="212" t="s">
        <v>1037</v>
      </c>
      <c r="D315" s="139" t="s">
        <v>1038</v>
      </c>
      <c r="E315" s="140" t="s">
        <v>884</v>
      </c>
      <c r="F315" s="140">
        <v>1</v>
      </c>
      <c r="G315" s="140">
        <v>100</v>
      </c>
      <c r="H315" s="141">
        <v>2.9880000000000004</v>
      </c>
      <c r="I315" s="5">
        <f>ROUND(H315*Курс_EUR,2)</f>
        <v>313.74</v>
      </c>
      <c r="J315" s="61"/>
      <c r="K315" s="62">
        <f>H315*(1-Скидка_3M_EUR)</f>
        <v>2.9880000000000004</v>
      </c>
      <c r="L315" s="62">
        <f>K315*J315</f>
        <v>0</v>
      </c>
      <c r="M315" s="62">
        <f>I315*(1-Скидка_3M_EUR)</f>
        <v>313.74</v>
      </c>
      <c r="N315" s="62">
        <f t="shared" si="72"/>
        <v>0</v>
      </c>
    </row>
    <row r="316" spans="1:14" ht="11.25" customHeight="1">
      <c r="A316" s="211">
        <v>0</v>
      </c>
      <c r="B316" s="13" t="s">
        <v>668</v>
      </c>
      <c r="C316" s="212" t="s">
        <v>1039</v>
      </c>
      <c r="D316" s="139" t="s">
        <v>1040</v>
      </c>
      <c r="E316" s="140" t="s">
        <v>884</v>
      </c>
      <c r="F316" s="140">
        <v>1</v>
      </c>
      <c r="G316" s="140">
        <v>100</v>
      </c>
      <c r="H316" s="141">
        <v>2.9640000000000004</v>
      </c>
      <c r="I316" s="5">
        <f>ROUND(H316*Курс_EUR,2)</f>
        <v>311.22000000000003</v>
      </c>
      <c r="J316" s="61"/>
      <c r="K316" s="62">
        <f>H316*(1-Скидка_3M_EUR)</f>
        <v>2.9640000000000004</v>
      </c>
      <c r="L316" s="62">
        <f>K316*J316</f>
        <v>0</v>
      </c>
      <c r="M316" s="62">
        <f>I316*(1-Скидка_3M_EUR)</f>
        <v>311.22000000000003</v>
      </c>
      <c r="N316" s="62">
        <f t="shared" si="72"/>
        <v>0</v>
      </c>
    </row>
    <row r="317" spans="1:14" ht="11.25" customHeight="1" thickBot="1">
      <c r="A317" s="211">
        <v>0</v>
      </c>
      <c r="B317" s="13" t="s">
        <v>668</v>
      </c>
      <c r="C317" s="213" t="s">
        <v>1041</v>
      </c>
      <c r="D317" s="142" t="s">
        <v>1042</v>
      </c>
      <c r="E317" s="143" t="s">
        <v>884</v>
      </c>
      <c r="F317" s="143">
        <v>1</v>
      </c>
      <c r="G317" s="143">
        <v>100</v>
      </c>
      <c r="H317" s="144">
        <v>3.1079999999999997</v>
      </c>
      <c r="I317" s="5">
        <f>ROUND(H317*Курс_EUR,2)</f>
        <v>326.33999999999997</v>
      </c>
      <c r="J317" s="61"/>
      <c r="K317" s="62">
        <f>H317*(1-Скидка_3M_EUR)</f>
        <v>3.1079999999999997</v>
      </c>
      <c r="L317" s="62">
        <f>K317*J317</f>
        <v>0</v>
      </c>
      <c r="M317" s="62">
        <f>I317*(1-Скидка_3M_EUR)</f>
        <v>326.33999999999997</v>
      </c>
      <c r="N317" s="62">
        <f t="shared" si="72"/>
        <v>0</v>
      </c>
    </row>
    <row r="318" spans="1:14" ht="11.25" customHeight="1" thickBot="1">
      <c r="A318" s="211"/>
      <c r="C318" s="387" t="s">
        <v>669</v>
      </c>
      <c r="D318" s="387"/>
      <c r="E318" s="387"/>
      <c r="F318" s="387"/>
      <c r="G318" s="387"/>
      <c r="H318" s="388"/>
      <c r="I318" s="259"/>
      <c r="J318" s="61"/>
      <c r="K318" s="62"/>
      <c r="L318" s="62"/>
      <c r="M318" s="62"/>
      <c r="N318" s="62"/>
    </row>
    <row r="319" spans="1:14" ht="11.25" customHeight="1">
      <c r="A319" s="211">
        <v>0</v>
      </c>
      <c r="B319" s="13" t="s">
        <v>649</v>
      </c>
      <c r="C319" s="214" t="s">
        <v>4189</v>
      </c>
      <c r="D319" s="145" t="s">
        <v>1043</v>
      </c>
      <c r="E319" s="146" t="s">
        <v>1044</v>
      </c>
      <c r="F319" s="146">
        <v>1</v>
      </c>
      <c r="G319" s="146">
        <v>1</v>
      </c>
      <c r="H319" s="147">
        <v>128.46</v>
      </c>
      <c r="I319" s="5">
        <f t="shared" ref="I319:I325" si="73">ROUND(H319*Курс_EUR,2)</f>
        <v>13488.3</v>
      </c>
      <c r="J319" s="61"/>
      <c r="K319" s="62">
        <f>H319*(1-Скидка_3M_EUR)</f>
        <v>128.46</v>
      </c>
      <c r="L319" s="62">
        <f>K319*J319</f>
        <v>0</v>
      </c>
      <c r="M319" s="62">
        <f>I319*(1-Скидка_3M_EUR)</f>
        <v>13488.3</v>
      </c>
      <c r="N319" s="62">
        <f t="shared" si="72"/>
        <v>0</v>
      </c>
    </row>
    <row r="320" spans="1:14" ht="11.25" customHeight="1">
      <c r="A320" s="211">
        <v>0</v>
      </c>
      <c r="B320" s="13" t="s">
        <v>649</v>
      </c>
      <c r="C320" s="212">
        <v>88928</v>
      </c>
      <c r="D320" s="139" t="s">
        <v>1045</v>
      </c>
      <c r="E320" s="140" t="s">
        <v>894</v>
      </c>
      <c r="F320" s="140">
        <v>1</v>
      </c>
      <c r="G320" s="140">
        <v>1</v>
      </c>
      <c r="H320" s="141">
        <v>128.46</v>
      </c>
      <c r="I320" s="5">
        <f t="shared" si="73"/>
        <v>13488.3</v>
      </c>
      <c r="J320" s="61"/>
      <c r="K320" s="62">
        <f>H320*(1-Скидка_3M_EUR)</f>
        <v>128.46</v>
      </c>
      <c r="L320" s="62">
        <f>K320*J320</f>
        <v>0</v>
      </c>
      <c r="M320" s="62">
        <f>I320*(1-Скидка_3M_EUR)</f>
        <v>13488.3</v>
      </c>
      <c r="N320" s="62">
        <f t="shared" si="72"/>
        <v>0</v>
      </c>
    </row>
    <row r="321" spans="1:14" ht="11.25" customHeight="1">
      <c r="A321" s="211">
        <v>0</v>
      </c>
      <c r="B321" s="13" t="s">
        <v>649</v>
      </c>
      <c r="C321" s="212">
        <v>88925</v>
      </c>
      <c r="D321" s="139" t="s">
        <v>1046</v>
      </c>
      <c r="E321" s="140" t="s">
        <v>894</v>
      </c>
      <c r="F321" s="140">
        <v>1</v>
      </c>
      <c r="G321" s="140">
        <v>1</v>
      </c>
      <c r="H321" s="141">
        <v>128.46</v>
      </c>
      <c r="I321" s="5">
        <f t="shared" si="73"/>
        <v>13488.3</v>
      </c>
      <c r="J321" s="61"/>
      <c r="K321" s="62">
        <f>H321*(1-Скидка_3M_EUR)</f>
        <v>128.46</v>
      </c>
      <c r="L321" s="62">
        <f>K321*J321</f>
        <v>0</v>
      </c>
      <c r="M321" s="62">
        <f>I321*(1-Скидка_3M_EUR)</f>
        <v>13488.3</v>
      </c>
      <c r="N321" s="62">
        <f t="shared" si="72"/>
        <v>0</v>
      </c>
    </row>
    <row r="322" spans="1:14" ht="11.25" customHeight="1">
      <c r="A322" s="211">
        <v>0</v>
      </c>
      <c r="B322" s="13" t="s">
        <v>649</v>
      </c>
      <c r="C322" s="212" t="s">
        <v>4190</v>
      </c>
      <c r="D322" s="139" t="s">
        <v>1047</v>
      </c>
      <c r="E322" s="140" t="s">
        <v>1044</v>
      </c>
      <c r="F322" s="140">
        <v>1</v>
      </c>
      <c r="G322" s="140">
        <v>1</v>
      </c>
      <c r="H322" s="141">
        <v>266.16000000000003</v>
      </c>
      <c r="I322" s="5">
        <f t="shared" si="73"/>
        <v>27946.799999999999</v>
      </c>
      <c r="J322" s="61"/>
      <c r="K322" s="62">
        <f>H322*(1-Скидка_3M_EUR)</f>
        <v>266.16000000000003</v>
      </c>
      <c r="L322" s="62">
        <f>K322*J322</f>
        <v>0</v>
      </c>
      <c r="M322" s="62">
        <f>I322*(1-Скидка_3M_EUR)</f>
        <v>27946.799999999999</v>
      </c>
      <c r="N322" s="62">
        <f t="shared" si="72"/>
        <v>0</v>
      </c>
    </row>
    <row r="323" spans="1:14" ht="11.25" customHeight="1">
      <c r="A323" s="211">
        <v>0</v>
      </c>
      <c r="B323" s="13" t="s">
        <v>649</v>
      </c>
      <c r="C323" s="212" t="s">
        <v>1048</v>
      </c>
      <c r="D323" s="139" t="s">
        <v>1049</v>
      </c>
      <c r="E323" s="140" t="s">
        <v>907</v>
      </c>
      <c r="F323" s="140">
        <v>1</v>
      </c>
      <c r="G323" s="140">
        <v>1</v>
      </c>
      <c r="H323" s="141">
        <v>120.47</v>
      </c>
      <c r="I323" s="5">
        <f t="shared" si="73"/>
        <v>12649.35</v>
      </c>
      <c r="J323" s="61"/>
      <c r="K323" s="62">
        <f>H323*(1-Скидка_3M_EUR)</f>
        <v>120.47</v>
      </c>
      <c r="L323" s="62">
        <f>K323*J323</f>
        <v>0</v>
      </c>
      <c r="M323" s="62">
        <f>I323*(1-Скидка_3M_EUR)</f>
        <v>12649.35</v>
      </c>
      <c r="N323" s="62">
        <f t="shared" si="72"/>
        <v>0</v>
      </c>
    </row>
    <row r="324" spans="1:14" ht="11.25" customHeight="1">
      <c r="A324" s="211"/>
      <c r="C324" s="212"/>
      <c r="D324" s="139" t="s">
        <v>1050</v>
      </c>
      <c r="E324" s="140">
        <v>0</v>
      </c>
      <c r="F324" s="140">
        <v>0</v>
      </c>
      <c r="G324" s="140">
        <v>0</v>
      </c>
      <c r="H324" s="141">
        <v>0</v>
      </c>
      <c r="I324" s="5">
        <f t="shared" si="73"/>
        <v>0</v>
      </c>
      <c r="J324" s="61"/>
      <c r="K324" s="62"/>
      <c r="L324" s="62"/>
      <c r="M324" s="62"/>
      <c r="N324" s="62"/>
    </row>
    <row r="325" spans="1:14" ht="11.25" customHeight="1" thickBot="1">
      <c r="A325" s="211">
        <v>0</v>
      </c>
      <c r="B325" s="13" t="s">
        <v>652</v>
      </c>
      <c r="C325" s="213" t="s">
        <v>1051</v>
      </c>
      <c r="D325" s="142" t="s">
        <v>1052</v>
      </c>
      <c r="E325" s="143" t="s">
        <v>889</v>
      </c>
      <c r="F325" s="143">
        <v>1</v>
      </c>
      <c r="G325" s="143">
        <v>1</v>
      </c>
      <c r="H325" s="144">
        <v>74.22</v>
      </c>
      <c r="I325" s="5">
        <f t="shared" si="73"/>
        <v>7793.1</v>
      </c>
      <c r="J325" s="61"/>
      <c r="K325" s="62">
        <f>H325*(1-Скидка_3M_EUR)</f>
        <v>74.22</v>
      </c>
      <c r="L325" s="62">
        <f>K325*J325</f>
        <v>0</v>
      </c>
      <c r="M325" s="62">
        <f>I325*(1-Скидка_3M_EUR)</f>
        <v>7793.1</v>
      </c>
      <c r="N325" s="62">
        <f t="shared" si="72"/>
        <v>0</v>
      </c>
    </row>
    <row r="326" spans="1:14" ht="11.25" customHeight="1" thickBot="1">
      <c r="A326" s="211"/>
      <c r="C326" s="387" t="s">
        <v>670</v>
      </c>
      <c r="D326" s="387"/>
      <c r="E326" s="387"/>
      <c r="F326" s="387"/>
      <c r="G326" s="387"/>
      <c r="H326" s="388"/>
      <c r="I326" s="259"/>
      <c r="J326" s="61"/>
      <c r="K326" s="62"/>
      <c r="L326" s="62"/>
      <c r="M326" s="62"/>
      <c r="N326" s="62"/>
    </row>
    <row r="327" spans="1:14" ht="11.25" customHeight="1" thickBot="1">
      <c r="A327" s="211"/>
      <c r="C327" s="387" t="s">
        <v>4283</v>
      </c>
      <c r="D327" s="387"/>
      <c r="E327" s="387"/>
      <c r="F327" s="387"/>
      <c r="G327" s="387"/>
      <c r="H327" s="388"/>
      <c r="I327" s="259"/>
      <c r="J327" s="61"/>
      <c r="K327" s="62"/>
      <c r="L327" s="62"/>
      <c r="M327" s="62"/>
      <c r="N327" s="62"/>
    </row>
    <row r="328" spans="1:14" ht="11.25" customHeight="1">
      <c r="A328" s="211">
        <v>0</v>
      </c>
      <c r="B328" s="13" t="s">
        <v>652</v>
      </c>
      <c r="C328" s="214">
        <v>33627</v>
      </c>
      <c r="D328" s="145" t="s">
        <v>4285</v>
      </c>
      <c r="E328" s="146" t="s">
        <v>889</v>
      </c>
      <c r="F328" s="146">
        <v>1</v>
      </c>
      <c r="G328" s="146">
        <v>1</v>
      </c>
      <c r="H328" s="147">
        <v>248.14</v>
      </c>
      <c r="I328" s="5">
        <f>ROUND(H328*Курс_EUR,2)</f>
        <v>26054.7</v>
      </c>
      <c r="J328" s="61"/>
      <c r="K328" s="62">
        <f>H328*(1-Скидка_3M_EUR)</f>
        <v>248.14</v>
      </c>
      <c r="L328" s="62">
        <f>K328*J328</f>
        <v>0</v>
      </c>
      <c r="M328" s="62">
        <f>I328*(1-Скидка_3M_EUR)</f>
        <v>26054.7</v>
      </c>
      <c r="N328" s="62">
        <f t="shared" si="72"/>
        <v>0</v>
      </c>
    </row>
    <row r="329" spans="1:14" ht="11.25" customHeight="1">
      <c r="A329" s="211">
        <v>0</v>
      </c>
      <c r="B329" s="13" t="s">
        <v>652</v>
      </c>
      <c r="C329" s="214">
        <v>33628</v>
      </c>
      <c r="D329" s="145" t="s">
        <v>4286</v>
      </c>
      <c r="E329" s="146" t="s">
        <v>889</v>
      </c>
      <c r="F329" s="146">
        <v>1</v>
      </c>
      <c r="G329" s="146">
        <v>1</v>
      </c>
      <c r="H329" s="147">
        <v>248.14</v>
      </c>
      <c r="I329" s="5">
        <f>ROUND(H329*Курс_EUR,2)</f>
        <v>26054.7</v>
      </c>
      <c r="J329" s="61"/>
      <c r="K329" s="62">
        <f>H329*(1-Скидка_3M_EUR)</f>
        <v>248.14</v>
      </c>
      <c r="L329" s="62">
        <f>K329*J329</f>
        <v>0</v>
      </c>
      <c r="M329" s="62">
        <f>I329*(1-Скидка_3M_EUR)</f>
        <v>26054.7</v>
      </c>
      <c r="N329" s="62">
        <f t="shared" ref="N329:N392" si="74">J329*M329</f>
        <v>0</v>
      </c>
    </row>
    <row r="330" spans="1:14" ht="11.25" customHeight="1">
      <c r="A330" s="211">
        <v>0</v>
      </c>
      <c r="B330" s="13" t="s">
        <v>652</v>
      </c>
      <c r="C330" s="214">
        <v>33629</v>
      </c>
      <c r="D330" s="145" t="s">
        <v>4287</v>
      </c>
      <c r="E330" s="146" t="s">
        <v>889</v>
      </c>
      <c r="F330" s="146">
        <v>1</v>
      </c>
      <c r="G330" s="146">
        <v>1</v>
      </c>
      <c r="H330" s="147">
        <v>248.8</v>
      </c>
      <c r="I330" s="5">
        <f>ROUND(H330*Курс_EUR,2)</f>
        <v>26124</v>
      </c>
      <c r="J330" s="61"/>
      <c r="K330" s="62">
        <f>H330*(1-Скидка_3M_EUR)</f>
        <v>248.8</v>
      </c>
      <c r="L330" s="62">
        <f>K330*J330</f>
        <v>0</v>
      </c>
      <c r="M330" s="62">
        <f>I330*(1-Скидка_3M_EUR)</f>
        <v>26124</v>
      </c>
      <c r="N330" s="62">
        <f t="shared" si="74"/>
        <v>0</v>
      </c>
    </row>
    <row r="331" spans="1:14" ht="11.25" customHeight="1" thickBot="1">
      <c r="A331" s="211">
        <v>0</v>
      </c>
      <c r="B331" s="13" t="s">
        <v>652</v>
      </c>
      <c r="C331" s="214">
        <v>33759</v>
      </c>
      <c r="D331" s="145" t="s">
        <v>4284</v>
      </c>
      <c r="E331" s="146" t="s">
        <v>889</v>
      </c>
      <c r="F331" s="146">
        <v>1</v>
      </c>
      <c r="G331" s="146">
        <v>1</v>
      </c>
      <c r="H331" s="147">
        <v>1350.92</v>
      </c>
      <c r="I331" s="5">
        <f>ROUND(H331*Курс_EUR,2)</f>
        <v>141846.6</v>
      </c>
      <c r="J331" s="61"/>
      <c r="K331" s="62">
        <f>H331*(1-Скидка_3M_EUR)</f>
        <v>1350.92</v>
      </c>
      <c r="L331" s="62">
        <f>K331*J331</f>
        <v>0</v>
      </c>
      <c r="M331" s="62">
        <f>I331*(1-Скидка_3M_EUR)</f>
        <v>141846.6</v>
      </c>
      <c r="N331" s="62">
        <f t="shared" si="74"/>
        <v>0</v>
      </c>
    </row>
    <row r="332" spans="1:14" ht="11.25" customHeight="1" thickBot="1">
      <c r="A332" s="211"/>
      <c r="C332" s="387" t="s">
        <v>671</v>
      </c>
      <c r="D332" s="387"/>
      <c r="E332" s="387"/>
      <c r="F332" s="387"/>
      <c r="G332" s="387"/>
      <c r="H332" s="388"/>
      <c r="I332" s="259"/>
      <c r="J332" s="61"/>
      <c r="K332" s="62"/>
      <c r="L332" s="62"/>
      <c r="M332" s="62"/>
      <c r="N332" s="62"/>
    </row>
    <row r="333" spans="1:14" ht="11.25" customHeight="1">
      <c r="A333" s="211">
        <v>0</v>
      </c>
      <c r="B333" s="13" t="s">
        <v>672</v>
      </c>
      <c r="C333" s="214">
        <v>28505</v>
      </c>
      <c r="D333" s="145" t="s">
        <v>1053</v>
      </c>
      <c r="E333" s="146" t="s">
        <v>700</v>
      </c>
      <c r="F333" s="146">
        <v>1</v>
      </c>
      <c r="G333" s="146">
        <v>1</v>
      </c>
      <c r="H333" s="147">
        <v>428.89</v>
      </c>
      <c r="I333" s="5">
        <f>ROUND(H333*Курс_EUR,2)</f>
        <v>45033.45</v>
      </c>
      <c r="J333" s="61"/>
      <c r="K333" s="62">
        <f>H333*(1-Скидка_3M_EUR)</f>
        <v>428.89</v>
      </c>
      <c r="L333" s="62">
        <f>K333*J333</f>
        <v>0</v>
      </c>
      <c r="M333" s="62">
        <f>I333*(1-Скидка_3M_EUR)</f>
        <v>45033.45</v>
      </c>
      <c r="N333" s="62">
        <f t="shared" si="74"/>
        <v>0</v>
      </c>
    </row>
    <row r="334" spans="1:14" ht="11.25" customHeight="1">
      <c r="A334" s="211">
        <v>0</v>
      </c>
      <c r="B334" s="13" t="s">
        <v>672</v>
      </c>
      <c r="C334" s="212">
        <v>28513</v>
      </c>
      <c r="D334" s="139" t="s">
        <v>1054</v>
      </c>
      <c r="E334" s="140" t="s">
        <v>700</v>
      </c>
      <c r="F334" s="140">
        <v>1</v>
      </c>
      <c r="G334" s="140">
        <v>1</v>
      </c>
      <c r="H334" s="141">
        <v>428.89</v>
      </c>
      <c r="I334" s="5">
        <f>ROUND(H334*Курс_EUR,2)</f>
        <v>45033.45</v>
      </c>
      <c r="J334" s="61"/>
      <c r="K334" s="62">
        <f>H334*(1-Скидка_3M_EUR)</f>
        <v>428.89</v>
      </c>
      <c r="L334" s="62">
        <f>K334*J334</f>
        <v>0</v>
      </c>
      <c r="M334" s="62">
        <f>I334*(1-Скидка_3M_EUR)</f>
        <v>45033.45</v>
      </c>
      <c r="N334" s="62">
        <f t="shared" si="74"/>
        <v>0</v>
      </c>
    </row>
    <row r="335" spans="1:14" ht="11.25" customHeight="1" thickBot="1">
      <c r="A335" s="211">
        <v>0</v>
      </c>
      <c r="B335" s="13" t="s">
        <v>652</v>
      </c>
      <c r="C335" s="213">
        <v>20350</v>
      </c>
      <c r="D335" s="142" t="s">
        <v>1056</v>
      </c>
      <c r="E335" s="143" t="s">
        <v>700</v>
      </c>
      <c r="F335" s="143">
        <v>1</v>
      </c>
      <c r="G335" s="143">
        <v>1</v>
      </c>
      <c r="H335" s="144">
        <v>32.299999999999997</v>
      </c>
      <c r="I335" s="5">
        <f>ROUND(H335*Курс_EUR,2)</f>
        <v>3391.5</v>
      </c>
      <c r="J335" s="61"/>
      <c r="K335" s="62">
        <f>H335*(1-Скидка_3M_EUR)</f>
        <v>32.299999999999997</v>
      </c>
      <c r="L335" s="62">
        <f>K335*J335</f>
        <v>0</v>
      </c>
      <c r="M335" s="62">
        <f>I335*(1-Скидка_3M_EUR)</f>
        <v>3391.5</v>
      </c>
      <c r="N335" s="62">
        <f t="shared" si="74"/>
        <v>0</v>
      </c>
    </row>
    <row r="336" spans="1:14" ht="11.25" customHeight="1" thickBot="1">
      <c r="A336" s="211"/>
      <c r="C336" s="387" t="s">
        <v>673</v>
      </c>
      <c r="D336" s="387"/>
      <c r="E336" s="387"/>
      <c r="F336" s="387"/>
      <c r="G336" s="387"/>
      <c r="H336" s="388"/>
      <c r="I336" s="259"/>
      <c r="J336" s="61"/>
      <c r="K336" s="62"/>
      <c r="L336" s="62"/>
      <c r="M336" s="62"/>
      <c r="N336" s="62"/>
    </row>
    <row r="337" spans="1:14" ht="11.25" customHeight="1">
      <c r="A337" s="211">
        <v>0</v>
      </c>
      <c r="B337" s="13" t="s">
        <v>672</v>
      </c>
      <c r="C337" s="214">
        <v>28506</v>
      </c>
      <c r="D337" s="145" t="s">
        <v>1057</v>
      </c>
      <c r="E337" s="146" t="s">
        <v>700</v>
      </c>
      <c r="F337" s="146">
        <v>1</v>
      </c>
      <c r="G337" s="146">
        <v>1</v>
      </c>
      <c r="H337" s="147">
        <v>462.41</v>
      </c>
      <c r="I337" s="5">
        <f>ROUND(H337*Курс_EUR,2)</f>
        <v>48553.05</v>
      </c>
      <c r="J337" s="61"/>
      <c r="K337" s="62">
        <f>H337*(1-Скидка_3M_EUR)</f>
        <v>462.41</v>
      </c>
      <c r="L337" s="62">
        <f>K337*J337</f>
        <v>0</v>
      </c>
      <c r="M337" s="62">
        <f>I337*(1-Скидка_3M_EUR)</f>
        <v>48553.05</v>
      </c>
      <c r="N337" s="62">
        <f t="shared" si="74"/>
        <v>0</v>
      </c>
    </row>
    <row r="338" spans="1:14" ht="11.25" customHeight="1">
      <c r="A338" s="211">
        <v>0</v>
      </c>
      <c r="B338" s="13" t="s">
        <v>672</v>
      </c>
      <c r="C338" s="212">
        <v>28507</v>
      </c>
      <c r="D338" s="139" t="s">
        <v>1058</v>
      </c>
      <c r="E338" s="140" t="s">
        <v>700</v>
      </c>
      <c r="F338" s="140">
        <v>1</v>
      </c>
      <c r="G338" s="140">
        <v>1</v>
      </c>
      <c r="H338" s="141">
        <v>462.41</v>
      </c>
      <c r="I338" s="5">
        <f>ROUND(H338*Курс_EUR,2)</f>
        <v>48553.05</v>
      </c>
      <c r="J338" s="61"/>
      <c r="K338" s="62">
        <f>H338*(1-Скидка_3M_EUR)</f>
        <v>462.41</v>
      </c>
      <c r="L338" s="62">
        <f>K338*J338</f>
        <v>0</v>
      </c>
      <c r="M338" s="62">
        <f>I338*(1-Скидка_3M_EUR)</f>
        <v>48553.05</v>
      </c>
      <c r="N338" s="62">
        <f t="shared" si="74"/>
        <v>0</v>
      </c>
    </row>
    <row r="339" spans="1:14" ht="11.25" customHeight="1" thickBot="1">
      <c r="A339" s="211">
        <v>0</v>
      </c>
      <c r="B339" s="13" t="s">
        <v>652</v>
      </c>
      <c r="C339" s="213" t="s">
        <v>1059</v>
      </c>
      <c r="D339" s="142" t="s">
        <v>1060</v>
      </c>
      <c r="E339" s="143" t="s">
        <v>700</v>
      </c>
      <c r="F339" s="143">
        <v>1</v>
      </c>
      <c r="G339" s="143">
        <v>1</v>
      </c>
      <c r="H339" s="144">
        <v>31.08</v>
      </c>
      <c r="I339" s="5">
        <f>ROUND(H339*Курс_EUR,2)</f>
        <v>3263.4</v>
      </c>
      <c r="J339" s="61"/>
      <c r="K339" s="62">
        <f>H339*(1-Скидка_3M_EUR)</f>
        <v>31.08</v>
      </c>
      <c r="L339" s="62">
        <f>K339*J339</f>
        <v>0</v>
      </c>
      <c r="M339" s="62">
        <f>I339*(1-Скидка_3M_EUR)</f>
        <v>3263.4</v>
      </c>
      <c r="N339" s="62">
        <f t="shared" si="74"/>
        <v>0</v>
      </c>
    </row>
    <row r="340" spans="1:14" ht="11.25" customHeight="1" thickBot="1">
      <c r="A340" s="211"/>
      <c r="C340" s="387" t="s">
        <v>674</v>
      </c>
      <c r="D340" s="387"/>
      <c r="E340" s="387"/>
      <c r="F340" s="387"/>
      <c r="G340" s="387"/>
      <c r="H340" s="388"/>
      <c r="I340" s="259"/>
      <c r="J340" s="61"/>
      <c r="K340" s="62"/>
      <c r="L340" s="62"/>
      <c r="M340" s="62"/>
      <c r="N340" s="62"/>
    </row>
    <row r="341" spans="1:14" ht="11.25" customHeight="1">
      <c r="A341" s="211">
        <v>0</v>
      </c>
      <c r="B341" s="13" t="s">
        <v>672</v>
      </c>
      <c r="C341" s="214">
        <v>28502</v>
      </c>
      <c r="D341" s="145" t="s">
        <v>1061</v>
      </c>
      <c r="E341" s="146" t="s">
        <v>700</v>
      </c>
      <c r="F341" s="146">
        <v>1</v>
      </c>
      <c r="G341" s="146">
        <v>1</v>
      </c>
      <c r="H341" s="147">
        <v>462.42</v>
      </c>
      <c r="I341" s="5">
        <f>ROUND(H341*Курс_EUR,2)</f>
        <v>48554.1</v>
      </c>
      <c r="J341" s="61"/>
      <c r="K341" s="62">
        <f>H341*(1-Скидка_3M_EUR)</f>
        <v>462.42</v>
      </c>
      <c r="L341" s="62">
        <f>K341*J341</f>
        <v>0</v>
      </c>
      <c r="M341" s="62">
        <f>I341*(1-Скидка_3M_EUR)</f>
        <v>48554.1</v>
      </c>
      <c r="N341" s="62">
        <f t="shared" si="74"/>
        <v>0</v>
      </c>
    </row>
    <row r="342" spans="1:14" ht="11.25" customHeight="1">
      <c r="A342" s="211">
        <v>0</v>
      </c>
      <c r="B342" s="13" t="s">
        <v>672</v>
      </c>
      <c r="C342" s="212">
        <v>28508</v>
      </c>
      <c r="D342" s="139" t="s">
        <v>1062</v>
      </c>
      <c r="E342" s="140" t="s">
        <v>700</v>
      </c>
      <c r="F342" s="140">
        <v>1</v>
      </c>
      <c r="G342" s="140">
        <v>1</v>
      </c>
      <c r="H342" s="141">
        <v>418.86</v>
      </c>
      <c r="I342" s="5">
        <f>ROUND(H342*Курс_EUR,2)</f>
        <v>43980.3</v>
      </c>
      <c r="J342" s="61"/>
      <c r="K342" s="62">
        <f>H342*(1-Скидка_3M_EUR)</f>
        <v>418.86</v>
      </c>
      <c r="L342" s="62">
        <f>K342*J342</f>
        <v>0</v>
      </c>
      <c r="M342" s="62">
        <f>I342*(1-Скидка_3M_EUR)</f>
        <v>43980.3</v>
      </c>
      <c r="N342" s="62">
        <f t="shared" si="74"/>
        <v>0</v>
      </c>
    </row>
    <row r="343" spans="1:14" ht="11.25" customHeight="1">
      <c r="A343" s="211">
        <v>0</v>
      </c>
      <c r="B343" s="13" t="s">
        <v>672</v>
      </c>
      <c r="C343" s="212" t="s">
        <v>1063</v>
      </c>
      <c r="D343" s="139" t="s">
        <v>1064</v>
      </c>
      <c r="E343" s="140" t="s">
        <v>700</v>
      </c>
      <c r="F343" s="140">
        <v>1</v>
      </c>
      <c r="G343" s="140">
        <v>1</v>
      </c>
      <c r="H343" s="141">
        <v>418.86</v>
      </c>
      <c r="I343" s="5">
        <f>ROUND(H343*Курс_EUR,2)</f>
        <v>43980.3</v>
      </c>
      <c r="J343" s="61"/>
      <c r="K343" s="62">
        <f>H343*(1-Скидка_3M_EUR)</f>
        <v>418.86</v>
      </c>
      <c r="L343" s="62">
        <f>K343*J343</f>
        <v>0</v>
      </c>
      <c r="M343" s="62">
        <f>I343*(1-Скидка_3M_EUR)</f>
        <v>43980.3</v>
      </c>
      <c r="N343" s="62">
        <f t="shared" si="74"/>
        <v>0</v>
      </c>
    </row>
    <row r="344" spans="1:14" ht="11.25" customHeight="1">
      <c r="A344" s="211">
        <v>0</v>
      </c>
      <c r="B344" s="13" t="s">
        <v>672</v>
      </c>
      <c r="C344" s="212" t="s">
        <v>1065</v>
      </c>
      <c r="D344" s="139" t="s">
        <v>1066</v>
      </c>
      <c r="E344" s="140" t="s">
        <v>700</v>
      </c>
      <c r="F344" s="140">
        <v>1</v>
      </c>
      <c r="G344" s="140">
        <v>1</v>
      </c>
      <c r="H344" s="141">
        <v>462.42</v>
      </c>
      <c r="I344" s="5">
        <f>ROUND(H344*Курс_EUR,2)</f>
        <v>48554.1</v>
      </c>
      <c r="J344" s="61"/>
      <c r="K344" s="62">
        <f>H344*(1-Скидка_3M_EUR)</f>
        <v>462.42</v>
      </c>
      <c r="L344" s="62">
        <f>K344*J344</f>
        <v>0</v>
      </c>
      <c r="M344" s="62">
        <f>I344*(1-Скидка_3M_EUR)</f>
        <v>48554.1</v>
      </c>
      <c r="N344" s="62">
        <f t="shared" si="74"/>
        <v>0</v>
      </c>
    </row>
    <row r="345" spans="1:14" ht="11.25" customHeight="1" thickBot="1">
      <c r="A345" s="211">
        <v>0</v>
      </c>
      <c r="B345" s="13" t="s">
        <v>652</v>
      </c>
      <c r="C345" s="213" t="s">
        <v>1067</v>
      </c>
      <c r="D345" s="142" t="s">
        <v>1068</v>
      </c>
      <c r="E345" s="143" t="s">
        <v>700</v>
      </c>
      <c r="F345" s="143">
        <v>1</v>
      </c>
      <c r="G345" s="143">
        <v>1</v>
      </c>
      <c r="H345" s="144">
        <v>48.6</v>
      </c>
      <c r="I345" s="5">
        <f>ROUND(H345*Курс_EUR,2)</f>
        <v>5103</v>
      </c>
      <c r="J345" s="61"/>
      <c r="K345" s="62">
        <f>H345*(1-Скидка_3M_EUR)</f>
        <v>48.6</v>
      </c>
      <c r="L345" s="62">
        <f>K345*J345</f>
        <v>0</v>
      </c>
      <c r="M345" s="62">
        <f>I345*(1-Скидка_3M_EUR)</f>
        <v>5103</v>
      </c>
      <c r="N345" s="62">
        <f t="shared" si="74"/>
        <v>0</v>
      </c>
    </row>
    <row r="346" spans="1:14" ht="11.25" customHeight="1" thickBot="1">
      <c r="A346" s="211"/>
      <c r="C346" s="387" t="s">
        <v>675</v>
      </c>
      <c r="D346" s="387"/>
      <c r="E346" s="387"/>
      <c r="F346" s="387"/>
      <c r="G346" s="387"/>
      <c r="H346" s="388"/>
      <c r="I346" s="259"/>
      <c r="J346" s="61"/>
      <c r="K346" s="62"/>
      <c r="L346" s="62"/>
      <c r="M346" s="62"/>
      <c r="N346" s="62"/>
    </row>
    <row r="347" spans="1:14" ht="11.25" customHeight="1" thickBot="1">
      <c r="A347" s="211">
        <v>0</v>
      </c>
      <c r="B347" s="13" t="s">
        <v>652</v>
      </c>
      <c r="C347" s="213">
        <v>64412</v>
      </c>
      <c r="D347" s="142" t="s">
        <v>1069</v>
      </c>
      <c r="E347" s="143" t="s">
        <v>700</v>
      </c>
      <c r="F347" s="143">
        <v>1</v>
      </c>
      <c r="G347" s="143">
        <v>1</v>
      </c>
      <c r="H347" s="144">
        <v>52.91</v>
      </c>
      <c r="I347" s="5">
        <f>ROUND(H347*Курс_EUR,2)</f>
        <v>5555.55</v>
      </c>
      <c r="J347" s="61"/>
      <c r="K347" s="62">
        <f>H347*(1-Скидка_3M_EUR)</f>
        <v>52.91</v>
      </c>
      <c r="L347" s="62">
        <f>K347*J347</f>
        <v>0</v>
      </c>
      <c r="M347" s="62">
        <f>I347*(1-Скидка_3M_EUR)</f>
        <v>5555.55</v>
      </c>
      <c r="N347" s="62">
        <f t="shared" si="74"/>
        <v>0</v>
      </c>
    </row>
    <row r="348" spans="1:14" ht="11.25" customHeight="1" thickBot="1">
      <c r="A348" s="211"/>
      <c r="C348" s="387" t="s">
        <v>676</v>
      </c>
      <c r="D348" s="387"/>
      <c r="E348" s="387"/>
      <c r="F348" s="387"/>
      <c r="G348" s="387"/>
      <c r="H348" s="388"/>
      <c r="I348" s="259"/>
      <c r="J348" s="61"/>
      <c r="K348" s="62"/>
      <c r="L348" s="62"/>
      <c r="M348" s="62"/>
      <c r="N348" s="62"/>
    </row>
    <row r="349" spans="1:14" ht="11.25" customHeight="1">
      <c r="A349" s="211">
        <v>0</v>
      </c>
      <c r="B349" s="13" t="s">
        <v>672</v>
      </c>
      <c r="C349" s="214" t="s">
        <v>1070</v>
      </c>
      <c r="D349" s="145" t="s">
        <v>1071</v>
      </c>
      <c r="E349" s="146" t="s">
        <v>889</v>
      </c>
      <c r="F349" s="146">
        <v>1</v>
      </c>
      <c r="G349" s="146">
        <v>1</v>
      </c>
      <c r="H349" s="147">
        <v>973.27</v>
      </c>
      <c r="I349" s="5">
        <f>ROUND(H349*Курс_EUR,2)</f>
        <v>102193.35</v>
      </c>
      <c r="J349" s="61"/>
      <c r="K349" s="62">
        <f>H349*(1-Скидка_3M_EUR)</f>
        <v>973.27</v>
      </c>
      <c r="L349" s="62">
        <f>K349*J349</f>
        <v>0</v>
      </c>
      <c r="M349" s="62">
        <f>I349*(1-Скидка_3M_EUR)</f>
        <v>102193.35</v>
      </c>
      <c r="N349" s="62">
        <f t="shared" si="74"/>
        <v>0</v>
      </c>
    </row>
    <row r="350" spans="1:14" ht="11.25" customHeight="1" thickBot="1">
      <c r="A350" s="211">
        <v>0</v>
      </c>
      <c r="B350" s="13" t="s">
        <v>672</v>
      </c>
      <c r="C350" s="213" t="s">
        <v>1072</v>
      </c>
      <c r="D350" s="142" t="s">
        <v>1073</v>
      </c>
      <c r="E350" s="143" t="s">
        <v>889</v>
      </c>
      <c r="F350" s="143">
        <v>1</v>
      </c>
      <c r="G350" s="143">
        <v>1</v>
      </c>
      <c r="H350" s="144">
        <v>914.84</v>
      </c>
      <c r="I350" s="5">
        <f>ROUND(H350*Курс_EUR,2)</f>
        <v>96058.2</v>
      </c>
      <c r="J350" s="61"/>
      <c r="K350" s="62">
        <f>H350*(1-Скидка_3M_EUR)</f>
        <v>914.84</v>
      </c>
      <c r="L350" s="62">
        <f>K350*J350</f>
        <v>0</v>
      </c>
      <c r="M350" s="62">
        <f>I350*(1-Скидка_3M_EUR)</f>
        <v>96058.2</v>
      </c>
      <c r="N350" s="62">
        <f t="shared" si="74"/>
        <v>0</v>
      </c>
    </row>
    <row r="351" spans="1:14" ht="11.25" customHeight="1" thickBot="1">
      <c r="A351" s="211"/>
      <c r="C351" s="387" t="s">
        <v>677</v>
      </c>
      <c r="D351" s="387"/>
      <c r="E351" s="387"/>
      <c r="F351" s="387"/>
      <c r="G351" s="387"/>
      <c r="H351" s="388"/>
      <c r="I351" s="259"/>
      <c r="J351" s="61"/>
      <c r="K351" s="62"/>
      <c r="L351" s="62"/>
      <c r="M351" s="62"/>
      <c r="N351" s="62"/>
    </row>
    <row r="352" spans="1:14" ht="11.25" customHeight="1">
      <c r="A352" s="211">
        <v>0</v>
      </c>
      <c r="B352" s="13" t="s">
        <v>672</v>
      </c>
      <c r="C352" s="214">
        <v>25128</v>
      </c>
      <c r="D352" s="145" t="s">
        <v>1074</v>
      </c>
      <c r="E352" s="146" t="s">
        <v>889</v>
      </c>
      <c r="F352" s="146">
        <v>1</v>
      </c>
      <c r="G352" s="146">
        <v>1</v>
      </c>
      <c r="H352" s="147">
        <v>859.28</v>
      </c>
      <c r="I352" s="5">
        <f>ROUND(H352*Курс_EUR,2)</f>
        <v>90224.4</v>
      </c>
      <c r="J352" s="61"/>
      <c r="K352" s="62">
        <f>H352*(1-Скидка_3M_EUR)</f>
        <v>859.28</v>
      </c>
      <c r="L352" s="62">
        <f>K352*J352</f>
        <v>0</v>
      </c>
      <c r="M352" s="62">
        <f>I352*(1-Скидка_3M_EUR)</f>
        <v>90224.4</v>
      </c>
      <c r="N352" s="62">
        <f t="shared" si="74"/>
        <v>0</v>
      </c>
    </row>
    <row r="353" spans="1:14" ht="11.25" customHeight="1">
      <c r="A353" s="211">
        <v>0</v>
      </c>
      <c r="B353" s="13" t="s">
        <v>672</v>
      </c>
      <c r="C353" s="212" t="s">
        <v>1075</v>
      </c>
      <c r="D353" s="139" t="s">
        <v>1076</v>
      </c>
      <c r="E353" s="140" t="s">
        <v>889</v>
      </c>
      <c r="F353" s="140">
        <v>1</v>
      </c>
      <c r="G353" s="140">
        <v>1</v>
      </c>
      <c r="H353" s="141">
        <v>636.40800000000002</v>
      </c>
      <c r="I353" s="5">
        <f>ROUND(H353*Курс_EUR,2)</f>
        <v>66822.84</v>
      </c>
      <c r="J353" s="61"/>
      <c r="K353" s="62">
        <f>H353*(1-Скидка_3M_EUR)</f>
        <v>636.40800000000002</v>
      </c>
      <c r="L353" s="62">
        <f>K353*J353</f>
        <v>0</v>
      </c>
      <c r="M353" s="62">
        <f>I353*(1-Скидка_3M_EUR)</f>
        <v>66822.84</v>
      </c>
      <c r="N353" s="62">
        <f t="shared" si="74"/>
        <v>0</v>
      </c>
    </row>
    <row r="354" spans="1:14" ht="11.25" customHeight="1" thickBot="1">
      <c r="A354" s="211">
        <v>0</v>
      </c>
      <c r="B354" s="13" t="s">
        <v>672</v>
      </c>
      <c r="C354" s="213" t="s">
        <v>1077</v>
      </c>
      <c r="D354" s="142" t="s">
        <v>1078</v>
      </c>
      <c r="E354" s="143" t="s">
        <v>700</v>
      </c>
      <c r="F354" s="143">
        <v>1</v>
      </c>
      <c r="G354" s="143">
        <v>1</v>
      </c>
      <c r="H354" s="144">
        <v>427.96799999999996</v>
      </c>
      <c r="I354" s="5">
        <f>ROUND(H354*Курс_EUR,2)</f>
        <v>44936.639999999999</v>
      </c>
      <c r="J354" s="61"/>
      <c r="K354" s="62">
        <f>H354*(1-Скидка_3M_EUR)</f>
        <v>427.96799999999996</v>
      </c>
      <c r="L354" s="62">
        <f>K354*J354</f>
        <v>0</v>
      </c>
      <c r="M354" s="62">
        <f>I354*(1-Скидка_3M_EUR)</f>
        <v>44936.639999999999</v>
      </c>
      <c r="N354" s="62">
        <f t="shared" si="74"/>
        <v>0</v>
      </c>
    </row>
    <row r="355" spans="1:14" ht="11.25" customHeight="1" thickBot="1">
      <c r="A355" s="211"/>
      <c r="C355" s="387" t="s">
        <v>678</v>
      </c>
      <c r="D355" s="387"/>
      <c r="E355" s="387"/>
      <c r="F355" s="387"/>
      <c r="G355" s="387"/>
      <c r="H355" s="388"/>
      <c r="I355" s="259"/>
      <c r="J355" s="61"/>
      <c r="K355" s="62"/>
      <c r="L355" s="62"/>
      <c r="M355" s="62"/>
      <c r="N355" s="62"/>
    </row>
    <row r="356" spans="1:14" ht="11.25" customHeight="1">
      <c r="A356" s="211">
        <v>0</v>
      </c>
      <c r="B356" s="13" t="s">
        <v>652</v>
      </c>
      <c r="C356" s="214">
        <v>33646</v>
      </c>
      <c r="D356" s="145" t="s">
        <v>4295</v>
      </c>
      <c r="E356" s="146" t="s">
        <v>889</v>
      </c>
      <c r="F356" s="146">
        <v>1</v>
      </c>
      <c r="G356" s="146">
        <v>1</v>
      </c>
      <c r="H356" s="147">
        <v>130.22399999999999</v>
      </c>
      <c r="I356" s="5">
        <f t="shared" ref="I356:I370" si="75">ROUND(H356*Курс_EUR,2)</f>
        <v>13673.52</v>
      </c>
      <c r="J356" s="61"/>
      <c r="K356" s="62">
        <f t="shared" ref="K356:K363" si="76">H356*(1-Скидка_3M_EUR)</f>
        <v>130.22399999999999</v>
      </c>
      <c r="L356" s="62">
        <f t="shared" ref="L356:L370" si="77">K356*J356</f>
        <v>0</v>
      </c>
      <c r="M356" s="62">
        <f t="shared" ref="M356:M370" si="78">I356*(1-Скидка_3M_EUR)</f>
        <v>13673.52</v>
      </c>
      <c r="N356" s="62">
        <f t="shared" si="74"/>
        <v>0</v>
      </c>
    </row>
    <row r="357" spans="1:14" ht="11.25" customHeight="1">
      <c r="A357" s="211">
        <v>0</v>
      </c>
      <c r="B357" s="13" t="s">
        <v>652</v>
      </c>
      <c r="C357" s="214">
        <v>33652</v>
      </c>
      <c r="D357" s="145" t="s">
        <v>4288</v>
      </c>
      <c r="E357" s="146" t="s">
        <v>889</v>
      </c>
      <c r="F357" s="146">
        <v>1</v>
      </c>
      <c r="G357" s="146">
        <v>1</v>
      </c>
      <c r="H357" s="147">
        <v>50.556000000000004</v>
      </c>
      <c r="I357" s="5">
        <f t="shared" si="75"/>
        <v>5308.38</v>
      </c>
      <c r="J357" s="61"/>
      <c r="K357" s="62">
        <f t="shared" si="76"/>
        <v>50.556000000000004</v>
      </c>
      <c r="L357" s="62">
        <f t="shared" si="77"/>
        <v>0</v>
      </c>
      <c r="M357" s="62">
        <f t="shared" si="78"/>
        <v>5308.38</v>
      </c>
      <c r="N357" s="62">
        <f t="shared" si="74"/>
        <v>0</v>
      </c>
    </row>
    <row r="358" spans="1:14" ht="11.25" customHeight="1">
      <c r="A358" s="211">
        <v>0</v>
      </c>
      <c r="B358" s="13" t="s">
        <v>652</v>
      </c>
      <c r="C358" s="214">
        <v>33765</v>
      </c>
      <c r="D358" s="145" t="s">
        <v>4289</v>
      </c>
      <c r="E358" s="146" t="s">
        <v>889</v>
      </c>
      <c r="F358" s="146">
        <v>1</v>
      </c>
      <c r="G358" s="146">
        <v>1</v>
      </c>
      <c r="H358" s="147">
        <v>51.156000000000006</v>
      </c>
      <c r="I358" s="5">
        <f t="shared" si="75"/>
        <v>5371.38</v>
      </c>
      <c r="J358" s="61"/>
      <c r="K358" s="62">
        <f t="shared" si="76"/>
        <v>51.156000000000006</v>
      </c>
      <c r="L358" s="62">
        <f t="shared" si="77"/>
        <v>0</v>
      </c>
      <c r="M358" s="62">
        <f t="shared" si="78"/>
        <v>5371.38</v>
      </c>
      <c r="N358" s="62">
        <f t="shared" si="74"/>
        <v>0</v>
      </c>
    </row>
    <row r="359" spans="1:14" ht="11.25" customHeight="1">
      <c r="A359" s="211">
        <v>0</v>
      </c>
      <c r="B359" s="13" t="s">
        <v>652</v>
      </c>
      <c r="C359" s="214">
        <v>33645</v>
      </c>
      <c r="D359" s="145" t="s">
        <v>4294</v>
      </c>
      <c r="E359" s="146" t="s">
        <v>889</v>
      </c>
      <c r="F359" s="146">
        <v>1</v>
      </c>
      <c r="G359" s="146">
        <v>1</v>
      </c>
      <c r="H359" s="147">
        <v>308.05199999999996</v>
      </c>
      <c r="I359" s="5">
        <f t="shared" si="75"/>
        <v>32345.46</v>
      </c>
      <c r="J359" s="61"/>
      <c r="K359" s="62">
        <f t="shared" si="76"/>
        <v>308.05199999999996</v>
      </c>
      <c r="L359" s="62">
        <f t="shared" si="77"/>
        <v>0</v>
      </c>
      <c r="M359" s="62">
        <f t="shared" si="78"/>
        <v>32345.46</v>
      </c>
      <c r="N359" s="62">
        <f t="shared" si="74"/>
        <v>0</v>
      </c>
    </row>
    <row r="360" spans="1:14" ht="11.25" customHeight="1">
      <c r="A360" s="211">
        <v>0</v>
      </c>
      <c r="B360" s="13" t="s">
        <v>652</v>
      </c>
      <c r="C360" s="214">
        <v>33654</v>
      </c>
      <c r="D360" s="145" t="s">
        <v>4290</v>
      </c>
      <c r="E360" s="146" t="s">
        <v>889</v>
      </c>
      <c r="F360" s="146">
        <v>1</v>
      </c>
      <c r="G360" s="146">
        <v>1</v>
      </c>
      <c r="H360" s="147">
        <v>241.29600000000002</v>
      </c>
      <c r="I360" s="5">
        <f t="shared" si="75"/>
        <v>25336.080000000002</v>
      </c>
      <c r="J360" s="61"/>
      <c r="K360" s="62">
        <f t="shared" si="76"/>
        <v>241.29600000000002</v>
      </c>
      <c r="L360" s="62">
        <f t="shared" si="77"/>
        <v>0</v>
      </c>
      <c r="M360" s="62">
        <f t="shared" si="78"/>
        <v>25336.080000000002</v>
      </c>
      <c r="N360" s="62">
        <f t="shared" si="74"/>
        <v>0</v>
      </c>
    </row>
    <row r="361" spans="1:14" ht="11.25" customHeight="1">
      <c r="A361" s="211">
        <v>0</v>
      </c>
      <c r="B361" s="13" t="s">
        <v>652</v>
      </c>
      <c r="C361" s="214">
        <v>33648</v>
      </c>
      <c r="D361" s="145" t="s">
        <v>4291</v>
      </c>
      <c r="E361" s="146" t="s">
        <v>889</v>
      </c>
      <c r="F361" s="146">
        <v>1</v>
      </c>
      <c r="G361" s="146">
        <v>1</v>
      </c>
      <c r="H361" s="147">
        <v>81.576000000000008</v>
      </c>
      <c r="I361" s="5">
        <f t="shared" si="75"/>
        <v>8565.48</v>
      </c>
      <c r="J361" s="61"/>
      <c r="K361" s="62">
        <f t="shared" si="76"/>
        <v>81.576000000000008</v>
      </c>
      <c r="L361" s="62">
        <f t="shared" si="77"/>
        <v>0</v>
      </c>
      <c r="M361" s="62">
        <f t="shared" si="78"/>
        <v>8565.48</v>
      </c>
      <c r="N361" s="62">
        <f t="shared" si="74"/>
        <v>0</v>
      </c>
    </row>
    <row r="362" spans="1:14" ht="11.25" customHeight="1">
      <c r="A362" s="211">
        <v>0</v>
      </c>
      <c r="B362" s="13" t="s">
        <v>652</v>
      </c>
      <c r="C362" s="214">
        <v>33647</v>
      </c>
      <c r="D362" s="145" t="s">
        <v>4292</v>
      </c>
      <c r="E362" s="146" t="s">
        <v>889</v>
      </c>
      <c r="F362" s="146">
        <v>1</v>
      </c>
      <c r="G362" s="146">
        <v>1</v>
      </c>
      <c r="H362" s="147">
        <v>104.184</v>
      </c>
      <c r="I362" s="5">
        <f t="shared" si="75"/>
        <v>10939.32</v>
      </c>
      <c r="J362" s="61"/>
      <c r="K362" s="62">
        <f t="shared" si="76"/>
        <v>104.184</v>
      </c>
      <c r="L362" s="62">
        <f t="shared" si="77"/>
        <v>0</v>
      </c>
      <c r="M362" s="62">
        <f t="shared" si="78"/>
        <v>10939.32</v>
      </c>
      <c r="N362" s="62">
        <f t="shared" si="74"/>
        <v>0</v>
      </c>
    </row>
    <row r="363" spans="1:14" ht="11.25" customHeight="1">
      <c r="A363" s="211">
        <v>0</v>
      </c>
      <c r="B363" s="13" t="s">
        <v>652</v>
      </c>
      <c r="C363" s="214">
        <v>33653</v>
      </c>
      <c r="D363" s="145" t="s">
        <v>4293</v>
      </c>
      <c r="E363" s="146" t="s">
        <v>889</v>
      </c>
      <c r="F363" s="146">
        <v>1</v>
      </c>
      <c r="G363" s="146">
        <v>1</v>
      </c>
      <c r="H363" s="147">
        <v>898.02</v>
      </c>
      <c r="I363" s="5">
        <f t="shared" si="75"/>
        <v>94292.1</v>
      </c>
      <c r="J363" s="61"/>
      <c r="K363" s="62">
        <f t="shared" si="76"/>
        <v>898.02</v>
      </c>
      <c r="L363" s="62">
        <f t="shared" si="77"/>
        <v>0</v>
      </c>
      <c r="M363" s="62">
        <f t="shared" si="78"/>
        <v>94292.1</v>
      </c>
      <c r="N363" s="62">
        <f t="shared" si="74"/>
        <v>0</v>
      </c>
    </row>
    <row r="364" spans="1:14" ht="11.25" customHeight="1">
      <c r="A364" s="211">
        <v>0</v>
      </c>
      <c r="B364" s="13" t="s">
        <v>652</v>
      </c>
      <c r="C364" s="214">
        <v>20350</v>
      </c>
      <c r="D364" s="145" t="s">
        <v>1079</v>
      </c>
      <c r="E364" s="146" t="s">
        <v>889</v>
      </c>
      <c r="F364" s="146">
        <v>1</v>
      </c>
      <c r="G364" s="146">
        <v>10</v>
      </c>
      <c r="H364" s="147">
        <v>32.299999999999997</v>
      </c>
      <c r="I364" s="5">
        <f t="shared" si="75"/>
        <v>3391.5</v>
      </c>
      <c r="J364" s="61"/>
      <c r="K364" s="62">
        <f t="shared" ref="K364:K370" si="79">H364*(1-Скидка_3M_EUR)</f>
        <v>32.299999999999997</v>
      </c>
      <c r="L364" s="62">
        <f t="shared" si="77"/>
        <v>0</v>
      </c>
      <c r="M364" s="62">
        <f t="shared" si="78"/>
        <v>3391.5</v>
      </c>
      <c r="N364" s="62">
        <f t="shared" si="74"/>
        <v>0</v>
      </c>
    </row>
    <row r="365" spans="1:14" ht="11.25" customHeight="1">
      <c r="A365" s="211">
        <v>0</v>
      </c>
      <c r="B365" s="13" t="s">
        <v>652</v>
      </c>
      <c r="C365" s="212" t="s">
        <v>1059</v>
      </c>
      <c r="D365" s="139" t="s">
        <v>1080</v>
      </c>
      <c r="E365" s="140" t="s">
        <v>889</v>
      </c>
      <c r="F365" s="140">
        <v>1</v>
      </c>
      <c r="G365" s="140">
        <v>10</v>
      </c>
      <c r="H365" s="141">
        <v>31.08</v>
      </c>
      <c r="I365" s="5">
        <f t="shared" si="75"/>
        <v>3263.4</v>
      </c>
      <c r="J365" s="61"/>
      <c r="K365" s="62">
        <f t="shared" si="79"/>
        <v>31.08</v>
      </c>
      <c r="L365" s="62">
        <f t="shared" si="77"/>
        <v>0</v>
      </c>
      <c r="M365" s="62">
        <f t="shared" si="78"/>
        <v>3263.4</v>
      </c>
      <c r="N365" s="62">
        <f t="shared" si="74"/>
        <v>0</v>
      </c>
    </row>
    <row r="366" spans="1:14" ht="11.25" customHeight="1">
      <c r="A366" s="211">
        <v>0</v>
      </c>
      <c r="B366" s="13" t="s">
        <v>652</v>
      </c>
      <c r="C366" s="212">
        <v>20465</v>
      </c>
      <c r="D366" s="139" t="s">
        <v>1081</v>
      </c>
      <c r="E366" s="140" t="s">
        <v>889</v>
      </c>
      <c r="F366" s="140">
        <v>1</v>
      </c>
      <c r="G366" s="140">
        <v>10</v>
      </c>
      <c r="H366" s="141">
        <v>48.6</v>
      </c>
      <c r="I366" s="5">
        <f t="shared" si="75"/>
        <v>5103</v>
      </c>
      <c r="J366" s="61"/>
      <c r="K366" s="62">
        <f t="shared" si="79"/>
        <v>48.6</v>
      </c>
      <c r="L366" s="62">
        <f t="shared" si="77"/>
        <v>0</v>
      </c>
      <c r="M366" s="62">
        <f t="shared" si="78"/>
        <v>5103</v>
      </c>
      <c r="N366" s="62">
        <f t="shared" si="74"/>
        <v>0</v>
      </c>
    </row>
    <row r="367" spans="1:14" ht="11.25" customHeight="1">
      <c r="A367" s="211">
        <v>0</v>
      </c>
      <c r="B367" s="13" t="s">
        <v>652</v>
      </c>
      <c r="C367" s="212" t="s">
        <v>1082</v>
      </c>
      <c r="D367" s="139" t="s">
        <v>1083</v>
      </c>
      <c r="E367" s="140" t="s">
        <v>889</v>
      </c>
      <c r="F367" s="140">
        <v>1</v>
      </c>
      <c r="G367" s="140">
        <v>10</v>
      </c>
      <c r="H367" s="141">
        <v>52.26</v>
      </c>
      <c r="I367" s="5">
        <f t="shared" si="75"/>
        <v>5487.3</v>
      </c>
      <c r="J367" s="61"/>
      <c r="K367" s="62">
        <f t="shared" si="79"/>
        <v>52.26</v>
      </c>
      <c r="L367" s="62">
        <f t="shared" si="77"/>
        <v>0</v>
      </c>
      <c r="M367" s="62">
        <f t="shared" si="78"/>
        <v>5487.3</v>
      </c>
      <c r="N367" s="62">
        <f t="shared" si="74"/>
        <v>0</v>
      </c>
    </row>
    <row r="368" spans="1:14" ht="11.25" customHeight="1">
      <c r="A368" s="211">
        <v>0</v>
      </c>
      <c r="B368" s="13" t="s">
        <v>652</v>
      </c>
      <c r="C368" s="212" t="s">
        <v>1084</v>
      </c>
      <c r="D368" s="139" t="s">
        <v>1085</v>
      </c>
      <c r="E368" s="140" t="s">
        <v>889</v>
      </c>
      <c r="F368" s="140">
        <v>1</v>
      </c>
      <c r="G368" s="140">
        <v>5</v>
      </c>
      <c r="H368" s="141">
        <v>9.7200000000000006</v>
      </c>
      <c r="I368" s="5">
        <f t="shared" si="75"/>
        <v>1020.6</v>
      </c>
      <c r="J368" s="61"/>
      <c r="K368" s="62">
        <f t="shared" si="79"/>
        <v>9.7200000000000006</v>
      </c>
      <c r="L368" s="62">
        <f t="shared" si="77"/>
        <v>0</v>
      </c>
      <c r="M368" s="62">
        <f t="shared" si="78"/>
        <v>1020.6</v>
      </c>
      <c r="N368" s="62">
        <f t="shared" si="74"/>
        <v>0</v>
      </c>
    </row>
    <row r="369" spans="1:14" ht="11.25" customHeight="1">
      <c r="A369" s="211">
        <v>0</v>
      </c>
      <c r="B369" s="13" t="s">
        <v>652</v>
      </c>
      <c r="C369" s="212">
        <v>15012</v>
      </c>
      <c r="D369" s="139" t="s">
        <v>1086</v>
      </c>
      <c r="E369" s="140" t="s">
        <v>889</v>
      </c>
      <c r="F369" s="140">
        <v>1</v>
      </c>
      <c r="G369" s="140">
        <v>5</v>
      </c>
      <c r="H369" s="141">
        <v>25.21</v>
      </c>
      <c r="I369" s="5">
        <f t="shared" si="75"/>
        <v>2647.05</v>
      </c>
      <c r="J369" s="61"/>
      <c r="K369" s="62">
        <f t="shared" si="79"/>
        <v>25.21</v>
      </c>
      <c r="L369" s="62">
        <f t="shared" si="77"/>
        <v>0</v>
      </c>
      <c r="M369" s="62">
        <f t="shared" si="78"/>
        <v>2647.05</v>
      </c>
      <c r="N369" s="62">
        <f t="shared" si="74"/>
        <v>0</v>
      </c>
    </row>
    <row r="370" spans="1:14" ht="12" customHeight="1" thickBot="1">
      <c r="A370" s="211">
        <v>0</v>
      </c>
      <c r="B370" s="13" t="s">
        <v>652</v>
      </c>
      <c r="C370" s="212">
        <v>20452</v>
      </c>
      <c r="D370" s="139" t="s">
        <v>1087</v>
      </c>
      <c r="E370" s="140" t="s">
        <v>889</v>
      </c>
      <c r="F370" s="140">
        <v>1</v>
      </c>
      <c r="G370" s="140">
        <v>50</v>
      </c>
      <c r="H370" s="141">
        <v>7.57</v>
      </c>
      <c r="I370" s="5">
        <f t="shared" si="75"/>
        <v>794.85</v>
      </c>
      <c r="J370" s="61"/>
      <c r="K370" s="62">
        <f t="shared" si="79"/>
        <v>7.57</v>
      </c>
      <c r="L370" s="62">
        <f t="shared" si="77"/>
        <v>0</v>
      </c>
      <c r="M370" s="62">
        <f t="shared" si="78"/>
        <v>794.85</v>
      </c>
      <c r="N370" s="62">
        <f t="shared" si="74"/>
        <v>0</v>
      </c>
    </row>
    <row r="371" spans="1:14" ht="12" customHeight="1" thickBot="1">
      <c r="A371" s="211"/>
      <c r="C371" s="387" t="s">
        <v>3172</v>
      </c>
      <c r="D371" s="387"/>
      <c r="E371" s="387"/>
      <c r="F371" s="387"/>
      <c r="G371" s="387"/>
      <c r="H371" s="388"/>
      <c r="I371" s="259"/>
      <c r="J371" s="61"/>
      <c r="K371" s="62"/>
      <c r="L371" s="62"/>
      <c r="M371" s="62"/>
      <c r="N371" s="62"/>
    </row>
    <row r="372" spans="1:14" ht="12" customHeight="1">
      <c r="A372" s="211">
        <v>0</v>
      </c>
      <c r="B372" s="13" t="s">
        <v>3173</v>
      </c>
      <c r="C372" s="212">
        <v>28366</v>
      </c>
      <c r="D372" s="139" t="s">
        <v>3174</v>
      </c>
      <c r="E372" s="140" t="s">
        <v>889</v>
      </c>
      <c r="F372" s="140">
        <v>1</v>
      </c>
      <c r="G372" s="140">
        <v>1</v>
      </c>
      <c r="H372" s="141">
        <v>660.31</v>
      </c>
      <c r="I372" s="5">
        <f>ROUND(H372*Курс_EUR,2)</f>
        <v>69332.55</v>
      </c>
      <c r="J372" s="61"/>
      <c r="K372" s="62">
        <f>H372*(1-Скидка_3M_EUR)</f>
        <v>660.31</v>
      </c>
      <c r="L372" s="62">
        <f>K372*J372</f>
        <v>0</v>
      </c>
      <c r="M372" s="62">
        <f>I372*(1-Скидка_3M_EUR)</f>
        <v>69332.55</v>
      </c>
      <c r="N372" s="62">
        <f t="shared" si="74"/>
        <v>0</v>
      </c>
    </row>
    <row r="373" spans="1:14" ht="12" customHeight="1">
      <c r="A373" s="211">
        <v>0</v>
      </c>
      <c r="B373" s="13" t="s">
        <v>3173</v>
      </c>
      <c r="C373" s="212">
        <v>28368</v>
      </c>
      <c r="D373" s="139" t="s">
        <v>3175</v>
      </c>
      <c r="E373" s="140" t="s">
        <v>889</v>
      </c>
      <c r="F373" s="140">
        <v>1</v>
      </c>
      <c r="G373" s="140">
        <v>1</v>
      </c>
      <c r="H373" s="141">
        <v>91.02</v>
      </c>
      <c r="I373" s="5">
        <f>ROUND(H373*Курс_EUR,2)</f>
        <v>9557.1</v>
      </c>
      <c r="J373" s="61"/>
      <c r="K373" s="62">
        <f>H373*(1-Скидка_3M_EUR)</f>
        <v>91.02</v>
      </c>
      <c r="L373" s="62">
        <f>K373*J373</f>
        <v>0</v>
      </c>
      <c r="M373" s="62">
        <f>I373*(1-Скидка_3M_EUR)</f>
        <v>9557.1</v>
      </c>
      <c r="N373" s="62">
        <f t="shared" si="74"/>
        <v>0</v>
      </c>
    </row>
    <row r="374" spans="1:14" ht="12" customHeight="1">
      <c r="A374" s="211">
        <v>0</v>
      </c>
      <c r="B374" s="13" t="s">
        <v>646</v>
      </c>
      <c r="C374" s="212">
        <v>33573</v>
      </c>
      <c r="D374" s="139" t="s">
        <v>3176</v>
      </c>
      <c r="E374" s="140" t="s">
        <v>889</v>
      </c>
      <c r="F374" s="140">
        <v>1</v>
      </c>
      <c r="G374" s="140">
        <v>1</v>
      </c>
      <c r="H374" s="141">
        <v>226.18</v>
      </c>
      <c r="I374" s="5">
        <f>ROUND(H374*Курс_EUR,2)</f>
        <v>23748.9</v>
      </c>
      <c r="J374" s="61"/>
      <c r="K374" s="62">
        <f>H374*(1-Скидка_3M_EUR)</f>
        <v>226.18</v>
      </c>
      <c r="L374" s="62">
        <f>K374*J374</f>
        <v>0</v>
      </c>
      <c r="M374" s="62">
        <f>I374*(1-Скидка_3M_EUR)</f>
        <v>23748.9</v>
      </c>
      <c r="N374" s="62">
        <f t="shared" si="74"/>
        <v>0</v>
      </c>
    </row>
    <row r="375" spans="1:14" ht="12" customHeight="1" thickBot="1">
      <c r="A375" s="211">
        <v>0</v>
      </c>
      <c r="B375" s="13" t="s">
        <v>646</v>
      </c>
      <c r="C375" s="212">
        <v>33575</v>
      </c>
      <c r="D375" s="139" t="s">
        <v>3177</v>
      </c>
      <c r="E375" s="140" t="s">
        <v>889</v>
      </c>
      <c r="F375" s="140">
        <v>1</v>
      </c>
      <c r="G375" s="140">
        <v>1</v>
      </c>
      <c r="H375" s="141">
        <v>241</v>
      </c>
      <c r="I375" s="5">
        <f>ROUND(H375*Курс_EUR,2)</f>
        <v>25305</v>
      </c>
      <c r="J375" s="61"/>
      <c r="K375" s="62">
        <f>H375*(1-Скидка_3M_EUR)</f>
        <v>241</v>
      </c>
      <c r="L375" s="62">
        <f>K375*J375</f>
        <v>0</v>
      </c>
      <c r="M375" s="62">
        <f>I375*(1-Скидка_3M_EUR)</f>
        <v>25305</v>
      </c>
      <c r="N375" s="62">
        <f t="shared" si="74"/>
        <v>0</v>
      </c>
    </row>
    <row r="376" spans="1:14" ht="11.25" customHeight="1" thickBot="1">
      <c r="A376" s="211"/>
      <c r="C376" s="387" t="s">
        <v>1088</v>
      </c>
      <c r="D376" s="387"/>
      <c r="E376" s="387"/>
      <c r="F376" s="387"/>
      <c r="G376" s="387"/>
      <c r="H376" s="388"/>
      <c r="I376" s="259"/>
      <c r="J376" s="61"/>
      <c r="K376" s="62"/>
      <c r="L376" s="62"/>
      <c r="M376" s="62"/>
      <c r="N376" s="62"/>
    </row>
    <row r="377" spans="1:14" ht="11.25" customHeight="1" thickBot="1">
      <c r="A377" s="211"/>
      <c r="C377" s="387" t="s">
        <v>1089</v>
      </c>
      <c r="D377" s="387"/>
      <c r="E377" s="387"/>
      <c r="F377" s="387"/>
      <c r="G377" s="387"/>
      <c r="H377" s="388"/>
      <c r="I377" s="259"/>
      <c r="J377" s="61"/>
      <c r="K377" s="62"/>
      <c r="L377" s="62"/>
      <c r="M377" s="62"/>
      <c r="N377" s="62"/>
    </row>
    <row r="378" spans="1:14" ht="11.25" customHeight="1">
      <c r="A378" s="211">
        <v>0</v>
      </c>
      <c r="B378" s="13" t="s">
        <v>645</v>
      </c>
      <c r="C378" s="212">
        <v>36852</v>
      </c>
      <c r="D378" s="139" t="s">
        <v>1090</v>
      </c>
      <c r="E378" s="140" t="s">
        <v>894</v>
      </c>
      <c r="F378" s="140">
        <v>1</v>
      </c>
      <c r="G378" s="140">
        <v>1</v>
      </c>
      <c r="H378" s="141">
        <v>510.1</v>
      </c>
      <c r="I378" s="5">
        <f>ROUND(H378*Курс_EUR,2)</f>
        <v>53560.5</v>
      </c>
      <c r="J378" s="61"/>
      <c r="K378" s="62">
        <f>H378*(1-Скидка_3M_EUR)</f>
        <v>510.1</v>
      </c>
      <c r="L378" s="62">
        <f>K378*J378</f>
        <v>0</v>
      </c>
      <c r="M378" s="62">
        <f>I378*(1-Скидка_3M_EUR)</f>
        <v>53560.5</v>
      </c>
      <c r="N378" s="62">
        <f t="shared" si="74"/>
        <v>0</v>
      </c>
    </row>
    <row r="379" spans="1:14" ht="11.25" customHeight="1">
      <c r="A379" s="211">
        <v>0</v>
      </c>
      <c r="B379" s="13" t="s">
        <v>645</v>
      </c>
      <c r="C379" s="212">
        <v>36856</v>
      </c>
      <c r="D379" s="139" t="s">
        <v>1091</v>
      </c>
      <c r="E379" s="140" t="s">
        <v>894</v>
      </c>
      <c r="F379" s="140">
        <v>1</v>
      </c>
      <c r="G379" s="140">
        <v>1</v>
      </c>
      <c r="H379" s="141">
        <v>58.21</v>
      </c>
      <c r="I379" s="5">
        <f>ROUND(H379*Курс_EUR,2)</f>
        <v>6112.05</v>
      </c>
      <c r="J379" s="61"/>
      <c r="K379" s="62">
        <f>H379*(1-Скидка_3M_EUR)</f>
        <v>58.21</v>
      </c>
      <c r="L379" s="62">
        <f>K379*J379</f>
        <v>0</v>
      </c>
      <c r="M379" s="62">
        <f>I379*(1-Скидка_3M_EUR)</f>
        <v>6112.05</v>
      </c>
      <c r="N379" s="62">
        <f t="shared" si="74"/>
        <v>0</v>
      </c>
    </row>
    <row r="380" spans="1:14" ht="11.25" customHeight="1">
      <c r="A380" s="211">
        <v>0</v>
      </c>
      <c r="B380" s="13" t="s">
        <v>645</v>
      </c>
      <c r="C380" s="212">
        <v>36861</v>
      </c>
      <c r="D380" s="139" t="s">
        <v>1092</v>
      </c>
      <c r="E380" s="140" t="s">
        <v>894</v>
      </c>
      <c r="F380" s="140">
        <v>1</v>
      </c>
      <c r="G380" s="140">
        <v>1</v>
      </c>
      <c r="H380" s="141">
        <v>582.69600000000003</v>
      </c>
      <c r="I380" s="5">
        <f>ROUND(H380*Курс_EUR,2)</f>
        <v>61183.08</v>
      </c>
      <c r="J380" s="61"/>
      <c r="K380" s="62">
        <f>H380*(1-Скидка_3M_EUR)</f>
        <v>582.69600000000003</v>
      </c>
      <c r="L380" s="62">
        <f>K380*J380</f>
        <v>0</v>
      </c>
      <c r="M380" s="62">
        <f>I380*(1-Скидка_3M_EUR)</f>
        <v>61183.08</v>
      </c>
      <c r="N380" s="62">
        <f t="shared" si="74"/>
        <v>0</v>
      </c>
    </row>
    <row r="381" spans="1:14" ht="11.25" customHeight="1">
      <c r="A381" s="211">
        <v>0</v>
      </c>
      <c r="B381" s="13" t="s">
        <v>645</v>
      </c>
      <c r="C381" s="212">
        <v>36862</v>
      </c>
      <c r="D381" s="139" t="s">
        <v>1093</v>
      </c>
      <c r="E381" s="140" t="s">
        <v>889</v>
      </c>
      <c r="F381" s="140">
        <v>1</v>
      </c>
      <c r="G381" s="140">
        <v>1</v>
      </c>
      <c r="H381" s="141">
        <v>117.756</v>
      </c>
      <c r="I381" s="5">
        <f>ROUND(H381*Курс_EUR,2)</f>
        <v>12364.38</v>
      </c>
      <c r="J381" s="61"/>
      <c r="K381" s="62">
        <f>H381*(1-Скидка_3M_EUR)</f>
        <v>117.756</v>
      </c>
      <c r="L381" s="62">
        <f>K381*J381</f>
        <v>0</v>
      </c>
      <c r="M381" s="62">
        <f>I381*(1-Скидка_3M_EUR)</f>
        <v>12364.38</v>
      </c>
      <c r="N381" s="62">
        <f t="shared" si="74"/>
        <v>0</v>
      </c>
    </row>
    <row r="382" spans="1:14" ht="11.25" customHeight="1" thickBot="1">
      <c r="A382" s="211">
        <v>0</v>
      </c>
      <c r="B382" s="13" t="s">
        <v>645</v>
      </c>
      <c r="C382" s="212">
        <v>36863</v>
      </c>
      <c r="D382" s="139" t="s">
        <v>1094</v>
      </c>
      <c r="E382" s="140" t="s">
        <v>889</v>
      </c>
      <c r="F382" s="140">
        <v>1</v>
      </c>
      <c r="G382" s="140">
        <v>1</v>
      </c>
      <c r="H382" s="141">
        <v>33.995999999999995</v>
      </c>
      <c r="I382" s="5">
        <f>ROUND(H382*Курс_EUR,2)</f>
        <v>3569.58</v>
      </c>
      <c r="J382" s="61"/>
      <c r="K382" s="62">
        <f>H382*(1-Скидка_3M_EUR)</f>
        <v>33.995999999999995</v>
      </c>
      <c r="L382" s="62">
        <f>K382*J382</f>
        <v>0</v>
      </c>
      <c r="M382" s="62">
        <f>I382*(1-Скидка_3M_EUR)</f>
        <v>3569.58</v>
      </c>
      <c r="N382" s="62">
        <f t="shared" si="74"/>
        <v>0</v>
      </c>
    </row>
    <row r="383" spans="1:14" ht="11.25" customHeight="1" thickBot="1">
      <c r="A383" s="211"/>
      <c r="C383" s="387" t="s">
        <v>1095</v>
      </c>
      <c r="D383" s="387"/>
      <c r="E383" s="387"/>
      <c r="F383" s="387"/>
      <c r="G383" s="387"/>
      <c r="H383" s="388"/>
      <c r="I383" s="259"/>
      <c r="J383" s="61"/>
      <c r="K383" s="62"/>
      <c r="L383" s="62"/>
      <c r="M383" s="62"/>
      <c r="N383" s="62"/>
    </row>
    <row r="384" spans="1:14" ht="11.25" customHeight="1">
      <c r="A384" s="211">
        <v>0</v>
      </c>
      <c r="B384" s="13" t="s">
        <v>645</v>
      </c>
      <c r="C384" s="212" t="s">
        <v>1096</v>
      </c>
      <c r="D384" s="139" t="s">
        <v>2785</v>
      </c>
      <c r="E384" s="140" t="s">
        <v>894</v>
      </c>
      <c r="F384" s="140">
        <v>1</v>
      </c>
      <c r="G384" s="140">
        <v>48</v>
      </c>
      <c r="H384" s="141">
        <v>3.1680000000000001</v>
      </c>
      <c r="I384" s="5">
        <f>ROUND(H384*Курс_EUR,2)</f>
        <v>332.64</v>
      </c>
      <c r="J384" s="61"/>
      <c r="K384" s="62">
        <f>H384*(1-Скидка_3M_EUR)</f>
        <v>3.1680000000000001</v>
      </c>
      <c r="L384" s="62">
        <f>K384*J384</f>
        <v>0</v>
      </c>
      <c r="M384" s="62">
        <f>I384*(1-Скидка_3M_EUR)</f>
        <v>332.64</v>
      </c>
      <c r="N384" s="62">
        <f t="shared" si="74"/>
        <v>0</v>
      </c>
    </row>
    <row r="385" spans="1:14" ht="11.25" customHeight="1">
      <c r="A385" s="211">
        <v>0</v>
      </c>
      <c r="B385" s="13" t="s">
        <v>645</v>
      </c>
      <c r="C385" s="212" t="s">
        <v>1097</v>
      </c>
      <c r="D385" s="139" t="s">
        <v>2786</v>
      </c>
      <c r="E385" s="140" t="s">
        <v>894</v>
      </c>
      <c r="F385" s="140">
        <v>1</v>
      </c>
      <c r="G385" s="140">
        <v>36</v>
      </c>
      <c r="H385" s="141">
        <v>4.032</v>
      </c>
      <c r="I385" s="5">
        <f>ROUND(H385*Курс_EUR,2)</f>
        <v>423.36</v>
      </c>
      <c r="J385" s="61"/>
      <c r="K385" s="62">
        <f>H385*(1-Скидка_3M_EUR)</f>
        <v>4.032</v>
      </c>
      <c r="L385" s="62">
        <f>K385*J385</f>
        <v>0</v>
      </c>
      <c r="M385" s="62">
        <f>I385*(1-Скидка_3M_EUR)</f>
        <v>423.36</v>
      </c>
      <c r="N385" s="62">
        <f t="shared" si="74"/>
        <v>0</v>
      </c>
    </row>
    <row r="386" spans="1:14" ht="11.25" customHeight="1">
      <c r="A386" s="211">
        <v>0</v>
      </c>
      <c r="B386" s="13" t="s">
        <v>645</v>
      </c>
      <c r="C386" s="212" t="s">
        <v>1098</v>
      </c>
      <c r="D386" s="139" t="s">
        <v>2787</v>
      </c>
      <c r="E386" s="140" t="s">
        <v>894</v>
      </c>
      <c r="F386" s="140">
        <v>1</v>
      </c>
      <c r="G386" s="140">
        <v>24</v>
      </c>
      <c r="H386" s="141">
        <v>6.1440000000000001</v>
      </c>
      <c r="I386" s="5">
        <f>ROUND(H386*Курс_EUR,2)</f>
        <v>645.12</v>
      </c>
      <c r="J386" s="61"/>
      <c r="K386" s="62">
        <f>H386*(1-Скидка_3M_EUR)</f>
        <v>6.1440000000000001</v>
      </c>
      <c r="L386" s="62">
        <f>K386*J386</f>
        <v>0</v>
      </c>
      <c r="M386" s="62">
        <f>I386*(1-Скидка_3M_EUR)</f>
        <v>645.12</v>
      </c>
      <c r="N386" s="62">
        <f t="shared" si="74"/>
        <v>0</v>
      </c>
    </row>
    <row r="387" spans="1:14" ht="11.25" customHeight="1">
      <c r="A387" s="211">
        <v>0</v>
      </c>
      <c r="B387" s="13" t="s">
        <v>645</v>
      </c>
      <c r="C387" s="212" t="s">
        <v>1099</v>
      </c>
      <c r="D387" s="139" t="s">
        <v>2788</v>
      </c>
      <c r="E387" s="140" t="s">
        <v>894</v>
      </c>
      <c r="F387" s="140">
        <v>1</v>
      </c>
      <c r="G387" s="140">
        <v>20</v>
      </c>
      <c r="H387" s="141">
        <v>8.1</v>
      </c>
      <c r="I387" s="5">
        <f>ROUND(H387*Курс_EUR,2)</f>
        <v>850.5</v>
      </c>
      <c r="J387" s="61"/>
      <c r="K387" s="62">
        <f>H387*(1-Скидка_3M_EUR)</f>
        <v>8.1</v>
      </c>
      <c r="L387" s="62">
        <f>K387*J387</f>
        <v>0</v>
      </c>
      <c r="M387" s="62">
        <f>I387*(1-Скидка_3M_EUR)</f>
        <v>850.5</v>
      </c>
      <c r="N387" s="62">
        <f t="shared" si="74"/>
        <v>0</v>
      </c>
    </row>
    <row r="388" spans="1:14" ht="11.25" customHeight="1">
      <c r="A388" s="211"/>
      <c r="C388" s="212"/>
      <c r="D388" s="139"/>
      <c r="E388" s="140"/>
      <c r="F388" s="140"/>
      <c r="G388" s="140"/>
      <c r="H388" s="141"/>
      <c r="I388" s="141"/>
      <c r="J388" s="61"/>
      <c r="K388" s="62"/>
      <c r="L388" s="62"/>
      <c r="M388" s="62"/>
      <c r="N388" s="62"/>
    </row>
    <row r="389" spans="1:14" ht="11.25" customHeight="1">
      <c r="A389" s="211">
        <v>0</v>
      </c>
      <c r="B389" s="13" t="s">
        <v>645</v>
      </c>
      <c r="C389" s="212" t="s">
        <v>1100</v>
      </c>
      <c r="D389" s="139" t="s">
        <v>2789</v>
      </c>
      <c r="E389" s="140" t="s">
        <v>894</v>
      </c>
      <c r="F389" s="140">
        <v>1</v>
      </c>
      <c r="G389" s="140">
        <v>48</v>
      </c>
      <c r="H389" s="141">
        <v>2.1720000000000002</v>
      </c>
      <c r="I389" s="5">
        <f>ROUND(H389*Курс_EUR,2)</f>
        <v>228.06</v>
      </c>
      <c r="J389" s="61"/>
      <c r="K389" s="62">
        <f>H389*(1-Скидка_3M_EUR)</f>
        <v>2.1720000000000002</v>
      </c>
      <c r="L389" s="62">
        <f>K389*J389</f>
        <v>0</v>
      </c>
      <c r="M389" s="62">
        <f>I389*(1-Скидка_3M_EUR)</f>
        <v>228.06</v>
      </c>
      <c r="N389" s="62">
        <f t="shared" si="74"/>
        <v>0</v>
      </c>
    </row>
    <row r="390" spans="1:14" ht="11.25" customHeight="1">
      <c r="A390" s="211">
        <v>0</v>
      </c>
      <c r="B390" s="13" t="s">
        <v>645</v>
      </c>
      <c r="C390" s="212" t="s">
        <v>1101</v>
      </c>
      <c r="D390" s="139" t="s">
        <v>2790</v>
      </c>
      <c r="E390" s="140" t="s">
        <v>894</v>
      </c>
      <c r="F390" s="140">
        <v>1</v>
      </c>
      <c r="G390" s="140">
        <v>36</v>
      </c>
      <c r="H390" s="141">
        <v>2.8079999999999998</v>
      </c>
      <c r="I390" s="5">
        <f>ROUND(H390*Курс_EUR,2)</f>
        <v>294.83999999999997</v>
      </c>
      <c r="J390" s="61"/>
      <c r="K390" s="62">
        <f>H390*(1-Скидка_3M_EUR)</f>
        <v>2.8079999999999998</v>
      </c>
      <c r="L390" s="62">
        <f>K390*J390</f>
        <v>0</v>
      </c>
      <c r="M390" s="62">
        <f>I390*(1-Скидка_3M_EUR)</f>
        <v>294.83999999999997</v>
      </c>
      <c r="N390" s="62">
        <f t="shared" si="74"/>
        <v>0</v>
      </c>
    </row>
    <row r="391" spans="1:14" ht="11.25" customHeight="1">
      <c r="A391" s="211">
        <v>0</v>
      </c>
      <c r="B391" s="13" t="s">
        <v>645</v>
      </c>
      <c r="C391" s="212" t="s">
        <v>1102</v>
      </c>
      <c r="D391" s="139" t="s">
        <v>2791</v>
      </c>
      <c r="E391" s="140" t="s">
        <v>894</v>
      </c>
      <c r="F391" s="140">
        <v>1</v>
      </c>
      <c r="G391" s="140">
        <v>24</v>
      </c>
      <c r="H391" s="141">
        <v>4.32</v>
      </c>
      <c r="I391" s="5">
        <f>ROUND(H391*Курс_EUR,2)</f>
        <v>453.6</v>
      </c>
      <c r="J391" s="61"/>
      <c r="K391" s="62">
        <f>H391*(1-Скидка_3M_EUR)</f>
        <v>4.32</v>
      </c>
      <c r="L391" s="62">
        <f>K391*J391</f>
        <v>0</v>
      </c>
      <c r="M391" s="62">
        <f>I391*(1-Скидка_3M_EUR)</f>
        <v>453.6</v>
      </c>
      <c r="N391" s="62">
        <f t="shared" si="74"/>
        <v>0</v>
      </c>
    </row>
    <row r="392" spans="1:14" ht="11.25" customHeight="1">
      <c r="A392" s="211">
        <v>0</v>
      </c>
      <c r="B392" s="13" t="s">
        <v>645</v>
      </c>
      <c r="C392" s="212" t="s">
        <v>1103</v>
      </c>
      <c r="D392" s="139" t="s">
        <v>2792</v>
      </c>
      <c r="E392" s="140" t="s">
        <v>894</v>
      </c>
      <c r="F392" s="140">
        <v>1</v>
      </c>
      <c r="G392" s="140">
        <v>24</v>
      </c>
      <c r="H392" s="141">
        <v>5.8559999999999999</v>
      </c>
      <c r="I392" s="5">
        <f>ROUND(H392*Курс_EUR,2)</f>
        <v>614.88</v>
      </c>
      <c r="J392" s="61"/>
      <c r="K392" s="62">
        <f>H392*(1-Скидка_3M_EUR)</f>
        <v>5.8559999999999999</v>
      </c>
      <c r="L392" s="62">
        <f>K392*J392</f>
        <v>0</v>
      </c>
      <c r="M392" s="62">
        <f>I392*(1-Скидка_3M_EUR)</f>
        <v>614.88</v>
      </c>
      <c r="N392" s="62">
        <f t="shared" si="74"/>
        <v>0</v>
      </c>
    </row>
    <row r="393" spans="1:14" ht="11.25" customHeight="1">
      <c r="A393" s="211"/>
      <c r="C393" s="212"/>
      <c r="D393" s="139"/>
      <c r="E393" s="140"/>
      <c r="F393" s="140"/>
      <c r="G393" s="140"/>
      <c r="H393" s="141"/>
      <c r="I393" s="141"/>
      <c r="J393" s="61"/>
      <c r="K393" s="62"/>
      <c r="L393" s="62"/>
      <c r="M393" s="62"/>
      <c r="N393" s="62"/>
    </row>
    <row r="394" spans="1:14" ht="11.25" customHeight="1">
      <c r="A394" s="211">
        <v>0</v>
      </c>
      <c r="B394" s="13" t="s">
        <v>645</v>
      </c>
      <c r="C394" s="212" t="s">
        <v>1104</v>
      </c>
      <c r="D394" s="139" t="s">
        <v>2793</v>
      </c>
      <c r="E394" s="140" t="s">
        <v>894</v>
      </c>
      <c r="F394" s="140">
        <v>1</v>
      </c>
      <c r="G394" s="140">
        <v>48</v>
      </c>
      <c r="H394" s="141">
        <v>1.56</v>
      </c>
      <c r="I394" s="5">
        <f>ROUND(H394*Курс_EUR,2)</f>
        <v>163.80000000000001</v>
      </c>
      <c r="J394" s="61"/>
      <c r="K394" s="62">
        <f>H394*(1-Скидка_3M_EUR)</f>
        <v>1.56</v>
      </c>
      <c r="L394" s="62">
        <f>K394*J394</f>
        <v>0</v>
      </c>
      <c r="M394" s="62">
        <f>I394*(1-Скидка_3M_EUR)</f>
        <v>163.80000000000001</v>
      </c>
      <c r="N394" s="62">
        <f t="shared" ref="N394:N456" si="80">J394*M394</f>
        <v>0</v>
      </c>
    </row>
    <row r="395" spans="1:14" ht="11.25" customHeight="1">
      <c r="A395" s="211">
        <v>0</v>
      </c>
      <c r="B395" s="13" t="s">
        <v>645</v>
      </c>
      <c r="C395" s="212" t="s">
        <v>1105</v>
      </c>
      <c r="D395" s="139" t="s">
        <v>2794</v>
      </c>
      <c r="E395" s="140" t="s">
        <v>894</v>
      </c>
      <c r="F395" s="140">
        <v>1</v>
      </c>
      <c r="G395" s="140">
        <v>36</v>
      </c>
      <c r="H395" s="141">
        <v>2.028</v>
      </c>
      <c r="I395" s="5">
        <f>ROUND(H395*Курс_EUR,2)</f>
        <v>212.94</v>
      </c>
      <c r="J395" s="61"/>
      <c r="K395" s="62">
        <f>H395*(1-Скидка_3M_EUR)</f>
        <v>2.028</v>
      </c>
      <c r="L395" s="62">
        <f>K395*J395</f>
        <v>0</v>
      </c>
      <c r="M395" s="62">
        <f>I395*(1-Скидка_3M_EUR)</f>
        <v>212.94</v>
      </c>
      <c r="N395" s="62">
        <f t="shared" si="80"/>
        <v>0</v>
      </c>
    </row>
    <row r="396" spans="1:14" ht="11.25" customHeight="1">
      <c r="A396" s="211">
        <v>0</v>
      </c>
      <c r="B396" s="13" t="s">
        <v>645</v>
      </c>
      <c r="C396" s="212" t="s">
        <v>1106</v>
      </c>
      <c r="D396" s="139" t="s">
        <v>2795</v>
      </c>
      <c r="E396" s="140" t="s">
        <v>894</v>
      </c>
      <c r="F396" s="140">
        <v>1</v>
      </c>
      <c r="G396" s="140">
        <v>24</v>
      </c>
      <c r="H396" s="141">
        <v>3.1920000000000002</v>
      </c>
      <c r="I396" s="5">
        <f>ROUND(H396*Курс_EUR,2)</f>
        <v>335.16</v>
      </c>
      <c r="J396" s="61"/>
      <c r="K396" s="62">
        <f>H396*(1-Скидка_3M_EUR)</f>
        <v>3.1920000000000002</v>
      </c>
      <c r="L396" s="62">
        <f>K396*J396</f>
        <v>0</v>
      </c>
      <c r="M396" s="62">
        <f>I396*(1-Скидка_3M_EUR)</f>
        <v>335.16</v>
      </c>
      <c r="N396" s="62">
        <f t="shared" si="80"/>
        <v>0</v>
      </c>
    </row>
    <row r="397" spans="1:14" ht="11.25" customHeight="1">
      <c r="A397" s="211">
        <v>0</v>
      </c>
      <c r="B397" s="13" t="s">
        <v>645</v>
      </c>
      <c r="C397" s="212" t="s">
        <v>1107</v>
      </c>
      <c r="D397" s="139" t="s">
        <v>2796</v>
      </c>
      <c r="E397" s="140" t="s">
        <v>894</v>
      </c>
      <c r="F397" s="140">
        <v>1</v>
      </c>
      <c r="G397" s="140">
        <v>24</v>
      </c>
      <c r="H397" s="141">
        <v>4.3079999999999998</v>
      </c>
      <c r="I397" s="5">
        <f>ROUND(H397*Курс_EUR,2)</f>
        <v>452.34</v>
      </c>
      <c r="J397" s="61"/>
      <c r="K397" s="62">
        <f>H397*(1-Скидка_3M_EUR)</f>
        <v>4.3079999999999998</v>
      </c>
      <c r="L397" s="62">
        <f>K397*J397</f>
        <v>0</v>
      </c>
      <c r="M397" s="62">
        <f>I397*(1-Скидка_3M_EUR)</f>
        <v>452.34</v>
      </c>
      <c r="N397" s="62">
        <f t="shared" si="80"/>
        <v>0</v>
      </c>
    </row>
    <row r="398" spans="1:14" ht="11.25" customHeight="1">
      <c r="A398" s="211"/>
      <c r="C398" s="212"/>
      <c r="D398" s="139"/>
      <c r="E398" s="140"/>
      <c r="F398" s="140"/>
      <c r="G398" s="140"/>
      <c r="H398" s="141"/>
      <c r="I398" s="141"/>
      <c r="J398" s="61"/>
      <c r="K398" s="62"/>
      <c r="L398" s="62"/>
      <c r="M398" s="62"/>
      <c r="N398" s="62"/>
    </row>
    <row r="399" spans="1:14" ht="11.25" customHeight="1">
      <c r="A399" s="211">
        <v>0</v>
      </c>
      <c r="B399" s="13" t="s">
        <v>645</v>
      </c>
      <c r="C399" s="212">
        <v>17918</v>
      </c>
      <c r="D399" s="139" t="s">
        <v>1108</v>
      </c>
      <c r="E399" s="140" t="s">
        <v>8</v>
      </c>
      <c r="F399" s="140">
        <v>1</v>
      </c>
      <c r="G399" s="140">
        <v>2304</v>
      </c>
      <c r="H399" s="141">
        <v>0.996</v>
      </c>
      <c r="I399" s="5">
        <f>ROUND(H399*Курс_EUR,2)</f>
        <v>104.58</v>
      </c>
      <c r="J399" s="61"/>
      <c r="K399" s="62">
        <f>H399*(1-Скидка_3M_EUR)</f>
        <v>0.996</v>
      </c>
      <c r="L399" s="62">
        <f>K399*J399</f>
        <v>0</v>
      </c>
      <c r="M399" s="62">
        <f>I399*(1-Скидка_3M_EUR)</f>
        <v>104.58</v>
      </c>
      <c r="N399" s="62">
        <f t="shared" si="80"/>
        <v>0</v>
      </c>
    </row>
    <row r="400" spans="1:14" ht="11.25" customHeight="1">
      <c r="A400" s="211">
        <v>0</v>
      </c>
      <c r="B400" s="13" t="s">
        <v>645</v>
      </c>
      <c r="C400" s="212">
        <v>17924</v>
      </c>
      <c r="D400" s="139" t="s">
        <v>1109</v>
      </c>
      <c r="E400" s="140" t="s">
        <v>8</v>
      </c>
      <c r="F400" s="140">
        <v>1</v>
      </c>
      <c r="G400" s="140">
        <v>1728</v>
      </c>
      <c r="H400" s="141">
        <v>1.32</v>
      </c>
      <c r="I400" s="5">
        <f>ROUND(H400*Курс_EUR,2)</f>
        <v>138.6</v>
      </c>
      <c r="J400" s="61"/>
      <c r="K400" s="62">
        <f>H400*(1-Скидка_3M_EUR)</f>
        <v>1.32</v>
      </c>
      <c r="L400" s="62">
        <f>K400*J400</f>
        <v>0</v>
      </c>
      <c r="M400" s="62">
        <f>I400*(1-Скидка_3M_EUR)</f>
        <v>138.6</v>
      </c>
      <c r="N400" s="62">
        <f t="shared" si="80"/>
        <v>0</v>
      </c>
    </row>
    <row r="401" spans="1:14" ht="11.25" customHeight="1">
      <c r="A401" s="211">
        <v>0</v>
      </c>
      <c r="B401" s="13" t="s">
        <v>645</v>
      </c>
      <c r="C401" s="212">
        <v>17936</v>
      </c>
      <c r="D401" s="139" t="s">
        <v>1110</v>
      </c>
      <c r="E401" s="140" t="s">
        <v>8</v>
      </c>
      <c r="F401" s="140">
        <v>1</v>
      </c>
      <c r="G401" s="140">
        <v>1152</v>
      </c>
      <c r="H401" s="141">
        <v>2.0880000000000001</v>
      </c>
      <c r="I401" s="5">
        <f>ROUND(H401*Курс_EUR,2)</f>
        <v>219.24</v>
      </c>
      <c r="J401" s="61"/>
      <c r="K401" s="62">
        <f>H401*(1-Скидка_3M_EUR)</f>
        <v>2.0880000000000001</v>
      </c>
      <c r="L401" s="62">
        <f>K401*J401</f>
        <v>0</v>
      </c>
      <c r="M401" s="62">
        <f>I401*(1-Скидка_3M_EUR)</f>
        <v>219.24</v>
      </c>
      <c r="N401" s="62">
        <f t="shared" si="80"/>
        <v>0</v>
      </c>
    </row>
    <row r="402" spans="1:14" ht="11.25" customHeight="1">
      <c r="A402" s="211">
        <v>0</v>
      </c>
      <c r="B402" s="13" t="s">
        <v>645</v>
      </c>
      <c r="C402" s="212">
        <v>17948</v>
      </c>
      <c r="D402" s="139" t="s">
        <v>1111</v>
      </c>
      <c r="E402" s="140" t="s">
        <v>8</v>
      </c>
      <c r="F402" s="140">
        <v>1</v>
      </c>
      <c r="G402" s="140">
        <v>864</v>
      </c>
      <c r="H402" s="141">
        <v>2.64</v>
      </c>
      <c r="I402" s="5">
        <f>ROUND(H402*Курс_EUR,2)</f>
        <v>277.2</v>
      </c>
      <c r="J402" s="61"/>
      <c r="K402" s="62">
        <f>H402*(1-Скидка_3M_EUR)</f>
        <v>2.64</v>
      </c>
      <c r="L402" s="62">
        <f>K402*J402</f>
        <v>0</v>
      </c>
      <c r="M402" s="62">
        <f>I402*(1-Скидка_3M_EUR)</f>
        <v>277.2</v>
      </c>
      <c r="N402" s="62">
        <f t="shared" si="80"/>
        <v>0</v>
      </c>
    </row>
    <row r="403" spans="1:14" ht="11.25" customHeight="1">
      <c r="A403" s="211"/>
      <c r="C403" s="212"/>
      <c r="D403" s="139"/>
      <c r="E403" s="140"/>
      <c r="F403" s="140"/>
      <c r="G403" s="140"/>
      <c r="H403" s="141"/>
      <c r="I403" s="141"/>
      <c r="J403" s="61"/>
      <c r="K403" s="62"/>
      <c r="L403" s="62"/>
      <c r="M403" s="62"/>
      <c r="N403" s="62"/>
    </row>
    <row r="404" spans="1:14" ht="11.25" customHeight="1">
      <c r="A404" s="211">
        <v>0</v>
      </c>
      <c r="B404" s="13" t="s">
        <v>679</v>
      </c>
      <c r="C404" s="212" t="s">
        <v>1112</v>
      </c>
      <c r="D404" s="139" t="s">
        <v>1113</v>
      </c>
      <c r="E404" s="140" t="s">
        <v>894</v>
      </c>
      <c r="F404" s="140">
        <v>1</v>
      </c>
      <c r="G404" s="140">
        <v>12</v>
      </c>
      <c r="H404" s="141">
        <v>7.06</v>
      </c>
      <c r="I404" s="5">
        <f>ROUND(H404*Курс_EUR,2)</f>
        <v>741.3</v>
      </c>
      <c r="J404" s="61"/>
      <c r="K404" s="62">
        <f>H404*(1-Скидка_3M_EUR)</f>
        <v>7.06</v>
      </c>
      <c r="L404" s="62">
        <f>K404*J404</f>
        <v>0</v>
      </c>
      <c r="M404" s="62">
        <f>I404*(1-Скидка_3M_EUR)</f>
        <v>741.3</v>
      </c>
      <c r="N404" s="62">
        <f t="shared" si="80"/>
        <v>0</v>
      </c>
    </row>
    <row r="405" spans="1:14" ht="11.25" customHeight="1">
      <c r="A405" s="211"/>
      <c r="C405" s="212"/>
      <c r="D405" s="139"/>
      <c r="E405" s="140"/>
      <c r="F405" s="140"/>
      <c r="G405" s="140"/>
      <c r="H405" s="141"/>
      <c r="I405" s="141"/>
      <c r="J405" s="61"/>
      <c r="K405" s="62"/>
      <c r="L405" s="62"/>
      <c r="M405" s="62"/>
      <c r="N405" s="62"/>
    </row>
    <row r="406" spans="1:14" ht="11.25" customHeight="1">
      <c r="A406" s="211">
        <v>0</v>
      </c>
      <c r="B406" s="13" t="s">
        <v>645</v>
      </c>
      <c r="C406" s="212" t="s">
        <v>1114</v>
      </c>
      <c r="D406" s="139" t="s">
        <v>1115</v>
      </c>
      <c r="E406" s="140" t="s">
        <v>894</v>
      </c>
      <c r="F406" s="140">
        <v>1</v>
      </c>
      <c r="G406" s="140">
        <v>12</v>
      </c>
      <c r="H406" s="141">
        <v>22.956</v>
      </c>
      <c r="I406" s="5">
        <f>ROUND(H406*Курс_EUR,2)</f>
        <v>2410.38</v>
      </c>
      <c r="J406" s="61"/>
      <c r="K406" s="62">
        <f>H406*(1-Скидка_3M_EUR)</f>
        <v>22.956</v>
      </c>
      <c r="L406" s="62">
        <f>K406*J406</f>
        <v>0</v>
      </c>
      <c r="M406" s="62">
        <f>I406*(1-Скидка_3M_EUR)</f>
        <v>2410.38</v>
      </c>
      <c r="N406" s="62">
        <f t="shared" si="80"/>
        <v>0</v>
      </c>
    </row>
    <row r="407" spans="1:14" ht="11.25" customHeight="1">
      <c r="A407" s="211"/>
      <c r="C407" s="212"/>
      <c r="D407" s="139"/>
      <c r="E407" s="140"/>
      <c r="F407" s="140"/>
      <c r="G407" s="140"/>
      <c r="H407" s="141"/>
      <c r="I407" s="141"/>
      <c r="J407" s="61"/>
      <c r="K407" s="62"/>
      <c r="L407" s="62"/>
      <c r="M407" s="62"/>
      <c r="N407" s="62"/>
    </row>
    <row r="408" spans="1:14" ht="11.25" customHeight="1">
      <c r="A408" s="211">
        <v>0</v>
      </c>
      <c r="B408" s="13" t="s">
        <v>679</v>
      </c>
      <c r="C408" s="212" t="s">
        <v>1116</v>
      </c>
      <c r="D408" s="139" t="s">
        <v>1117</v>
      </c>
      <c r="E408" s="140" t="s">
        <v>894</v>
      </c>
      <c r="F408" s="140">
        <v>1</v>
      </c>
      <c r="G408" s="140">
        <v>24</v>
      </c>
      <c r="H408" s="141">
        <v>14.22</v>
      </c>
      <c r="I408" s="5">
        <f>ROUND(H408*Курс_EUR,2)</f>
        <v>1493.1</v>
      </c>
      <c r="J408" s="61"/>
      <c r="K408" s="62">
        <f>H408*(1-Скидка_3M_EUR)</f>
        <v>14.22</v>
      </c>
      <c r="L408" s="62">
        <f>K408*J408</f>
        <v>0</v>
      </c>
      <c r="M408" s="62">
        <f>I408*(1-Скидка_3M_EUR)</f>
        <v>1493.1</v>
      </c>
      <c r="N408" s="62">
        <f t="shared" si="80"/>
        <v>0</v>
      </c>
    </row>
    <row r="409" spans="1:14" ht="11.25" customHeight="1">
      <c r="A409" s="211"/>
      <c r="C409" s="212"/>
      <c r="D409" s="139"/>
      <c r="E409" s="140"/>
      <c r="F409" s="140"/>
      <c r="G409" s="140"/>
      <c r="H409" s="141"/>
      <c r="I409" s="141"/>
      <c r="J409" s="61"/>
      <c r="K409" s="62"/>
      <c r="L409" s="62"/>
      <c r="M409" s="62"/>
      <c r="N409" s="62"/>
    </row>
    <row r="410" spans="1:14" ht="11.25" customHeight="1">
      <c r="A410" s="211">
        <v>0</v>
      </c>
      <c r="B410" s="13" t="s">
        <v>645</v>
      </c>
      <c r="C410" s="212" t="s">
        <v>1118</v>
      </c>
      <c r="D410" s="139" t="s">
        <v>1119</v>
      </c>
      <c r="E410" s="140" t="s">
        <v>894</v>
      </c>
      <c r="F410" s="140">
        <v>1</v>
      </c>
      <c r="G410" s="140">
        <v>6</v>
      </c>
      <c r="H410" s="141">
        <v>25.12</v>
      </c>
      <c r="I410" s="5">
        <f>ROUND(H410*Курс_EUR,2)</f>
        <v>2637.6</v>
      </c>
      <c r="J410" s="61"/>
      <c r="K410" s="62">
        <f>H410*(1-Скидка_3M_EUR)</f>
        <v>25.12</v>
      </c>
      <c r="L410" s="62">
        <f>K410*J410</f>
        <v>0</v>
      </c>
      <c r="M410" s="62">
        <f>I410*(1-Скидка_3M_EUR)</f>
        <v>2637.6</v>
      </c>
      <c r="N410" s="62">
        <f t="shared" si="80"/>
        <v>0</v>
      </c>
    </row>
    <row r="411" spans="1:14" ht="11.25" customHeight="1" thickBot="1">
      <c r="A411" s="211">
        <v>0</v>
      </c>
      <c r="B411" s="13" t="s">
        <v>645</v>
      </c>
      <c r="C411" s="212" t="s">
        <v>1120</v>
      </c>
      <c r="D411" s="139" t="s">
        <v>1121</v>
      </c>
      <c r="E411" s="140" t="s">
        <v>894</v>
      </c>
      <c r="F411" s="140">
        <v>1</v>
      </c>
      <c r="G411" s="140">
        <v>6</v>
      </c>
      <c r="H411" s="141">
        <v>25.391999999999999</v>
      </c>
      <c r="I411" s="5">
        <f>ROUND(H411*Курс_EUR,2)</f>
        <v>2666.16</v>
      </c>
      <c r="J411" s="61"/>
      <c r="K411" s="62">
        <f>H411*(1-Скидка_3M_EUR)</f>
        <v>25.391999999999999</v>
      </c>
      <c r="L411" s="62">
        <f>K411*J411</f>
        <v>0</v>
      </c>
      <c r="M411" s="62">
        <f>I411*(1-Скидка_3M_EUR)</f>
        <v>2666.16</v>
      </c>
      <c r="N411" s="62">
        <f t="shared" si="80"/>
        <v>0</v>
      </c>
    </row>
    <row r="412" spans="1:14" ht="11.25" customHeight="1" thickBot="1">
      <c r="A412" s="211"/>
      <c r="C412" s="387" t="s">
        <v>1122</v>
      </c>
      <c r="D412" s="387"/>
      <c r="E412" s="387"/>
      <c r="F412" s="387"/>
      <c r="G412" s="387"/>
      <c r="H412" s="388"/>
      <c r="I412" s="259"/>
      <c r="J412" s="61"/>
      <c r="K412" s="62"/>
      <c r="L412" s="62"/>
      <c r="M412" s="62"/>
      <c r="N412" s="62"/>
    </row>
    <row r="413" spans="1:14" ht="11.25" customHeight="1">
      <c r="A413" s="211">
        <v>0</v>
      </c>
      <c r="B413" s="13" t="s">
        <v>645</v>
      </c>
      <c r="C413" s="212" t="s">
        <v>1123</v>
      </c>
      <c r="D413" s="139" t="s">
        <v>1124</v>
      </c>
      <c r="E413" s="140" t="s">
        <v>1125</v>
      </c>
      <c r="F413" s="140">
        <v>1</v>
      </c>
      <c r="G413" s="140">
        <v>1</v>
      </c>
      <c r="H413" s="141">
        <v>51.576000000000001</v>
      </c>
      <c r="I413" s="5">
        <f>ROUND(H413*Курс_EUR,2)</f>
        <v>5415.48</v>
      </c>
      <c r="J413" s="61"/>
      <c r="K413" s="62">
        <f>H413*(1-Скидка_3M_EUR)</f>
        <v>51.576000000000001</v>
      </c>
      <c r="L413" s="62">
        <f>K413*J413</f>
        <v>0</v>
      </c>
      <c r="M413" s="62">
        <f>I413*(1-Скидка_3M_EUR)</f>
        <v>5415.48</v>
      </c>
      <c r="N413" s="62">
        <f t="shared" si="80"/>
        <v>0</v>
      </c>
    </row>
    <row r="414" spans="1:14" ht="11.25" customHeight="1">
      <c r="A414" s="211">
        <v>0</v>
      </c>
      <c r="B414" s="13" t="s">
        <v>645</v>
      </c>
      <c r="C414" s="212" t="s">
        <v>1126</v>
      </c>
      <c r="D414" s="139" t="s">
        <v>1127</v>
      </c>
      <c r="E414" s="140" t="s">
        <v>1125</v>
      </c>
      <c r="F414" s="140">
        <v>1</v>
      </c>
      <c r="G414" s="140">
        <v>1</v>
      </c>
      <c r="H414" s="141">
        <v>51.576000000000001</v>
      </c>
      <c r="I414" s="5">
        <f>ROUND(H414*Курс_EUR,2)</f>
        <v>5415.48</v>
      </c>
      <c r="J414" s="61"/>
      <c r="K414" s="62">
        <f>H414*(1-Скидка_3M_EUR)</f>
        <v>51.576000000000001</v>
      </c>
      <c r="L414" s="62">
        <f>K414*J414</f>
        <v>0</v>
      </c>
      <c r="M414" s="62">
        <f>I414*(1-Скидка_3M_EUR)</f>
        <v>5415.48</v>
      </c>
      <c r="N414" s="62">
        <f t="shared" si="80"/>
        <v>0</v>
      </c>
    </row>
    <row r="415" spans="1:14" ht="11.25" customHeight="1">
      <c r="A415" s="211">
        <v>0</v>
      </c>
      <c r="B415" s="13" t="s">
        <v>645</v>
      </c>
      <c r="C415" s="212" t="s">
        <v>1128</v>
      </c>
      <c r="D415" s="139" t="s">
        <v>1129</v>
      </c>
      <c r="E415" s="140" t="s">
        <v>1125</v>
      </c>
      <c r="F415" s="140">
        <v>1</v>
      </c>
      <c r="G415" s="140">
        <v>1</v>
      </c>
      <c r="H415" s="141">
        <v>61.9</v>
      </c>
      <c r="I415" s="5">
        <f>ROUND(H415*Курс_EUR,2)</f>
        <v>6499.5</v>
      </c>
      <c r="J415" s="61"/>
      <c r="K415" s="62">
        <f>H415*(1-Скидка_3M_EUR)</f>
        <v>61.9</v>
      </c>
      <c r="L415" s="62">
        <f>K415*J415</f>
        <v>0</v>
      </c>
      <c r="M415" s="62">
        <f>I415*(1-Скидка_3M_EUR)</f>
        <v>6499.5</v>
      </c>
      <c r="N415" s="62">
        <f t="shared" si="80"/>
        <v>0</v>
      </c>
    </row>
    <row r="416" spans="1:14" ht="11.25" customHeight="1" thickBot="1">
      <c r="A416" s="211">
        <v>0</v>
      </c>
      <c r="B416" s="13" t="s">
        <v>645</v>
      </c>
      <c r="C416" s="212" t="s">
        <v>1130</v>
      </c>
      <c r="D416" s="139" t="s">
        <v>1131</v>
      </c>
      <c r="E416" s="140" t="s">
        <v>894</v>
      </c>
      <c r="F416" s="140">
        <v>1</v>
      </c>
      <c r="G416" s="140">
        <v>5</v>
      </c>
      <c r="H416" s="141">
        <v>16.692</v>
      </c>
      <c r="I416" s="5">
        <f>ROUND(H416*Курс_EUR,2)</f>
        <v>1752.66</v>
      </c>
      <c r="J416" s="61"/>
      <c r="K416" s="62">
        <f>H416*(1-Скидка_3M_EUR)</f>
        <v>16.692</v>
      </c>
      <c r="L416" s="62">
        <f>K416*J416</f>
        <v>0</v>
      </c>
      <c r="M416" s="62">
        <f>I416*(1-Скидка_3M_EUR)</f>
        <v>1752.66</v>
      </c>
      <c r="N416" s="62">
        <f t="shared" si="80"/>
        <v>0</v>
      </c>
    </row>
    <row r="417" spans="1:14" ht="11.25" customHeight="1" thickBot="1">
      <c r="A417" s="211"/>
      <c r="C417" s="387" t="s">
        <v>1132</v>
      </c>
      <c r="D417" s="387"/>
      <c r="E417" s="387"/>
      <c r="F417" s="387"/>
      <c r="G417" s="387"/>
      <c r="H417" s="388"/>
      <c r="I417" s="259"/>
      <c r="J417" s="61"/>
      <c r="K417" s="62"/>
      <c r="L417" s="62"/>
      <c r="M417" s="62"/>
      <c r="N417" s="62"/>
    </row>
    <row r="418" spans="1:14" ht="11.25" customHeight="1">
      <c r="A418" s="211">
        <v>0</v>
      </c>
      <c r="B418" s="13" t="s">
        <v>645</v>
      </c>
      <c r="C418" s="212" t="s">
        <v>1133</v>
      </c>
      <c r="D418" s="139" t="s">
        <v>1134</v>
      </c>
      <c r="E418" s="140" t="s">
        <v>894</v>
      </c>
      <c r="F418" s="140">
        <v>1</v>
      </c>
      <c r="G418" s="140">
        <v>1</v>
      </c>
      <c r="H418" s="141">
        <v>145.10400000000001</v>
      </c>
      <c r="I418" s="5">
        <f>ROUND(H418*Курс_EUR,2)</f>
        <v>15235.92</v>
      </c>
      <c r="J418" s="61"/>
      <c r="K418" s="62">
        <f>H418*(1-Скидка_3M_EUR)</f>
        <v>145.10400000000001</v>
      </c>
      <c r="L418" s="62">
        <f>K418*J418</f>
        <v>0</v>
      </c>
      <c r="M418" s="62">
        <f>I418*(1-Скидка_3M_EUR)</f>
        <v>15235.92</v>
      </c>
      <c r="N418" s="62">
        <f t="shared" si="80"/>
        <v>0</v>
      </c>
    </row>
    <row r="419" spans="1:14" ht="11.25" customHeight="1">
      <c r="A419" s="211"/>
      <c r="C419" s="212"/>
      <c r="D419" s="139"/>
      <c r="E419" s="140"/>
      <c r="F419" s="140"/>
      <c r="G419" s="140"/>
      <c r="H419" s="141"/>
      <c r="I419" s="141"/>
      <c r="J419" s="61"/>
      <c r="K419" s="62"/>
      <c r="L419" s="62"/>
      <c r="M419" s="62"/>
      <c r="N419" s="62"/>
    </row>
    <row r="420" spans="1:14" ht="11.25" customHeight="1">
      <c r="A420" s="211">
        <v>0</v>
      </c>
      <c r="B420" s="13" t="s">
        <v>645</v>
      </c>
      <c r="C420" s="212" t="s">
        <v>1135</v>
      </c>
      <c r="D420" s="139" t="s">
        <v>1136</v>
      </c>
      <c r="E420" s="140" t="s">
        <v>894</v>
      </c>
      <c r="F420" s="140">
        <v>1</v>
      </c>
      <c r="G420" s="140">
        <v>1</v>
      </c>
      <c r="H420" s="141">
        <v>84.72</v>
      </c>
      <c r="I420" s="5">
        <f>ROUND(H420*Курс_EUR,2)</f>
        <v>8895.6</v>
      </c>
      <c r="J420" s="61"/>
      <c r="K420" s="62">
        <f>H420*(1-Скидка_3M_EUR)</f>
        <v>84.72</v>
      </c>
      <c r="L420" s="62">
        <f>K420*J420</f>
        <v>0</v>
      </c>
      <c r="M420" s="62">
        <f>I420*(1-Скидка_3M_EUR)</f>
        <v>8895.6</v>
      </c>
      <c r="N420" s="62">
        <f t="shared" si="80"/>
        <v>0</v>
      </c>
    </row>
    <row r="421" spans="1:14" ht="11.25" customHeight="1">
      <c r="A421" s="211">
        <v>0</v>
      </c>
      <c r="B421" s="13" t="s">
        <v>645</v>
      </c>
      <c r="C421" s="212" t="s">
        <v>1137</v>
      </c>
      <c r="D421" s="139" t="s">
        <v>1138</v>
      </c>
      <c r="E421" s="140" t="s">
        <v>894</v>
      </c>
      <c r="F421" s="140">
        <v>1</v>
      </c>
      <c r="G421" s="140">
        <v>1</v>
      </c>
      <c r="H421" s="141">
        <v>84.72</v>
      </c>
      <c r="I421" s="5">
        <f>ROUND(H421*Курс_EUR,2)</f>
        <v>8895.6</v>
      </c>
      <c r="J421" s="61"/>
      <c r="K421" s="62">
        <f>H421*(1-Скидка_3M_EUR)</f>
        <v>84.72</v>
      </c>
      <c r="L421" s="62">
        <f>K421*J421</f>
        <v>0</v>
      </c>
      <c r="M421" s="62">
        <f>I421*(1-Скидка_3M_EUR)</f>
        <v>8895.6</v>
      </c>
      <c r="N421" s="62">
        <f t="shared" si="80"/>
        <v>0</v>
      </c>
    </row>
    <row r="422" spans="1:14" ht="11.25" customHeight="1" thickBot="1">
      <c r="A422" s="211"/>
      <c r="C422" s="212"/>
      <c r="D422" s="139"/>
      <c r="E422" s="140"/>
      <c r="F422" s="140"/>
      <c r="G422" s="140"/>
      <c r="H422" s="141"/>
      <c r="I422" s="141"/>
      <c r="J422" s="61"/>
      <c r="K422" s="62"/>
      <c r="L422" s="62"/>
      <c r="M422" s="62"/>
      <c r="N422" s="62"/>
    </row>
    <row r="423" spans="1:14" ht="11.25" customHeight="1" thickBot="1">
      <c r="A423" s="211"/>
      <c r="C423" s="387" t="s">
        <v>1139</v>
      </c>
      <c r="D423" s="387"/>
      <c r="E423" s="387"/>
      <c r="F423" s="387"/>
      <c r="G423" s="387"/>
      <c r="H423" s="388"/>
      <c r="I423" s="259"/>
      <c r="J423" s="61"/>
      <c r="K423" s="62"/>
      <c r="L423" s="62"/>
      <c r="M423" s="62"/>
      <c r="N423" s="62"/>
    </row>
    <row r="424" spans="1:14" ht="11.25" customHeight="1">
      <c r="A424" s="211">
        <v>0</v>
      </c>
      <c r="B424" s="13" t="s">
        <v>646</v>
      </c>
      <c r="C424" s="212" t="s">
        <v>1140</v>
      </c>
      <c r="D424" s="139" t="s">
        <v>1141</v>
      </c>
      <c r="E424" s="140" t="s">
        <v>889</v>
      </c>
      <c r="F424" s="140">
        <v>1</v>
      </c>
      <c r="G424" s="140">
        <v>1</v>
      </c>
      <c r="H424" s="141">
        <v>247.75200000000001</v>
      </c>
      <c r="I424" s="5">
        <f>ROUND(H424*Курс_EUR,2)</f>
        <v>26013.96</v>
      </c>
      <c r="J424" s="61"/>
      <c r="K424" s="62">
        <f>H424*(1-Скидка_3M_EUR)</f>
        <v>247.75200000000001</v>
      </c>
      <c r="L424" s="62">
        <f>K424*J424</f>
        <v>0</v>
      </c>
      <c r="M424" s="62">
        <f>I424*(1-Скидка_3M_EUR)</f>
        <v>26013.96</v>
      </c>
      <c r="N424" s="62">
        <f t="shared" si="80"/>
        <v>0</v>
      </c>
    </row>
    <row r="425" spans="1:14" ht="11.25" customHeight="1">
      <c r="A425" s="211">
        <v>0</v>
      </c>
      <c r="B425" s="13" t="s">
        <v>646</v>
      </c>
      <c r="C425" s="212" t="s">
        <v>1142</v>
      </c>
      <c r="D425" s="139" t="s">
        <v>1143</v>
      </c>
      <c r="E425" s="140" t="s">
        <v>889</v>
      </c>
      <c r="F425" s="140">
        <v>1</v>
      </c>
      <c r="G425" s="140">
        <v>25</v>
      </c>
      <c r="H425" s="141">
        <v>13.428000000000001</v>
      </c>
      <c r="I425" s="5">
        <f>ROUND(H425*Курс_EUR,2)</f>
        <v>1409.94</v>
      </c>
      <c r="J425" s="61"/>
      <c r="K425" s="62">
        <f>H425*(1-Скидка_3M_EUR)</f>
        <v>13.428000000000001</v>
      </c>
      <c r="L425" s="62">
        <f>K425*J425</f>
        <v>0</v>
      </c>
      <c r="M425" s="62">
        <f>I425*(1-Скидка_3M_EUR)</f>
        <v>1409.94</v>
      </c>
      <c r="N425" s="62">
        <f t="shared" si="80"/>
        <v>0</v>
      </c>
    </row>
    <row r="426" spans="1:14" ht="11.25" customHeight="1" thickBot="1">
      <c r="A426" s="211">
        <v>0</v>
      </c>
      <c r="B426" s="13" t="s">
        <v>646</v>
      </c>
      <c r="C426" s="213" t="s">
        <v>1144</v>
      </c>
      <c r="D426" s="142" t="s">
        <v>1145</v>
      </c>
      <c r="E426" s="143" t="s">
        <v>889</v>
      </c>
      <c r="F426" s="143">
        <v>1</v>
      </c>
      <c r="G426" s="143">
        <v>25</v>
      </c>
      <c r="H426" s="144">
        <v>8.8079999999999998</v>
      </c>
      <c r="I426" s="5">
        <f>ROUND(H426*Курс_EUR,2)</f>
        <v>924.84</v>
      </c>
      <c r="J426" s="61"/>
      <c r="K426" s="62">
        <f>H426*(1-Скидка_3M_EUR)</f>
        <v>8.8079999999999998</v>
      </c>
      <c r="L426" s="62">
        <f>K426*J426</f>
        <v>0</v>
      </c>
      <c r="M426" s="62">
        <f>I426*(1-Скидка_3M_EUR)</f>
        <v>924.84</v>
      </c>
      <c r="N426" s="62">
        <f t="shared" si="80"/>
        <v>0</v>
      </c>
    </row>
    <row r="427" spans="1:14" ht="11.25" customHeight="1" thickBot="1">
      <c r="A427" s="211"/>
      <c r="C427" s="387" t="s">
        <v>680</v>
      </c>
      <c r="D427" s="387"/>
      <c r="E427" s="387"/>
      <c r="F427" s="387"/>
      <c r="G427" s="387"/>
      <c r="H427" s="388"/>
      <c r="I427" s="259"/>
      <c r="J427" s="61"/>
      <c r="K427" s="62"/>
      <c r="L427" s="62"/>
      <c r="M427" s="62"/>
      <c r="N427" s="62"/>
    </row>
    <row r="428" spans="1:14" ht="11.25" customHeight="1">
      <c r="A428" s="211">
        <v>0</v>
      </c>
      <c r="B428" s="13" t="s">
        <v>679</v>
      </c>
      <c r="C428" s="214" t="s">
        <v>1146</v>
      </c>
      <c r="D428" s="145" t="s">
        <v>1147</v>
      </c>
      <c r="E428" s="146" t="s">
        <v>894</v>
      </c>
      <c r="F428" s="146">
        <v>1</v>
      </c>
      <c r="G428" s="146">
        <v>4</v>
      </c>
      <c r="H428" s="147">
        <v>38.390159999999995</v>
      </c>
      <c r="I428" s="5">
        <f>ROUND(H428*Курс_EUR,2)</f>
        <v>4030.97</v>
      </c>
      <c r="J428" s="61"/>
      <c r="K428" s="62">
        <f>H428*(1-Скидка_3M_EUR)</f>
        <v>38.390159999999995</v>
      </c>
      <c r="L428" s="62">
        <f>K428*J428</f>
        <v>0</v>
      </c>
      <c r="M428" s="62">
        <f>I428*(1-Скидка_3M_EUR)</f>
        <v>4030.97</v>
      </c>
      <c r="N428" s="62">
        <f t="shared" si="80"/>
        <v>0</v>
      </c>
    </row>
    <row r="429" spans="1:14" ht="11.25" customHeight="1">
      <c r="A429" s="211">
        <v>0</v>
      </c>
      <c r="B429" s="13" t="s">
        <v>679</v>
      </c>
      <c r="C429" s="212" t="s">
        <v>1148</v>
      </c>
      <c r="D429" s="139" t="s">
        <v>1149</v>
      </c>
      <c r="E429" s="140" t="s">
        <v>894</v>
      </c>
      <c r="F429" s="140">
        <v>1</v>
      </c>
      <c r="G429" s="140">
        <v>2</v>
      </c>
      <c r="H429" s="141">
        <v>66.52</v>
      </c>
      <c r="I429" s="5">
        <f>ROUND(H429*Курс_EUR,2)</f>
        <v>6984.6</v>
      </c>
      <c r="J429" s="61"/>
      <c r="K429" s="62">
        <f>H429*(1-Скидка_3M_EUR)</f>
        <v>66.52</v>
      </c>
      <c r="L429" s="62">
        <f>K429*J429</f>
        <v>0</v>
      </c>
      <c r="M429" s="62">
        <f>I429*(1-Скидка_3M_EUR)</f>
        <v>6984.6</v>
      </c>
      <c r="N429" s="62">
        <f t="shared" si="80"/>
        <v>0</v>
      </c>
    </row>
    <row r="430" spans="1:14" ht="11.25" customHeight="1">
      <c r="A430" s="211">
        <v>0</v>
      </c>
      <c r="B430" s="13" t="s">
        <v>679</v>
      </c>
      <c r="C430" s="212" t="s">
        <v>1150</v>
      </c>
      <c r="D430" s="139" t="s">
        <v>1151</v>
      </c>
      <c r="E430" s="140" t="s">
        <v>894</v>
      </c>
      <c r="F430" s="140">
        <v>1</v>
      </c>
      <c r="G430" s="140">
        <v>1</v>
      </c>
      <c r="H430" s="141">
        <v>133.18</v>
      </c>
      <c r="I430" s="5">
        <f>ROUND(H430*Курс_EUR,2)</f>
        <v>13983.9</v>
      </c>
      <c r="J430" s="61"/>
      <c r="K430" s="62">
        <f>H430*(1-Скидка_3M_EUR)</f>
        <v>133.18</v>
      </c>
      <c r="L430" s="62">
        <f>K430*J430</f>
        <v>0</v>
      </c>
      <c r="M430" s="62">
        <f>I430*(1-Скидка_3M_EUR)</f>
        <v>13983.9</v>
      </c>
      <c r="N430" s="62">
        <f t="shared" si="80"/>
        <v>0</v>
      </c>
    </row>
    <row r="431" spans="1:14" ht="11.25" customHeight="1">
      <c r="A431" s="211">
        <v>0</v>
      </c>
      <c r="B431" s="13" t="s">
        <v>679</v>
      </c>
      <c r="C431" s="213" t="s">
        <v>1152</v>
      </c>
      <c r="D431" s="142" t="s">
        <v>1153</v>
      </c>
      <c r="E431" s="143" t="s">
        <v>894</v>
      </c>
      <c r="F431" s="143">
        <v>1</v>
      </c>
      <c r="G431" s="143">
        <v>1</v>
      </c>
      <c r="H431" s="144">
        <v>168.97</v>
      </c>
      <c r="I431" s="5">
        <f>ROUND(H431*Курс_EUR,2)</f>
        <v>17741.849999999999</v>
      </c>
      <c r="J431" s="61"/>
      <c r="K431" s="62">
        <f>H431*(1-Скидка_3M_EUR)</f>
        <v>168.97</v>
      </c>
      <c r="L431" s="62">
        <f>K431*J431</f>
        <v>0</v>
      </c>
      <c r="M431" s="62">
        <f>I431*(1-Скидка_3M_EUR)</f>
        <v>17741.849999999999</v>
      </c>
      <c r="N431" s="62">
        <f t="shared" si="80"/>
        <v>0</v>
      </c>
    </row>
    <row r="432" spans="1:14" ht="11.25" customHeight="1">
      <c r="A432" s="211"/>
      <c r="C432" s="126"/>
      <c r="D432" s="126"/>
      <c r="E432" s="126"/>
      <c r="F432" s="126"/>
      <c r="G432" s="126"/>
      <c r="H432" s="126"/>
      <c r="I432" s="126"/>
      <c r="J432" s="61"/>
      <c r="K432" s="62"/>
      <c r="L432" s="62"/>
      <c r="M432" s="62"/>
      <c r="N432" s="62"/>
    </row>
    <row r="433" spans="1:14" ht="11.25" customHeight="1">
      <c r="A433" s="211">
        <v>0</v>
      </c>
      <c r="B433" s="13" t="s">
        <v>645</v>
      </c>
      <c r="C433" s="214" t="s">
        <v>1154</v>
      </c>
      <c r="D433" s="145" t="s">
        <v>1155</v>
      </c>
      <c r="E433" s="146" t="s">
        <v>894</v>
      </c>
      <c r="F433" s="146">
        <v>1</v>
      </c>
      <c r="G433" s="146">
        <v>1</v>
      </c>
      <c r="H433" s="147">
        <v>29.51</v>
      </c>
      <c r="I433" s="5">
        <f>ROUND(H433*Курс_EUR,2)</f>
        <v>3098.55</v>
      </c>
      <c r="J433" s="61"/>
      <c r="K433" s="62">
        <f>H433*(1-Скидка_3M_EUR)</f>
        <v>29.51</v>
      </c>
      <c r="L433" s="62">
        <f>K433*J433</f>
        <v>0</v>
      </c>
      <c r="M433" s="62">
        <f>I433*(1-Скидка_3M_EUR)</f>
        <v>3098.55</v>
      </c>
      <c r="N433" s="62">
        <f t="shared" si="80"/>
        <v>0</v>
      </c>
    </row>
    <row r="434" spans="1:14" ht="11.25" customHeight="1">
      <c r="A434" s="211">
        <v>0</v>
      </c>
      <c r="B434" s="13" t="s">
        <v>645</v>
      </c>
      <c r="C434" s="212" t="s">
        <v>1156</v>
      </c>
      <c r="D434" s="139" t="s">
        <v>1157</v>
      </c>
      <c r="E434" s="140" t="s">
        <v>894</v>
      </c>
      <c r="F434" s="140">
        <v>1</v>
      </c>
      <c r="G434" s="140">
        <v>1</v>
      </c>
      <c r="H434" s="141">
        <v>42.64</v>
      </c>
      <c r="I434" s="5">
        <f>ROUND(H434*Курс_EUR,2)</f>
        <v>4477.2</v>
      </c>
      <c r="J434" s="61"/>
      <c r="K434" s="62">
        <f>H434*(1-Скидка_3M_EUR)</f>
        <v>42.64</v>
      </c>
      <c r="L434" s="62">
        <f>K434*J434</f>
        <v>0</v>
      </c>
      <c r="M434" s="62">
        <f>I434*(1-Скидка_3M_EUR)</f>
        <v>4477.2</v>
      </c>
      <c r="N434" s="62">
        <f t="shared" si="80"/>
        <v>0</v>
      </c>
    </row>
    <row r="435" spans="1:14" ht="11.25" customHeight="1">
      <c r="A435" s="211">
        <v>0</v>
      </c>
      <c r="B435" s="13" t="s">
        <v>645</v>
      </c>
      <c r="C435" s="212" t="s">
        <v>1158</v>
      </c>
      <c r="D435" s="139" t="s">
        <v>1159</v>
      </c>
      <c r="E435" s="140" t="s">
        <v>894</v>
      </c>
      <c r="F435" s="140">
        <v>1</v>
      </c>
      <c r="G435" s="140">
        <v>1</v>
      </c>
      <c r="H435" s="141">
        <v>62.05</v>
      </c>
      <c r="I435" s="5">
        <f>ROUND(H435*Курс_EUR,2)</f>
        <v>6515.25</v>
      </c>
      <c r="J435" s="61"/>
      <c r="K435" s="62">
        <f>H435*(1-Скидка_3M_EUR)</f>
        <v>62.05</v>
      </c>
      <c r="L435" s="62">
        <f>K435*J435</f>
        <v>0</v>
      </c>
      <c r="M435" s="62">
        <f>I435*(1-Скидка_3M_EUR)</f>
        <v>6515.25</v>
      </c>
      <c r="N435" s="62">
        <f t="shared" si="80"/>
        <v>0</v>
      </c>
    </row>
    <row r="436" spans="1:14" ht="11.25" customHeight="1">
      <c r="A436" s="211">
        <v>0</v>
      </c>
      <c r="B436" s="13" t="s">
        <v>645</v>
      </c>
      <c r="C436" s="212" t="s">
        <v>1160</v>
      </c>
      <c r="D436" s="139" t="s">
        <v>1161</v>
      </c>
      <c r="E436" s="140" t="s">
        <v>894</v>
      </c>
      <c r="F436" s="140">
        <v>1</v>
      </c>
      <c r="G436" s="140">
        <v>1</v>
      </c>
      <c r="H436" s="141">
        <v>78.709999999999994</v>
      </c>
      <c r="I436" s="5">
        <f>ROUND(H436*Курс_EUR,2)</f>
        <v>8264.5499999999993</v>
      </c>
      <c r="J436" s="61"/>
      <c r="K436" s="62">
        <f>H436*(1-Скидка_3M_EUR)</f>
        <v>78.709999999999994</v>
      </c>
      <c r="L436" s="62">
        <f>K436*J436</f>
        <v>0</v>
      </c>
      <c r="M436" s="62">
        <f>I436*(1-Скидка_3M_EUR)</f>
        <v>8264.5499999999993</v>
      </c>
      <c r="N436" s="62">
        <f t="shared" si="80"/>
        <v>0</v>
      </c>
    </row>
    <row r="437" spans="1:14" ht="11.25" customHeight="1" thickBot="1">
      <c r="A437" s="211">
        <v>0</v>
      </c>
      <c r="B437" s="13" t="s">
        <v>645</v>
      </c>
      <c r="C437" s="212" t="s">
        <v>1162</v>
      </c>
      <c r="D437" s="139" t="s">
        <v>1163</v>
      </c>
      <c r="E437" s="140" t="s">
        <v>894</v>
      </c>
      <c r="F437" s="140">
        <v>1</v>
      </c>
      <c r="G437" s="140">
        <v>1</v>
      </c>
      <c r="H437" s="141">
        <v>115.66</v>
      </c>
      <c r="I437" s="5">
        <f>ROUND(H437*Курс_EUR,2)</f>
        <v>12144.3</v>
      </c>
      <c r="J437" s="61"/>
      <c r="K437" s="62">
        <f>H437*(1-Скидка_3M_EUR)</f>
        <v>115.66</v>
      </c>
      <c r="L437" s="62">
        <f>K437*J437</f>
        <v>0</v>
      </c>
      <c r="M437" s="62">
        <f>I437*(1-Скидка_3M_EUR)</f>
        <v>12144.3</v>
      </c>
      <c r="N437" s="62">
        <f t="shared" si="80"/>
        <v>0</v>
      </c>
    </row>
    <row r="438" spans="1:14" ht="11.25" customHeight="1" thickBot="1">
      <c r="A438" s="211"/>
      <c r="C438" s="387" t="s">
        <v>681</v>
      </c>
      <c r="D438" s="387"/>
      <c r="E438" s="387"/>
      <c r="F438" s="387"/>
      <c r="G438" s="387"/>
      <c r="H438" s="388"/>
      <c r="I438" s="259"/>
      <c r="J438" s="61"/>
      <c r="K438" s="62"/>
      <c r="L438" s="62"/>
      <c r="M438" s="62"/>
      <c r="N438" s="62"/>
    </row>
    <row r="439" spans="1:14" ht="11.25" customHeight="1">
      <c r="A439" s="211">
        <v>0</v>
      </c>
      <c r="B439" s="13" t="s">
        <v>682</v>
      </c>
      <c r="C439" s="214" t="s">
        <v>1164</v>
      </c>
      <c r="D439" s="145" t="s">
        <v>1165</v>
      </c>
      <c r="E439" s="146" t="s">
        <v>894</v>
      </c>
      <c r="F439" s="146">
        <v>1</v>
      </c>
      <c r="G439" s="146">
        <v>24</v>
      </c>
      <c r="H439" s="147">
        <v>26.45</v>
      </c>
      <c r="I439" s="5">
        <f>ROUND(H439*Курс_EUR,2)</f>
        <v>2777.25</v>
      </c>
      <c r="J439" s="61"/>
      <c r="K439" s="62">
        <f>H439*(1-Скидка_3M_EUR)</f>
        <v>26.45</v>
      </c>
      <c r="L439" s="62">
        <f>K439*J439</f>
        <v>0</v>
      </c>
      <c r="M439" s="62">
        <f>I439*(1-Скидка_3M_EUR)</f>
        <v>2777.25</v>
      </c>
      <c r="N439" s="62">
        <f t="shared" si="80"/>
        <v>0</v>
      </c>
    </row>
    <row r="440" spans="1:14" ht="11.25" customHeight="1">
      <c r="A440" s="211">
        <v>0</v>
      </c>
      <c r="B440" s="13" t="s">
        <v>682</v>
      </c>
      <c r="C440" s="212" t="s">
        <v>1166</v>
      </c>
      <c r="D440" s="139" t="s">
        <v>1167</v>
      </c>
      <c r="E440" s="140" t="s">
        <v>894</v>
      </c>
      <c r="F440" s="140">
        <v>1</v>
      </c>
      <c r="G440" s="140">
        <v>12</v>
      </c>
      <c r="H440" s="141">
        <v>39.67</v>
      </c>
      <c r="I440" s="5">
        <f>ROUND(H440*Курс_EUR,2)</f>
        <v>4165.3500000000004</v>
      </c>
      <c r="J440" s="61"/>
      <c r="K440" s="62">
        <f>H440*(1-Скидка_3M_EUR)</f>
        <v>39.67</v>
      </c>
      <c r="L440" s="62">
        <f>K440*J440</f>
        <v>0</v>
      </c>
      <c r="M440" s="62">
        <f>I440*(1-Скидка_3M_EUR)</f>
        <v>4165.3500000000004</v>
      </c>
      <c r="N440" s="62">
        <f t="shared" si="80"/>
        <v>0</v>
      </c>
    </row>
    <row r="441" spans="1:14" ht="11.25" customHeight="1">
      <c r="A441" s="211">
        <v>0</v>
      </c>
      <c r="B441" s="13" t="s">
        <v>682</v>
      </c>
      <c r="C441" s="212" t="s">
        <v>1168</v>
      </c>
      <c r="D441" s="139" t="s">
        <v>1169</v>
      </c>
      <c r="E441" s="140" t="s">
        <v>894</v>
      </c>
      <c r="F441" s="140">
        <v>1</v>
      </c>
      <c r="G441" s="140">
        <v>12</v>
      </c>
      <c r="H441" s="141">
        <v>52.94</v>
      </c>
      <c r="I441" s="5">
        <f>ROUND(H441*Курс_EUR,2)</f>
        <v>5558.7</v>
      </c>
      <c r="J441" s="61"/>
      <c r="K441" s="62">
        <f>H441*(1-Скидка_3M_EUR)</f>
        <v>52.94</v>
      </c>
      <c r="L441" s="62">
        <f>K441*J441</f>
        <v>0</v>
      </c>
      <c r="M441" s="62">
        <f>I441*(1-Скидка_3M_EUR)</f>
        <v>5558.7</v>
      </c>
      <c r="N441" s="62">
        <f t="shared" si="80"/>
        <v>0</v>
      </c>
    </row>
    <row r="442" spans="1:14" ht="11.25" customHeight="1">
      <c r="A442" s="211">
        <v>0</v>
      </c>
      <c r="B442" s="13" t="s">
        <v>682</v>
      </c>
      <c r="C442" s="212" t="s">
        <v>1170</v>
      </c>
      <c r="D442" s="139" t="s">
        <v>1171</v>
      </c>
      <c r="E442" s="140" t="s">
        <v>894</v>
      </c>
      <c r="F442" s="140">
        <v>1</v>
      </c>
      <c r="G442" s="140">
        <v>12</v>
      </c>
      <c r="H442" s="141">
        <v>70.58</v>
      </c>
      <c r="I442" s="5">
        <f>ROUND(H442*Курс_EUR,2)</f>
        <v>7410.9</v>
      </c>
      <c r="J442" s="61"/>
      <c r="K442" s="62">
        <f>H442*(1-Скидка_3M_EUR)</f>
        <v>70.58</v>
      </c>
      <c r="L442" s="62">
        <f>K442*J442</f>
        <v>0</v>
      </c>
      <c r="M442" s="62">
        <f>I442*(1-Скидка_3M_EUR)</f>
        <v>7410.9</v>
      </c>
      <c r="N442" s="62">
        <f t="shared" si="80"/>
        <v>0</v>
      </c>
    </row>
    <row r="443" spans="1:14" ht="11.25" customHeight="1">
      <c r="A443" s="211">
        <v>0</v>
      </c>
      <c r="B443" s="13" t="s">
        <v>682</v>
      </c>
      <c r="C443" s="212" t="s">
        <v>1172</v>
      </c>
      <c r="D443" s="139" t="s">
        <v>1173</v>
      </c>
      <c r="E443" s="140" t="s">
        <v>894</v>
      </c>
      <c r="F443" s="140">
        <v>1</v>
      </c>
      <c r="G443" s="140">
        <v>12</v>
      </c>
      <c r="H443" s="141">
        <v>83.83</v>
      </c>
      <c r="I443" s="5">
        <f>ROUND(H443*Курс_EUR,2)</f>
        <v>8802.15</v>
      </c>
      <c r="J443" s="61"/>
      <c r="K443" s="62">
        <f>H443*(1-Скидка_3M_EUR)</f>
        <v>83.83</v>
      </c>
      <c r="L443" s="62">
        <f>K443*J443</f>
        <v>0</v>
      </c>
      <c r="M443" s="62">
        <f>I443*(1-Скидка_3M_EUR)</f>
        <v>8802.15</v>
      </c>
      <c r="N443" s="62">
        <f t="shared" si="80"/>
        <v>0</v>
      </c>
    </row>
    <row r="444" spans="1:14" ht="11.25" customHeight="1">
      <c r="A444" s="211"/>
      <c r="C444" s="212"/>
      <c r="D444" s="139"/>
      <c r="E444" s="140"/>
      <c r="F444" s="140"/>
      <c r="G444" s="140"/>
      <c r="H444" s="141"/>
      <c r="I444" s="141"/>
      <c r="J444" s="61"/>
      <c r="K444" s="62"/>
      <c r="L444" s="62"/>
      <c r="M444" s="62"/>
      <c r="N444" s="62"/>
    </row>
    <row r="445" spans="1:14" ht="11.25" customHeight="1">
      <c r="A445" s="211">
        <v>0</v>
      </c>
      <c r="B445" s="13" t="s">
        <v>682</v>
      </c>
      <c r="C445" s="212" t="s">
        <v>1174</v>
      </c>
      <c r="D445" s="139" t="s">
        <v>1175</v>
      </c>
      <c r="E445" s="140" t="s">
        <v>894</v>
      </c>
      <c r="F445" s="140">
        <v>1</v>
      </c>
      <c r="G445" s="140">
        <v>12</v>
      </c>
      <c r="H445" s="141">
        <v>22.8</v>
      </c>
      <c r="I445" s="5">
        <f>ROUND(H445*Курс_EUR,2)</f>
        <v>2394</v>
      </c>
      <c r="J445" s="61"/>
      <c r="K445" s="62">
        <f>H445*(1-Скидка_3M_EUR)</f>
        <v>22.8</v>
      </c>
      <c r="L445" s="62">
        <f>K445*J445</f>
        <v>0</v>
      </c>
      <c r="M445" s="62">
        <f>I445*(1-Скидка_3M_EUR)</f>
        <v>2394</v>
      </c>
      <c r="N445" s="62">
        <f t="shared" si="80"/>
        <v>0</v>
      </c>
    </row>
    <row r="446" spans="1:14" ht="11.25" customHeight="1">
      <c r="A446" s="211">
        <v>0</v>
      </c>
      <c r="B446" s="13" t="s">
        <v>682</v>
      </c>
      <c r="C446" s="212" t="s">
        <v>1176</v>
      </c>
      <c r="D446" s="139" t="s">
        <v>1177</v>
      </c>
      <c r="E446" s="140" t="s">
        <v>894</v>
      </c>
      <c r="F446" s="140">
        <v>1</v>
      </c>
      <c r="G446" s="140">
        <v>12</v>
      </c>
      <c r="H446" s="141">
        <v>35.652000000000001</v>
      </c>
      <c r="I446" s="5">
        <f>ROUND(H446*Курс_EUR,2)</f>
        <v>3743.46</v>
      </c>
      <c r="J446" s="61"/>
      <c r="K446" s="62">
        <f>H446*(1-Скидка_3M_EUR)</f>
        <v>35.652000000000001</v>
      </c>
      <c r="L446" s="62">
        <f>K446*J446</f>
        <v>0</v>
      </c>
      <c r="M446" s="62">
        <f>I446*(1-Скидка_3M_EUR)</f>
        <v>3743.46</v>
      </c>
      <c r="N446" s="62">
        <f t="shared" si="80"/>
        <v>0</v>
      </c>
    </row>
    <row r="447" spans="1:14" ht="11.25" customHeight="1">
      <c r="A447" s="211"/>
      <c r="C447" s="148"/>
      <c r="D447" s="149"/>
      <c r="E447" s="149"/>
      <c r="F447" s="149"/>
      <c r="G447" s="149"/>
      <c r="H447" s="150"/>
      <c r="I447" s="267"/>
      <c r="J447" s="61"/>
      <c r="K447" s="62"/>
      <c r="L447" s="62"/>
      <c r="M447" s="62"/>
      <c r="N447" s="62"/>
    </row>
    <row r="448" spans="1:14" ht="11.25" customHeight="1">
      <c r="A448" s="211">
        <v>0</v>
      </c>
      <c r="B448" s="13" t="s">
        <v>679</v>
      </c>
      <c r="C448" s="215" t="s">
        <v>1178</v>
      </c>
      <c r="D448" s="139" t="s">
        <v>1179</v>
      </c>
      <c r="E448" s="140" t="s">
        <v>1180</v>
      </c>
      <c r="F448" s="140">
        <v>12</v>
      </c>
      <c r="G448" s="140">
        <v>1</v>
      </c>
      <c r="H448" s="151">
        <v>31.33</v>
      </c>
      <c r="I448" s="5">
        <f>ROUND(H448*Курс_EUR,2)</f>
        <v>3289.65</v>
      </c>
      <c r="J448" s="61"/>
      <c r="K448" s="62">
        <f>H448*(1-Скидка_3M_EUR)</f>
        <v>31.33</v>
      </c>
      <c r="L448" s="62">
        <f>K448*J448</f>
        <v>0</v>
      </c>
      <c r="M448" s="62">
        <f>I448*(1-Скидка_3M_EUR)</f>
        <v>3289.65</v>
      </c>
      <c r="N448" s="62">
        <f t="shared" si="80"/>
        <v>0</v>
      </c>
    </row>
    <row r="449" spans="1:14" ht="11.25" customHeight="1">
      <c r="A449" s="211"/>
      <c r="C449" s="215"/>
      <c r="D449" s="139"/>
      <c r="E449" s="140"/>
      <c r="F449" s="140"/>
      <c r="G449" s="140"/>
      <c r="H449" s="151"/>
      <c r="I449" s="268"/>
      <c r="J449" s="61"/>
      <c r="K449" s="62"/>
      <c r="L449" s="62"/>
      <c r="M449" s="62"/>
      <c r="N449" s="62"/>
    </row>
    <row r="450" spans="1:14" ht="11.25" customHeight="1">
      <c r="A450" s="211">
        <v>0</v>
      </c>
      <c r="B450" s="13" t="s">
        <v>649</v>
      </c>
      <c r="C450" s="215" t="s">
        <v>1181</v>
      </c>
      <c r="D450" s="139" t="s">
        <v>1182</v>
      </c>
      <c r="E450" s="140" t="s">
        <v>995</v>
      </c>
      <c r="F450" s="140">
        <v>1</v>
      </c>
      <c r="G450" s="140">
        <v>5</v>
      </c>
      <c r="H450" s="151">
        <v>55.46</v>
      </c>
      <c r="I450" s="5">
        <f>ROUND(H450*Курс_EUR,2)</f>
        <v>5823.3</v>
      </c>
      <c r="J450" s="61"/>
      <c r="K450" s="62">
        <f>H450*(1-Скидка_3M_EUR)</f>
        <v>55.46</v>
      </c>
      <c r="L450" s="62">
        <f>K450*J450</f>
        <v>0</v>
      </c>
      <c r="M450" s="62">
        <f>I450*(1-Скидка_3M_EUR)</f>
        <v>5823.3</v>
      </c>
      <c r="N450" s="62">
        <f t="shared" si="80"/>
        <v>0</v>
      </c>
    </row>
    <row r="451" spans="1:14" ht="11.25" customHeight="1" thickBot="1">
      <c r="A451" s="211">
        <v>0</v>
      </c>
      <c r="B451" s="13" t="s">
        <v>649</v>
      </c>
      <c r="C451" s="216" t="s">
        <v>1183</v>
      </c>
      <c r="D451" s="152" t="s">
        <v>1184</v>
      </c>
      <c r="E451" s="153" t="s">
        <v>995</v>
      </c>
      <c r="F451" s="153">
        <v>1</v>
      </c>
      <c r="G451" s="153">
        <v>5</v>
      </c>
      <c r="H451" s="154">
        <v>38.028000000000006</v>
      </c>
      <c r="I451" s="5">
        <f>ROUND(H451*Курс_EUR,2)</f>
        <v>3992.94</v>
      </c>
      <c r="J451" s="61"/>
      <c r="K451" s="62">
        <f>H451*(1-Скидка_3M_EUR)</f>
        <v>38.028000000000006</v>
      </c>
      <c r="L451" s="62">
        <f>K451*J451</f>
        <v>0</v>
      </c>
      <c r="M451" s="62">
        <f>I451*(1-Скидка_3M_EUR)</f>
        <v>3992.94</v>
      </c>
      <c r="N451" s="62">
        <f t="shared" si="80"/>
        <v>0</v>
      </c>
    </row>
    <row r="452" spans="1:14" ht="11.25" customHeight="1" thickBot="1">
      <c r="A452" s="211"/>
      <c r="C452" s="387" t="s">
        <v>1185</v>
      </c>
      <c r="D452" s="387"/>
      <c r="E452" s="387"/>
      <c r="F452" s="387"/>
      <c r="G452" s="387"/>
      <c r="H452" s="388"/>
      <c r="I452" s="259"/>
      <c r="J452" s="61"/>
      <c r="K452" s="62"/>
      <c r="L452" s="62"/>
      <c r="M452" s="62"/>
      <c r="N452" s="62"/>
    </row>
    <row r="453" spans="1:14" ht="11.25" customHeight="1" thickBot="1">
      <c r="A453" s="211">
        <v>0</v>
      </c>
      <c r="B453" s="13" t="s">
        <v>645</v>
      </c>
      <c r="C453" s="212" t="s">
        <v>1186</v>
      </c>
      <c r="D453" s="139" t="s">
        <v>1187</v>
      </c>
      <c r="E453" s="140" t="s">
        <v>1125</v>
      </c>
      <c r="F453" s="140">
        <v>1</v>
      </c>
      <c r="G453" s="140">
        <v>1</v>
      </c>
      <c r="H453" s="141">
        <v>46.02</v>
      </c>
      <c r="I453" s="5">
        <f>ROUND(H453*Курс_EUR,2)</f>
        <v>4832.1000000000004</v>
      </c>
      <c r="J453" s="61"/>
      <c r="K453" s="62">
        <f>H453*(1-Скидка_3M_EUR)</f>
        <v>46.02</v>
      </c>
      <c r="L453" s="62">
        <f>K453*J453</f>
        <v>0</v>
      </c>
      <c r="M453" s="62">
        <f>I453*(1-Скидка_3M_EUR)</f>
        <v>4832.1000000000004</v>
      </c>
      <c r="N453" s="62">
        <f t="shared" si="80"/>
        <v>0</v>
      </c>
    </row>
    <row r="454" spans="1:14" ht="11.25" customHeight="1" thickBot="1">
      <c r="A454" s="211"/>
      <c r="C454" s="387" t="s">
        <v>1188</v>
      </c>
      <c r="D454" s="387"/>
      <c r="E454" s="387"/>
      <c r="F454" s="387"/>
      <c r="G454" s="387"/>
      <c r="H454" s="388"/>
      <c r="I454" s="259"/>
      <c r="J454" s="61"/>
      <c r="K454" s="62"/>
      <c r="L454" s="62"/>
      <c r="M454" s="62"/>
      <c r="N454" s="62"/>
    </row>
    <row r="455" spans="1:14" ht="11.25" customHeight="1" thickBot="1">
      <c r="A455" s="211"/>
      <c r="C455" s="387" t="s">
        <v>1189</v>
      </c>
      <c r="D455" s="387"/>
      <c r="E455" s="387"/>
      <c r="F455" s="387"/>
      <c r="G455" s="387"/>
      <c r="H455" s="388"/>
      <c r="I455" s="259"/>
      <c r="J455" s="61"/>
      <c r="K455" s="62"/>
      <c r="L455" s="62"/>
      <c r="M455" s="62"/>
      <c r="N455" s="62"/>
    </row>
    <row r="456" spans="1:14" ht="11.25" customHeight="1">
      <c r="A456" s="211">
        <v>0</v>
      </c>
      <c r="B456" s="13" t="s">
        <v>645</v>
      </c>
      <c r="C456" s="212" t="s">
        <v>1190</v>
      </c>
      <c r="D456" s="139" t="s">
        <v>1191</v>
      </c>
      <c r="E456" s="140" t="s">
        <v>700</v>
      </c>
      <c r="F456" s="140">
        <v>1</v>
      </c>
      <c r="G456" s="140">
        <v>6</v>
      </c>
      <c r="H456" s="141">
        <v>33.369999999999997</v>
      </c>
      <c r="I456" s="5">
        <f t="shared" ref="I456:I465" si="81">ROUND(H456*Курс_EUR,2)</f>
        <v>3503.85</v>
      </c>
      <c r="J456" s="61"/>
      <c r="K456" s="62">
        <f t="shared" ref="K456:K465" si="82">H456*(1-Скидка_3M_EUR)</f>
        <v>33.369999999999997</v>
      </c>
      <c r="L456" s="62">
        <f t="shared" ref="L456:L465" si="83">K456*J456</f>
        <v>0</v>
      </c>
      <c r="M456" s="62">
        <f t="shared" ref="M456:M465" si="84">I456*(1-Скидка_3M_EUR)</f>
        <v>3503.85</v>
      </c>
      <c r="N456" s="62">
        <f t="shared" si="80"/>
        <v>0</v>
      </c>
    </row>
    <row r="457" spans="1:14" ht="11.25" customHeight="1">
      <c r="A457" s="211">
        <v>0</v>
      </c>
      <c r="B457" s="13" t="s">
        <v>645</v>
      </c>
      <c r="C457" s="212" t="s">
        <v>1192</v>
      </c>
      <c r="D457" s="139" t="s">
        <v>1193</v>
      </c>
      <c r="E457" s="140" t="s">
        <v>700</v>
      </c>
      <c r="F457" s="140">
        <v>1</v>
      </c>
      <c r="G457" s="140">
        <v>6</v>
      </c>
      <c r="H457" s="141">
        <v>39</v>
      </c>
      <c r="I457" s="5">
        <f t="shared" si="81"/>
        <v>4095</v>
      </c>
      <c r="J457" s="61"/>
      <c r="K457" s="62">
        <f t="shared" si="82"/>
        <v>39</v>
      </c>
      <c r="L457" s="62">
        <f t="shared" si="83"/>
        <v>0</v>
      </c>
      <c r="M457" s="62">
        <f t="shared" si="84"/>
        <v>4095</v>
      </c>
      <c r="N457" s="62">
        <f t="shared" ref="N457:N520" si="85">J457*M457</f>
        <v>0</v>
      </c>
    </row>
    <row r="458" spans="1:14" ht="11.25" customHeight="1">
      <c r="A458" s="211">
        <v>0</v>
      </c>
      <c r="B458" s="13" t="s">
        <v>645</v>
      </c>
      <c r="C458" s="212" t="s">
        <v>1194</v>
      </c>
      <c r="D458" s="139" t="s">
        <v>1195</v>
      </c>
      <c r="E458" s="140" t="s">
        <v>700</v>
      </c>
      <c r="F458" s="140">
        <v>1</v>
      </c>
      <c r="G458" s="140">
        <v>6</v>
      </c>
      <c r="H458" s="141">
        <v>33.46</v>
      </c>
      <c r="I458" s="5">
        <f t="shared" si="81"/>
        <v>3513.3</v>
      </c>
      <c r="J458" s="61"/>
      <c r="K458" s="62">
        <f t="shared" si="82"/>
        <v>33.46</v>
      </c>
      <c r="L458" s="62">
        <f t="shared" si="83"/>
        <v>0</v>
      </c>
      <c r="M458" s="62">
        <f t="shared" si="84"/>
        <v>3513.3</v>
      </c>
      <c r="N458" s="62">
        <f t="shared" si="85"/>
        <v>0</v>
      </c>
    </row>
    <row r="459" spans="1:14" ht="11.25" customHeight="1">
      <c r="A459" s="211">
        <v>0</v>
      </c>
      <c r="B459" s="13" t="s">
        <v>645</v>
      </c>
      <c r="C459" s="212" t="s">
        <v>1196</v>
      </c>
      <c r="D459" s="139" t="s">
        <v>1197</v>
      </c>
      <c r="E459" s="140" t="s">
        <v>700</v>
      </c>
      <c r="F459" s="140">
        <v>1</v>
      </c>
      <c r="G459" s="140">
        <v>6</v>
      </c>
      <c r="H459" s="141">
        <v>33.369999999999997</v>
      </c>
      <c r="I459" s="5">
        <f t="shared" si="81"/>
        <v>3503.85</v>
      </c>
      <c r="J459" s="61"/>
      <c r="K459" s="62">
        <f t="shared" si="82"/>
        <v>33.369999999999997</v>
      </c>
      <c r="L459" s="62">
        <f t="shared" si="83"/>
        <v>0</v>
      </c>
      <c r="M459" s="62">
        <f t="shared" si="84"/>
        <v>3503.85</v>
      </c>
      <c r="N459" s="62">
        <f t="shared" si="85"/>
        <v>0</v>
      </c>
    </row>
    <row r="460" spans="1:14" ht="11.25" customHeight="1">
      <c r="A460" s="211">
        <v>0</v>
      </c>
      <c r="B460" s="13" t="s">
        <v>645</v>
      </c>
      <c r="C460" s="212" t="s">
        <v>1198</v>
      </c>
      <c r="D460" s="139" t="s">
        <v>1199</v>
      </c>
      <c r="E460" s="140" t="s">
        <v>700</v>
      </c>
      <c r="F460" s="140">
        <v>1</v>
      </c>
      <c r="G460" s="140">
        <v>6</v>
      </c>
      <c r="H460" s="141">
        <v>39</v>
      </c>
      <c r="I460" s="5">
        <f t="shared" si="81"/>
        <v>4095</v>
      </c>
      <c r="J460" s="61"/>
      <c r="K460" s="62">
        <f t="shared" si="82"/>
        <v>39</v>
      </c>
      <c r="L460" s="62">
        <f t="shared" si="83"/>
        <v>0</v>
      </c>
      <c r="M460" s="62">
        <f t="shared" si="84"/>
        <v>4095</v>
      </c>
      <c r="N460" s="62">
        <f t="shared" si="85"/>
        <v>0</v>
      </c>
    </row>
    <row r="461" spans="1:14" ht="11.25" customHeight="1">
      <c r="A461" s="211">
        <v>0</v>
      </c>
      <c r="B461" s="13" t="s">
        <v>645</v>
      </c>
      <c r="C461" s="212" t="s">
        <v>1200</v>
      </c>
      <c r="D461" s="139" t="s">
        <v>1201</v>
      </c>
      <c r="E461" s="140" t="s">
        <v>700</v>
      </c>
      <c r="F461" s="140">
        <v>1</v>
      </c>
      <c r="G461" s="140">
        <v>6</v>
      </c>
      <c r="H461" s="141">
        <v>39</v>
      </c>
      <c r="I461" s="5">
        <f t="shared" si="81"/>
        <v>4095</v>
      </c>
      <c r="J461" s="61"/>
      <c r="K461" s="62">
        <f t="shared" si="82"/>
        <v>39</v>
      </c>
      <c r="L461" s="62">
        <f t="shared" si="83"/>
        <v>0</v>
      </c>
      <c r="M461" s="62">
        <f t="shared" si="84"/>
        <v>4095</v>
      </c>
      <c r="N461" s="62">
        <f t="shared" si="85"/>
        <v>0</v>
      </c>
    </row>
    <row r="462" spans="1:14" ht="11.25" customHeight="1">
      <c r="A462" s="211">
        <v>0</v>
      </c>
      <c r="B462" s="13" t="s">
        <v>645</v>
      </c>
      <c r="C462" s="212" t="s">
        <v>1202</v>
      </c>
      <c r="D462" s="139" t="s">
        <v>1203</v>
      </c>
      <c r="E462" s="140" t="s">
        <v>700</v>
      </c>
      <c r="F462" s="140">
        <v>1</v>
      </c>
      <c r="G462" s="140">
        <v>6</v>
      </c>
      <c r="H462" s="141">
        <v>33.369999999999997</v>
      </c>
      <c r="I462" s="5">
        <f t="shared" si="81"/>
        <v>3503.85</v>
      </c>
      <c r="J462" s="61"/>
      <c r="K462" s="62">
        <f t="shared" si="82"/>
        <v>33.369999999999997</v>
      </c>
      <c r="L462" s="62">
        <f t="shared" si="83"/>
        <v>0</v>
      </c>
      <c r="M462" s="62">
        <f t="shared" si="84"/>
        <v>3503.85</v>
      </c>
      <c r="N462" s="62">
        <f t="shared" si="85"/>
        <v>0</v>
      </c>
    </row>
    <row r="463" spans="1:14" ht="11.25" customHeight="1">
      <c r="A463" s="211">
        <v>0</v>
      </c>
      <c r="B463" s="13" t="s">
        <v>645</v>
      </c>
      <c r="C463" s="212" t="s">
        <v>1204</v>
      </c>
      <c r="D463" s="139" t="s">
        <v>1205</v>
      </c>
      <c r="E463" s="140" t="s">
        <v>700</v>
      </c>
      <c r="F463" s="140">
        <v>1</v>
      </c>
      <c r="G463" s="140">
        <v>6</v>
      </c>
      <c r="H463" s="141">
        <v>29.532</v>
      </c>
      <c r="I463" s="5">
        <f t="shared" si="81"/>
        <v>3100.86</v>
      </c>
      <c r="J463" s="61"/>
      <c r="K463" s="62">
        <f t="shared" si="82"/>
        <v>29.532</v>
      </c>
      <c r="L463" s="62">
        <f t="shared" si="83"/>
        <v>0</v>
      </c>
      <c r="M463" s="62">
        <f t="shared" si="84"/>
        <v>3100.86</v>
      </c>
      <c r="N463" s="62">
        <f t="shared" si="85"/>
        <v>0</v>
      </c>
    </row>
    <row r="464" spans="1:14" ht="11.25" customHeight="1">
      <c r="A464" s="211">
        <v>0</v>
      </c>
      <c r="B464" s="13" t="s">
        <v>645</v>
      </c>
      <c r="C464" s="212" t="s">
        <v>1206</v>
      </c>
      <c r="D464" s="139" t="s">
        <v>1207</v>
      </c>
      <c r="E464" s="140" t="s">
        <v>700</v>
      </c>
      <c r="F464" s="140">
        <v>1</v>
      </c>
      <c r="G464" s="140">
        <v>6</v>
      </c>
      <c r="H464" s="141">
        <v>45.191999999999993</v>
      </c>
      <c r="I464" s="5">
        <f t="shared" si="81"/>
        <v>4745.16</v>
      </c>
      <c r="J464" s="61"/>
      <c r="K464" s="62">
        <f t="shared" si="82"/>
        <v>45.191999999999993</v>
      </c>
      <c r="L464" s="62">
        <f t="shared" si="83"/>
        <v>0</v>
      </c>
      <c r="M464" s="62">
        <f t="shared" si="84"/>
        <v>4745.16</v>
      </c>
      <c r="N464" s="62">
        <f t="shared" si="85"/>
        <v>0</v>
      </c>
    </row>
    <row r="465" spans="1:14" ht="11.25" customHeight="1" thickBot="1">
      <c r="A465" s="211">
        <v>0</v>
      </c>
      <c r="B465" s="13" t="s">
        <v>645</v>
      </c>
      <c r="C465" s="213" t="s">
        <v>1208</v>
      </c>
      <c r="D465" s="142" t="s">
        <v>1209</v>
      </c>
      <c r="E465" s="143" t="s">
        <v>700</v>
      </c>
      <c r="F465" s="143">
        <v>1</v>
      </c>
      <c r="G465" s="143">
        <v>10</v>
      </c>
      <c r="H465" s="144">
        <v>81.168000000000006</v>
      </c>
      <c r="I465" s="5">
        <f t="shared" si="81"/>
        <v>8522.64</v>
      </c>
      <c r="J465" s="61"/>
      <c r="K465" s="62">
        <f t="shared" si="82"/>
        <v>81.168000000000006</v>
      </c>
      <c r="L465" s="62">
        <f t="shared" si="83"/>
        <v>0</v>
      </c>
      <c r="M465" s="62">
        <f t="shared" si="84"/>
        <v>8522.64</v>
      </c>
      <c r="N465" s="62">
        <f t="shared" si="85"/>
        <v>0</v>
      </c>
    </row>
    <row r="466" spans="1:14" ht="11.25" customHeight="1" thickBot="1">
      <c r="A466" s="211"/>
      <c r="C466" s="387" t="s">
        <v>1211</v>
      </c>
      <c r="D466" s="387"/>
      <c r="E466" s="387"/>
      <c r="F466" s="387"/>
      <c r="G466" s="387"/>
      <c r="H466" s="388"/>
      <c r="I466" s="259"/>
      <c r="J466" s="61"/>
      <c r="K466" s="62"/>
      <c r="L466" s="62"/>
      <c r="M466" s="62"/>
      <c r="N466" s="62"/>
    </row>
    <row r="467" spans="1:14" ht="11.25" customHeight="1">
      <c r="A467" s="211">
        <v>0</v>
      </c>
      <c r="B467" s="13" t="s">
        <v>646</v>
      </c>
      <c r="C467" s="214" t="s">
        <v>1210</v>
      </c>
      <c r="D467" s="145" t="s">
        <v>1211</v>
      </c>
      <c r="E467" s="146" t="s">
        <v>1002</v>
      </c>
      <c r="F467" s="146">
        <v>1</v>
      </c>
      <c r="G467" s="146">
        <v>1</v>
      </c>
      <c r="H467" s="147">
        <v>572.17200000000003</v>
      </c>
      <c r="I467" s="5">
        <f t="shared" ref="I467:I474" si="86">ROUND(H467*Курс_EUR,2)</f>
        <v>60078.06</v>
      </c>
      <c r="J467" s="61"/>
      <c r="K467" s="62">
        <f t="shared" ref="K467:K474" si="87">H467*(1-Скидка_3M_EUR)</f>
        <v>572.17200000000003</v>
      </c>
      <c r="L467" s="62">
        <f t="shared" ref="L467:L474" si="88">K467*J467</f>
        <v>0</v>
      </c>
      <c r="M467" s="62">
        <f t="shared" ref="M467:M474" si="89">I467*(1-Скидка_3M_EUR)</f>
        <v>60078.06</v>
      </c>
      <c r="N467" s="62">
        <f t="shared" si="85"/>
        <v>0</v>
      </c>
    </row>
    <row r="468" spans="1:14" ht="11.25" customHeight="1">
      <c r="A468" s="211">
        <v>0</v>
      </c>
      <c r="B468" s="13" t="s">
        <v>645</v>
      </c>
      <c r="C468" s="212" t="s">
        <v>1212</v>
      </c>
      <c r="D468" s="139" t="s">
        <v>1213</v>
      </c>
      <c r="E468" s="140" t="s">
        <v>907</v>
      </c>
      <c r="F468" s="140">
        <v>1</v>
      </c>
      <c r="G468" s="140">
        <v>12</v>
      </c>
      <c r="H468" s="141">
        <v>32.207999999999998</v>
      </c>
      <c r="I468" s="5">
        <f t="shared" si="86"/>
        <v>3381.84</v>
      </c>
      <c r="J468" s="61"/>
      <c r="K468" s="62">
        <f t="shared" si="87"/>
        <v>32.207999999999998</v>
      </c>
      <c r="L468" s="62">
        <f t="shared" si="88"/>
        <v>0</v>
      </c>
      <c r="M468" s="62">
        <f t="shared" si="89"/>
        <v>3381.84</v>
      </c>
      <c r="N468" s="62">
        <f t="shared" si="85"/>
        <v>0</v>
      </c>
    </row>
    <row r="469" spans="1:14" ht="11.25" customHeight="1">
      <c r="A469" s="211">
        <v>0</v>
      </c>
      <c r="B469" s="13" t="s">
        <v>672</v>
      </c>
      <c r="C469" s="212" t="s">
        <v>1214</v>
      </c>
      <c r="D469" s="139" t="s">
        <v>1215</v>
      </c>
      <c r="E469" s="140" t="s">
        <v>889</v>
      </c>
      <c r="F469" s="140">
        <v>1</v>
      </c>
      <c r="G469" s="140">
        <v>1</v>
      </c>
      <c r="H469" s="141">
        <v>230.59199999999998</v>
      </c>
      <c r="I469" s="5">
        <f t="shared" si="86"/>
        <v>24212.16</v>
      </c>
      <c r="J469" s="61"/>
      <c r="K469" s="62">
        <f t="shared" si="87"/>
        <v>230.59199999999998</v>
      </c>
      <c r="L469" s="62">
        <f t="shared" si="88"/>
        <v>0</v>
      </c>
      <c r="M469" s="62">
        <f t="shared" si="89"/>
        <v>24212.16</v>
      </c>
      <c r="N469" s="62">
        <f t="shared" si="85"/>
        <v>0</v>
      </c>
    </row>
    <row r="470" spans="1:14" ht="11.25" customHeight="1">
      <c r="A470" s="211">
        <v>0</v>
      </c>
      <c r="B470" s="13" t="s">
        <v>672</v>
      </c>
      <c r="C470" s="212" t="s">
        <v>1216</v>
      </c>
      <c r="D470" s="139" t="s">
        <v>1217</v>
      </c>
      <c r="E470" s="140" t="s">
        <v>889</v>
      </c>
      <c r="F470" s="140">
        <v>1</v>
      </c>
      <c r="G470" s="140">
        <v>1</v>
      </c>
      <c r="H470" s="141">
        <v>111.504</v>
      </c>
      <c r="I470" s="5">
        <f t="shared" si="86"/>
        <v>11707.92</v>
      </c>
      <c r="J470" s="61"/>
      <c r="K470" s="62">
        <f t="shared" si="87"/>
        <v>111.504</v>
      </c>
      <c r="L470" s="62">
        <f t="shared" si="88"/>
        <v>0</v>
      </c>
      <c r="M470" s="62">
        <f t="shared" si="89"/>
        <v>11707.92</v>
      </c>
      <c r="N470" s="62">
        <f t="shared" si="85"/>
        <v>0</v>
      </c>
    </row>
    <row r="471" spans="1:14" ht="11.25" customHeight="1">
      <c r="A471" s="211">
        <v>0</v>
      </c>
      <c r="B471" s="13" t="s">
        <v>672</v>
      </c>
      <c r="C471" s="212" t="s">
        <v>1218</v>
      </c>
      <c r="D471" s="139" t="s">
        <v>1219</v>
      </c>
      <c r="E471" s="140" t="s">
        <v>889</v>
      </c>
      <c r="F471" s="140">
        <v>1</v>
      </c>
      <c r="G471" s="140">
        <v>1</v>
      </c>
      <c r="H471" s="141">
        <v>183.92400000000001</v>
      </c>
      <c r="I471" s="5">
        <f t="shared" si="86"/>
        <v>19312.02</v>
      </c>
      <c r="J471" s="61"/>
      <c r="K471" s="62">
        <f t="shared" si="87"/>
        <v>183.92400000000001</v>
      </c>
      <c r="L471" s="62">
        <f t="shared" si="88"/>
        <v>0</v>
      </c>
      <c r="M471" s="62">
        <f t="shared" si="89"/>
        <v>19312.02</v>
      </c>
      <c r="N471" s="62">
        <f t="shared" si="85"/>
        <v>0</v>
      </c>
    </row>
    <row r="472" spans="1:14" ht="11.25" customHeight="1">
      <c r="A472" s="211">
        <v>0</v>
      </c>
      <c r="B472" s="13" t="s">
        <v>645</v>
      </c>
      <c r="C472" s="212" t="s">
        <v>1220</v>
      </c>
      <c r="D472" s="139" t="s">
        <v>1221</v>
      </c>
      <c r="E472" s="140" t="s">
        <v>889</v>
      </c>
      <c r="F472" s="140">
        <v>1</v>
      </c>
      <c r="G472" s="140">
        <v>20</v>
      </c>
      <c r="H472" s="141">
        <v>10.210000000000001</v>
      </c>
      <c r="I472" s="5">
        <f t="shared" si="86"/>
        <v>1072.05</v>
      </c>
      <c r="J472" s="61"/>
      <c r="K472" s="62">
        <f t="shared" si="87"/>
        <v>10.210000000000001</v>
      </c>
      <c r="L472" s="62">
        <f t="shared" si="88"/>
        <v>0</v>
      </c>
      <c r="M472" s="62">
        <f t="shared" si="89"/>
        <v>1072.05</v>
      </c>
      <c r="N472" s="62">
        <f t="shared" si="85"/>
        <v>0</v>
      </c>
    </row>
    <row r="473" spans="1:14" ht="11.25" customHeight="1">
      <c r="A473" s="211">
        <v>0</v>
      </c>
      <c r="B473" s="13" t="s">
        <v>645</v>
      </c>
      <c r="C473" s="212" t="s">
        <v>1222</v>
      </c>
      <c r="D473" s="139" t="s">
        <v>1223</v>
      </c>
      <c r="E473" s="140" t="s">
        <v>1002</v>
      </c>
      <c r="F473" s="140">
        <v>20</v>
      </c>
      <c r="G473" s="140">
        <v>4</v>
      </c>
      <c r="H473" s="141">
        <v>23.808</v>
      </c>
      <c r="I473" s="5">
        <f t="shared" si="86"/>
        <v>2499.84</v>
      </c>
      <c r="J473" s="61"/>
      <c r="K473" s="62">
        <f t="shared" si="87"/>
        <v>23.808</v>
      </c>
      <c r="L473" s="62">
        <f t="shared" si="88"/>
        <v>0</v>
      </c>
      <c r="M473" s="62">
        <f t="shared" si="89"/>
        <v>2499.84</v>
      </c>
      <c r="N473" s="62">
        <f t="shared" si="85"/>
        <v>0</v>
      </c>
    </row>
    <row r="474" spans="1:14" ht="11.25" customHeight="1" thickBot="1">
      <c r="A474" s="211">
        <v>0</v>
      </c>
      <c r="B474" s="13" t="s">
        <v>645</v>
      </c>
      <c r="C474" s="212" t="s">
        <v>1224</v>
      </c>
      <c r="D474" s="139" t="s">
        <v>1225</v>
      </c>
      <c r="E474" s="140" t="s">
        <v>1002</v>
      </c>
      <c r="F474" s="140">
        <v>20</v>
      </c>
      <c r="G474" s="140">
        <v>4</v>
      </c>
      <c r="H474" s="141">
        <v>30.167999999999999</v>
      </c>
      <c r="I474" s="5">
        <f t="shared" si="86"/>
        <v>3167.64</v>
      </c>
      <c r="J474" s="61"/>
      <c r="K474" s="62">
        <f t="shared" si="87"/>
        <v>30.167999999999999</v>
      </c>
      <c r="L474" s="62">
        <f t="shared" si="88"/>
        <v>0</v>
      </c>
      <c r="M474" s="62">
        <f t="shared" si="89"/>
        <v>3167.64</v>
      </c>
      <c r="N474" s="62">
        <f t="shared" si="85"/>
        <v>0</v>
      </c>
    </row>
    <row r="475" spans="1:14" ht="11.25" customHeight="1" thickBot="1">
      <c r="A475" s="211"/>
      <c r="C475" s="387" t="s">
        <v>1226</v>
      </c>
      <c r="D475" s="387"/>
      <c r="E475" s="387"/>
      <c r="F475" s="387"/>
      <c r="G475" s="387"/>
      <c r="H475" s="388"/>
      <c r="I475" s="259"/>
      <c r="J475" s="61"/>
      <c r="K475" s="62"/>
      <c r="L475" s="62"/>
      <c r="M475" s="62"/>
      <c r="N475" s="62"/>
    </row>
    <row r="476" spans="1:14" ht="11.25" customHeight="1">
      <c r="A476" s="211">
        <v>0</v>
      </c>
      <c r="B476" s="13" t="s">
        <v>645</v>
      </c>
      <c r="C476" s="212" t="s">
        <v>2038</v>
      </c>
      <c r="D476" s="139" t="s">
        <v>2039</v>
      </c>
      <c r="E476" s="140" t="s">
        <v>907</v>
      </c>
      <c r="F476" s="140">
        <v>1</v>
      </c>
      <c r="G476" s="140">
        <v>12</v>
      </c>
      <c r="H476" s="141">
        <v>40.99</v>
      </c>
      <c r="I476" s="5">
        <f t="shared" ref="I476:I497" si="90">ROUND(H476*Курс_EUR,2)</f>
        <v>4303.95</v>
      </c>
      <c r="J476" s="61"/>
      <c r="K476" s="62">
        <f>H476*(1-Скидка_3M_EUR)</f>
        <v>40.99</v>
      </c>
      <c r="L476" s="62">
        <f t="shared" ref="L476:L497" si="91">K476*J476</f>
        <v>0</v>
      </c>
      <c r="M476" s="62">
        <f t="shared" ref="M476:M497" si="92">I476*(1-Скидка_3M_EUR)</f>
        <v>4303.95</v>
      </c>
      <c r="N476" s="62">
        <f t="shared" si="85"/>
        <v>0</v>
      </c>
    </row>
    <row r="477" spans="1:14" ht="11.25" customHeight="1">
      <c r="A477" s="211">
        <v>0</v>
      </c>
      <c r="B477" s="13" t="s">
        <v>645</v>
      </c>
      <c r="C477" s="212" t="s">
        <v>2725</v>
      </c>
      <c r="D477" s="139" t="s">
        <v>2726</v>
      </c>
      <c r="E477" s="140" t="s">
        <v>907</v>
      </c>
      <c r="F477" s="140">
        <v>1</v>
      </c>
      <c r="G477" s="140">
        <v>12</v>
      </c>
      <c r="H477" s="141">
        <v>48.55</v>
      </c>
      <c r="I477" s="5">
        <f t="shared" si="90"/>
        <v>5097.75</v>
      </c>
      <c r="J477" s="61"/>
      <c r="K477" s="62">
        <f>H477*(1-Скидка_3M_EUR)</f>
        <v>48.55</v>
      </c>
      <c r="L477" s="62">
        <f t="shared" si="91"/>
        <v>0</v>
      </c>
      <c r="M477" s="62">
        <f t="shared" si="92"/>
        <v>5097.75</v>
      </c>
      <c r="N477" s="62">
        <f t="shared" si="85"/>
        <v>0</v>
      </c>
    </row>
    <row r="478" spans="1:14" ht="11.25" customHeight="1">
      <c r="A478" s="211">
        <v>0</v>
      </c>
      <c r="B478" s="13" t="s">
        <v>645</v>
      </c>
      <c r="C478" s="212" t="s">
        <v>4134</v>
      </c>
      <c r="D478" s="139" t="s">
        <v>4135</v>
      </c>
      <c r="E478" s="140" t="s">
        <v>907</v>
      </c>
      <c r="F478" s="140">
        <v>1</v>
      </c>
      <c r="G478" s="140">
        <v>12</v>
      </c>
      <c r="H478" s="141">
        <v>53.93</v>
      </c>
      <c r="I478" s="5">
        <f t="shared" si="90"/>
        <v>5662.65</v>
      </c>
      <c r="J478" s="61"/>
      <c r="K478" s="62">
        <f>H478*(1-Скидка_3M_EUR)</f>
        <v>53.93</v>
      </c>
      <c r="L478" s="62">
        <f t="shared" si="91"/>
        <v>0</v>
      </c>
      <c r="M478" s="62">
        <f t="shared" si="92"/>
        <v>5662.65</v>
      </c>
      <c r="N478" s="62">
        <f t="shared" si="85"/>
        <v>0</v>
      </c>
    </row>
    <row r="479" spans="1:14" ht="11.25" customHeight="1">
      <c r="A479" s="211">
        <v>0</v>
      </c>
      <c r="B479" s="13" t="s">
        <v>645</v>
      </c>
      <c r="C479" s="212" t="s">
        <v>1227</v>
      </c>
      <c r="D479" s="139" t="s">
        <v>1228</v>
      </c>
      <c r="E479" s="140" t="s">
        <v>889</v>
      </c>
      <c r="F479" s="140">
        <v>1</v>
      </c>
      <c r="G479" s="140">
        <v>20</v>
      </c>
      <c r="H479" s="141">
        <v>20.22</v>
      </c>
      <c r="I479" s="5">
        <f t="shared" si="90"/>
        <v>2123.1</v>
      </c>
      <c r="J479" s="61"/>
      <c r="K479" s="62">
        <f t="shared" ref="K479:K496" si="93">H479*(1-Скидка_3M_EUR)</f>
        <v>20.22</v>
      </c>
      <c r="L479" s="62">
        <f t="shared" si="91"/>
        <v>0</v>
      </c>
      <c r="M479" s="62">
        <f t="shared" si="92"/>
        <v>2123.1</v>
      </c>
      <c r="N479" s="62">
        <f t="shared" si="85"/>
        <v>0</v>
      </c>
    </row>
    <row r="480" spans="1:14" ht="11.25" customHeight="1">
      <c r="A480" s="211">
        <v>0</v>
      </c>
      <c r="B480" s="13" t="s">
        <v>649</v>
      </c>
      <c r="C480" s="212" t="s">
        <v>1229</v>
      </c>
      <c r="D480" s="139" t="s">
        <v>1230</v>
      </c>
      <c r="E480" s="140" t="s">
        <v>889</v>
      </c>
      <c r="F480" s="140">
        <v>1</v>
      </c>
      <c r="G480" s="140">
        <v>10</v>
      </c>
      <c r="H480" s="141">
        <v>22.08</v>
      </c>
      <c r="I480" s="5">
        <f t="shared" si="90"/>
        <v>2318.4</v>
      </c>
      <c r="J480" s="61"/>
      <c r="K480" s="62">
        <f t="shared" si="93"/>
        <v>22.08</v>
      </c>
      <c r="L480" s="62">
        <f t="shared" si="91"/>
        <v>0</v>
      </c>
      <c r="M480" s="62">
        <f t="shared" si="92"/>
        <v>2318.4</v>
      </c>
      <c r="N480" s="62">
        <f t="shared" si="85"/>
        <v>0</v>
      </c>
    </row>
    <row r="481" spans="1:14" ht="11.25" customHeight="1">
      <c r="A481" s="211">
        <v>0</v>
      </c>
      <c r="B481" s="13" t="s">
        <v>683</v>
      </c>
      <c r="C481" s="212" t="s">
        <v>1231</v>
      </c>
      <c r="D481" s="139" t="s">
        <v>1232</v>
      </c>
      <c r="E481" s="140" t="s">
        <v>889</v>
      </c>
      <c r="F481" s="140">
        <v>1</v>
      </c>
      <c r="G481" s="140">
        <v>400</v>
      </c>
      <c r="H481" s="141">
        <v>7.8599999999999994</v>
      </c>
      <c r="I481" s="5">
        <f t="shared" si="90"/>
        <v>825.3</v>
      </c>
      <c r="J481" s="61"/>
      <c r="K481" s="62">
        <f t="shared" si="93"/>
        <v>7.8599999999999994</v>
      </c>
      <c r="L481" s="62">
        <f t="shared" si="91"/>
        <v>0</v>
      </c>
      <c r="M481" s="62">
        <f t="shared" si="92"/>
        <v>825.3</v>
      </c>
      <c r="N481" s="62">
        <f t="shared" si="85"/>
        <v>0</v>
      </c>
    </row>
    <row r="482" spans="1:14" ht="11.25" customHeight="1">
      <c r="A482" s="211">
        <v>0</v>
      </c>
      <c r="B482" s="13" t="s">
        <v>645</v>
      </c>
      <c r="C482" s="212" t="s">
        <v>1233</v>
      </c>
      <c r="D482" s="139" t="s">
        <v>1234</v>
      </c>
      <c r="E482" s="140" t="s">
        <v>907</v>
      </c>
      <c r="F482" s="140">
        <v>1</v>
      </c>
      <c r="G482" s="140">
        <v>12</v>
      </c>
      <c r="H482" s="141">
        <v>48.64</v>
      </c>
      <c r="I482" s="5">
        <f t="shared" si="90"/>
        <v>5107.2</v>
      </c>
      <c r="J482" s="61"/>
      <c r="K482" s="62">
        <f t="shared" si="93"/>
        <v>48.64</v>
      </c>
      <c r="L482" s="62">
        <f t="shared" si="91"/>
        <v>0</v>
      </c>
      <c r="M482" s="62">
        <f t="shared" si="92"/>
        <v>5107.2</v>
      </c>
      <c r="N482" s="62">
        <f t="shared" si="85"/>
        <v>0</v>
      </c>
    </row>
    <row r="483" spans="1:14" ht="11.25" customHeight="1">
      <c r="A483" s="211">
        <v>0</v>
      </c>
      <c r="B483" s="13" t="s">
        <v>645</v>
      </c>
      <c r="C483" s="212" t="s">
        <v>1235</v>
      </c>
      <c r="D483" s="139" t="s">
        <v>1236</v>
      </c>
      <c r="E483" s="140" t="s">
        <v>889</v>
      </c>
      <c r="F483" s="140">
        <v>1</v>
      </c>
      <c r="G483" s="140">
        <v>20</v>
      </c>
      <c r="H483" s="141">
        <v>12.67</v>
      </c>
      <c r="I483" s="5">
        <f t="shared" si="90"/>
        <v>1330.35</v>
      </c>
      <c r="J483" s="61"/>
      <c r="K483" s="62">
        <f t="shared" si="93"/>
        <v>12.67</v>
      </c>
      <c r="L483" s="62">
        <f t="shared" si="91"/>
        <v>0</v>
      </c>
      <c r="M483" s="62">
        <f t="shared" si="92"/>
        <v>1330.35</v>
      </c>
      <c r="N483" s="62">
        <f t="shared" si="85"/>
        <v>0</v>
      </c>
    </row>
    <row r="484" spans="1:14" ht="11.25" customHeight="1">
      <c r="A484" s="211">
        <v>0</v>
      </c>
      <c r="B484" s="13" t="s">
        <v>649</v>
      </c>
      <c r="C484" s="212" t="s">
        <v>1237</v>
      </c>
      <c r="D484" s="139" t="s">
        <v>1238</v>
      </c>
      <c r="E484" s="140" t="s">
        <v>889</v>
      </c>
      <c r="F484" s="140">
        <v>1</v>
      </c>
      <c r="G484" s="140">
        <v>20</v>
      </c>
      <c r="H484" s="141">
        <v>18.84</v>
      </c>
      <c r="I484" s="5">
        <f t="shared" si="90"/>
        <v>1978.2</v>
      </c>
      <c r="J484" s="61"/>
      <c r="K484" s="62">
        <f t="shared" si="93"/>
        <v>18.84</v>
      </c>
      <c r="L484" s="62">
        <f t="shared" si="91"/>
        <v>0</v>
      </c>
      <c r="M484" s="62">
        <f t="shared" si="92"/>
        <v>1978.2</v>
      </c>
      <c r="N484" s="62">
        <f t="shared" si="85"/>
        <v>0</v>
      </c>
    </row>
    <row r="485" spans="1:14" ht="11.25" customHeight="1">
      <c r="A485" s="211">
        <v>0</v>
      </c>
      <c r="B485" s="13" t="s">
        <v>645</v>
      </c>
      <c r="C485" s="212" t="s">
        <v>1239</v>
      </c>
      <c r="D485" s="139" t="s">
        <v>1240</v>
      </c>
      <c r="E485" s="140" t="s">
        <v>889</v>
      </c>
      <c r="F485" s="140">
        <v>1</v>
      </c>
      <c r="G485" s="140">
        <v>20</v>
      </c>
      <c r="H485" s="141">
        <v>7.49</v>
      </c>
      <c r="I485" s="5">
        <f t="shared" si="90"/>
        <v>786.45</v>
      </c>
      <c r="J485" s="61"/>
      <c r="K485" s="62">
        <f t="shared" si="93"/>
        <v>7.49</v>
      </c>
      <c r="L485" s="62">
        <f t="shared" si="91"/>
        <v>0</v>
      </c>
      <c r="M485" s="62">
        <f t="shared" si="92"/>
        <v>786.45</v>
      </c>
      <c r="N485" s="62">
        <f t="shared" si="85"/>
        <v>0</v>
      </c>
    </row>
    <row r="486" spans="1:14" ht="11.25" customHeight="1">
      <c r="A486" s="211">
        <v>0</v>
      </c>
      <c r="B486" s="13" t="s">
        <v>645</v>
      </c>
      <c r="C486" s="212" t="s">
        <v>1241</v>
      </c>
      <c r="D486" s="139" t="s">
        <v>1242</v>
      </c>
      <c r="E486" s="140" t="s">
        <v>907</v>
      </c>
      <c r="F486" s="140">
        <v>1</v>
      </c>
      <c r="G486" s="140">
        <v>12</v>
      </c>
      <c r="H486" s="141">
        <v>48.38</v>
      </c>
      <c r="I486" s="5">
        <f t="shared" si="90"/>
        <v>5079.8999999999996</v>
      </c>
      <c r="J486" s="61"/>
      <c r="K486" s="62">
        <f t="shared" si="93"/>
        <v>48.38</v>
      </c>
      <c r="L486" s="62">
        <f t="shared" si="91"/>
        <v>0</v>
      </c>
      <c r="M486" s="62">
        <f t="shared" si="92"/>
        <v>5079.8999999999996</v>
      </c>
      <c r="N486" s="62">
        <f t="shared" si="85"/>
        <v>0</v>
      </c>
    </row>
    <row r="487" spans="1:14" ht="11.25" customHeight="1">
      <c r="A487" s="211">
        <v>0</v>
      </c>
      <c r="B487" s="13" t="s">
        <v>645</v>
      </c>
      <c r="C487" s="212" t="s">
        <v>1243</v>
      </c>
      <c r="D487" s="139" t="s">
        <v>1244</v>
      </c>
      <c r="E487" s="140" t="s">
        <v>889</v>
      </c>
      <c r="F487" s="140">
        <v>1</v>
      </c>
      <c r="G487" s="140">
        <v>10</v>
      </c>
      <c r="H487" s="141">
        <v>13.21</v>
      </c>
      <c r="I487" s="5">
        <f t="shared" si="90"/>
        <v>1387.05</v>
      </c>
      <c r="J487" s="61"/>
      <c r="K487" s="62">
        <f t="shared" si="93"/>
        <v>13.21</v>
      </c>
      <c r="L487" s="62">
        <f t="shared" si="91"/>
        <v>0</v>
      </c>
      <c r="M487" s="62">
        <f t="shared" si="92"/>
        <v>1387.05</v>
      </c>
      <c r="N487" s="62">
        <f t="shared" si="85"/>
        <v>0</v>
      </c>
    </row>
    <row r="488" spans="1:14" ht="11.25" customHeight="1">
      <c r="A488" s="211">
        <v>0</v>
      </c>
      <c r="B488" s="13" t="s">
        <v>645</v>
      </c>
      <c r="C488" s="212" t="s">
        <v>1245</v>
      </c>
      <c r="D488" s="139" t="s">
        <v>1246</v>
      </c>
      <c r="E488" s="140" t="s">
        <v>889</v>
      </c>
      <c r="F488" s="140">
        <v>1</v>
      </c>
      <c r="G488" s="140">
        <v>20</v>
      </c>
      <c r="H488" s="141">
        <v>7.49</v>
      </c>
      <c r="I488" s="5">
        <f t="shared" si="90"/>
        <v>786.45</v>
      </c>
      <c r="J488" s="61"/>
      <c r="K488" s="62">
        <f t="shared" si="93"/>
        <v>7.49</v>
      </c>
      <c r="L488" s="62">
        <f t="shared" si="91"/>
        <v>0</v>
      </c>
      <c r="M488" s="62">
        <f t="shared" si="92"/>
        <v>786.45</v>
      </c>
      <c r="N488" s="62">
        <f t="shared" si="85"/>
        <v>0</v>
      </c>
    </row>
    <row r="489" spans="1:14" ht="11.25" customHeight="1">
      <c r="A489" s="211">
        <v>0</v>
      </c>
      <c r="B489" s="13" t="s">
        <v>645</v>
      </c>
      <c r="C489" s="212" t="s">
        <v>1247</v>
      </c>
      <c r="D489" s="139" t="s">
        <v>1248</v>
      </c>
      <c r="E489" s="140" t="s">
        <v>907</v>
      </c>
      <c r="F489" s="140">
        <v>1</v>
      </c>
      <c r="G489" s="140">
        <v>12</v>
      </c>
      <c r="H489" s="141">
        <v>36.06</v>
      </c>
      <c r="I489" s="5">
        <f t="shared" si="90"/>
        <v>3786.3</v>
      </c>
      <c r="J489" s="61"/>
      <c r="K489" s="62">
        <f t="shared" si="93"/>
        <v>36.06</v>
      </c>
      <c r="L489" s="62">
        <f t="shared" si="91"/>
        <v>0</v>
      </c>
      <c r="M489" s="62">
        <f t="shared" si="92"/>
        <v>3786.3</v>
      </c>
      <c r="N489" s="62">
        <f t="shared" si="85"/>
        <v>0</v>
      </c>
    </row>
    <row r="490" spans="1:14" ht="11.25" customHeight="1">
      <c r="A490" s="211">
        <v>0</v>
      </c>
      <c r="B490" s="13" t="s">
        <v>645</v>
      </c>
      <c r="C490" s="212" t="s">
        <v>1249</v>
      </c>
      <c r="D490" s="139" t="s">
        <v>1250</v>
      </c>
      <c r="E490" s="140" t="s">
        <v>889</v>
      </c>
      <c r="F490" s="140">
        <v>24</v>
      </c>
      <c r="G490" s="140">
        <v>1</v>
      </c>
      <c r="H490" s="141">
        <v>20.665099999999999</v>
      </c>
      <c r="I490" s="5">
        <f t="shared" si="90"/>
        <v>2169.84</v>
      </c>
      <c r="J490" s="61"/>
      <c r="K490" s="62">
        <f t="shared" si="93"/>
        <v>20.665099999999999</v>
      </c>
      <c r="L490" s="62">
        <f t="shared" si="91"/>
        <v>0</v>
      </c>
      <c r="M490" s="62">
        <f t="shared" si="92"/>
        <v>2169.84</v>
      </c>
      <c r="N490" s="62">
        <f t="shared" si="85"/>
        <v>0</v>
      </c>
    </row>
    <row r="491" spans="1:14" ht="11.25" customHeight="1">
      <c r="A491" s="211">
        <v>0</v>
      </c>
      <c r="B491" s="13" t="s">
        <v>645</v>
      </c>
      <c r="C491" s="212" t="s">
        <v>1251</v>
      </c>
      <c r="D491" s="139" t="s">
        <v>1252</v>
      </c>
      <c r="E491" s="140" t="s">
        <v>907</v>
      </c>
      <c r="F491" s="140">
        <v>1</v>
      </c>
      <c r="G491" s="140">
        <v>12</v>
      </c>
      <c r="H491" s="141">
        <v>46.4</v>
      </c>
      <c r="I491" s="5">
        <f t="shared" si="90"/>
        <v>4872</v>
      </c>
      <c r="J491" s="61"/>
      <c r="K491" s="62">
        <f t="shared" si="93"/>
        <v>46.4</v>
      </c>
      <c r="L491" s="62">
        <f t="shared" si="91"/>
        <v>0</v>
      </c>
      <c r="M491" s="62">
        <f t="shared" si="92"/>
        <v>4872</v>
      </c>
      <c r="N491" s="62">
        <f t="shared" si="85"/>
        <v>0</v>
      </c>
    </row>
    <row r="492" spans="1:14" ht="11.25" customHeight="1">
      <c r="A492" s="211">
        <v>0</v>
      </c>
      <c r="B492" s="13" t="s">
        <v>645</v>
      </c>
      <c r="C492" s="212" t="s">
        <v>1253</v>
      </c>
      <c r="D492" s="139" t="s">
        <v>1254</v>
      </c>
      <c r="E492" s="140" t="s">
        <v>889</v>
      </c>
      <c r="F492" s="140">
        <v>1</v>
      </c>
      <c r="G492" s="140">
        <v>20</v>
      </c>
      <c r="H492" s="141">
        <v>7.49</v>
      </c>
      <c r="I492" s="5">
        <f t="shared" si="90"/>
        <v>786.45</v>
      </c>
      <c r="J492" s="61"/>
      <c r="K492" s="62">
        <f t="shared" si="93"/>
        <v>7.49</v>
      </c>
      <c r="L492" s="62">
        <f t="shared" si="91"/>
        <v>0</v>
      </c>
      <c r="M492" s="62">
        <f t="shared" si="92"/>
        <v>786.45</v>
      </c>
      <c r="N492" s="62">
        <f t="shared" si="85"/>
        <v>0</v>
      </c>
    </row>
    <row r="493" spans="1:14" ht="11.25" customHeight="1">
      <c r="A493" s="211">
        <v>0</v>
      </c>
      <c r="B493" s="13" t="s">
        <v>645</v>
      </c>
      <c r="C493" s="212" t="s">
        <v>1255</v>
      </c>
      <c r="D493" s="139" t="s">
        <v>1256</v>
      </c>
      <c r="E493" s="140" t="s">
        <v>1125</v>
      </c>
      <c r="F493" s="140">
        <v>1</v>
      </c>
      <c r="G493" s="140">
        <v>1</v>
      </c>
      <c r="H493" s="141">
        <v>85.932000000000002</v>
      </c>
      <c r="I493" s="5">
        <f t="shared" si="90"/>
        <v>9022.86</v>
      </c>
      <c r="J493" s="61"/>
      <c r="K493" s="62">
        <f t="shared" si="93"/>
        <v>85.932000000000002</v>
      </c>
      <c r="L493" s="62">
        <f t="shared" si="91"/>
        <v>0</v>
      </c>
      <c r="M493" s="62">
        <f t="shared" si="92"/>
        <v>9022.86</v>
      </c>
      <c r="N493" s="62">
        <f t="shared" si="85"/>
        <v>0</v>
      </c>
    </row>
    <row r="494" spans="1:14" ht="11.25" customHeight="1">
      <c r="A494" s="211">
        <v>0</v>
      </c>
      <c r="B494" s="13" t="s">
        <v>645</v>
      </c>
      <c r="C494" s="212" t="s">
        <v>1606</v>
      </c>
      <c r="D494" s="139" t="s">
        <v>1607</v>
      </c>
      <c r="E494" s="140" t="s">
        <v>889</v>
      </c>
      <c r="F494" s="140">
        <v>1</v>
      </c>
      <c r="G494" s="140">
        <v>50</v>
      </c>
      <c r="H494" s="141">
        <v>7.92</v>
      </c>
      <c r="I494" s="5">
        <f t="shared" si="90"/>
        <v>831.6</v>
      </c>
      <c r="J494" s="61"/>
      <c r="K494" s="62">
        <f>H494*(1-Скидка_3M_EUR)</f>
        <v>7.92</v>
      </c>
      <c r="L494" s="62">
        <f t="shared" si="91"/>
        <v>0</v>
      </c>
      <c r="M494" s="62">
        <f t="shared" si="92"/>
        <v>831.6</v>
      </c>
      <c r="N494" s="62">
        <f t="shared" si="85"/>
        <v>0</v>
      </c>
    </row>
    <row r="495" spans="1:14" ht="11.25" customHeight="1">
      <c r="A495" s="211">
        <v>0</v>
      </c>
      <c r="B495" s="13" t="s">
        <v>645</v>
      </c>
      <c r="C495" s="212" t="s">
        <v>1608</v>
      </c>
      <c r="D495" s="139" t="s">
        <v>1609</v>
      </c>
      <c r="E495" s="140" t="s">
        <v>1002</v>
      </c>
      <c r="F495" s="140">
        <v>10</v>
      </c>
      <c r="G495" s="140">
        <v>1</v>
      </c>
      <c r="H495" s="141">
        <v>7.92</v>
      </c>
      <c r="I495" s="5">
        <f t="shared" si="90"/>
        <v>831.6</v>
      </c>
      <c r="J495" s="61"/>
      <c r="K495" s="62">
        <f>H495*(1-Скидка_3M_EUR)</f>
        <v>7.92</v>
      </c>
      <c r="L495" s="62">
        <f t="shared" si="91"/>
        <v>0</v>
      </c>
      <c r="M495" s="62">
        <f t="shared" si="92"/>
        <v>831.6</v>
      </c>
      <c r="N495" s="62">
        <f t="shared" si="85"/>
        <v>0</v>
      </c>
    </row>
    <row r="496" spans="1:14" ht="11.25" customHeight="1">
      <c r="A496" s="211">
        <v>0</v>
      </c>
      <c r="B496" s="13" t="s">
        <v>645</v>
      </c>
      <c r="C496" s="212" t="s">
        <v>1257</v>
      </c>
      <c r="D496" s="139" t="s">
        <v>1258</v>
      </c>
      <c r="E496" s="140" t="s">
        <v>1180</v>
      </c>
      <c r="F496" s="140">
        <v>12</v>
      </c>
      <c r="G496" s="140">
        <v>1</v>
      </c>
      <c r="H496" s="141">
        <v>14.57</v>
      </c>
      <c r="I496" s="5">
        <f t="shared" si="90"/>
        <v>1529.85</v>
      </c>
      <c r="J496" s="61"/>
      <c r="K496" s="62">
        <f t="shared" si="93"/>
        <v>14.57</v>
      </c>
      <c r="L496" s="62">
        <f t="shared" si="91"/>
        <v>0</v>
      </c>
      <c r="M496" s="62">
        <f t="shared" si="92"/>
        <v>1529.85</v>
      </c>
      <c r="N496" s="62">
        <f t="shared" si="85"/>
        <v>0</v>
      </c>
    </row>
    <row r="497" spans="1:14" ht="11.25" customHeight="1" thickBot="1">
      <c r="A497" s="211">
        <v>0</v>
      </c>
      <c r="B497" s="13" t="s">
        <v>645</v>
      </c>
      <c r="C497" s="212" t="s">
        <v>4076</v>
      </c>
      <c r="D497" s="139" t="s">
        <v>4077</v>
      </c>
      <c r="E497" s="140" t="s">
        <v>889</v>
      </c>
      <c r="F497" s="140">
        <v>1</v>
      </c>
      <c r="G497" s="140">
        <v>1</v>
      </c>
      <c r="H497" s="141">
        <v>6.59</v>
      </c>
      <c r="I497" s="5">
        <f t="shared" si="90"/>
        <v>691.95</v>
      </c>
      <c r="J497" s="61"/>
      <c r="K497" s="62">
        <f>H497*(1-Скидка_3M_EUR)</f>
        <v>6.59</v>
      </c>
      <c r="L497" s="62">
        <f t="shared" si="91"/>
        <v>0</v>
      </c>
      <c r="M497" s="62">
        <f t="shared" si="92"/>
        <v>691.95</v>
      </c>
      <c r="N497" s="62">
        <f t="shared" si="85"/>
        <v>0</v>
      </c>
    </row>
    <row r="498" spans="1:14" ht="11.25" customHeight="1" thickBot="1">
      <c r="A498" s="211"/>
      <c r="C498" s="387" t="s">
        <v>1259</v>
      </c>
      <c r="D498" s="387"/>
      <c r="E498" s="387"/>
      <c r="F498" s="387"/>
      <c r="G498" s="387"/>
      <c r="H498" s="388"/>
      <c r="I498" s="259"/>
      <c r="J498" s="61"/>
      <c r="K498" s="62"/>
      <c r="L498" s="62"/>
      <c r="M498" s="62"/>
      <c r="N498" s="62"/>
    </row>
    <row r="499" spans="1:14" ht="11.25" customHeight="1">
      <c r="A499" s="211">
        <v>0</v>
      </c>
      <c r="B499" s="13" t="s">
        <v>645</v>
      </c>
      <c r="C499" s="212" t="s">
        <v>1260</v>
      </c>
      <c r="D499" s="139" t="s">
        <v>1261</v>
      </c>
      <c r="E499" s="140" t="s">
        <v>907</v>
      </c>
      <c r="F499" s="140">
        <v>1</v>
      </c>
      <c r="G499" s="140">
        <v>12</v>
      </c>
      <c r="H499" s="141">
        <v>39.24</v>
      </c>
      <c r="I499" s="5">
        <f t="shared" ref="I499:I507" si="94">ROUND(H499*Курс_EUR,2)</f>
        <v>4120.2</v>
      </c>
      <c r="J499" s="61"/>
      <c r="K499" s="62">
        <f t="shared" ref="K499:K507" si="95">H499*(1-Скидка_3M_EUR)</f>
        <v>39.24</v>
      </c>
      <c r="L499" s="62">
        <f t="shared" ref="L499:L507" si="96">K499*J499</f>
        <v>0</v>
      </c>
      <c r="M499" s="62">
        <f t="shared" ref="M499:M507" si="97">I499*(1-Скидка_3M_EUR)</f>
        <v>4120.2</v>
      </c>
      <c r="N499" s="62">
        <f t="shared" si="85"/>
        <v>0</v>
      </c>
    </row>
    <row r="500" spans="1:14" ht="11.25" customHeight="1">
      <c r="A500" s="211">
        <v>0</v>
      </c>
      <c r="B500" s="13" t="s">
        <v>645</v>
      </c>
      <c r="C500" s="212" t="s">
        <v>1262</v>
      </c>
      <c r="D500" s="139" t="s">
        <v>1263</v>
      </c>
      <c r="E500" s="140" t="s">
        <v>907</v>
      </c>
      <c r="F500" s="140">
        <v>1</v>
      </c>
      <c r="G500" s="140">
        <v>12</v>
      </c>
      <c r="H500" s="141">
        <v>37.82</v>
      </c>
      <c r="I500" s="5">
        <f t="shared" si="94"/>
        <v>3971.1</v>
      </c>
      <c r="J500" s="61"/>
      <c r="K500" s="62">
        <f t="shared" si="95"/>
        <v>37.82</v>
      </c>
      <c r="L500" s="62">
        <f t="shared" si="96"/>
        <v>0</v>
      </c>
      <c r="M500" s="62">
        <f t="shared" si="97"/>
        <v>3971.1</v>
      </c>
      <c r="N500" s="62">
        <f t="shared" si="85"/>
        <v>0</v>
      </c>
    </row>
    <row r="501" spans="1:14" ht="11.25" customHeight="1">
      <c r="A501" s="211">
        <v>0</v>
      </c>
      <c r="B501" s="13" t="s">
        <v>645</v>
      </c>
      <c r="C501" s="212" t="s">
        <v>1264</v>
      </c>
      <c r="D501" s="139" t="s">
        <v>1265</v>
      </c>
      <c r="E501" s="140" t="s">
        <v>889</v>
      </c>
      <c r="F501" s="140">
        <v>1</v>
      </c>
      <c r="G501" s="140">
        <v>10</v>
      </c>
      <c r="H501" s="141">
        <v>18.62</v>
      </c>
      <c r="I501" s="5">
        <f t="shared" si="94"/>
        <v>1955.1</v>
      </c>
      <c r="J501" s="61"/>
      <c r="K501" s="62">
        <f t="shared" si="95"/>
        <v>18.62</v>
      </c>
      <c r="L501" s="62">
        <f t="shared" si="96"/>
        <v>0</v>
      </c>
      <c r="M501" s="62">
        <f t="shared" si="97"/>
        <v>1955.1</v>
      </c>
      <c r="N501" s="62">
        <f t="shared" si="85"/>
        <v>0</v>
      </c>
    </row>
    <row r="502" spans="1:14" ht="11.25" customHeight="1">
      <c r="A502" s="211">
        <v>0</v>
      </c>
      <c r="B502" s="13" t="s">
        <v>645</v>
      </c>
      <c r="C502" s="212" t="s">
        <v>1266</v>
      </c>
      <c r="D502" s="139" t="s">
        <v>1267</v>
      </c>
      <c r="E502" s="140" t="s">
        <v>907</v>
      </c>
      <c r="F502" s="140">
        <v>1</v>
      </c>
      <c r="G502" s="140">
        <v>12</v>
      </c>
      <c r="H502" s="141">
        <v>44.4</v>
      </c>
      <c r="I502" s="5">
        <f t="shared" si="94"/>
        <v>4662</v>
      </c>
      <c r="J502" s="61"/>
      <c r="K502" s="62">
        <f t="shared" si="95"/>
        <v>44.4</v>
      </c>
      <c r="L502" s="62">
        <f t="shared" si="96"/>
        <v>0</v>
      </c>
      <c r="M502" s="62">
        <f t="shared" si="97"/>
        <v>4662</v>
      </c>
      <c r="N502" s="62">
        <f t="shared" si="85"/>
        <v>0</v>
      </c>
    </row>
    <row r="503" spans="1:14" ht="11.25" customHeight="1">
      <c r="A503" s="211">
        <v>0</v>
      </c>
      <c r="B503" s="13" t="s">
        <v>645</v>
      </c>
      <c r="C503" s="212" t="s">
        <v>1268</v>
      </c>
      <c r="D503" s="139" t="s">
        <v>1269</v>
      </c>
      <c r="E503" s="140" t="s">
        <v>889</v>
      </c>
      <c r="F503" s="140">
        <v>1</v>
      </c>
      <c r="G503" s="140">
        <v>10</v>
      </c>
      <c r="H503" s="141">
        <v>13.21</v>
      </c>
      <c r="I503" s="5">
        <f t="shared" si="94"/>
        <v>1387.05</v>
      </c>
      <c r="J503" s="61"/>
      <c r="K503" s="62">
        <f t="shared" si="95"/>
        <v>13.21</v>
      </c>
      <c r="L503" s="62">
        <f t="shared" si="96"/>
        <v>0</v>
      </c>
      <c r="M503" s="62">
        <f t="shared" si="97"/>
        <v>1387.05</v>
      </c>
      <c r="N503" s="62">
        <f t="shared" si="85"/>
        <v>0</v>
      </c>
    </row>
    <row r="504" spans="1:14" ht="11.25" customHeight="1">
      <c r="A504" s="211">
        <v>0</v>
      </c>
      <c r="B504" s="13" t="s">
        <v>645</v>
      </c>
      <c r="C504" s="212" t="s">
        <v>1270</v>
      </c>
      <c r="D504" s="139" t="s">
        <v>1271</v>
      </c>
      <c r="E504" s="140" t="s">
        <v>879</v>
      </c>
      <c r="F504" s="140">
        <v>50</v>
      </c>
      <c r="G504" s="140">
        <v>10</v>
      </c>
      <c r="H504" s="141">
        <v>0.66</v>
      </c>
      <c r="I504" s="5">
        <f t="shared" si="94"/>
        <v>69.3</v>
      </c>
      <c r="J504" s="61"/>
      <c r="K504" s="62">
        <f t="shared" si="95"/>
        <v>0.66</v>
      </c>
      <c r="L504" s="62">
        <f t="shared" si="96"/>
        <v>0</v>
      </c>
      <c r="M504" s="62">
        <f t="shared" si="97"/>
        <v>69.3</v>
      </c>
      <c r="N504" s="62">
        <f t="shared" si="85"/>
        <v>0</v>
      </c>
    </row>
    <row r="505" spans="1:14" ht="11.25" customHeight="1">
      <c r="A505" s="211">
        <v>0</v>
      </c>
      <c r="B505" s="13" t="s">
        <v>645</v>
      </c>
      <c r="C505" s="212" t="s">
        <v>1272</v>
      </c>
      <c r="D505" s="139" t="s">
        <v>1273</v>
      </c>
      <c r="E505" s="140" t="s">
        <v>879</v>
      </c>
      <c r="F505" s="140">
        <v>50</v>
      </c>
      <c r="G505" s="140">
        <v>10</v>
      </c>
      <c r="H505" s="141">
        <v>0.66</v>
      </c>
      <c r="I505" s="5">
        <f t="shared" si="94"/>
        <v>69.3</v>
      </c>
      <c r="J505" s="61"/>
      <c r="K505" s="62">
        <f t="shared" si="95"/>
        <v>0.66</v>
      </c>
      <c r="L505" s="62">
        <f t="shared" si="96"/>
        <v>0</v>
      </c>
      <c r="M505" s="62">
        <f t="shared" si="97"/>
        <v>69.3</v>
      </c>
      <c r="N505" s="62">
        <f t="shared" si="85"/>
        <v>0</v>
      </c>
    </row>
    <row r="506" spans="1:14" ht="11.25" customHeight="1">
      <c r="A506" s="211">
        <v>0</v>
      </c>
      <c r="B506" s="13" t="s">
        <v>645</v>
      </c>
      <c r="C506" s="212" t="s">
        <v>1274</v>
      </c>
      <c r="D506" s="139" t="s">
        <v>1275</v>
      </c>
      <c r="E506" s="140" t="s">
        <v>879</v>
      </c>
      <c r="F506" s="140">
        <v>50</v>
      </c>
      <c r="G506" s="140">
        <v>10</v>
      </c>
      <c r="H506" s="141">
        <v>0.60299999999999998</v>
      </c>
      <c r="I506" s="5">
        <f t="shared" si="94"/>
        <v>63.32</v>
      </c>
      <c r="J506" s="61"/>
      <c r="K506" s="62">
        <f t="shared" si="95"/>
        <v>0.60299999999999998</v>
      </c>
      <c r="L506" s="62">
        <f t="shared" si="96"/>
        <v>0</v>
      </c>
      <c r="M506" s="62">
        <f t="shared" si="97"/>
        <v>63.32</v>
      </c>
      <c r="N506" s="62">
        <f t="shared" si="85"/>
        <v>0</v>
      </c>
    </row>
    <row r="507" spans="1:14" ht="11.25" customHeight="1" thickBot="1">
      <c r="A507" s="211">
        <v>0</v>
      </c>
      <c r="B507" s="13" t="s">
        <v>645</v>
      </c>
      <c r="C507" s="212" t="s">
        <v>1276</v>
      </c>
      <c r="D507" s="139" t="s">
        <v>1277</v>
      </c>
      <c r="E507" s="140" t="s">
        <v>1278</v>
      </c>
      <c r="F507" s="140">
        <v>6</v>
      </c>
      <c r="G507" s="140">
        <v>1</v>
      </c>
      <c r="H507" s="141">
        <v>51.44</v>
      </c>
      <c r="I507" s="5">
        <f t="shared" si="94"/>
        <v>5401.2</v>
      </c>
      <c r="J507" s="61"/>
      <c r="K507" s="62">
        <f t="shared" si="95"/>
        <v>51.44</v>
      </c>
      <c r="L507" s="62">
        <f t="shared" si="96"/>
        <v>0</v>
      </c>
      <c r="M507" s="62">
        <f t="shared" si="97"/>
        <v>5401.2</v>
      </c>
      <c r="N507" s="62">
        <f t="shared" si="85"/>
        <v>0</v>
      </c>
    </row>
    <row r="508" spans="1:14" ht="11.25" customHeight="1" thickBot="1">
      <c r="A508" s="211"/>
      <c r="C508" s="387" t="s">
        <v>684</v>
      </c>
      <c r="D508" s="387"/>
      <c r="E508" s="387"/>
      <c r="F508" s="387"/>
      <c r="G508" s="387"/>
      <c r="H508" s="388"/>
      <c r="I508" s="259"/>
      <c r="J508" s="61"/>
      <c r="K508" s="62"/>
      <c r="L508" s="62"/>
      <c r="M508" s="62"/>
      <c r="N508" s="62"/>
    </row>
    <row r="509" spans="1:14" ht="11.25" customHeight="1">
      <c r="A509" s="211">
        <v>0</v>
      </c>
      <c r="B509" s="13" t="s">
        <v>649</v>
      </c>
      <c r="C509" s="212" t="s">
        <v>1279</v>
      </c>
      <c r="D509" s="139" t="s">
        <v>1280</v>
      </c>
      <c r="E509" s="140" t="s">
        <v>889</v>
      </c>
      <c r="F509" s="140">
        <v>1</v>
      </c>
      <c r="G509" s="140">
        <v>50</v>
      </c>
      <c r="H509" s="141">
        <v>3.3</v>
      </c>
      <c r="I509" s="5">
        <f>ROUND(H509*Курс_EUR,2)</f>
        <v>346.5</v>
      </c>
      <c r="J509" s="61"/>
      <c r="K509" s="62">
        <f>H509*(1-Скидка_3M_EUR)</f>
        <v>3.3</v>
      </c>
      <c r="L509" s="62">
        <f>K509*J509</f>
        <v>0</v>
      </c>
      <c r="M509" s="62">
        <f>I509*(1-Скидка_3M_EUR)</f>
        <v>346.5</v>
      </c>
      <c r="N509" s="62">
        <f t="shared" si="85"/>
        <v>0</v>
      </c>
    </row>
    <row r="510" spans="1:14" ht="11.25" customHeight="1">
      <c r="A510" s="211">
        <v>0</v>
      </c>
      <c r="B510" s="13" t="s">
        <v>652</v>
      </c>
      <c r="C510" s="212" t="s">
        <v>1281</v>
      </c>
      <c r="D510" s="139" t="s">
        <v>1282</v>
      </c>
      <c r="E510" s="140" t="s">
        <v>889</v>
      </c>
      <c r="F510" s="140">
        <v>1</v>
      </c>
      <c r="G510" s="140">
        <v>5</v>
      </c>
      <c r="H510" s="141">
        <v>39.85</v>
      </c>
      <c r="I510" s="5">
        <f>ROUND(H510*Курс_EUR,2)</f>
        <v>4184.25</v>
      </c>
      <c r="J510" s="61"/>
      <c r="K510" s="62">
        <f>H510*(1-Скидка_3M_EUR)</f>
        <v>39.85</v>
      </c>
      <c r="L510" s="62">
        <f>K510*J510</f>
        <v>0</v>
      </c>
      <c r="M510" s="62">
        <f>I510*(1-Скидка_3M_EUR)</f>
        <v>4184.25</v>
      </c>
      <c r="N510" s="62">
        <f t="shared" si="85"/>
        <v>0</v>
      </c>
    </row>
    <row r="511" spans="1:14" ht="11.25" customHeight="1">
      <c r="A511" s="211"/>
      <c r="C511" s="212"/>
      <c r="D511" s="139"/>
      <c r="E511" s="140"/>
      <c r="F511" s="140"/>
      <c r="G511" s="140"/>
      <c r="H511" s="141"/>
      <c r="I511" s="141"/>
      <c r="J511" s="61"/>
      <c r="K511" s="62"/>
      <c r="L511" s="62"/>
      <c r="M511" s="62"/>
      <c r="N511" s="62"/>
    </row>
    <row r="512" spans="1:14" ht="11.25" customHeight="1">
      <c r="A512" s="211">
        <v>0</v>
      </c>
      <c r="B512" s="13" t="s">
        <v>652</v>
      </c>
      <c r="C512" s="212" t="s">
        <v>1283</v>
      </c>
      <c r="D512" s="139" t="s">
        <v>1284</v>
      </c>
      <c r="E512" s="140" t="s">
        <v>889</v>
      </c>
      <c r="F512" s="140">
        <v>1</v>
      </c>
      <c r="G512" s="140">
        <v>12</v>
      </c>
      <c r="H512" s="141">
        <v>15.12</v>
      </c>
      <c r="I512" s="5">
        <f t="shared" ref="I512:I517" si="98">ROUND(H512*Курс_EUR,2)</f>
        <v>1587.6</v>
      </c>
      <c r="J512" s="61"/>
      <c r="K512" s="62">
        <f t="shared" ref="K512:K517" si="99">H512*(1-Скидка_3M_EUR)</f>
        <v>15.12</v>
      </c>
      <c r="L512" s="62">
        <f t="shared" ref="L512:L517" si="100">K512*J512</f>
        <v>0</v>
      </c>
      <c r="M512" s="62">
        <f t="shared" ref="M512:M517" si="101">I512*(1-Скидка_3M_EUR)</f>
        <v>1587.6</v>
      </c>
      <c r="N512" s="62">
        <f t="shared" si="85"/>
        <v>0</v>
      </c>
    </row>
    <row r="513" spans="1:14" ht="11.25" customHeight="1">
      <c r="A513" s="211">
        <v>0</v>
      </c>
      <c r="B513" s="13" t="s">
        <v>652</v>
      </c>
      <c r="C513" s="212" t="s">
        <v>1285</v>
      </c>
      <c r="D513" s="139" t="s">
        <v>1286</v>
      </c>
      <c r="E513" s="140" t="s">
        <v>889</v>
      </c>
      <c r="F513" s="140">
        <v>1</v>
      </c>
      <c r="G513" s="140">
        <v>5</v>
      </c>
      <c r="H513" s="141">
        <v>18.86</v>
      </c>
      <c r="I513" s="5">
        <f t="shared" si="98"/>
        <v>1980.3</v>
      </c>
      <c r="J513" s="61"/>
      <c r="K513" s="62">
        <f t="shared" si="99"/>
        <v>18.86</v>
      </c>
      <c r="L513" s="62">
        <f t="shared" si="100"/>
        <v>0</v>
      </c>
      <c r="M513" s="62">
        <f t="shared" si="101"/>
        <v>1980.3</v>
      </c>
      <c r="N513" s="62">
        <f t="shared" si="85"/>
        <v>0</v>
      </c>
    </row>
    <row r="514" spans="1:14" ht="11.25" customHeight="1">
      <c r="A514" s="211">
        <v>0</v>
      </c>
      <c r="B514" s="13" t="s">
        <v>649</v>
      </c>
      <c r="C514" s="212" t="s">
        <v>1287</v>
      </c>
      <c r="D514" s="139" t="s">
        <v>1288</v>
      </c>
      <c r="E514" s="140" t="s">
        <v>884</v>
      </c>
      <c r="F514" s="140">
        <v>1</v>
      </c>
      <c r="G514" s="140">
        <v>100</v>
      </c>
      <c r="H514" s="141">
        <v>0.84</v>
      </c>
      <c r="I514" s="5">
        <f t="shared" si="98"/>
        <v>88.2</v>
      </c>
      <c r="J514" s="61"/>
      <c r="K514" s="62">
        <f t="shared" si="99"/>
        <v>0.84</v>
      </c>
      <c r="L514" s="62">
        <f t="shared" si="100"/>
        <v>0</v>
      </c>
      <c r="M514" s="62">
        <f t="shared" si="101"/>
        <v>88.2</v>
      </c>
      <c r="N514" s="62">
        <f t="shared" si="85"/>
        <v>0</v>
      </c>
    </row>
    <row r="515" spans="1:14" ht="11.25" customHeight="1">
      <c r="A515" s="211">
        <v>0</v>
      </c>
      <c r="B515" s="13" t="s">
        <v>649</v>
      </c>
      <c r="C515" s="212" t="s">
        <v>1289</v>
      </c>
      <c r="D515" s="139" t="s">
        <v>1290</v>
      </c>
      <c r="E515" s="140" t="s">
        <v>884</v>
      </c>
      <c r="F515" s="140">
        <v>1</v>
      </c>
      <c r="G515" s="140">
        <v>1000</v>
      </c>
      <c r="H515" s="141">
        <v>0.28999999999999998</v>
      </c>
      <c r="I515" s="5">
        <f t="shared" si="98"/>
        <v>30.45</v>
      </c>
      <c r="J515" s="61"/>
      <c r="K515" s="62">
        <f t="shared" si="99"/>
        <v>0.28999999999999998</v>
      </c>
      <c r="L515" s="62">
        <f t="shared" si="100"/>
        <v>0</v>
      </c>
      <c r="M515" s="62">
        <f t="shared" si="101"/>
        <v>30.45</v>
      </c>
      <c r="N515" s="62">
        <f t="shared" si="85"/>
        <v>0</v>
      </c>
    </row>
    <row r="516" spans="1:14" ht="11.25" customHeight="1">
      <c r="A516" s="211">
        <v>0</v>
      </c>
      <c r="B516" s="13" t="s">
        <v>652</v>
      </c>
      <c r="C516" s="212" t="s">
        <v>1291</v>
      </c>
      <c r="D516" s="139" t="s">
        <v>1292</v>
      </c>
      <c r="E516" s="140" t="s">
        <v>889</v>
      </c>
      <c r="F516" s="140">
        <v>1</v>
      </c>
      <c r="G516" s="140">
        <v>10</v>
      </c>
      <c r="H516" s="141">
        <v>15.96</v>
      </c>
      <c r="I516" s="5">
        <f t="shared" si="98"/>
        <v>1675.8</v>
      </c>
      <c r="J516" s="61"/>
      <c r="K516" s="62">
        <f t="shared" si="99"/>
        <v>15.96</v>
      </c>
      <c r="L516" s="62">
        <f t="shared" si="100"/>
        <v>0</v>
      </c>
      <c r="M516" s="62">
        <f t="shared" si="101"/>
        <v>1675.8</v>
      </c>
      <c r="N516" s="62">
        <f t="shared" si="85"/>
        <v>0</v>
      </c>
    </row>
    <row r="517" spans="1:14" ht="11.25" customHeight="1" thickBot="1">
      <c r="A517" s="211">
        <v>0</v>
      </c>
      <c r="B517" s="13" t="s">
        <v>672</v>
      </c>
      <c r="C517" s="212">
        <v>63374</v>
      </c>
      <c r="D517" s="139" t="s">
        <v>1293</v>
      </c>
      <c r="E517" s="140" t="s">
        <v>889</v>
      </c>
      <c r="F517" s="140">
        <v>1</v>
      </c>
      <c r="G517" s="140">
        <v>1</v>
      </c>
      <c r="H517" s="141">
        <v>299.22000000000003</v>
      </c>
      <c r="I517" s="5">
        <f t="shared" si="98"/>
        <v>31418.1</v>
      </c>
      <c r="J517" s="61"/>
      <c r="K517" s="62">
        <f t="shared" si="99"/>
        <v>299.22000000000003</v>
      </c>
      <c r="L517" s="62">
        <f t="shared" si="100"/>
        <v>0</v>
      </c>
      <c r="M517" s="62">
        <f t="shared" si="101"/>
        <v>31418.1</v>
      </c>
      <c r="N517" s="62">
        <f t="shared" si="85"/>
        <v>0</v>
      </c>
    </row>
    <row r="518" spans="1:14" ht="11.25" customHeight="1" thickBot="1">
      <c r="A518" s="211"/>
      <c r="C518" s="387" t="s">
        <v>1294</v>
      </c>
      <c r="D518" s="387"/>
      <c r="E518" s="387"/>
      <c r="F518" s="387"/>
      <c r="G518" s="387"/>
      <c r="H518" s="388"/>
      <c r="I518" s="259"/>
      <c r="J518" s="61"/>
      <c r="K518" s="62"/>
      <c r="L518" s="62"/>
      <c r="M518" s="62"/>
      <c r="N518" s="62"/>
    </row>
    <row r="519" spans="1:14" ht="11.25" customHeight="1">
      <c r="A519" s="211">
        <v>0</v>
      </c>
      <c r="B519" s="13" t="s">
        <v>646</v>
      </c>
      <c r="C519" s="212" t="s">
        <v>1295</v>
      </c>
      <c r="D519" s="139" t="s">
        <v>1296</v>
      </c>
      <c r="E519" s="140" t="s">
        <v>889</v>
      </c>
      <c r="F519" s="140">
        <v>1</v>
      </c>
      <c r="G519" s="140">
        <v>5</v>
      </c>
      <c r="H519" s="141">
        <v>49.38</v>
      </c>
      <c r="I519" s="5">
        <f>ROUND(H519*Курс_EUR,2)</f>
        <v>5184.8999999999996</v>
      </c>
      <c r="J519" s="61"/>
      <c r="K519" s="62">
        <f>H519*(1-Скидка_3M_EUR)</f>
        <v>49.38</v>
      </c>
      <c r="L519" s="62">
        <f>K519*J519</f>
        <v>0</v>
      </c>
      <c r="M519" s="62">
        <f>I519*(1-Скидка_3M_EUR)</f>
        <v>5184.8999999999996</v>
      </c>
      <c r="N519" s="62">
        <f t="shared" si="85"/>
        <v>0</v>
      </c>
    </row>
    <row r="520" spans="1:14" ht="11.25" customHeight="1">
      <c r="A520" s="211">
        <v>0</v>
      </c>
      <c r="B520" s="13" t="s">
        <v>646</v>
      </c>
      <c r="C520" s="212" t="s">
        <v>1297</v>
      </c>
      <c r="D520" s="139" t="s">
        <v>1298</v>
      </c>
      <c r="E520" s="140" t="s">
        <v>889</v>
      </c>
      <c r="F520" s="140">
        <v>1</v>
      </c>
      <c r="G520" s="140">
        <v>5</v>
      </c>
      <c r="H520" s="141">
        <v>50</v>
      </c>
      <c r="I520" s="5">
        <f>ROUND(H520*Курс_EUR,2)</f>
        <v>5250</v>
      </c>
      <c r="J520" s="61"/>
      <c r="K520" s="62">
        <f>H520*(1-Скидка_3M_EUR)</f>
        <v>50</v>
      </c>
      <c r="L520" s="62">
        <f>K520*J520</f>
        <v>0</v>
      </c>
      <c r="M520" s="62">
        <f>I520*(1-Скидка_3M_EUR)</f>
        <v>5250</v>
      </c>
      <c r="N520" s="62">
        <f t="shared" si="85"/>
        <v>0</v>
      </c>
    </row>
    <row r="521" spans="1:14" ht="11.25" customHeight="1" thickBot="1">
      <c r="A521" s="211">
        <v>0</v>
      </c>
      <c r="B521" s="13" t="s">
        <v>672</v>
      </c>
      <c r="C521" s="212">
        <v>64392</v>
      </c>
      <c r="D521" s="139" t="s">
        <v>1299</v>
      </c>
      <c r="E521" s="140" t="s">
        <v>700</v>
      </c>
      <c r="F521" s="140">
        <v>1</v>
      </c>
      <c r="G521" s="140">
        <v>1</v>
      </c>
      <c r="H521" s="141">
        <v>546.49</v>
      </c>
      <c r="I521" s="5">
        <f>ROUND(H521*Курс_EUR,2)</f>
        <v>57381.45</v>
      </c>
      <c r="J521" s="61"/>
      <c r="K521" s="62">
        <f>H521*(1-Скидка_3M_EUR)</f>
        <v>546.49</v>
      </c>
      <c r="L521" s="62">
        <f>K521*J521</f>
        <v>0</v>
      </c>
      <c r="M521" s="62">
        <f>I521*(1-Скидка_3M_EUR)</f>
        <v>57381.45</v>
      </c>
      <c r="N521" s="62">
        <f t="shared" ref="N521:N584" si="102">J521*M521</f>
        <v>0</v>
      </c>
    </row>
    <row r="522" spans="1:14" ht="11.25" customHeight="1" thickBot="1">
      <c r="A522" s="211"/>
      <c r="C522" s="387" t="s">
        <v>1300</v>
      </c>
      <c r="D522" s="387"/>
      <c r="E522" s="387"/>
      <c r="F522" s="387"/>
      <c r="G522" s="387"/>
      <c r="H522" s="388"/>
      <c r="I522" s="259"/>
      <c r="J522" s="61"/>
      <c r="K522" s="62"/>
      <c r="L522" s="62"/>
      <c r="M522" s="62"/>
      <c r="N522" s="62"/>
    </row>
    <row r="523" spans="1:14" ht="11.25" customHeight="1">
      <c r="A523" s="211">
        <v>0</v>
      </c>
      <c r="B523" s="13" t="s">
        <v>645</v>
      </c>
      <c r="C523" s="212" t="s">
        <v>1301</v>
      </c>
      <c r="D523" s="139" t="s">
        <v>1302</v>
      </c>
      <c r="E523" s="140" t="s">
        <v>884</v>
      </c>
      <c r="F523" s="140">
        <v>1</v>
      </c>
      <c r="G523" s="140">
        <v>25</v>
      </c>
      <c r="H523" s="141">
        <v>7.13</v>
      </c>
      <c r="I523" s="5">
        <f t="shared" ref="I523:I528" si="103">ROUND(H523*Курс_EUR,2)</f>
        <v>748.65</v>
      </c>
      <c r="J523" s="61"/>
      <c r="K523" s="62">
        <f t="shared" ref="K523:K528" si="104">H523*(1-Скидка_3M_EUR)</f>
        <v>7.13</v>
      </c>
      <c r="L523" s="62">
        <f t="shared" ref="L523:L528" si="105">K523*J523</f>
        <v>0</v>
      </c>
      <c r="M523" s="62">
        <f t="shared" ref="M523:M528" si="106">I523*(1-Скидка_3M_EUR)</f>
        <v>748.65</v>
      </c>
      <c r="N523" s="62">
        <f t="shared" si="102"/>
        <v>0</v>
      </c>
    </row>
    <row r="524" spans="1:14" ht="11.25" customHeight="1">
      <c r="A524" s="211">
        <v>0</v>
      </c>
      <c r="B524" s="13" t="s">
        <v>645</v>
      </c>
      <c r="C524" s="212" t="s">
        <v>1303</v>
      </c>
      <c r="D524" s="139" t="s">
        <v>1304</v>
      </c>
      <c r="E524" s="140" t="s">
        <v>884</v>
      </c>
      <c r="F524" s="140">
        <v>1</v>
      </c>
      <c r="G524" s="140">
        <v>60</v>
      </c>
      <c r="H524" s="141">
        <v>6.92</v>
      </c>
      <c r="I524" s="5">
        <f t="shared" si="103"/>
        <v>726.6</v>
      </c>
      <c r="J524" s="61"/>
      <c r="K524" s="62">
        <f t="shared" si="104"/>
        <v>6.92</v>
      </c>
      <c r="L524" s="62">
        <f t="shared" si="105"/>
        <v>0</v>
      </c>
      <c r="M524" s="62">
        <f t="shared" si="106"/>
        <v>726.6</v>
      </c>
      <c r="N524" s="62">
        <f t="shared" si="102"/>
        <v>0</v>
      </c>
    </row>
    <row r="525" spans="1:14" ht="11.25" customHeight="1">
      <c r="A525" s="211">
        <v>0</v>
      </c>
      <c r="B525" s="13" t="s">
        <v>645</v>
      </c>
      <c r="C525" s="212" t="s">
        <v>1305</v>
      </c>
      <c r="D525" s="139" t="s">
        <v>1306</v>
      </c>
      <c r="E525" s="140" t="s">
        <v>884</v>
      </c>
      <c r="F525" s="140">
        <v>1</v>
      </c>
      <c r="G525" s="140">
        <v>60</v>
      </c>
      <c r="H525" s="141">
        <v>2.87</v>
      </c>
      <c r="I525" s="5">
        <f t="shared" si="103"/>
        <v>301.35000000000002</v>
      </c>
      <c r="J525" s="61"/>
      <c r="K525" s="62">
        <f t="shared" si="104"/>
        <v>2.87</v>
      </c>
      <c r="L525" s="62">
        <f t="shared" si="105"/>
        <v>0</v>
      </c>
      <c r="M525" s="62">
        <f t="shared" si="106"/>
        <v>301.35000000000002</v>
      </c>
      <c r="N525" s="62">
        <f t="shared" si="102"/>
        <v>0</v>
      </c>
    </row>
    <row r="526" spans="1:14" ht="11.25" customHeight="1">
      <c r="A526" s="211">
        <v>0</v>
      </c>
      <c r="B526" s="13" t="s">
        <v>645</v>
      </c>
      <c r="C526" s="212" t="s">
        <v>4136</v>
      </c>
      <c r="D526" s="139" t="s">
        <v>4137</v>
      </c>
      <c r="E526" s="140" t="s">
        <v>884</v>
      </c>
      <c r="F526" s="140">
        <v>1</v>
      </c>
      <c r="G526" s="140">
        <v>60</v>
      </c>
      <c r="H526" s="141">
        <v>2.95</v>
      </c>
      <c r="I526" s="5">
        <f t="shared" si="103"/>
        <v>309.75</v>
      </c>
      <c r="J526" s="61"/>
      <c r="K526" s="62">
        <f t="shared" si="104"/>
        <v>2.95</v>
      </c>
      <c r="L526" s="62">
        <f t="shared" si="105"/>
        <v>0</v>
      </c>
      <c r="M526" s="62">
        <f t="shared" si="106"/>
        <v>309.75</v>
      </c>
      <c r="N526" s="62">
        <f t="shared" si="102"/>
        <v>0</v>
      </c>
    </row>
    <row r="527" spans="1:14" ht="11.25" customHeight="1">
      <c r="A527" s="211">
        <v>0</v>
      </c>
      <c r="B527" s="13" t="s">
        <v>645</v>
      </c>
      <c r="C527" s="212" t="s">
        <v>4138</v>
      </c>
      <c r="D527" s="139" t="s">
        <v>4139</v>
      </c>
      <c r="E527" s="140" t="s">
        <v>884</v>
      </c>
      <c r="F527" s="140">
        <v>1</v>
      </c>
      <c r="G527" s="140">
        <v>60</v>
      </c>
      <c r="H527" s="141">
        <v>7.13</v>
      </c>
      <c r="I527" s="5">
        <f t="shared" si="103"/>
        <v>748.65</v>
      </c>
      <c r="J527" s="61"/>
      <c r="K527" s="62">
        <f t="shared" si="104"/>
        <v>7.13</v>
      </c>
      <c r="L527" s="62">
        <f t="shared" si="105"/>
        <v>0</v>
      </c>
      <c r="M527" s="62">
        <f t="shared" si="106"/>
        <v>748.65</v>
      </c>
      <c r="N527" s="62">
        <f t="shared" si="102"/>
        <v>0</v>
      </c>
    </row>
    <row r="528" spans="1:14" ht="11.25" customHeight="1" thickBot="1">
      <c r="A528" s="211">
        <v>0</v>
      </c>
      <c r="B528" s="13" t="s">
        <v>645</v>
      </c>
      <c r="C528" s="212" t="s">
        <v>1307</v>
      </c>
      <c r="D528" s="139" t="s">
        <v>1308</v>
      </c>
      <c r="E528" s="140" t="s">
        <v>884</v>
      </c>
      <c r="F528" s="140">
        <v>1</v>
      </c>
      <c r="G528" s="140">
        <v>60</v>
      </c>
      <c r="H528" s="141">
        <v>7.13</v>
      </c>
      <c r="I528" s="5">
        <f t="shared" si="103"/>
        <v>748.65</v>
      </c>
      <c r="J528" s="61"/>
      <c r="K528" s="62">
        <f t="shared" si="104"/>
        <v>7.13</v>
      </c>
      <c r="L528" s="62">
        <f t="shared" si="105"/>
        <v>0</v>
      </c>
      <c r="M528" s="62">
        <f t="shared" si="106"/>
        <v>748.65</v>
      </c>
      <c r="N528" s="62">
        <f t="shared" si="102"/>
        <v>0</v>
      </c>
    </row>
    <row r="529" spans="1:14" ht="11.25" customHeight="1" thickBot="1">
      <c r="A529" s="211"/>
      <c r="C529" s="387" t="s">
        <v>1309</v>
      </c>
      <c r="D529" s="387"/>
      <c r="E529" s="387"/>
      <c r="F529" s="387"/>
      <c r="G529" s="387"/>
      <c r="H529" s="388"/>
      <c r="I529" s="259"/>
      <c r="J529" s="61"/>
      <c r="K529" s="62"/>
      <c r="L529" s="62"/>
      <c r="M529" s="62"/>
      <c r="N529" s="62"/>
    </row>
    <row r="530" spans="1:14" ht="11.25" customHeight="1" thickBot="1">
      <c r="A530" s="211">
        <v>0</v>
      </c>
      <c r="B530" s="13" t="s">
        <v>645</v>
      </c>
      <c r="C530" s="212" t="s">
        <v>1310</v>
      </c>
      <c r="D530" s="139" t="s">
        <v>1311</v>
      </c>
      <c r="E530" s="140" t="s">
        <v>1312</v>
      </c>
      <c r="F530" s="140">
        <v>1</v>
      </c>
      <c r="G530" s="140">
        <v>6</v>
      </c>
      <c r="H530" s="141">
        <v>31.9</v>
      </c>
      <c r="I530" s="5">
        <f>ROUND(H530*Курс_EUR,2)</f>
        <v>3349.5</v>
      </c>
      <c r="J530" s="61"/>
      <c r="K530" s="62">
        <f>H530*(1-Скидка_3M_EUR)</f>
        <v>31.9</v>
      </c>
      <c r="L530" s="62">
        <f>K530*J530</f>
        <v>0</v>
      </c>
      <c r="M530" s="62">
        <f>I530*(1-Скидка_3M_EUR)</f>
        <v>3349.5</v>
      </c>
      <c r="N530" s="62">
        <f t="shared" si="102"/>
        <v>0</v>
      </c>
    </row>
    <row r="531" spans="1:14" ht="11.25" customHeight="1" thickBot="1">
      <c r="A531" s="211"/>
      <c r="C531" s="387" t="s">
        <v>2615</v>
      </c>
      <c r="D531" s="387"/>
      <c r="E531" s="387"/>
      <c r="F531" s="387"/>
      <c r="G531" s="387"/>
      <c r="H531" s="388"/>
      <c r="I531" s="259"/>
      <c r="J531" s="61"/>
      <c r="K531" s="62"/>
      <c r="L531" s="62"/>
      <c r="M531" s="62"/>
      <c r="N531" s="62"/>
    </row>
    <row r="532" spans="1:14" ht="11.25" customHeight="1" thickBot="1">
      <c r="A532" s="211"/>
      <c r="C532" s="387" t="s">
        <v>2616</v>
      </c>
      <c r="D532" s="387"/>
      <c r="E532" s="387"/>
      <c r="F532" s="387"/>
      <c r="G532" s="387"/>
      <c r="H532" s="388"/>
      <c r="I532" s="259"/>
      <c r="J532" s="61"/>
      <c r="K532" s="62"/>
      <c r="L532" s="62"/>
      <c r="M532" s="62"/>
      <c r="N532" s="62"/>
    </row>
    <row r="533" spans="1:14" ht="11.25" customHeight="1">
      <c r="A533" s="211">
        <v>0</v>
      </c>
      <c r="B533" s="13" t="s">
        <v>645</v>
      </c>
      <c r="C533" s="212" t="s">
        <v>2617</v>
      </c>
      <c r="D533" s="139" t="s">
        <v>2618</v>
      </c>
      <c r="E533" s="140" t="s">
        <v>694</v>
      </c>
      <c r="F533" s="140">
        <v>1</v>
      </c>
      <c r="G533" s="140">
        <v>250</v>
      </c>
      <c r="H533" s="141">
        <v>1.2</v>
      </c>
      <c r="I533" s="5">
        <f>ROUND(H533*Курс_EUR,2)</f>
        <v>126</v>
      </c>
      <c r="J533" s="61"/>
      <c r="K533" s="62">
        <f>H533*(1-Скидка_3M_EUR)</f>
        <v>1.2</v>
      </c>
      <c r="L533" s="62">
        <f>K533*J533</f>
        <v>0</v>
      </c>
      <c r="M533" s="62">
        <f>I533*(1-Скидка_3M_EUR)</f>
        <v>126</v>
      </c>
      <c r="N533" s="62">
        <f t="shared" si="102"/>
        <v>0</v>
      </c>
    </row>
    <row r="534" spans="1:14" ht="11.25" customHeight="1" thickBot="1">
      <c r="A534" s="211">
        <v>0</v>
      </c>
      <c r="B534" s="13" t="s">
        <v>645</v>
      </c>
      <c r="C534" s="212" t="s">
        <v>2619</v>
      </c>
      <c r="D534" s="139" t="s">
        <v>2620</v>
      </c>
      <c r="E534" s="140" t="s">
        <v>694</v>
      </c>
      <c r="F534" s="140">
        <v>1</v>
      </c>
      <c r="G534" s="140">
        <v>250</v>
      </c>
      <c r="H534" s="141">
        <v>1.2</v>
      </c>
      <c r="I534" s="5">
        <f>ROUND(H534*Курс_EUR,2)</f>
        <v>126</v>
      </c>
      <c r="J534" s="61"/>
      <c r="K534" s="62">
        <f>H534*(1-Скидка_3M_EUR)</f>
        <v>1.2</v>
      </c>
      <c r="L534" s="62">
        <f>K534*J534</f>
        <v>0</v>
      </c>
      <c r="M534" s="62">
        <f>I534*(1-Скидка_3M_EUR)</f>
        <v>126</v>
      </c>
      <c r="N534" s="62">
        <f t="shared" si="102"/>
        <v>0</v>
      </c>
    </row>
    <row r="535" spans="1:14" ht="11.25" customHeight="1" thickBot="1">
      <c r="A535" s="211"/>
      <c r="C535" s="387" t="s">
        <v>1313</v>
      </c>
      <c r="D535" s="387"/>
      <c r="E535" s="387"/>
      <c r="F535" s="387"/>
      <c r="G535" s="387"/>
      <c r="H535" s="388"/>
      <c r="I535" s="259"/>
      <c r="J535" s="61"/>
      <c r="K535" s="62"/>
      <c r="L535" s="62"/>
      <c r="M535" s="62"/>
      <c r="N535" s="62"/>
    </row>
    <row r="536" spans="1:14" ht="11.25" customHeight="1">
      <c r="A536" s="211">
        <v>0</v>
      </c>
      <c r="B536" s="13" t="s">
        <v>645</v>
      </c>
      <c r="C536" s="212" t="s">
        <v>1314</v>
      </c>
      <c r="D536" s="139" t="s">
        <v>1315</v>
      </c>
      <c r="E536" s="140" t="s">
        <v>694</v>
      </c>
      <c r="F536" s="140">
        <v>1</v>
      </c>
      <c r="G536" s="140">
        <v>250</v>
      </c>
      <c r="H536" s="141">
        <v>1.49</v>
      </c>
      <c r="I536" s="5">
        <f>ROUND(H536*Курс_EUR,2)</f>
        <v>156.44999999999999</v>
      </c>
      <c r="J536" s="61"/>
      <c r="K536" s="62">
        <f>H536*(1-Скидка_3M_EUR)</f>
        <v>1.49</v>
      </c>
      <c r="L536" s="62">
        <f>K536*J536</f>
        <v>0</v>
      </c>
      <c r="M536" s="62">
        <f>I536*(1-Скидка_3M_EUR)</f>
        <v>156.44999999999999</v>
      </c>
      <c r="N536" s="62">
        <f t="shared" si="102"/>
        <v>0</v>
      </c>
    </row>
    <row r="537" spans="1:14" ht="11.25" customHeight="1">
      <c r="A537" s="211">
        <v>0</v>
      </c>
      <c r="B537" s="13" t="s">
        <v>645</v>
      </c>
      <c r="C537" s="212" t="s">
        <v>1316</v>
      </c>
      <c r="D537" s="139" t="s">
        <v>1317</v>
      </c>
      <c r="E537" s="140" t="s">
        <v>694</v>
      </c>
      <c r="F537" s="140">
        <v>1</v>
      </c>
      <c r="G537" s="140">
        <v>250</v>
      </c>
      <c r="H537" s="141">
        <v>1.49</v>
      </c>
      <c r="I537" s="5">
        <f>ROUND(H537*Курс_EUR,2)</f>
        <v>156.44999999999999</v>
      </c>
      <c r="J537" s="61"/>
      <c r="K537" s="62">
        <f>H537*(1-Скидка_3M_EUR)</f>
        <v>1.49</v>
      </c>
      <c r="L537" s="62">
        <f>K537*J537</f>
        <v>0</v>
      </c>
      <c r="M537" s="62">
        <f>I537*(1-Скидка_3M_EUR)</f>
        <v>156.44999999999999</v>
      </c>
      <c r="N537" s="62">
        <f t="shared" si="102"/>
        <v>0</v>
      </c>
    </row>
    <row r="538" spans="1:14" ht="11.25" customHeight="1">
      <c r="A538" s="211">
        <v>0</v>
      </c>
      <c r="B538" s="13" t="s">
        <v>645</v>
      </c>
      <c r="C538" s="212" t="s">
        <v>1318</v>
      </c>
      <c r="D538" s="139" t="s">
        <v>1319</v>
      </c>
      <c r="E538" s="140" t="s">
        <v>694</v>
      </c>
      <c r="F538" s="140">
        <v>1</v>
      </c>
      <c r="G538" s="140">
        <v>250</v>
      </c>
      <c r="H538" s="141">
        <v>1.49</v>
      </c>
      <c r="I538" s="5">
        <f>ROUND(H538*Курс_EUR,2)</f>
        <v>156.44999999999999</v>
      </c>
      <c r="J538" s="61"/>
      <c r="K538" s="62">
        <f>H538*(1-Скидка_3M_EUR)</f>
        <v>1.49</v>
      </c>
      <c r="L538" s="62">
        <f>K538*J538</f>
        <v>0</v>
      </c>
      <c r="M538" s="62">
        <f>I538*(1-Скидка_3M_EUR)</f>
        <v>156.44999999999999</v>
      </c>
      <c r="N538" s="62">
        <f t="shared" si="102"/>
        <v>0</v>
      </c>
    </row>
    <row r="539" spans="1:14" ht="11.25" customHeight="1">
      <c r="A539" s="211">
        <v>0</v>
      </c>
      <c r="B539" s="13" t="s">
        <v>645</v>
      </c>
      <c r="C539" s="212" t="s">
        <v>1320</v>
      </c>
      <c r="D539" s="139" t="s">
        <v>1321</v>
      </c>
      <c r="E539" s="140" t="s">
        <v>694</v>
      </c>
      <c r="F539" s="140">
        <v>1</v>
      </c>
      <c r="G539" s="140">
        <v>250</v>
      </c>
      <c r="H539" s="141">
        <v>1.49</v>
      </c>
      <c r="I539" s="5">
        <f>ROUND(H539*Курс_EUR,2)</f>
        <v>156.44999999999999</v>
      </c>
      <c r="J539" s="61"/>
      <c r="K539" s="62">
        <f>H539*(1-Скидка_3M_EUR)</f>
        <v>1.49</v>
      </c>
      <c r="L539" s="62">
        <f>K539*J539</f>
        <v>0</v>
      </c>
      <c r="M539" s="62">
        <f>I539*(1-Скидка_3M_EUR)</f>
        <v>156.44999999999999</v>
      </c>
      <c r="N539" s="62">
        <f t="shared" si="102"/>
        <v>0</v>
      </c>
    </row>
    <row r="540" spans="1:14" ht="11.25" customHeight="1" thickBot="1">
      <c r="A540" s="211">
        <v>0</v>
      </c>
      <c r="B540" s="13" t="s">
        <v>645</v>
      </c>
      <c r="C540" s="212" t="s">
        <v>1322</v>
      </c>
      <c r="D540" s="139" t="s">
        <v>1323</v>
      </c>
      <c r="E540" s="140" t="s">
        <v>694</v>
      </c>
      <c r="F540" s="140">
        <v>1</v>
      </c>
      <c r="G540" s="140">
        <v>250</v>
      </c>
      <c r="H540" s="141">
        <v>1.49</v>
      </c>
      <c r="I540" s="5">
        <f>ROUND(H540*Курс_EUR,2)</f>
        <v>156.44999999999999</v>
      </c>
      <c r="J540" s="61"/>
      <c r="K540" s="62">
        <f>H540*(1-Скидка_3M_EUR)</f>
        <v>1.49</v>
      </c>
      <c r="L540" s="62">
        <f>K540*J540</f>
        <v>0</v>
      </c>
      <c r="M540" s="62">
        <f>I540*(1-Скидка_3M_EUR)</f>
        <v>156.44999999999999</v>
      </c>
      <c r="N540" s="62">
        <f t="shared" si="102"/>
        <v>0</v>
      </c>
    </row>
    <row r="541" spans="1:14" ht="11.25" customHeight="1" thickBot="1">
      <c r="A541" s="211"/>
      <c r="C541" s="387" t="s">
        <v>685</v>
      </c>
      <c r="D541" s="387"/>
      <c r="E541" s="387"/>
      <c r="F541" s="387"/>
      <c r="G541" s="387"/>
      <c r="H541" s="388"/>
      <c r="I541" s="259"/>
      <c r="J541" s="61"/>
      <c r="K541" s="62"/>
      <c r="L541" s="62"/>
      <c r="M541" s="62"/>
      <c r="N541" s="62"/>
    </row>
    <row r="542" spans="1:14" ht="11.25" customHeight="1">
      <c r="A542" s="211">
        <v>0</v>
      </c>
      <c r="B542" s="13" t="s">
        <v>672</v>
      </c>
      <c r="C542" s="214" t="s">
        <v>1324</v>
      </c>
      <c r="D542" s="145" t="s">
        <v>1325</v>
      </c>
      <c r="E542" s="146" t="s">
        <v>889</v>
      </c>
      <c r="F542" s="146">
        <v>1</v>
      </c>
      <c r="G542" s="146">
        <v>1</v>
      </c>
      <c r="H542" s="147">
        <v>343.88400000000001</v>
      </c>
      <c r="I542" s="5">
        <f>ROUND(H542*Курс_EUR,2)</f>
        <v>36107.82</v>
      </c>
      <c r="J542" s="61"/>
      <c r="K542" s="62">
        <f>H542*(1-Скидка_3M_EUR)</f>
        <v>343.88400000000001</v>
      </c>
      <c r="L542" s="62">
        <f>K542*J542</f>
        <v>0</v>
      </c>
      <c r="M542" s="62">
        <f>I542*(1-Скидка_3M_EUR)</f>
        <v>36107.82</v>
      </c>
      <c r="N542" s="62">
        <f t="shared" si="102"/>
        <v>0</v>
      </c>
    </row>
    <row r="543" spans="1:14" ht="11.25" customHeight="1" thickBot="1">
      <c r="A543" s="211">
        <v>0</v>
      </c>
      <c r="B543" s="13" t="s">
        <v>672</v>
      </c>
      <c r="C543" s="212" t="s">
        <v>1326</v>
      </c>
      <c r="D543" s="139" t="s">
        <v>1327</v>
      </c>
      <c r="E543" s="140" t="s">
        <v>889</v>
      </c>
      <c r="F543" s="140">
        <v>1</v>
      </c>
      <c r="G543" s="140">
        <v>1</v>
      </c>
      <c r="H543" s="141">
        <v>343.88400000000001</v>
      </c>
      <c r="I543" s="5">
        <f>ROUND(H543*Курс_EUR,2)</f>
        <v>36107.82</v>
      </c>
      <c r="J543" s="61"/>
      <c r="K543" s="62">
        <f>H543*(1-Скидка_3M_EUR)</f>
        <v>343.88400000000001</v>
      </c>
      <c r="L543" s="62">
        <f>K543*J543</f>
        <v>0</v>
      </c>
      <c r="M543" s="62">
        <f>I543*(1-Скидка_3M_EUR)</f>
        <v>36107.82</v>
      </c>
      <c r="N543" s="62">
        <f t="shared" si="102"/>
        <v>0</v>
      </c>
    </row>
    <row r="544" spans="1:14" ht="11.25" customHeight="1" thickBot="1">
      <c r="A544" s="211"/>
      <c r="C544" s="387" t="s">
        <v>1328</v>
      </c>
      <c r="D544" s="387"/>
      <c r="E544" s="387"/>
      <c r="F544" s="387"/>
      <c r="G544" s="387"/>
      <c r="H544" s="388"/>
      <c r="I544" s="259"/>
      <c r="J544" s="61"/>
      <c r="K544" s="62"/>
      <c r="L544" s="62"/>
      <c r="M544" s="62"/>
      <c r="N544" s="62"/>
    </row>
    <row r="545" spans="1:14" ht="11.25" customHeight="1" thickBot="1">
      <c r="A545" s="211"/>
      <c r="C545" s="387" t="s">
        <v>1329</v>
      </c>
      <c r="D545" s="387"/>
      <c r="E545" s="387"/>
      <c r="F545" s="387"/>
      <c r="G545" s="387"/>
      <c r="H545" s="388"/>
      <c r="I545" s="259"/>
      <c r="J545" s="61"/>
      <c r="K545" s="62"/>
      <c r="L545" s="62"/>
      <c r="M545" s="62"/>
      <c r="N545" s="62"/>
    </row>
    <row r="546" spans="1:14" ht="11.25" customHeight="1">
      <c r="A546" s="211">
        <v>0</v>
      </c>
      <c r="B546" s="13" t="s">
        <v>645</v>
      </c>
      <c r="C546" s="212" t="s">
        <v>1330</v>
      </c>
      <c r="D546" s="139" t="s">
        <v>1331</v>
      </c>
      <c r="E546" s="140" t="s">
        <v>1007</v>
      </c>
      <c r="F546" s="140">
        <v>1</v>
      </c>
      <c r="G546" s="140">
        <v>12</v>
      </c>
      <c r="H546" s="141">
        <v>27.58</v>
      </c>
      <c r="I546" s="5">
        <f>ROUND(H546*Курс_EUR,2)</f>
        <v>2895.9</v>
      </c>
      <c r="J546" s="61"/>
      <c r="K546" s="62">
        <f>H546*(1-Скидка_3M_EUR)</f>
        <v>27.58</v>
      </c>
      <c r="L546" s="62">
        <f>K546*J546</f>
        <v>0</v>
      </c>
      <c r="M546" s="62">
        <f>I546*(1-Скидка_3M_EUR)</f>
        <v>2895.9</v>
      </c>
      <c r="N546" s="62">
        <f t="shared" si="102"/>
        <v>0</v>
      </c>
    </row>
    <row r="547" spans="1:14" ht="11.25" customHeight="1">
      <c r="A547" s="211">
        <v>0</v>
      </c>
      <c r="B547" s="13" t="s">
        <v>645</v>
      </c>
      <c r="C547" s="212" t="s">
        <v>1332</v>
      </c>
      <c r="D547" s="139" t="s">
        <v>1333</v>
      </c>
      <c r="E547" s="140" t="s">
        <v>1002</v>
      </c>
      <c r="F547" s="140">
        <v>1</v>
      </c>
      <c r="G547" s="140">
        <v>6</v>
      </c>
      <c r="H547" s="141">
        <v>66.2</v>
      </c>
      <c r="I547" s="5">
        <f>ROUND(H547*Курс_EUR,2)</f>
        <v>6951</v>
      </c>
      <c r="J547" s="61"/>
      <c r="K547" s="62">
        <f>H547</f>
        <v>66.2</v>
      </c>
      <c r="L547" s="62">
        <f>K547*J547</f>
        <v>0</v>
      </c>
      <c r="M547" s="62">
        <f>I547*(1-Скидка_3M_EUR)</f>
        <v>6951</v>
      </c>
      <c r="N547" s="62">
        <f t="shared" si="102"/>
        <v>0</v>
      </c>
    </row>
    <row r="548" spans="1:14" ht="11.25" customHeight="1">
      <c r="A548" s="211"/>
      <c r="C548" s="212" t="s">
        <v>1334</v>
      </c>
      <c r="D548" s="139" t="s">
        <v>1335</v>
      </c>
      <c r="E548" s="140" t="s">
        <v>894</v>
      </c>
      <c r="F548" s="140">
        <v>1</v>
      </c>
      <c r="G548" s="140">
        <v>6</v>
      </c>
      <c r="H548" s="141">
        <v>7.69</v>
      </c>
      <c r="I548" s="5">
        <f>ROUND(H548*Курс_EUR,2)</f>
        <v>807.45</v>
      </c>
      <c r="J548" s="61"/>
      <c r="K548" s="62">
        <f>H548</f>
        <v>7.69</v>
      </c>
      <c r="L548" s="62">
        <f>K548*J548</f>
        <v>0</v>
      </c>
      <c r="M548" s="62">
        <f>I548*(1-Скидка_3M_EUR)</f>
        <v>807.45</v>
      </c>
      <c r="N548" s="62">
        <f t="shared" si="102"/>
        <v>0</v>
      </c>
    </row>
    <row r="549" spans="1:14" ht="11.25" customHeight="1">
      <c r="A549" s="211">
        <v>0</v>
      </c>
      <c r="B549" s="13" t="s">
        <v>645</v>
      </c>
      <c r="C549" s="212" t="s">
        <v>1336</v>
      </c>
      <c r="D549" s="139" t="s">
        <v>1337</v>
      </c>
      <c r="E549" s="140" t="s">
        <v>1338</v>
      </c>
      <c r="F549" s="140">
        <v>1</v>
      </c>
      <c r="G549" s="140">
        <v>12</v>
      </c>
      <c r="H549" s="141">
        <v>26.9</v>
      </c>
      <c r="I549" s="5">
        <f>ROUND(H549*Курс_EUR,2)</f>
        <v>2824.5</v>
      </c>
      <c r="J549" s="61"/>
      <c r="K549" s="62">
        <f>H549*(1-Скидка_3M_EUR)</f>
        <v>26.9</v>
      </c>
      <c r="L549" s="62">
        <f>K549*J549</f>
        <v>0</v>
      </c>
      <c r="M549" s="62">
        <f>I549*(1-Скидка_3M_EUR)</f>
        <v>2824.5</v>
      </c>
      <c r="N549" s="62">
        <f t="shared" si="102"/>
        <v>0</v>
      </c>
    </row>
    <row r="550" spans="1:14" ht="11.25" customHeight="1">
      <c r="A550" s="211">
        <v>0</v>
      </c>
      <c r="B550" s="13" t="s">
        <v>645</v>
      </c>
      <c r="C550" s="212" t="s">
        <v>1339</v>
      </c>
      <c r="D550" s="139" t="s">
        <v>1340</v>
      </c>
      <c r="E550" s="140" t="s">
        <v>1180</v>
      </c>
      <c r="F550" s="140">
        <v>12</v>
      </c>
      <c r="G550" s="140">
        <v>1</v>
      </c>
      <c r="H550" s="141">
        <v>10.86</v>
      </c>
      <c r="I550" s="5">
        <f>ROUND(H550*Курс_EUR,2)</f>
        <v>1140.3</v>
      </c>
      <c r="J550" s="61"/>
      <c r="K550" s="62">
        <f>H550*(1-Скидка_3M_EUR)</f>
        <v>10.86</v>
      </c>
      <c r="L550" s="62">
        <f>K550*J550</f>
        <v>0</v>
      </c>
      <c r="M550" s="62">
        <f>I550*(1-Скидка_3M_EUR)</f>
        <v>1140.3</v>
      </c>
      <c r="N550" s="62">
        <f t="shared" si="102"/>
        <v>0</v>
      </c>
    </row>
    <row r="551" spans="1:14" ht="11.25" customHeight="1">
      <c r="A551" s="211"/>
      <c r="C551" s="212"/>
      <c r="D551" s="139"/>
      <c r="E551" s="140"/>
      <c r="F551" s="140"/>
      <c r="G551" s="140"/>
      <c r="H551" s="141"/>
      <c r="I551" s="141"/>
      <c r="J551" s="61"/>
      <c r="K551" s="62"/>
      <c r="L551" s="62"/>
      <c r="M551" s="62"/>
      <c r="N551" s="62"/>
    </row>
    <row r="552" spans="1:14" ht="11.25" customHeight="1">
      <c r="A552" s="211">
        <v>0</v>
      </c>
      <c r="B552" s="13" t="s">
        <v>645</v>
      </c>
      <c r="C552" s="212" t="s">
        <v>1341</v>
      </c>
      <c r="D552" s="139" t="s">
        <v>1342</v>
      </c>
      <c r="E552" s="140" t="s">
        <v>1007</v>
      </c>
      <c r="F552" s="140">
        <v>1</v>
      </c>
      <c r="G552" s="140">
        <v>12</v>
      </c>
      <c r="H552" s="141">
        <v>32.65</v>
      </c>
      <c r="I552" s="5">
        <f>ROUND(H552*Курс_EUR,2)</f>
        <v>3428.25</v>
      </c>
      <c r="J552" s="61"/>
      <c r="K552" s="62">
        <f>H552*(1-Скидка_3M_EUR)</f>
        <v>32.65</v>
      </c>
      <c r="L552" s="62">
        <f>K552*J552</f>
        <v>0</v>
      </c>
      <c r="M552" s="62">
        <f>I552*(1-Скидка_3M_EUR)</f>
        <v>3428.25</v>
      </c>
      <c r="N552" s="62">
        <f t="shared" si="102"/>
        <v>0</v>
      </c>
    </row>
    <row r="553" spans="1:14" ht="11.25" customHeight="1">
      <c r="A553" s="211">
        <v>0</v>
      </c>
      <c r="B553" s="13" t="s">
        <v>645</v>
      </c>
      <c r="C553" s="212" t="s">
        <v>186</v>
      </c>
      <c r="D553" s="139" t="s">
        <v>1343</v>
      </c>
      <c r="E553" s="140" t="s">
        <v>889</v>
      </c>
      <c r="F553" s="140">
        <v>1</v>
      </c>
      <c r="G553" s="140">
        <v>50</v>
      </c>
      <c r="H553" s="141">
        <v>1.27</v>
      </c>
      <c r="I553" s="5">
        <f>ROUND(H553*Курс_EUR,2)</f>
        <v>133.35</v>
      </c>
      <c r="J553" s="61"/>
      <c r="K553" s="62">
        <f>H553*(1-Скидка_3M_EUR)</f>
        <v>1.27</v>
      </c>
      <c r="L553" s="62">
        <f>K553*J553</f>
        <v>0</v>
      </c>
      <c r="M553" s="62">
        <f>I553*(1-Скидка_3M_EUR)</f>
        <v>133.35</v>
      </c>
      <c r="N553" s="62">
        <f t="shared" si="102"/>
        <v>0</v>
      </c>
    </row>
    <row r="554" spans="1:14" ht="11.25" customHeight="1">
      <c r="A554" s="211">
        <v>0</v>
      </c>
      <c r="B554" s="13" t="s">
        <v>645</v>
      </c>
      <c r="C554" s="212" t="s">
        <v>183</v>
      </c>
      <c r="D554" s="139" t="s">
        <v>1344</v>
      </c>
      <c r="E554" s="140" t="s">
        <v>894</v>
      </c>
      <c r="F554" s="140">
        <v>1</v>
      </c>
      <c r="G554" s="140">
        <v>36</v>
      </c>
      <c r="H554" s="141">
        <v>18.899999999999999</v>
      </c>
      <c r="I554" s="5">
        <f>ROUND(H554*Курс_EUR,2)</f>
        <v>1984.5</v>
      </c>
      <c r="J554" s="61"/>
      <c r="K554" s="62">
        <f>H554*(1-Скидка_3M_EUR)</f>
        <v>18.899999999999999</v>
      </c>
      <c r="L554" s="62">
        <f>K554*J554</f>
        <v>0</v>
      </c>
      <c r="M554" s="62">
        <f>I554*(1-Скидка_3M_EUR)</f>
        <v>1984.5</v>
      </c>
      <c r="N554" s="62">
        <f t="shared" si="102"/>
        <v>0</v>
      </c>
    </row>
    <row r="555" spans="1:14" ht="11.25" customHeight="1">
      <c r="A555" s="211"/>
      <c r="C555" s="212"/>
      <c r="D555" s="139"/>
      <c r="E555" s="140"/>
      <c r="F555" s="140"/>
      <c r="G555" s="140"/>
      <c r="H555" s="141"/>
      <c r="I555" s="141"/>
      <c r="J555" s="61"/>
      <c r="K555" s="62"/>
      <c r="L555" s="62"/>
      <c r="M555" s="62"/>
      <c r="N555" s="62"/>
    </row>
    <row r="556" spans="1:14" ht="11.25" customHeight="1">
      <c r="A556" s="211">
        <v>0</v>
      </c>
      <c r="B556" s="13" t="s">
        <v>679</v>
      </c>
      <c r="C556" s="212" t="s">
        <v>1345</v>
      </c>
      <c r="D556" s="139" t="s">
        <v>1346</v>
      </c>
      <c r="E556" s="140" t="s">
        <v>889</v>
      </c>
      <c r="F556" s="140">
        <v>1</v>
      </c>
      <c r="G556" s="140">
        <v>10</v>
      </c>
      <c r="H556" s="141">
        <v>65.364000000000004</v>
      </c>
      <c r="I556" s="5">
        <f>ROUND(H556*Курс_EUR,2)</f>
        <v>6863.22</v>
      </c>
      <c r="J556" s="61"/>
      <c r="K556" s="62">
        <f>H556*(1-Скидка_3M_EUR)</f>
        <v>65.364000000000004</v>
      </c>
      <c r="L556" s="62">
        <f>K556*J556</f>
        <v>0</v>
      </c>
      <c r="M556" s="62">
        <f>I556*(1-Скидка_3M_EUR)</f>
        <v>6863.22</v>
      </c>
      <c r="N556" s="62">
        <f t="shared" si="102"/>
        <v>0</v>
      </c>
    </row>
    <row r="557" spans="1:14" ht="11.25" customHeight="1">
      <c r="A557" s="211">
        <v>0</v>
      </c>
      <c r="B557" s="13" t="s">
        <v>679</v>
      </c>
      <c r="C557" s="212" t="s">
        <v>1347</v>
      </c>
      <c r="D557" s="139" t="s">
        <v>1348</v>
      </c>
      <c r="E557" s="140" t="s">
        <v>889</v>
      </c>
      <c r="F557" s="140">
        <v>1</v>
      </c>
      <c r="G557" s="140">
        <v>72</v>
      </c>
      <c r="H557" s="141">
        <v>0.96000000000000008</v>
      </c>
      <c r="I557" s="5">
        <f>ROUND(H557*Курс_EUR,2)</f>
        <v>100.8</v>
      </c>
      <c r="J557" s="61"/>
      <c r="K557" s="62">
        <f>H557*(1-Скидка_3M_EUR)</f>
        <v>0.96000000000000008</v>
      </c>
      <c r="L557" s="62">
        <f>K557*J557</f>
        <v>0</v>
      </c>
      <c r="M557" s="62">
        <f>I557*(1-Скидка_3M_EUR)</f>
        <v>100.8</v>
      </c>
      <c r="N557" s="62">
        <f t="shared" si="102"/>
        <v>0</v>
      </c>
    </row>
    <row r="558" spans="1:14" ht="11.25" customHeight="1" thickBot="1">
      <c r="A558" s="211">
        <v>0</v>
      </c>
      <c r="B558" s="13" t="s">
        <v>679</v>
      </c>
      <c r="C558" s="213" t="s">
        <v>1349</v>
      </c>
      <c r="D558" s="142" t="s">
        <v>1350</v>
      </c>
      <c r="E558" s="143" t="s">
        <v>894</v>
      </c>
      <c r="F558" s="143">
        <v>1</v>
      </c>
      <c r="G558" s="143">
        <v>12</v>
      </c>
      <c r="H558" s="144">
        <v>13.98</v>
      </c>
      <c r="I558" s="5">
        <f>ROUND(H558*Курс_EUR,2)</f>
        <v>1467.9</v>
      </c>
      <c r="J558" s="61"/>
      <c r="K558" s="62">
        <f>H558*(1-Скидка_3M_EUR)</f>
        <v>13.98</v>
      </c>
      <c r="L558" s="62">
        <f>K558*J558</f>
        <v>0</v>
      </c>
      <c r="M558" s="62">
        <f>I558*(1-Скидка_3M_EUR)</f>
        <v>1467.9</v>
      </c>
      <c r="N558" s="62">
        <f t="shared" si="102"/>
        <v>0</v>
      </c>
    </row>
    <row r="559" spans="1:14" ht="11.25" customHeight="1" thickBot="1">
      <c r="A559" s="211"/>
      <c r="C559" s="387" t="s">
        <v>686</v>
      </c>
      <c r="D559" s="387"/>
      <c r="E559" s="387"/>
      <c r="F559" s="387"/>
      <c r="G559" s="387"/>
      <c r="H559" s="388"/>
      <c r="I559" s="259"/>
      <c r="J559" s="61"/>
      <c r="K559" s="62"/>
      <c r="L559" s="62"/>
      <c r="M559" s="62"/>
      <c r="N559" s="62"/>
    </row>
    <row r="560" spans="1:14" ht="11.25" customHeight="1">
      <c r="A560" s="211">
        <v>0</v>
      </c>
      <c r="B560" s="13" t="s">
        <v>645</v>
      </c>
      <c r="C560" s="214" t="s">
        <v>1351</v>
      </c>
      <c r="D560" s="145" t="s">
        <v>1352</v>
      </c>
      <c r="E560" s="146" t="s">
        <v>1007</v>
      </c>
      <c r="F560" s="146">
        <v>1</v>
      </c>
      <c r="G560" s="146">
        <v>12</v>
      </c>
      <c r="H560" s="147">
        <v>25.24</v>
      </c>
      <c r="I560" s="5">
        <f t="shared" ref="I560:I568" si="107">ROUND(H560*Курс_EUR,2)</f>
        <v>2650.2</v>
      </c>
      <c r="J560" s="61"/>
      <c r="K560" s="62">
        <f t="shared" ref="K560:K568" si="108">H560*(1-Скидка_3M_EUR)</f>
        <v>25.24</v>
      </c>
      <c r="L560" s="62">
        <f t="shared" ref="L560:L568" si="109">K560*J560</f>
        <v>0</v>
      </c>
      <c r="M560" s="62">
        <f t="shared" ref="M560:M568" si="110">I560*(1-Скидка_3M_EUR)</f>
        <v>2650.2</v>
      </c>
      <c r="N560" s="62">
        <f t="shared" si="102"/>
        <v>0</v>
      </c>
    </row>
    <row r="561" spans="1:14" ht="11.25" customHeight="1">
      <c r="A561" s="211">
        <v>0</v>
      </c>
      <c r="B561" s="13" t="s">
        <v>645</v>
      </c>
      <c r="C561" s="212" t="s">
        <v>1353</v>
      </c>
      <c r="D561" s="139" t="s">
        <v>1354</v>
      </c>
      <c r="E561" s="140" t="s">
        <v>889</v>
      </c>
      <c r="F561" s="140">
        <v>1</v>
      </c>
      <c r="G561" s="140">
        <v>12</v>
      </c>
      <c r="H561" s="141">
        <v>37.28</v>
      </c>
      <c r="I561" s="5">
        <f t="shared" si="107"/>
        <v>3914.4</v>
      </c>
      <c r="J561" s="61"/>
      <c r="K561" s="62">
        <f t="shared" si="108"/>
        <v>37.28</v>
      </c>
      <c r="L561" s="62">
        <f t="shared" si="109"/>
        <v>0</v>
      </c>
      <c r="M561" s="62">
        <f t="shared" si="110"/>
        <v>3914.4</v>
      </c>
      <c r="N561" s="62">
        <f t="shared" si="102"/>
        <v>0</v>
      </c>
    </row>
    <row r="562" spans="1:14" ht="11.25" customHeight="1">
      <c r="A562" s="211">
        <v>0</v>
      </c>
      <c r="B562" s="13" t="s">
        <v>645</v>
      </c>
      <c r="C562" s="212" t="s">
        <v>1355</v>
      </c>
      <c r="D562" s="139" t="s">
        <v>1356</v>
      </c>
      <c r="E562" s="140" t="s">
        <v>1007</v>
      </c>
      <c r="F562" s="140">
        <v>1</v>
      </c>
      <c r="G562" s="140">
        <v>12</v>
      </c>
      <c r="H562" s="141">
        <v>11.29</v>
      </c>
      <c r="I562" s="5">
        <f t="shared" si="107"/>
        <v>1185.45</v>
      </c>
      <c r="J562" s="61"/>
      <c r="K562" s="62">
        <f t="shared" si="108"/>
        <v>11.29</v>
      </c>
      <c r="L562" s="62">
        <f t="shared" si="109"/>
        <v>0</v>
      </c>
      <c r="M562" s="62">
        <f t="shared" si="110"/>
        <v>1185.45</v>
      </c>
      <c r="N562" s="62">
        <f t="shared" si="102"/>
        <v>0</v>
      </c>
    </row>
    <row r="563" spans="1:14" ht="11.25" customHeight="1">
      <c r="A563" s="211">
        <v>0</v>
      </c>
      <c r="B563" s="13" t="s">
        <v>645</v>
      </c>
      <c r="C563" s="212" t="s">
        <v>1357</v>
      </c>
      <c r="D563" s="139" t="s">
        <v>1358</v>
      </c>
      <c r="E563" s="140" t="s">
        <v>1359</v>
      </c>
      <c r="F563" s="140">
        <v>1</v>
      </c>
      <c r="G563" s="140">
        <v>6</v>
      </c>
      <c r="H563" s="141">
        <v>10.896000000000001</v>
      </c>
      <c r="I563" s="5">
        <f t="shared" si="107"/>
        <v>1144.08</v>
      </c>
      <c r="J563" s="61"/>
      <c r="K563" s="62">
        <f t="shared" si="108"/>
        <v>10.896000000000001</v>
      </c>
      <c r="L563" s="62">
        <f t="shared" si="109"/>
        <v>0</v>
      </c>
      <c r="M563" s="62">
        <f t="shared" si="110"/>
        <v>1144.08</v>
      </c>
      <c r="N563" s="62">
        <f t="shared" si="102"/>
        <v>0</v>
      </c>
    </row>
    <row r="564" spans="1:14" ht="11.25" customHeight="1">
      <c r="A564" s="211">
        <v>0</v>
      </c>
      <c r="B564" s="13" t="s">
        <v>645</v>
      </c>
      <c r="C564" s="212" t="s">
        <v>1360</v>
      </c>
      <c r="D564" s="139" t="s">
        <v>1361</v>
      </c>
      <c r="E564" s="140" t="s">
        <v>1002</v>
      </c>
      <c r="F564" s="140">
        <v>12</v>
      </c>
      <c r="G564" s="140">
        <v>1</v>
      </c>
      <c r="H564" s="141">
        <v>48.37</v>
      </c>
      <c r="I564" s="5">
        <f t="shared" si="107"/>
        <v>5078.8500000000004</v>
      </c>
      <c r="J564" s="61"/>
      <c r="K564" s="62">
        <f t="shared" si="108"/>
        <v>48.37</v>
      </c>
      <c r="L564" s="62">
        <f t="shared" si="109"/>
        <v>0</v>
      </c>
      <c r="M564" s="62">
        <f t="shared" si="110"/>
        <v>5078.8500000000004</v>
      </c>
      <c r="N564" s="62">
        <f t="shared" si="102"/>
        <v>0</v>
      </c>
    </row>
    <row r="565" spans="1:14" ht="11.25" customHeight="1">
      <c r="A565" s="211">
        <v>0</v>
      </c>
      <c r="B565" s="13" t="s">
        <v>645</v>
      </c>
      <c r="C565" s="212" t="s">
        <v>1362</v>
      </c>
      <c r="D565" s="139" t="s">
        <v>1363</v>
      </c>
      <c r="E565" s="140" t="s">
        <v>889</v>
      </c>
      <c r="F565" s="140">
        <v>1</v>
      </c>
      <c r="G565" s="140">
        <v>100</v>
      </c>
      <c r="H565" s="141">
        <v>0.85199999999999998</v>
      </c>
      <c r="I565" s="5">
        <f t="shared" si="107"/>
        <v>89.46</v>
      </c>
      <c r="J565" s="61"/>
      <c r="K565" s="62">
        <f t="shared" si="108"/>
        <v>0.85199999999999998</v>
      </c>
      <c r="L565" s="62">
        <f t="shared" si="109"/>
        <v>0</v>
      </c>
      <c r="M565" s="62">
        <f t="shared" si="110"/>
        <v>89.46</v>
      </c>
      <c r="N565" s="62">
        <f t="shared" si="102"/>
        <v>0</v>
      </c>
    </row>
    <row r="566" spans="1:14" ht="11.25" customHeight="1">
      <c r="A566" s="211">
        <v>0</v>
      </c>
      <c r="B566" s="13" t="s">
        <v>645</v>
      </c>
      <c r="C566" s="212" t="s">
        <v>1364</v>
      </c>
      <c r="D566" s="139" t="s">
        <v>1365</v>
      </c>
      <c r="E566" s="140" t="s">
        <v>1007</v>
      </c>
      <c r="F566" s="140">
        <v>1</v>
      </c>
      <c r="G566" s="140">
        <v>12</v>
      </c>
      <c r="H566" s="141">
        <v>12.84</v>
      </c>
      <c r="I566" s="5">
        <f t="shared" si="107"/>
        <v>1348.2</v>
      </c>
      <c r="J566" s="61"/>
      <c r="K566" s="62">
        <f t="shared" si="108"/>
        <v>12.84</v>
      </c>
      <c r="L566" s="62">
        <f t="shared" si="109"/>
        <v>0</v>
      </c>
      <c r="M566" s="62">
        <f t="shared" si="110"/>
        <v>1348.2</v>
      </c>
      <c r="N566" s="62">
        <f t="shared" si="102"/>
        <v>0</v>
      </c>
    </row>
    <row r="567" spans="1:14" ht="11.25" customHeight="1">
      <c r="A567" s="211">
        <v>0</v>
      </c>
      <c r="B567" s="13" t="s">
        <v>645</v>
      </c>
      <c r="C567" s="212" t="s">
        <v>4191</v>
      </c>
      <c r="D567" s="139" t="s">
        <v>1366</v>
      </c>
      <c r="E567" s="140" t="s">
        <v>1007</v>
      </c>
      <c r="F567" s="140">
        <v>1</v>
      </c>
      <c r="G567" s="140">
        <v>12</v>
      </c>
      <c r="H567" s="141">
        <v>15.37</v>
      </c>
      <c r="I567" s="5">
        <f t="shared" si="107"/>
        <v>1613.85</v>
      </c>
      <c r="J567" s="61"/>
      <c r="K567" s="62">
        <f t="shared" si="108"/>
        <v>15.37</v>
      </c>
      <c r="L567" s="62">
        <f t="shared" si="109"/>
        <v>0</v>
      </c>
      <c r="M567" s="62">
        <f t="shared" si="110"/>
        <v>1613.85</v>
      </c>
      <c r="N567" s="62">
        <f t="shared" si="102"/>
        <v>0</v>
      </c>
    </row>
    <row r="568" spans="1:14" ht="11.25" customHeight="1" thickBot="1">
      <c r="A568" s="211">
        <v>0</v>
      </c>
      <c r="B568" s="13" t="s">
        <v>645</v>
      </c>
      <c r="C568" s="212" t="s">
        <v>4192</v>
      </c>
      <c r="D568" s="139" t="s">
        <v>1367</v>
      </c>
      <c r="E568" s="140" t="s">
        <v>1359</v>
      </c>
      <c r="F568" s="140">
        <v>1</v>
      </c>
      <c r="G568" s="140">
        <v>6</v>
      </c>
      <c r="H568" s="141">
        <v>9.7680000000000007</v>
      </c>
      <c r="I568" s="5">
        <f t="shared" si="107"/>
        <v>1025.6400000000001</v>
      </c>
      <c r="J568" s="61"/>
      <c r="K568" s="62">
        <f t="shared" si="108"/>
        <v>9.7680000000000007</v>
      </c>
      <c r="L568" s="62">
        <f t="shared" si="109"/>
        <v>0</v>
      </c>
      <c r="M568" s="62">
        <f t="shared" si="110"/>
        <v>1025.6400000000001</v>
      </c>
      <c r="N568" s="62">
        <f t="shared" si="102"/>
        <v>0</v>
      </c>
    </row>
    <row r="569" spans="1:14" ht="11.25" customHeight="1" thickBot="1">
      <c r="A569" s="211"/>
      <c r="C569" s="387" t="s">
        <v>1368</v>
      </c>
      <c r="D569" s="387"/>
      <c r="E569" s="387"/>
      <c r="F569" s="387"/>
      <c r="G569" s="387"/>
      <c r="H569" s="388"/>
      <c r="I569" s="259"/>
      <c r="J569" s="61"/>
      <c r="K569" s="62"/>
      <c r="L569" s="62"/>
      <c r="M569" s="62"/>
      <c r="N569" s="62"/>
    </row>
    <row r="570" spans="1:14" ht="11.25" customHeight="1">
      <c r="A570" s="211">
        <v>0</v>
      </c>
      <c r="B570" s="13" t="s">
        <v>645</v>
      </c>
      <c r="C570" s="212" t="s">
        <v>1369</v>
      </c>
      <c r="D570" s="139" t="s">
        <v>1370</v>
      </c>
      <c r="E570" s="140" t="s">
        <v>1007</v>
      </c>
      <c r="F570" s="140">
        <v>1</v>
      </c>
      <c r="G570" s="140">
        <v>12</v>
      </c>
      <c r="H570" s="141">
        <v>10.64</v>
      </c>
      <c r="I570" s="5">
        <f t="shared" ref="I570:I580" si="111">ROUND(H570*Курс_EUR,2)</f>
        <v>1117.2</v>
      </c>
      <c r="J570" s="61"/>
      <c r="K570" s="62">
        <f t="shared" ref="K570:K580" si="112">H570*(1-Скидка_3M_EUR)</f>
        <v>10.64</v>
      </c>
      <c r="L570" s="62">
        <f t="shared" ref="L570:L580" si="113">K570*J570</f>
        <v>0</v>
      </c>
      <c r="M570" s="62">
        <f t="shared" ref="M570:M580" si="114">I570*(1-Скидка_3M_EUR)</f>
        <v>1117.2</v>
      </c>
      <c r="N570" s="62">
        <f t="shared" si="102"/>
        <v>0</v>
      </c>
    </row>
    <row r="571" spans="1:14" ht="11.25" customHeight="1">
      <c r="A571" s="211">
        <v>0</v>
      </c>
      <c r="B571" s="13" t="s">
        <v>645</v>
      </c>
      <c r="C571" s="212" t="s">
        <v>1371</v>
      </c>
      <c r="D571" s="139" t="s">
        <v>1370</v>
      </c>
      <c r="E571" s="140" t="s">
        <v>1007</v>
      </c>
      <c r="F571" s="140">
        <v>1</v>
      </c>
      <c r="G571" s="140">
        <v>12</v>
      </c>
      <c r="H571" s="141">
        <v>10.64</v>
      </c>
      <c r="I571" s="5">
        <f t="shared" si="111"/>
        <v>1117.2</v>
      </c>
      <c r="J571" s="61"/>
      <c r="K571" s="62">
        <f t="shared" si="112"/>
        <v>10.64</v>
      </c>
      <c r="L571" s="62">
        <f t="shared" si="113"/>
        <v>0</v>
      </c>
      <c r="M571" s="62">
        <f t="shared" si="114"/>
        <v>1117.2</v>
      </c>
      <c r="N571" s="62">
        <f t="shared" si="102"/>
        <v>0</v>
      </c>
    </row>
    <row r="572" spans="1:14" ht="11.25" customHeight="1">
      <c r="A572" s="211">
        <v>0</v>
      </c>
      <c r="B572" s="13" t="s">
        <v>645</v>
      </c>
      <c r="C572" s="212" t="s">
        <v>1372</v>
      </c>
      <c r="D572" s="139" t="s">
        <v>1373</v>
      </c>
      <c r="E572" s="140" t="s">
        <v>1007</v>
      </c>
      <c r="F572" s="140">
        <v>1</v>
      </c>
      <c r="G572" s="140">
        <v>12</v>
      </c>
      <c r="H572" s="141">
        <v>10.64</v>
      </c>
      <c r="I572" s="5">
        <f t="shared" si="111"/>
        <v>1117.2</v>
      </c>
      <c r="J572" s="61"/>
      <c r="K572" s="62">
        <f t="shared" si="112"/>
        <v>10.64</v>
      </c>
      <c r="L572" s="62">
        <f t="shared" si="113"/>
        <v>0</v>
      </c>
      <c r="M572" s="62">
        <f t="shared" si="114"/>
        <v>1117.2</v>
      </c>
      <c r="N572" s="62">
        <f t="shared" si="102"/>
        <v>0</v>
      </c>
    </row>
    <row r="573" spans="1:14" ht="11.25" customHeight="1">
      <c r="A573" s="211">
        <v>0</v>
      </c>
      <c r="B573" s="13" t="s">
        <v>645</v>
      </c>
      <c r="C573" s="212" t="s">
        <v>1374</v>
      </c>
      <c r="D573" s="139" t="s">
        <v>1375</v>
      </c>
      <c r="E573" s="140" t="s">
        <v>1007</v>
      </c>
      <c r="F573" s="140">
        <v>1</v>
      </c>
      <c r="G573" s="140">
        <v>12</v>
      </c>
      <c r="H573" s="141">
        <v>37.6</v>
      </c>
      <c r="I573" s="5">
        <f t="shared" si="111"/>
        <v>3948</v>
      </c>
      <c r="J573" s="61"/>
      <c r="K573" s="62">
        <f t="shared" si="112"/>
        <v>37.6</v>
      </c>
      <c r="L573" s="62">
        <f t="shared" si="113"/>
        <v>0</v>
      </c>
      <c r="M573" s="62">
        <f t="shared" si="114"/>
        <v>3948</v>
      </c>
      <c r="N573" s="62">
        <f t="shared" si="102"/>
        <v>0</v>
      </c>
    </row>
    <row r="574" spans="1:14" ht="11.25" customHeight="1">
      <c r="A574" s="211">
        <v>0</v>
      </c>
      <c r="B574" s="13" t="s">
        <v>645</v>
      </c>
      <c r="C574" s="212" t="s">
        <v>1376</v>
      </c>
      <c r="D574" s="139" t="s">
        <v>1377</v>
      </c>
      <c r="E574" s="140" t="s">
        <v>1312</v>
      </c>
      <c r="F574" s="140">
        <v>1</v>
      </c>
      <c r="G574" s="140">
        <v>6</v>
      </c>
      <c r="H574" s="141">
        <v>38.54</v>
      </c>
      <c r="I574" s="5">
        <f t="shared" si="111"/>
        <v>4046.7</v>
      </c>
      <c r="J574" s="61"/>
      <c r="K574" s="62">
        <f t="shared" si="112"/>
        <v>38.54</v>
      </c>
      <c r="L574" s="62">
        <f t="shared" si="113"/>
        <v>0</v>
      </c>
      <c r="M574" s="62">
        <f t="shared" si="114"/>
        <v>4046.7</v>
      </c>
      <c r="N574" s="62">
        <f t="shared" si="102"/>
        <v>0</v>
      </c>
    </row>
    <row r="575" spans="1:14" ht="11.25" customHeight="1">
      <c r="A575" s="211">
        <v>0</v>
      </c>
      <c r="B575" s="13" t="s">
        <v>645</v>
      </c>
      <c r="C575" s="212" t="s">
        <v>1378</v>
      </c>
      <c r="D575" s="139" t="s">
        <v>1379</v>
      </c>
      <c r="E575" s="140" t="s">
        <v>1125</v>
      </c>
      <c r="F575" s="140">
        <v>1</v>
      </c>
      <c r="G575" s="140">
        <v>12</v>
      </c>
      <c r="H575" s="141">
        <v>43.3</v>
      </c>
      <c r="I575" s="5">
        <f t="shared" si="111"/>
        <v>4546.5</v>
      </c>
      <c r="J575" s="61"/>
      <c r="K575" s="62">
        <f t="shared" si="112"/>
        <v>43.3</v>
      </c>
      <c r="L575" s="62">
        <f t="shared" si="113"/>
        <v>0</v>
      </c>
      <c r="M575" s="62">
        <f t="shared" si="114"/>
        <v>4546.5</v>
      </c>
      <c r="N575" s="62">
        <f t="shared" si="102"/>
        <v>0</v>
      </c>
    </row>
    <row r="576" spans="1:14" ht="11.25" customHeight="1">
      <c r="A576" s="211">
        <v>0</v>
      </c>
      <c r="B576" s="13" t="s">
        <v>645</v>
      </c>
      <c r="C576" s="212" t="s">
        <v>1380</v>
      </c>
      <c r="D576" s="139" t="s">
        <v>1381</v>
      </c>
      <c r="E576" s="140" t="s">
        <v>1007</v>
      </c>
      <c r="F576" s="140">
        <v>1</v>
      </c>
      <c r="G576" s="140">
        <v>12</v>
      </c>
      <c r="H576" s="141">
        <v>35.479999999999997</v>
      </c>
      <c r="I576" s="5">
        <f t="shared" si="111"/>
        <v>3725.4</v>
      </c>
      <c r="J576" s="61"/>
      <c r="K576" s="62">
        <f t="shared" si="112"/>
        <v>35.479999999999997</v>
      </c>
      <c r="L576" s="62">
        <f t="shared" si="113"/>
        <v>0</v>
      </c>
      <c r="M576" s="62">
        <f t="shared" si="114"/>
        <v>3725.4</v>
      </c>
      <c r="N576" s="62">
        <f t="shared" si="102"/>
        <v>0</v>
      </c>
    </row>
    <row r="577" spans="1:14" ht="11.25" customHeight="1">
      <c r="A577" s="211">
        <v>0</v>
      </c>
      <c r="B577" s="13" t="s">
        <v>645</v>
      </c>
      <c r="C577" s="212" t="s">
        <v>2051</v>
      </c>
      <c r="D577" s="139" t="s">
        <v>2052</v>
      </c>
      <c r="E577" s="140" t="s">
        <v>2053</v>
      </c>
      <c r="F577" s="140">
        <v>1</v>
      </c>
      <c r="G577" s="140">
        <v>12</v>
      </c>
      <c r="H577" s="141">
        <v>15.023999999999999</v>
      </c>
      <c r="I577" s="5">
        <f t="shared" si="111"/>
        <v>1577.52</v>
      </c>
      <c r="J577" s="61"/>
      <c r="K577" s="62">
        <f t="shared" si="112"/>
        <v>15.023999999999999</v>
      </c>
      <c r="L577" s="62">
        <f t="shared" si="113"/>
        <v>0</v>
      </c>
      <c r="M577" s="62">
        <f t="shared" si="114"/>
        <v>1577.52</v>
      </c>
      <c r="N577" s="62">
        <f t="shared" si="102"/>
        <v>0</v>
      </c>
    </row>
    <row r="578" spans="1:14" ht="11.25" customHeight="1">
      <c r="A578" s="211">
        <v>0</v>
      </c>
      <c r="B578" s="13" t="s">
        <v>645</v>
      </c>
      <c r="C578" s="212" t="s">
        <v>2054</v>
      </c>
      <c r="D578" s="139" t="s">
        <v>2055</v>
      </c>
      <c r="E578" s="140" t="s">
        <v>2053</v>
      </c>
      <c r="F578" s="140">
        <v>1</v>
      </c>
      <c r="G578" s="140">
        <v>12</v>
      </c>
      <c r="H578" s="141">
        <v>11.496</v>
      </c>
      <c r="I578" s="5">
        <f t="shared" si="111"/>
        <v>1207.08</v>
      </c>
      <c r="J578" s="61"/>
      <c r="K578" s="62">
        <f t="shared" si="112"/>
        <v>11.496</v>
      </c>
      <c r="L578" s="62">
        <f t="shared" si="113"/>
        <v>0</v>
      </c>
      <c r="M578" s="62">
        <f t="shared" si="114"/>
        <v>1207.08</v>
      </c>
      <c r="N578" s="62">
        <f t="shared" si="102"/>
        <v>0</v>
      </c>
    </row>
    <row r="579" spans="1:14" ht="11.25" customHeight="1">
      <c r="A579" s="211">
        <v>0</v>
      </c>
      <c r="B579" s="13" t="s">
        <v>645</v>
      </c>
      <c r="C579" s="212" t="s">
        <v>1382</v>
      </c>
      <c r="D579" s="139" t="s">
        <v>1383</v>
      </c>
      <c r="E579" s="140" t="s">
        <v>894</v>
      </c>
      <c r="F579" s="140">
        <v>1</v>
      </c>
      <c r="G579" s="140">
        <v>12</v>
      </c>
      <c r="H579" s="141">
        <v>15.9</v>
      </c>
      <c r="I579" s="5">
        <f t="shared" si="111"/>
        <v>1669.5</v>
      </c>
      <c r="J579" s="61"/>
      <c r="K579" s="62">
        <f t="shared" si="112"/>
        <v>15.9</v>
      </c>
      <c r="L579" s="62">
        <f t="shared" si="113"/>
        <v>0</v>
      </c>
      <c r="M579" s="62">
        <f t="shared" si="114"/>
        <v>1669.5</v>
      </c>
      <c r="N579" s="62">
        <f t="shared" si="102"/>
        <v>0</v>
      </c>
    </row>
    <row r="580" spans="1:14" ht="11.25" customHeight="1" thickBot="1">
      <c r="A580" s="211">
        <v>0</v>
      </c>
      <c r="B580" s="13" t="s">
        <v>645</v>
      </c>
      <c r="C580" s="212" t="s">
        <v>1384</v>
      </c>
      <c r="D580" s="139" t="s">
        <v>1385</v>
      </c>
      <c r="E580" s="140" t="s">
        <v>894</v>
      </c>
      <c r="F580" s="140">
        <v>1</v>
      </c>
      <c r="G580" s="140">
        <v>12</v>
      </c>
      <c r="H580" s="141">
        <v>26.11</v>
      </c>
      <c r="I580" s="5">
        <f t="shared" si="111"/>
        <v>2741.55</v>
      </c>
      <c r="J580" s="61"/>
      <c r="K580" s="62">
        <f t="shared" si="112"/>
        <v>26.11</v>
      </c>
      <c r="L580" s="62">
        <f t="shared" si="113"/>
        <v>0</v>
      </c>
      <c r="M580" s="62">
        <f t="shared" si="114"/>
        <v>2741.55</v>
      </c>
      <c r="N580" s="62">
        <f t="shared" si="102"/>
        <v>0</v>
      </c>
    </row>
    <row r="581" spans="1:14" ht="11.25" customHeight="1" thickBot="1">
      <c r="A581" s="211"/>
      <c r="C581" s="387" t="s">
        <v>1386</v>
      </c>
      <c r="D581" s="387"/>
      <c r="E581" s="387"/>
      <c r="F581" s="387"/>
      <c r="G581" s="387"/>
      <c r="H581" s="388"/>
      <c r="I581" s="259"/>
      <c r="J581" s="61"/>
      <c r="K581" s="62"/>
      <c r="L581" s="62"/>
      <c r="M581" s="62"/>
      <c r="N581" s="62"/>
    </row>
    <row r="582" spans="1:14" ht="11.25" customHeight="1">
      <c r="A582" s="211">
        <v>0</v>
      </c>
      <c r="B582" s="13" t="s">
        <v>646</v>
      </c>
      <c r="C582" s="212" t="s">
        <v>1387</v>
      </c>
      <c r="D582" s="139" t="s">
        <v>1388</v>
      </c>
      <c r="E582" s="140" t="s">
        <v>889</v>
      </c>
      <c r="F582" s="140">
        <v>1</v>
      </c>
      <c r="G582" s="140">
        <v>1</v>
      </c>
      <c r="H582" s="141">
        <v>190.44</v>
      </c>
      <c r="I582" s="5">
        <f>ROUND(H582*Курс_EUR,2)</f>
        <v>19996.2</v>
      </c>
      <c r="J582" s="61"/>
      <c r="K582" s="62">
        <f>H582*(1-Скидка_3M_EUR)</f>
        <v>190.44</v>
      </c>
      <c r="L582" s="62">
        <f>K582*J582</f>
        <v>0</v>
      </c>
      <c r="M582" s="62">
        <f>I582*(1-Скидка_3M_EUR)</f>
        <v>19996.2</v>
      </c>
      <c r="N582" s="62">
        <f t="shared" si="102"/>
        <v>0</v>
      </c>
    </row>
    <row r="583" spans="1:14" ht="11.25" customHeight="1">
      <c r="A583" s="211">
        <v>0</v>
      </c>
      <c r="B583" s="13" t="s">
        <v>646</v>
      </c>
      <c r="C583" s="212" t="s">
        <v>1389</v>
      </c>
      <c r="D583" s="139" t="s">
        <v>1390</v>
      </c>
      <c r="E583" s="140" t="s">
        <v>889</v>
      </c>
      <c r="F583" s="140">
        <v>1</v>
      </c>
      <c r="G583" s="140">
        <v>1</v>
      </c>
      <c r="H583" s="141">
        <v>76.39</v>
      </c>
      <c r="I583" s="5">
        <f>ROUND(H583*Курс_EUR,2)</f>
        <v>8020.95</v>
      </c>
      <c r="J583" s="61"/>
      <c r="K583" s="62">
        <f>H583*(1-Скидка_3M_EUR)</f>
        <v>76.39</v>
      </c>
      <c r="L583" s="62">
        <f>K583*J583</f>
        <v>0</v>
      </c>
      <c r="M583" s="62">
        <f>I583*(1-Скидка_3M_EUR)</f>
        <v>8020.95</v>
      </c>
      <c r="N583" s="62">
        <f t="shared" si="102"/>
        <v>0</v>
      </c>
    </row>
    <row r="584" spans="1:14" ht="11.25" customHeight="1">
      <c r="A584" s="211">
        <v>0</v>
      </c>
      <c r="B584" s="13" t="s">
        <v>646</v>
      </c>
      <c r="C584" s="212" t="s">
        <v>1391</v>
      </c>
      <c r="D584" s="139" t="s">
        <v>1392</v>
      </c>
      <c r="E584" s="140" t="s">
        <v>889</v>
      </c>
      <c r="F584" s="140">
        <v>1</v>
      </c>
      <c r="G584" s="140">
        <v>1</v>
      </c>
      <c r="H584" s="141">
        <v>528.86</v>
      </c>
      <c r="I584" s="5">
        <f>ROUND(H584*Курс_EUR,2)</f>
        <v>55530.3</v>
      </c>
      <c r="J584" s="61"/>
      <c r="K584" s="62">
        <f>H584*(1-Скидка_3M_EUR)</f>
        <v>528.86</v>
      </c>
      <c r="L584" s="62">
        <f>K584*J584</f>
        <v>0</v>
      </c>
      <c r="M584" s="62">
        <f>I584*(1-Скидка_3M_EUR)</f>
        <v>55530.3</v>
      </c>
      <c r="N584" s="62">
        <f t="shared" si="102"/>
        <v>0</v>
      </c>
    </row>
    <row r="585" spans="1:14" ht="11.25" customHeight="1" thickBot="1">
      <c r="A585" s="211">
        <v>0</v>
      </c>
      <c r="B585" s="13" t="s">
        <v>646</v>
      </c>
      <c r="C585" s="212" t="s">
        <v>1393</v>
      </c>
      <c r="D585" s="139" t="s">
        <v>1394</v>
      </c>
      <c r="E585" s="140" t="s">
        <v>889</v>
      </c>
      <c r="F585" s="140">
        <v>1</v>
      </c>
      <c r="G585" s="140">
        <v>1</v>
      </c>
      <c r="H585" s="141">
        <v>304.64</v>
      </c>
      <c r="I585" s="5">
        <f>ROUND(H585*Курс_EUR,2)</f>
        <v>31987.200000000001</v>
      </c>
      <c r="J585" s="61"/>
      <c r="K585" s="62">
        <f>H585*(1-Скидка_3M_EUR)</f>
        <v>304.64</v>
      </c>
      <c r="L585" s="62">
        <f>K585*J585</f>
        <v>0</v>
      </c>
      <c r="M585" s="62">
        <f>I585*(1-Скидка_3M_EUR)</f>
        <v>31987.200000000001</v>
      </c>
      <c r="N585" s="62">
        <f t="shared" ref="N585:N648" si="115">J585*M585</f>
        <v>0</v>
      </c>
    </row>
    <row r="586" spans="1:14" ht="11.25" customHeight="1" thickBot="1">
      <c r="A586" s="211"/>
      <c r="C586" s="387" t="s">
        <v>1395</v>
      </c>
      <c r="D586" s="387"/>
      <c r="E586" s="387"/>
      <c r="F586" s="387"/>
      <c r="G586" s="387"/>
      <c r="H586" s="388"/>
      <c r="I586" s="259"/>
      <c r="J586" s="61"/>
      <c r="K586" s="62"/>
      <c r="L586" s="62"/>
      <c r="M586" s="62"/>
      <c r="N586" s="62"/>
    </row>
    <row r="587" spans="1:14" ht="11.25" customHeight="1">
      <c r="A587" s="211">
        <v>0</v>
      </c>
      <c r="B587" s="13" t="s">
        <v>645</v>
      </c>
      <c r="C587" s="212" t="s">
        <v>1396</v>
      </c>
      <c r="D587" s="139" t="s">
        <v>1397</v>
      </c>
      <c r="E587" s="140" t="s">
        <v>1180</v>
      </c>
      <c r="F587" s="140">
        <v>12</v>
      </c>
      <c r="G587" s="140">
        <v>1</v>
      </c>
      <c r="H587" s="141">
        <v>22.98</v>
      </c>
      <c r="I587" s="5">
        <f>ROUND(H587*Курс_EUR,2)</f>
        <v>2412.9</v>
      </c>
      <c r="J587" s="61"/>
      <c r="K587" s="62">
        <f>H587*(1-Скидка_3M_EUR)</f>
        <v>22.98</v>
      </c>
      <c r="L587" s="62">
        <f>K587*J587</f>
        <v>0</v>
      </c>
      <c r="M587" s="62">
        <f>I587*(1-Скидка_3M_EUR)</f>
        <v>2412.9</v>
      </c>
      <c r="N587" s="62">
        <f t="shared" si="115"/>
        <v>0</v>
      </c>
    </row>
    <row r="588" spans="1:14" ht="11.25" customHeight="1">
      <c r="A588" s="211">
        <v>0</v>
      </c>
      <c r="B588" s="13" t="s">
        <v>645</v>
      </c>
      <c r="C588" s="212" t="s">
        <v>1398</v>
      </c>
      <c r="D588" s="139" t="s">
        <v>1397</v>
      </c>
      <c r="E588" s="140" t="s">
        <v>1399</v>
      </c>
      <c r="F588" s="140">
        <v>1</v>
      </c>
      <c r="G588" s="140">
        <v>6</v>
      </c>
      <c r="H588" s="141">
        <v>31.2</v>
      </c>
      <c r="I588" s="5">
        <f>ROUND(H588*Курс_EUR,2)</f>
        <v>3276</v>
      </c>
      <c r="J588" s="61"/>
      <c r="K588" s="62">
        <f>H588*(1-Скидка_3M_EUR)</f>
        <v>31.2</v>
      </c>
      <c r="L588" s="62">
        <f>K588*J588</f>
        <v>0</v>
      </c>
      <c r="M588" s="62">
        <f>I588*(1-Скидка_3M_EUR)</f>
        <v>3276</v>
      </c>
      <c r="N588" s="62">
        <f t="shared" si="115"/>
        <v>0</v>
      </c>
    </row>
    <row r="589" spans="1:14" ht="11.25" customHeight="1">
      <c r="A589" s="211">
        <v>0</v>
      </c>
      <c r="B589" s="13" t="s">
        <v>645</v>
      </c>
      <c r="C589" s="212" t="s">
        <v>1400</v>
      </c>
      <c r="D589" s="139" t="s">
        <v>1401</v>
      </c>
      <c r="E589" s="140" t="s">
        <v>1180</v>
      </c>
      <c r="F589" s="140">
        <v>12</v>
      </c>
      <c r="G589" s="140">
        <v>1</v>
      </c>
      <c r="H589" s="141">
        <v>18.684000000000001</v>
      </c>
      <c r="I589" s="5">
        <f>ROUND(H589*Курс_EUR,2)</f>
        <v>1961.82</v>
      </c>
      <c r="J589" s="61"/>
      <c r="K589" s="62">
        <f>H589*(1-Скидка_3M_EUR)</f>
        <v>18.684000000000001</v>
      </c>
      <c r="L589" s="62">
        <f>K589*J589</f>
        <v>0</v>
      </c>
      <c r="M589" s="62">
        <f>I589*(1-Скидка_3M_EUR)</f>
        <v>1961.82</v>
      </c>
      <c r="N589" s="62">
        <f t="shared" si="115"/>
        <v>0</v>
      </c>
    </row>
    <row r="590" spans="1:14" ht="11.25" customHeight="1">
      <c r="A590" s="211"/>
      <c r="C590" s="212"/>
      <c r="D590" s="139"/>
      <c r="E590" s="140"/>
      <c r="F590" s="140"/>
      <c r="G590" s="140"/>
      <c r="H590" s="141"/>
      <c r="I590" s="141"/>
      <c r="J590" s="61"/>
      <c r="K590" s="62"/>
      <c r="L590" s="62"/>
      <c r="M590" s="62"/>
      <c r="N590" s="62"/>
    </row>
    <row r="591" spans="1:14" ht="11.25" customHeight="1">
      <c r="A591" s="211">
        <v>0</v>
      </c>
      <c r="B591" s="13" t="s">
        <v>679</v>
      </c>
      <c r="C591" s="212" t="s">
        <v>1402</v>
      </c>
      <c r="D591" s="139" t="s">
        <v>1403</v>
      </c>
      <c r="E591" s="140" t="s">
        <v>889</v>
      </c>
      <c r="F591" s="140">
        <v>1</v>
      </c>
      <c r="G591" s="140">
        <v>10</v>
      </c>
      <c r="H591" s="141">
        <v>14.112</v>
      </c>
      <c r="I591" s="5">
        <f>ROUND(H591*Курс_EUR,2)</f>
        <v>1481.76</v>
      </c>
      <c r="J591" s="61"/>
      <c r="K591" s="62">
        <f>H591*(1-Скидка_3M_EUR)</f>
        <v>14.112</v>
      </c>
      <c r="L591" s="62">
        <f>K591*J591</f>
        <v>0</v>
      </c>
      <c r="M591" s="62">
        <f>I591*(1-Скидка_3M_EUR)</f>
        <v>1481.76</v>
      </c>
      <c r="N591" s="62">
        <f t="shared" si="115"/>
        <v>0</v>
      </c>
    </row>
    <row r="592" spans="1:14" ht="11.25" customHeight="1">
      <c r="A592" s="211">
        <v>0</v>
      </c>
      <c r="B592" s="13" t="s">
        <v>679</v>
      </c>
      <c r="C592" s="212" t="s">
        <v>1404</v>
      </c>
      <c r="D592" s="139" t="s">
        <v>1405</v>
      </c>
      <c r="E592" s="140" t="s">
        <v>1007</v>
      </c>
      <c r="F592" s="140">
        <v>1</v>
      </c>
      <c r="G592" s="140">
        <v>12</v>
      </c>
      <c r="H592" s="141">
        <v>25.51</v>
      </c>
      <c r="I592" s="5">
        <f>ROUND(H592*Курс_EUR,2)</f>
        <v>2678.55</v>
      </c>
      <c r="J592" s="61"/>
      <c r="K592" s="62">
        <f>H592*(1-Скидка_3M_EUR)</f>
        <v>25.51</v>
      </c>
      <c r="L592" s="62">
        <f>K592*J592</f>
        <v>0</v>
      </c>
      <c r="M592" s="62">
        <f>I592*(1-Скидка_3M_EUR)</f>
        <v>2678.55</v>
      </c>
      <c r="N592" s="62">
        <f t="shared" si="115"/>
        <v>0</v>
      </c>
    </row>
    <row r="593" spans="1:14" ht="11.25" customHeight="1">
      <c r="A593" s="211"/>
      <c r="C593" s="212"/>
      <c r="D593" s="139"/>
      <c r="E593" s="140"/>
      <c r="F593" s="140"/>
      <c r="G593" s="140"/>
      <c r="H593" s="141"/>
      <c r="I593" s="141"/>
      <c r="J593" s="61"/>
      <c r="K593" s="62"/>
      <c r="L593" s="62"/>
      <c r="M593" s="62"/>
      <c r="N593" s="62"/>
    </row>
    <row r="594" spans="1:14" ht="11.25" customHeight="1">
      <c r="A594" s="211">
        <v>0</v>
      </c>
      <c r="B594" s="13" t="s">
        <v>645</v>
      </c>
      <c r="C594" s="212" t="s">
        <v>465</v>
      </c>
      <c r="D594" s="139" t="s">
        <v>1406</v>
      </c>
      <c r="E594" s="140" t="s">
        <v>1007</v>
      </c>
      <c r="F594" s="140">
        <v>1</v>
      </c>
      <c r="G594" s="140">
        <v>6</v>
      </c>
      <c r="H594" s="141">
        <v>70.48</v>
      </c>
      <c r="I594" s="5">
        <f>ROUND(H594*Курс_EUR,2)</f>
        <v>7400.4</v>
      </c>
      <c r="J594" s="61"/>
      <c r="K594" s="62">
        <f>H594*(1-Скидка_3M_EUR)</f>
        <v>70.48</v>
      </c>
      <c r="L594" s="62">
        <f>K594*J594</f>
        <v>0</v>
      </c>
      <c r="M594" s="62">
        <f>I594*(1-Скидка_3M_EUR)</f>
        <v>7400.4</v>
      </c>
      <c r="N594" s="62">
        <f t="shared" si="115"/>
        <v>0</v>
      </c>
    </row>
    <row r="595" spans="1:14" ht="11.25" customHeight="1">
      <c r="A595" s="211">
        <v>0</v>
      </c>
      <c r="B595" s="13" t="s">
        <v>646</v>
      </c>
      <c r="C595" s="212" t="s">
        <v>467</v>
      </c>
      <c r="D595" s="139" t="s">
        <v>1407</v>
      </c>
      <c r="E595" s="140" t="s">
        <v>889</v>
      </c>
      <c r="F595" s="140">
        <v>1</v>
      </c>
      <c r="G595" s="140">
        <v>1</v>
      </c>
      <c r="H595" s="141">
        <v>604.98</v>
      </c>
      <c r="I595" s="5">
        <f>ROUND(H595*Курс_EUR,2)</f>
        <v>63522.9</v>
      </c>
      <c r="J595" s="61"/>
      <c r="K595" s="62">
        <f>H595*(1-Скидка_3M_EUR)</f>
        <v>604.98</v>
      </c>
      <c r="L595" s="62">
        <f>K595*J595</f>
        <v>0</v>
      </c>
      <c r="M595" s="62">
        <f>I595*(1-Скидка_3M_EUR)</f>
        <v>63522.9</v>
      </c>
      <c r="N595" s="62">
        <f t="shared" si="115"/>
        <v>0</v>
      </c>
    </row>
    <row r="596" spans="1:14" ht="11.25" customHeight="1" thickBot="1">
      <c r="A596" s="211">
        <v>0</v>
      </c>
      <c r="B596" s="13" t="s">
        <v>645</v>
      </c>
      <c r="C596" s="212" t="s">
        <v>1408</v>
      </c>
      <c r="D596" s="139" t="s">
        <v>1409</v>
      </c>
      <c r="E596" s="140" t="s">
        <v>889</v>
      </c>
      <c r="F596" s="140">
        <v>1</v>
      </c>
      <c r="G596" s="140">
        <v>36</v>
      </c>
      <c r="H596" s="141">
        <v>2.74</v>
      </c>
      <c r="I596" s="5">
        <f>ROUND(H596*Курс_EUR,2)</f>
        <v>287.7</v>
      </c>
      <c r="J596" s="61"/>
      <c r="K596" s="62">
        <f>H596*(1-Скидка_3M_EUR)</f>
        <v>2.74</v>
      </c>
      <c r="L596" s="62">
        <f>K596*J596</f>
        <v>0</v>
      </c>
      <c r="M596" s="62">
        <f>I596*(1-Скидка_3M_EUR)</f>
        <v>287.7</v>
      </c>
      <c r="N596" s="62">
        <f t="shared" si="115"/>
        <v>0</v>
      </c>
    </row>
    <row r="597" spans="1:14" ht="11.25" customHeight="1" thickBot="1">
      <c r="A597" s="211"/>
      <c r="C597" s="387" t="s">
        <v>1410</v>
      </c>
      <c r="D597" s="387"/>
      <c r="E597" s="387"/>
      <c r="F597" s="387"/>
      <c r="G597" s="387"/>
      <c r="H597" s="388"/>
      <c r="I597" s="259"/>
      <c r="J597" s="61"/>
      <c r="K597" s="62"/>
      <c r="L597" s="62"/>
      <c r="M597" s="62"/>
      <c r="N597" s="62"/>
    </row>
    <row r="598" spans="1:14" ht="11.25" customHeight="1">
      <c r="A598" s="211">
        <v>0</v>
      </c>
      <c r="B598" s="13" t="s">
        <v>645</v>
      </c>
      <c r="C598" s="212" t="s">
        <v>1411</v>
      </c>
      <c r="D598" s="139" t="s">
        <v>1412</v>
      </c>
      <c r="E598" s="140" t="s">
        <v>907</v>
      </c>
      <c r="F598" s="140">
        <v>1</v>
      </c>
      <c r="G598" s="140">
        <v>12</v>
      </c>
      <c r="H598" s="141">
        <v>15.247</v>
      </c>
      <c r="I598" s="5">
        <f t="shared" ref="I598:I612" si="116">ROUND(H598*Курс_EUR,2)</f>
        <v>1600.94</v>
      </c>
      <c r="J598" s="61"/>
      <c r="K598" s="62">
        <f t="shared" ref="K598:K611" si="117">H598*(1-Скидка_3M_EUR)</f>
        <v>15.247</v>
      </c>
      <c r="L598" s="62">
        <f t="shared" ref="L598:L612" si="118">K598*J598</f>
        <v>0</v>
      </c>
      <c r="M598" s="62">
        <f t="shared" ref="M598:M612" si="119">I598*(1-Скидка_3M_EUR)</f>
        <v>1600.94</v>
      </c>
      <c r="N598" s="62">
        <f t="shared" si="115"/>
        <v>0</v>
      </c>
    </row>
    <row r="599" spans="1:14" ht="11.25" customHeight="1">
      <c r="A599" s="211">
        <v>0</v>
      </c>
      <c r="B599" s="13" t="s">
        <v>645</v>
      </c>
      <c r="C599" s="212" t="s">
        <v>1413</v>
      </c>
      <c r="D599" s="139" t="s">
        <v>1414</v>
      </c>
      <c r="E599" s="140" t="s">
        <v>907</v>
      </c>
      <c r="F599" s="140">
        <v>1</v>
      </c>
      <c r="G599" s="140">
        <v>12</v>
      </c>
      <c r="H599" s="141">
        <v>16.056000000000001</v>
      </c>
      <c r="I599" s="5">
        <f t="shared" si="116"/>
        <v>1685.88</v>
      </c>
      <c r="J599" s="61"/>
      <c r="K599" s="62">
        <f t="shared" si="117"/>
        <v>16.056000000000001</v>
      </c>
      <c r="L599" s="62">
        <f t="shared" si="118"/>
        <v>0</v>
      </c>
      <c r="M599" s="62">
        <f t="shared" si="119"/>
        <v>1685.88</v>
      </c>
      <c r="N599" s="62">
        <f t="shared" si="115"/>
        <v>0</v>
      </c>
    </row>
    <row r="600" spans="1:14" ht="11.25" customHeight="1">
      <c r="A600" s="211">
        <v>0</v>
      </c>
      <c r="B600" s="13" t="s">
        <v>645</v>
      </c>
      <c r="C600" s="212" t="s">
        <v>1415</v>
      </c>
      <c r="D600" s="139" t="s">
        <v>1416</v>
      </c>
      <c r="E600" s="140" t="s">
        <v>907</v>
      </c>
      <c r="F600" s="140">
        <v>1</v>
      </c>
      <c r="G600" s="140">
        <v>12</v>
      </c>
      <c r="H600" s="141">
        <v>15.282999999999999</v>
      </c>
      <c r="I600" s="5">
        <f t="shared" si="116"/>
        <v>1604.72</v>
      </c>
      <c r="J600" s="61"/>
      <c r="K600" s="62">
        <f t="shared" si="117"/>
        <v>15.282999999999999</v>
      </c>
      <c r="L600" s="62">
        <f t="shared" si="118"/>
        <v>0</v>
      </c>
      <c r="M600" s="62">
        <f t="shared" si="119"/>
        <v>1604.72</v>
      </c>
      <c r="N600" s="62">
        <f t="shared" si="115"/>
        <v>0</v>
      </c>
    </row>
    <row r="601" spans="1:14" ht="11.25" customHeight="1">
      <c r="A601" s="211">
        <v>0</v>
      </c>
      <c r="B601" s="13" t="s">
        <v>645</v>
      </c>
      <c r="C601" s="212" t="s">
        <v>1417</v>
      </c>
      <c r="D601" s="139" t="s">
        <v>1418</v>
      </c>
      <c r="E601" s="140" t="s">
        <v>1180</v>
      </c>
      <c r="F601" s="140">
        <v>12</v>
      </c>
      <c r="G601" s="140">
        <v>1</v>
      </c>
      <c r="H601" s="141">
        <v>18.55</v>
      </c>
      <c r="I601" s="5">
        <f t="shared" si="116"/>
        <v>1947.75</v>
      </c>
      <c r="J601" s="61"/>
      <c r="K601" s="62">
        <f t="shared" si="117"/>
        <v>18.55</v>
      </c>
      <c r="L601" s="62">
        <f t="shared" si="118"/>
        <v>0</v>
      </c>
      <c r="M601" s="62">
        <f t="shared" si="119"/>
        <v>1947.75</v>
      </c>
      <c r="N601" s="62">
        <f t="shared" si="115"/>
        <v>0</v>
      </c>
    </row>
    <row r="602" spans="1:14" ht="11.25" customHeight="1">
      <c r="A602" s="211">
        <v>0</v>
      </c>
      <c r="B602" s="13" t="s">
        <v>645</v>
      </c>
      <c r="C602" s="212" t="s">
        <v>1419</v>
      </c>
      <c r="D602" s="139" t="s">
        <v>1420</v>
      </c>
      <c r="E602" s="140" t="s">
        <v>1180</v>
      </c>
      <c r="F602" s="140">
        <v>12</v>
      </c>
      <c r="G602" s="140">
        <v>1</v>
      </c>
      <c r="H602" s="141">
        <v>16.100000000000001</v>
      </c>
      <c r="I602" s="5">
        <f t="shared" si="116"/>
        <v>1690.5</v>
      </c>
      <c r="J602" s="61"/>
      <c r="K602" s="62">
        <f t="shared" si="117"/>
        <v>16.100000000000001</v>
      </c>
      <c r="L602" s="62">
        <f t="shared" si="118"/>
        <v>0</v>
      </c>
      <c r="M602" s="62">
        <f t="shared" si="119"/>
        <v>1690.5</v>
      </c>
      <c r="N602" s="62">
        <f t="shared" si="115"/>
        <v>0</v>
      </c>
    </row>
    <row r="603" spans="1:14" ht="11.25" customHeight="1">
      <c r="A603" s="211">
        <v>0</v>
      </c>
      <c r="B603" s="13" t="s">
        <v>645</v>
      </c>
      <c r="C603" s="212" t="s">
        <v>1421</v>
      </c>
      <c r="D603" s="139" t="s">
        <v>1422</v>
      </c>
      <c r="E603" s="140" t="s">
        <v>907</v>
      </c>
      <c r="F603" s="140">
        <v>1</v>
      </c>
      <c r="G603" s="140">
        <v>12</v>
      </c>
      <c r="H603" s="141">
        <v>37.32</v>
      </c>
      <c r="I603" s="5">
        <f t="shared" si="116"/>
        <v>3918.6</v>
      </c>
      <c r="J603" s="61"/>
      <c r="K603" s="62">
        <f t="shared" si="117"/>
        <v>37.32</v>
      </c>
      <c r="L603" s="62">
        <f t="shared" si="118"/>
        <v>0</v>
      </c>
      <c r="M603" s="62">
        <f t="shared" si="119"/>
        <v>3918.6</v>
      </c>
      <c r="N603" s="62">
        <f t="shared" si="115"/>
        <v>0</v>
      </c>
    </row>
    <row r="604" spans="1:14" ht="11.25" customHeight="1">
      <c r="A604" s="211">
        <v>0</v>
      </c>
      <c r="B604" s="13" t="s">
        <v>645</v>
      </c>
      <c r="C604" s="212" t="s">
        <v>1423</v>
      </c>
      <c r="D604" s="139" t="s">
        <v>1424</v>
      </c>
      <c r="E604" s="140" t="s">
        <v>1180</v>
      </c>
      <c r="F604" s="140">
        <v>6</v>
      </c>
      <c r="G604" s="140">
        <v>1</v>
      </c>
      <c r="H604" s="141">
        <v>16.13</v>
      </c>
      <c r="I604" s="5">
        <f t="shared" si="116"/>
        <v>1693.65</v>
      </c>
      <c r="J604" s="61"/>
      <c r="K604" s="62">
        <f t="shared" si="117"/>
        <v>16.13</v>
      </c>
      <c r="L604" s="62">
        <f t="shared" si="118"/>
        <v>0</v>
      </c>
      <c r="M604" s="62">
        <f t="shared" si="119"/>
        <v>1693.65</v>
      </c>
      <c r="N604" s="62">
        <f t="shared" si="115"/>
        <v>0</v>
      </c>
    </row>
    <row r="605" spans="1:14" ht="11.25" customHeight="1">
      <c r="A605" s="211">
        <v>0</v>
      </c>
      <c r="B605" s="13" t="s">
        <v>645</v>
      </c>
      <c r="C605" s="212" t="s">
        <v>1425</v>
      </c>
      <c r="D605" s="139" t="s">
        <v>1426</v>
      </c>
      <c r="E605" s="140" t="s">
        <v>1180</v>
      </c>
      <c r="F605" s="140">
        <v>6</v>
      </c>
      <c r="G605" s="140">
        <v>1</v>
      </c>
      <c r="H605" s="141">
        <v>17.02</v>
      </c>
      <c r="I605" s="5">
        <f t="shared" si="116"/>
        <v>1787.1</v>
      </c>
      <c r="J605" s="61"/>
      <c r="K605" s="62">
        <f t="shared" si="117"/>
        <v>17.02</v>
      </c>
      <c r="L605" s="62">
        <f t="shared" si="118"/>
        <v>0</v>
      </c>
      <c r="M605" s="62">
        <f t="shared" si="119"/>
        <v>1787.1</v>
      </c>
      <c r="N605" s="62">
        <f t="shared" si="115"/>
        <v>0</v>
      </c>
    </row>
    <row r="606" spans="1:14" ht="11.25" customHeight="1">
      <c r="A606" s="211">
        <v>0</v>
      </c>
      <c r="B606" s="13" t="s">
        <v>645</v>
      </c>
      <c r="C606" s="212" t="s">
        <v>1427</v>
      </c>
      <c r="D606" s="139" t="s">
        <v>1428</v>
      </c>
      <c r="E606" s="140" t="s">
        <v>907</v>
      </c>
      <c r="F606" s="140">
        <v>1</v>
      </c>
      <c r="G606" s="140">
        <v>12</v>
      </c>
      <c r="H606" s="141">
        <v>10.278</v>
      </c>
      <c r="I606" s="5">
        <f t="shared" si="116"/>
        <v>1079.19</v>
      </c>
      <c r="J606" s="61"/>
      <c r="K606" s="62">
        <f t="shared" si="117"/>
        <v>10.278</v>
      </c>
      <c r="L606" s="62">
        <f t="shared" si="118"/>
        <v>0</v>
      </c>
      <c r="M606" s="62">
        <f t="shared" si="119"/>
        <v>1079.19</v>
      </c>
      <c r="N606" s="62">
        <f t="shared" si="115"/>
        <v>0</v>
      </c>
    </row>
    <row r="607" spans="1:14" ht="11.25" customHeight="1">
      <c r="A607" s="211">
        <v>0</v>
      </c>
      <c r="B607" s="13" t="s">
        <v>645</v>
      </c>
      <c r="C607" s="212" t="s">
        <v>1429</v>
      </c>
      <c r="D607" s="139" t="s">
        <v>1430</v>
      </c>
      <c r="E607" s="140" t="s">
        <v>907</v>
      </c>
      <c r="F607" s="140">
        <v>1</v>
      </c>
      <c r="G607" s="140">
        <v>12</v>
      </c>
      <c r="H607" s="141">
        <v>21.6</v>
      </c>
      <c r="I607" s="5">
        <f t="shared" si="116"/>
        <v>2268</v>
      </c>
      <c r="J607" s="61"/>
      <c r="K607" s="62">
        <f t="shared" si="117"/>
        <v>21.6</v>
      </c>
      <c r="L607" s="62">
        <f t="shared" si="118"/>
        <v>0</v>
      </c>
      <c r="M607" s="62">
        <f t="shared" si="119"/>
        <v>2268</v>
      </c>
      <c r="N607" s="62">
        <f t="shared" si="115"/>
        <v>0</v>
      </c>
    </row>
    <row r="608" spans="1:14" ht="11.25" customHeight="1">
      <c r="A608" s="211">
        <v>0</v>
      </c>
      <c r="B608" s="13" t="s">
        <v>645</v>
      </c>
      <c r="C608" s="212" t="s">
        <v>1431</v>
      </c>
      <c r="D608" s="139" t="s">
        <v>1432</v>
      </c>
      <c r="E608" s="140" t="s">
        <v>907</v>
      </c>
      <c r="F608" s="140">
        <v>1</v>
      </c>
      <c r="G608" s="140">
        <v>12</v>
      </c>
      <c r="H608" s="141">
        <v>19.64</v>
      </c>
      <c r="I608" s="5">
        <f t="shared" si="116"/>
        <v>2062.1999999999998</v>
      </c>
      <c r="J608" s="61"/>
      <c r="K608" s="62">
        <f t="shared" si="117"/>
        <v>19.64</v>
      </c>
      <c r="L608" s="62">
        <f t="shared" si="118"/>
        <v>0</v>
      </c>
      <c r="M608" s="62">
        <f t="shared" si="119"/>
        <v>2062.1999999999998</v>
      </c>
      <c r="N608" s="62">
        <f t="shared" si="115"/>
        <v>0</v>
      </c>
    </row>
    <row r="609" spans="1:14" ht="11.25" customHeight="1">
      <c r="A609" s="211">
        <v>0</v>
      </c>
      <c r="B609" s="13" t="s">
        <v>645</v>
      </c>
      <c r="C609" s="212" t="s">
        <v>1433</v>
      </c>
      <c r="D609" s="139" t="s">
        <v>1434</v>
      </c>
      <c r="E609" s="140" t="s">
        <v>907</v>
      </c>
      <c r="F609" s="140">
        <v>12</v>
      </c>
      <c r="G609" s="140">
        <v>1</v>
      </c>
      <c r="H609" s="141">
        <v>15.516</v>
      </c>
      <c r="I609" s="5">
        <f t="shared" si="116"/>
        <v>1629.18</v>
      </c>
      <c r="J609" s="61"/>
      <c r="K609" s="62">
        <f t="shared" si="117"/>
        <v>15.516</v>
      </c>
      <c r="L609" s="62">
        <f t="shared" si="118"/>
        <v>0</v>
      </c>
      <c r="M609" s="62">
        <f t="shared" si="119"/>
        <v>1629.18</v>
      </c>
      <c r="N609" s="62">
        <f t="shared" si="115"/>
        <v>0</v>
      </c>
    </row>
    <row r="610" spans="1:14" ht="11.25" customHeight="1">
      <c r="A610" s="211">
        <v>0</v>
      </c>
      <c r="B610" s="13" t="s">
        <v>645</v>
      </c>
      <c r="C610" s="212" t="s">
        <v>1435</v>
      </c>
      <c r="D610" s="139" t="s">
        <v>1436</v>
      </c>
      <c r="E610" s="140" t="s">
        <v>1180</v>
      </c>
      <c r="F610" s="140">
        <v>12</v>
      </c>
      <c r="G610" s="140">
        <v>1</v>
      </c>
      <c r="H610" s="141">
        <v>14.82</v>
      </c>
      <c r="I610" s="5">
        <f t="shared" si="116"/>
        <v>1556.1</v>
      </c>
      <c r="J610" s="61"/>
      <c r="K610" s="62">
        <f t="shared" si="117"/>
        <v>14.82</v>
      </c>
      <c r="L610" s="62">
        <f t="shared" si="118"/>
        <v>0</v>
      </c>
      <c r="M610" s="62">
        <f t="shared" si="119"/>
        <v>1556.1</v>
      </c>
      <c r="N610" s="62">
        <f t="shared" si="115"/>
        <v>0</v>
      </c>
    </row>
    <row r="611" spans="1:14" ht="11.25" customHeight="1">
      <c r="A611" s="211">
        <v>0</v>
      </c>
      <c r="B611" s="13" t="s">
        <v>645</v>
      </c>
      <c r="C611" s="212" t="s">
        <v>1437</v>
      </c>
      <c r="D611" s="139" t="s">
        <v>1438</v>
      </c>
      <c r="E611" s="140" t="s">
        <v>1180</v>
      </c>
      <c r="F611" s="140">
        <v>1</v>
      </c>
      <c r="G611" s="140">
        <v>6</v>
      </c>
      <c r="H611" s="141">
        <v>19.079999999999998</v>
      </c>
      <c r="I611" s="5">
        <f t="shared" si="116"/>
        <v>2003.4</v>
      </c>
      <c r="J611" s="61"/>
      <c r="K611" s="62">
        <f t="shared" si="117"/>
        <v>19.079999999999998</v>
      </c>
      <c r="L611" s="62">
        <f t="shared" si="118"/>
        <v>0</v>
      </c>
      <c r="M611" s="62">
        <f t="shared" si="119"/>
        <v>2003.4</v>
      </c>
      <c r="N611" s="62">
        <f t="shared" si="115"/>
        <v>0</v>
      </c>
    </row>
    <row r="612" spans="1:14" ht="11.25" customHeight="1" thickBot="1">
      <c r="A612" s="211">
        <v>0</v>
      </c>
      <c r="B612" s="13" t="s">
        <v>2603</v>
      </c>
      <c r="C612" s="212" t="s">
        <v>1610</v>
      </c>
      <c r="D612" s="139" t="s">
        <v>1611</v>
      </c>
      <c r="E612" s="140" t="s">
        <v>894</v>
      </c>
      <c r="F612" s="140">
        <v>1</v>
      </c>
      <c r="G612" s="140">
        <v>6</v>
      </c>
      <c r="H612" s="141">
        <v>24.94</v>
      </c>
      <c r="I612" s="5">
        <f t="shared" si="116"/>
        <v>2618.6999999999998</v>
      </c>
      <c r="J612" s="61"/>
      <c r="K612" s="62">
        <f>H612*(1-Скидка_3M_EUR)</f>
        <v>24.94</v>
      </c>
      <c r="L612" s="62">
        <f t="shared" si="118"/>
        <v>0</v>
      </c>
      <c r="M612" s="62">
        <f t="shared" si="119"/>
        <v>2618.6999999999998</v>
      </c>
      <c r="N612" s="62">
        <f t="shared" si="115"/>
        <v>0</v>
      </c>
    </row>
    <row r="613" spans="1:14" ht="11.25" customHeight="1" thickBot="1">
      <c r="A613" s="211"/>
      <c r="C613" s="387" t="s">
        <v>687</v>
      </c>
      <c r="D613" s="387"/>
      <c r="E613" s="387"/>
      <c r="F613" s="387"/>
      <c r="G613" s="387"/>
      <c r="H613" s="388"/>
      <c r="I613" s="259"/>
      <c r="J613" s="61"/>
      <c r="K613" s="62"/>
      <c r="L613" s="62"/>
      <c r="M613" s="62"/>
      <c r="N613" s="62"/>
    </row>
    <row r="614" spans="1:14" ht="11.25" customHeight="1">
      <c r="A614" s="211">
        <v>0</v>
      </c>
      <c r="B614" s="13" t="s">
        <v>646</v>
      </c>
      <c r="C614" s="214" t="s">
        <v>1439</v>
      </c>
      <c r="D614" s="145" t="s">
        <v>1440</v>
      </c>
      <c r="E614" s="146" t="s">
        <v>889</v>
      </c>
      <c r="F614" s="146">
        <v>1</v>
      </c>
      <c r="G614" s="146">
        <v>1</v>
      </c>
      <c r="H614" s="147">
        <v>110.5</v>
      </c>
      <c r="I614" s="5">
        <f>ROUND(H614*Курс_EUR,2)</f>
        <v>11602.5</v>
      </c>
      <c r="J614" s="61"/>
      <c r="K614" s="62">
        <f>H614*(1-Скидка_3M_EUR)</f>
        <v>110.5</v>
      </c>
      <c r="L614" s="62">
        <f>K614*J614</f>
        <v>0</v>
      </c>
      <c r="M614" s="62">
        <f>I614*(1-Скидка_3M_EUR)</f>
        <v>11602.5</v>
      </c>
      <c r="N614" s="62">
        <f t="shared" si="115"/>
        <v>0</v>
      </c>
    </row>
    <row r="615" spans="1:14" ht="11.25" customHeight="1">
      <c r="A615" s="211">
        <v>0</v>
      </c>
      <c r="B615" s="13" t="s">
        <v>646</v>
      </c>
      <c r="C615" s="212" t="s">
        <v>1441</v>
      </c>
      <c r="D615" s="139" t="s">
        <v>1442</v>
      </c>
      <c r="E615" s="140" t="s">
        <v>889</v>
      </c>
      <c r="F615" s="140">
        <v>1</v>
      </c>
      <c r="G615" s="140">
        <v>1</v>
      </c>
      <c r="H615" s="141">
        <v>160.93</v>
      </c>
      <c r="I615" s="5">
        <f>ROUND(H615*Курс_EUR,2)</f>
        <v>16897.650000000001</v>
      </c>
      <c r="J615" s="61"/>
      <c r="K615" s="62">
        <f>H615*(1-Скидка_3M_EUR)</f>
        <v>160.93</v>
      </c>
      <c r="L615" s="62">
        <f>K615*J615</f>
        <v>0</v>
      </c>
      <c r="M615" s="62">
        <f>I615*(1-Скидка_3M_EUR)</f>
        <v>16897.650000000001</v>
      </c>
      <c r="N615" s="62">
        <f t="shared" si="115"/>
        <v>0</v>
      </c>
    </row>
    <row r="616" spans="1:14" ht="11.25" customHeight="1" thickBot="1">
      <c r="A616" s="211">
        <v>0</v>
      </c>
      <c r="B616" s="13" t="s">
        <v>646</v>
      </c>
      <c r="C616" s="212" t="s">
        <v>1443</v>
      </c>
      <c r="D616" s="139" t="s">
        <v>1444</v>
      </c>
      <c r="E616" s="140" t="s">
        <v>889</v>
      </c>
      <c r="F616" s="140">
        <v>1</v>
      </c>
      <c r="G616" s="140">
        <v>1</v>
      </c>
      <c r="H616" s="141">
        <v>293.75</v>
      </c>
      <c r="I616" s="5">
        <f>ROUND(H616*Курс_EUR,2)</f>
        <v>30843.75</v>
      </c>
      <c r="J616" s="61"/>
      <c r="K616" s="62">
        <f>H616*(1-Скидка_3M_EUR)</f>
        <v>293.75</v>
      </c>
      <c r="L616" s="62">
        <f>K616*J616</f>
        <v>0</v>
      </c>
      <c r="M616" s="62">
        <f>I616*(1-Скидка_3M_EUR)</f>
        <v>30843.75</v>
      </c>
      <c r="N616" s="62">
        <f t="shared" si="115"/>
        <v>0</v>
      </c>
    </row>
    <row r="617" spans="1:14" ht="11.25" customHeight="1" thickBot="1">
      <c r="A617" s="211"/>
      <c r="C617" s="387" t="s">
        <v>688</v>
      </c>
      <c r="D617" s="387"/>
      <c r="E617" s="387"/>
      <c r="F617" s="387"/>
      <c r="G617" s="387"/>
      <c r="H617" s="388"/>
      <c r="I617" s="259"/>
      <c r="J617" s="61"/>
      <c r="K617" s="62"/>
      <c r="L617" s="62"/>
      <c r="M617" s="62"/>
      <c r="N617" s="62"/>
    </row>
    <row r="618" spans="1:14" ht="11.25" customHeight="1">
      <c r="A618" s="211">
        <v>0</v>
      </c>
      <c r="B618" s="13" t="s">
        <v>645</v>
      </c>
      <c r="C618" s="212" t="s">
        <v>1446</v>
      </c>
      <c r="D618" s="139" t="s">
        <v>1447</v>
      </c>
      <c r="E618" s="140" t="s">
        <v>1180</v>
      </c>
      <c r="F618" s="140">
        <v>1</v>
      </c>
      <c r="G618" s="140">
        <v>12</v>
      </c>
      <c r="H618" s="141">
        <v>6.04</v>
      </c>
      <c r="I618" s="5">
        <f>ROUND(H618*Курс_EUR,2)</f>
        <v>634.20000000000005</v>
      </c>
      <c r="J618" s="61"/>
      <c r="K618" s="62">
        <f>H618*(1-Скидка_3M_EUR)</f>
        <v>6.04</v>
      </c>
      <c r="L618" s="62">
        <f>K618*J618</f>
        <v>0</v>
      </c>
      <c r="M618" s="62">
        <f>I618*(1-Скидка_3M_EUR)</f>
        <v>634.20000000000005</v>
      </c>
      <c r="N618" s="62">
        <f t="shared" si="115"/>
        <v>0</v>
      </c>
    </row>
    <row r="619" spans="1:14" ht="11.25" customHeight="1" thickBot="1">
      <c r="A619" s="211">
        <v>0</v>
      </c>
      <c r="B619" s="13" t="s">
        <v>645</v>
      </c>
      <c r="C619" s="212" t="s">
        <v>1452</v>
      </c>
      <c r="D619" s="139" t="s">
        <v>1453</v>
      </c>
      <c r="E619" s="140" t="s">
        <v>1451</v>
      </c>
      <c r="F619" s="140">
        <v>1</v>
      </c>
      <c r="G619" s="140">
        <v>24</v>
      </c>
      <c r="H619" s="141">
        <v>7.16</v>
      </c>
      <c r="I619" s="5">
        <f>ROUND(H619*Курс_EUR,2)</f>
        <v>751.8</v>
      </c>
      <c r="J619" s="61"/>
      <c r="K619" s="62">
        <f>H619*(1-Скидка_3M_EUR)</f>
        <v>7.16</v>
      </c>
      <c r="L619" s="62">
        <f>K619*J619</f>
        <v>0</v>
      </c>
      <c r="M619" s="62">
        <f>I619*(1-Скидка_3M_EUR)</f>
        <v>751.8</v>
      </c>
      <c r="N619" s="62">
        <f t="shared" si="115"/>
        <v>0</v>
      </c>
    </row>
    <row r="620" spans="1:14" ht="11.25" customHeight="1" thickBot="1">
      <c r="A620" s="211"/>
      <c r="C620" s="387" t="s">
        <v>1454</v>
      </c>
      <c r="D620" s="387"/>
      <c r="E620" s="387"/>
      <c r="F620" s="387"/>
      <c r="G620" s="387"/>
      <c r="H620" s="388"/>
      <c r="I620" s="259"/>
      <c r="J620" s="61"/>
      <c r="K620" s="62"/>
      <c r="L620" s="62"/>
      <c r="M620" s="62"/>
      <c r="N620" s="62"/>
    </row>
    <row r="621" spans="1:14" ht="11.25" customHeight="1" thickBot="1">
      <c r="A621" s="211"/>
      <c r="C621" s="387" t="s">
        <v>1455</v>
      </c>
      <c r="D621" s="387"/>
      <c r="E621" s="387"/>
      <c r="F621" s="387"/>
      <c r="G621" s="387"/>
      <c r="H621" s="388"/>
      <c r="I621" s="259"/>
      <c r="J621" s="61"/>
      <c r="K621" s="62"/>
      <c r="L621" s="62"/>
      <c r="M621" s="62"/>
      <c r="N621" s="62"/>
    </row>
    <row r="622" spans="1:14" ht="11.25" customHeight="1">
      <c r="A622" s="211">
        <v>0</v>
      </c>
      <c r="B622" s="13" t="s">
        <v>645</v>
      </c>
      <c r="C622" s="212" t="s">
        <v>1456</v>
      </c>
      <c r="D622" s="139" t="s">
        <v>1457</v>
      </c>
      <c r="E622" s="140" t="s">
        <v>1002</v>
      </c>
      <c r="F622" s="140">
        <v>1</v>
      </c>
      <c r="G622" s="140">
        <v>1</v>
      </c>
      <c r="H622" s="141">
        <v>113.6</v>
      </c>
      <c r="I622" s="5">
        <f t="shared" ref="I622:I629" si="120">ROUND(H622*Курс_EUR,2)</f>
        <v>11928</v>
      </c>
      <c r="J622" s="61"/>
      <c r="K622" s="62">
        <f t="shared" ref="K622:K629" si="121">H622*(1-Скидка_3M_EUR)</f>
        <v>113.6</v>
      </c>
      <c r="L622" s="62">
        <f t="shared" ref="L622:L629" si="122">K622*J622</f>
        <v>0</v>
      </c>
      <c r="M622" s="62">
        <f t="shared" ref="M622:M629" si="123">I622*(1-Скидка_3M_EUR)</f>
        <v>11928</v>
      </c>
      <c r="N622" s="62">
        <f t="shared" si="115"/>
        <v>0</v>
      </c>
    </row>
    <row r="623" spans="1:14" ht="11.25" customHeight="1">
      <c r="A623" s="211">
        <v>0</v>
      </c>
      <c r="B623" s="13" t="s">
        <v>645</v>
      </c>
      <c r="C623" s="212">
        <v>16026</v>
      </c>
      <c r="D623" s="139" t="s">
        <v>1458</v>
      </c>
      <c r="E623" s="140" t="s">
        <v>1002</v>
      </c>
      <c r="F623" s="140">
        <v>1</v>
      </c>
      <c r="G623" s="140">
        <v>1</v>
      </c>
      <c r="H623" s="141">
        <v>113.6</v>
      </c>
      <c r="I623" s="5">
        <f t="shared" si="120"/>
        <v>11928</v>
      </c>
      <c r="J623" s="61"/>
      <c r="K623" s="62">
        <f t="shared" si="121"/>
        <v>113.6</v>
      </c>
      <c r="L623" s="62">
        <f t="shared" si="122"/>
        <v>0</v>
      </c>
      <c r="M623" s="62">
        <f t="shared" si="123"/>
        <v>11928</v>
      </c>
      <c r="N623" s="62">
        <f t="shared" si="115"/>
        <v>0</v>
      </c>
    </row>
    <row r="624" spans="1:14" ht="11.25" customHeight="1">
      <c r="A624" s="211">
        <v>0</v>
      </c>
      <c r="B624" s="13" t="s">
        <v>645</v>
      </c>
      <c r="C624" s="212">
        <v>16024</v>
      </c>
      <c r="D624" s="139" t="s">
        <v>1459</v>
      </c>
      <c r="E624" s="140" t="s">
        <v>1002</v>
      </c>
      <c r="F624" s="140">
        <v>1</v>
      </c>
      <c r="G624" s="140">
        <v>1</v>
      </c>
      <c r="H624" s="141">
        <v>62.18</v>
      </c>
      <c r="I624" s="5">
        <f t="shared" si="120"/>
        <v>6528.9</v>
      </c>
      <c r="J624" s="61"/>
      <c r="K624" s="62">
        <f t="shared" si="121"/>
        <v>62.18</v>
      </c>
      <c r="L624" s="62">
        <f t="shared" si="122"/>
        <v>0</v>
      </c>
      <c r="M624" s="62">
        <f t="shared" si="123"/>
        <v>6528.9</v>
      </c>
      <c r="N624" s="62">
        <f t="shared" si="115"/>
        <v>0</v>
      </c>
    </row>
    <row r="625" spans="1:14" ht="11.25" customHeight="1">
      <c r="A625" s="211">
        <v>0</v>
      </c>
      <c r="B625" s="13" t="s">
        <v>645</v>
      </c>
      <c r="C625" s="212" t="s">
        <v>1460</v>
      </c>
      <c r="D625" s="139" t="s">
        <v>1461</v>
      </c>
      <c r="E625" s="140" t="s">
        <v>1002</v>
      </c>
      <c r="F625" s="140">
        <v>2</v>
      </c>
      <c r="G625" s="140">
        <v>4</v>
      </c>
      <c r="H625" s="141">
        <v>25.114999999999998</v>
      </c>
      <c r="I625" s="5">
        <f t="shared" si="120"/>
        <v>2637.08</v>
      </c>
      <c r="J625" s="61"/>
      <c r="K625" s="62">
        <f t="shared" si="121"/>
        <v>25.114999999999998</v>
      </c>
      <c r="L625" s="62">
        <f t="shared" si="122"/>
        <v>0</v>
      </c>
      <c r="M625" s="62">
        <f t="shared" si="123"/>
        <v>2637.08</v>
      </c>
      <c r="N625" s="62">
        <f t="shared" si="115"/>
        <v>0</v>
      </c>
    </row>
    <row r="626" spans="1:14" ht="11.25" customHeight="1">
      <c r="A626" s="211">
        <v>0</v>
      </c>
      <c r="B626" s="13" t="s">
        <v>645</v>
      </c>
      <c r="C626" s="212" t="s">
        <v>1462</v>
      </c>
      <c r="D626" s="139" t="s">
        <v>1463</v>
      </c>
      <c r="E626" s="140" t="s">
        <v>1002</v>
      </c>
      <c r="F626" s="140">
        <v>1</v>
      </c>
      <c r="G626" s="140">
        <v>1</v>
      </c>
      <c r="H626" s="141">
        <v>134.72399999999999</v>
      </c>
      <c r="I626" s="5">
        <f t="shared" si="120"/>
        <v>14146.02</v>
      </c>
      <c r="J626" s="61"/>
      <c r="K626" s="62">
        <f t="shared" si="121"/>
        <v>134.72399999999999</v>
      </c>
      <c r="L626" s="62">
        <f t="shared" si="122"/>
        <v>0</v>
      </c>
      <c r="M626" s="62">
        <f t="shared" si="123"/>
        <v>14146.02</v>
      </c>
      <c r="N626" s="62">
        <f t="shared" si="115"/>
        <v>0</v>
      </c>
    </row>
    <row r="627" spans="1:14" ht="11.25" customHeight="1">
      <c r="A627" s="211">
        <v>0</v>
      </c>
      <c r="B627" s="13" t="s">
        <v>645</v>
      </c>
      <c r="C627" s="212">
        <v>16023</v>
      </c>
      <c r="D627" s="139" t="s">
        <v>1464</v>
      </c>
      <c r="E627" s="140" t="s">
        <v>1002</v>
      </c>
      <c r="F627" s="140">
        <v>1</v>
      </c>
      <c r="G627" s="140">
        <v>4</v>
      </c>
      <c r="H627" s="141">
        <v>19.14</v>
      </c>
      <c r="I627" s="5">
        <f t="shared" si="120"/>
        <v>2009.7</v>
      </c>
      <c r="J627" s="61"/>
      <c r="K627" s="62">
        <f t="shared" si="121"/>
        <v>19.14</v>
      </c>
      <c r="L627" s="62">
        <f t="shared" si="122"/>
        <v>0</v>
      </c>
      <c r="M627" s="62">
        <f t="shared" si="123"/>
        <v>2009.7</v>
      </c>
      <c r="N627" s="62">
        <f t="shared" si="115"/>
        <v>0</v>
      </c>
    </row>
    <row r="628" spans="1:14" ht="11.25" customHeight="1">
      <c r="A628" s="211">
        <v>0</v>
      </c>
      <c r="B628" s="13" t="s">
        <v>645</v>
      </c>
      <c r="C628" s="212" t="s">
        <v>1465</v>
      </c>
      <c r="D628" s="139" t="s">
        <v>1466</v>
      </c>
      <c r="E628" s="140" t="s">
        <v>1002</v>
      </c>
      <c r="F628" s="140">
        <v>1</v>
      </c>
      <c r="G628" s="140">
        <v>1</v>
      </c>
      <c r="H628" s="141">
        <v>91.1</v>
      </c>
      <c r="I628" s="5">
        <f t="shared" si="120"/>
        <v>9565.5</v>
      </c>
      <c r="J628" s="61"/>
      <c r="K628" s="62">
        <f t="shared" si="121"/>
        <v>91.1</v>
      </c>
      <c r="L628" s="62">
        <f t="shared" si="122"/>
        <v>0</v>
      </c>
      <c r="M628" s="62">
        <f t="shared" si="123"/>
        <v>9565.5</v>
      </c>
      <c r="N628" s="62">
        <f t="shared" si="115"/>
        <v>0</v>
      </c>
    </row>
    <row r="629" spans="1:14" ht="11.25" customHeight="1" thickBot="1">
      <c r="A629" s="211">
        <v>0</v>
      </c>
      <c r="B629" s="13" t="s">
        <v>645</v>
      </c>
      <c r="C629" s="212" t="s">
        <v>1467</v>
      </c>
      <c r="D629" s="139" t="s">
        <v>1468</v>
      </c>
      <c r="E629" s="140" t="s">
        <v>1002</v>
      </c>
      <c r="F629" s="140">
        <v>8</v>
      </c>
      <c r="G629" s="140">
        <v>1</v>
      </c>
      <c r="H629" s="141">
        <v>21.26</v>
      </c>
      <c r="I629" s="5">
        <f t="shared" si="120"/>
        <v>2232.3000000000002</v>
      </c>
      <c r="J629" s="61"/>
      <c r="K629" s="62">
        <f t="shared" si="121"/>
        <v>21.26</v>
      </c>
      <c r="L629" s="62">
        <f t="shared" si="122"/>
        <v>0</v>
      </c>
      <c r="M629" s="62">
        <f t="shared" si="123"/>
        <v>2232.3000000000002</v>
      </c>
      <c r="N629" s="62">
        <f t="shared" si="115"/>
        <v>0</v>
      </c>
    </row>
    <row r="630" spans="1:14" ht="11.25" customHeight="1" thickBot="1">
      <c r="A630" s="211"/>
      <c r="C630" s="387" t="s">
        <v>689</v>
      </c>
      <c r="D630" s="387"/>
      <c r="E630" s="387"/>
      <c r="F630" s="387"/>
      <c r="G630" s="387"/>
      <c r="H630" s="388"/>
      <c r="I630" s="259"/>
      <c r="J630" s="61"/>
      <c r="K630" s="62"/>
      <c r="L630" s="62"/>
      <c r="M630" s="62"/>
      <c r="N630" s="62"/>
    </row>
    <row r="631" spans="1:14" ht="11.25" customHeight="1">
      <c r="A631" s="211">
        <v>0</v>
      </c>
      <c r="B631" s="13" t="s">
        <v>645</v>
      </c>
      <c r="C631" s="214">
        <v>50402</v>
      </c>
      <c r="D631" s="145" t="s">
        <v>1469</v>
      </c>
      <c r="E631" s="146" t="s">
        <v>889</v>
      </c>
      <c r="F631" s="146">
        <v>90</v>
      </c>
      <c r="G631" s="146">
        <v>1</v>
      </c>
      <c r="H631" s="147">
        <v>0.39600000000000002</v>
      </c>
      <c r="I631" s="5">
        <f t="shared" ref="I631:I638" si="124">ROUND(H631*Курс_EUR,2)</f>
        <v>41.58</v>
      </c>
      <c r="J631" s="61"/>
      <c r="K631" s="62">
        <f t="shared" ref="K631:K638" si="125">H631*(1-Скидка_3M_EUR)</f>
        <v>0.39600000000000002</v>
      </c>
      <c r="L631" s="62">
        <f t="shared" ref="L631:L638" si="126">K631*J631</f>
        <v>0</v>
      </c>
      <c r="M631" s="62">
        <f t="shared" ref="M631:M638" si="127">I631*(1-Скидка_3M_EUR)</f>
        <v>41.58</v>
      </c>
      <c r="N631" s="62">
        <f t="shared" si="115"/>
        <v>0</v>
      </c>
    </row>
    <row r="632" spans="1:14" ht="11.25" customHeight="1">
      <c r="A632" s="211">
        <v>0</v>
      </c>
      <c r="B632" s="13" t="s">
        <v>645</v>
      </c>
      <c r="C632" s="212">
        <v>50403</v>
      </c>
      <c r="D632" s="139" t="s">
        <v>1470</v>
      </c>
      <c r="E632" s="140" t="s">
        <v>889</v>
      </c>
      <c r="F632" s="140">
        <v>90</v>
      </c>
      <c r="G632" s="140">
        <v>1</v>
      </c>
      <c r="H632" s="141">
        <v>0.54</v>
      </c>
      <c r="I632" s="5">
        <f t="shared" si="124"/>
        <v>56.7</v>
      </c>
      <c r="J632" s="61"/>
      <c r="K632" s="62">
        <f t="shared" si="125"/>
        <v>0.54</v>
      </c>
      <c r="L632" s="62">
        <f t="shared" si="126"/>
        <v>0</v>
      </c>
      <c r="M632" s="62">
        <f t="shared" si="127"/>
        <v>56.7</v>
      </c>
      <c r="N632" s="62">
        <f t="shared" si="115"/>
        <v>0</v>
      </c>
    </row>
    <row r="633" spans="1:14" ht="11.25" customHeight="1">
      <c r="A633" s="211">
        <v>0</v>
      </c>
      <c r="B633" s="13" t="s">
        <v>645</v>
      </c>
      <c r="C633" s="212">
        <v>50404</v>
      </c>
      <c r="D633" s="139" t="s">
        <v>1471</v>
      </c>
      <c r="E633" s="140" t="s">
        <v>889</v>
      </c>
      <c r="F633" s="140">
        <v>90</v>
      </c>
      <c r="G633" s="140">
        <v>1</v>
      </c>
      <c r="H633" s="141">
        <v>0.72</v>
      </c>
      <c r="I633" s="5">
        <f t="shared" si="124"/>
        <v>75.599999999999994</v>
      </c>
      <c r="J633" s="61"/>
      <c r="K633" s="62">
        <f t="shared" si="125"/>
        <v>0.72</v>
      </c>
      <c r="L633" s="62">
        <f t="shared" si="126"/>
        <v>0</v>
      </c>
      <c r="M633" s="62">
        <f t="shared" si="127"/>
        <v>75.599999999999994</v>
      </c>
      <c r="N633" s="62">
        <f t="shared" si="115"/>
        <v>0</v>
      </c>
    </row>
    <row r="634" spans="1:14" ht="11.25" customHeight="1">
      <c r="A634" s="211">
        <v>0</v>
      </c>
      <c r="B634" s="13" t="s">
        <v>645</v>
      </c>
      <c r="C634" s="212">
        <v>50405</v>
      </c>
      <c r="D634" s="139" t="s">
        <v>1472</v>
      </c>
      <c r="E634" s="140" t="s">
        <v>889</v>
      </c>
      <c r="F634" s="140">
        <v>90</v>
      </c>
      <c r="G634" s="140">
        <v>1</v>
      </c>
      <c r="H634" s="141">
        <v>1.1399999999999999</v>
      </c>
      <c r="I634" s="5">
        <f t="shared" si="124"/>
        <v>119.7</v>
      </c>
      <c r="J634" s="61"/>
      <c r="K634" s="62">
        <f t="shared" si="125"/>
        <v>1.1399999999999999</v>
      </c>
      <c r="L634" s="62">
        <f t="shared" si="126"/>
        <v>0</v>
      </c>
      <c r="M634" s="62">
        <f t="shared" si="127"/>
        <v>119.7</v>
      </c>
      <c r="N634" s="62">
        <f t="shared" si="115"/>
        <v>0</v>
      </c>
    </row>
    <row r="635" spans="1:14" ht="11.25" customHeight="1">
      <c r="A635" s="211">
        <v>0</v>
      </c>
      <c r="B635" s="13" t="s">
        <v>645</v>
      </c>
      <c r="C635" s="212">
        <v>50406</v>
      </c>
      <c r="D635" s="139" t="s">
        <v>1473</v>
      </c>
      <c r="E635" s="140" t="s">
        <v>889</v>
      </c>
      <c r="F635" s="140">
        <v>180</v>
      </c>
      <c r="G635" s="140">
        <v>1</v>
      </c>
      <c r="H635" s="141">
        <v>0.192</v>
      </c>
      <c r="I635" s="5">
        <f t="shared" si="124"/>
        <v>20.16</v>
      </c>
      <c r="J635" s="61"/>
      <c r="K635" s="62">
        <f t="shared" si="125"/>
        <v>0.192</v>
      </c>
      <c r="L635" s="62">
        <f t="shared" si="126"/>
        <v>0</v>
      </c>
      <c r="M635" s="62">
        <f t="shared" si="127"/>
        <v>20.16</v>
      </c>
      <c r="N635" s="62">
        <f t="shared" si="115"/>
        <v>0</v>
      </c>
    </row>
    <row r="636" spans="1:14" ht="11.25" customHeight="1">
      <c r="A636" s="211">
        <v>0</v>
      </c>
      <c r="B636" s="13" t="s">
        <v>645</v>
      </c>
      <c r="C636" s="212">
        <v>50407</v>
      </c>
      <c r="D636" s="139" t="s">
        <v>1474</v>
      </c>
      <c r="E636" s="140" t="s">
        <v>889</v>
      </c>
      <c r="F636" s="140">
        <v>180</v>
      </c>
      <c r="G636" s="140">
        <v>1</v>
      </c>
      <c r="H636" s="141">
        <v>0.252</v>
      </c>
      <c r="I636" s="5">
        <f t="shared" si="124"/>
        <v>26.46</v>
      </c>
      <c r="J636" s="61"/>
      <c r="K636" s="62">
        <f t="shared" si="125"/>
        <v>0.252</v>
      </c>
      <c r="L636" s="62">
        <f t="shared" si="126"/>
        <v>0</v>
      </c>
      <c r="M636" s="62">
        <f t="shared" si="127"/>
        <v>26.46</v>
      </c>
      <c r="N636" s="62">
        <f t="shared" si="115"/>
        <v>0</v>
      </c>
    </row>
    <row r="637" spans="1:14" ht="11.25" customHeight="1">
      <c r="A637" s="211">
        <v>0</v>
      </c>
      <c r="B637" s="13" t="s">
        <v>645</v>
      </c>
      <c r="C637" s="212">
        <v>50408</v>
      </c>
      <c r="D637" s="139" t="s">
        <v>1475</v>
      </c>
      <c r="E637" s="140" t="s">
        <v>889</v>
      </c>
      <c r="F637" s="140">
        <v>180</v>
      </c>
      <c r="G637" s="140">
        <v>1</v>
      </c>
      <c r="H637" s="141">
        <v>0.39600000000000002</v>
      </c>
      <c r="I637" s="5">
        <f t="shared" si="124"/>
        <v>41.58</v>
      </c>
      <c r="J637" s="61"/>
      <c r="K637" s="62">
        <f t="shared" si="125"/>
        <v>0.39600000000000002</v>
      </c>
      <c r="L637" s="62">
        <f t="shared" si="126"/>
        <v>0</v>
      </c>
      <c r="M637" s="62">
        <f t="shared" si="127"/>
        <v>41.58</v>
      </c>
      <c r="N637" s="62">
        <f t="shared" si="115"/>
        <v>0</v>
      </c>
    </row>
    <row r="638" spans="1:14" ht="11.25" customHeight="1" thickBot="1">
      <c r="A638" s="211">
        <v>0</v>
      </c>
      <c r="B638" s="13" t="s">
        <v>645</v>
      </c>
      <c r="C638" s="212">
        <v>50409</v>
      </c>
      <c r="D638" s="139" t="s">
        <v>1476</v>
      </c>
      <c r="E638" s="140" t="s">
        <v>889</v>
      </c>
      <c r="F638" s="140">
        <v>180</v>
      </c>
      <c r="G638" s="140">
        <v>1</v>
      </c>
      <c r="H638" s="141">
        <v>0.52800000000000002</v>
      </c>
      <c r="I638" s="5">
        <f t="shared" si="124"/>
        <v>55.44</v>
      </c>
      <c r="J638" s="61"/>
      <c r="K638" s="62">
        <f t="shared" si="125"/>
        <v>0.52800000000000002</v>
      </c>
      <c r="L638" s="62">
        <f t="shared" si="126"/>
        <v>0</v>
      </c>
      <c r="M638" s="62">
        <f t="shared" si="127"/>
        <v>55.44</v>
      </c>
      <c r="N638" s="62">
        <f t="shared" si="115"/>
        <v>0</v>
      </c>
    </row>
    <row r="639" spans="1:14" ht="11.25" customHeight="1" thickBot="1">
      <c r="A639" s="211"/>
      <c r="C639" s="387" t="s">
        <v>1477</v>
      </c>
      <c r="D639" s="387"/>
      <c r="E639" s="387"/>
      <c r="F639" s="387"/>
      <c r="G639" s="387"/>
      <c r="H639" s="388"/>
      <c r="I639" s="259"/>
      <c r="J639" s="61"/>
      <c r="K639" s="62"/>
      <c r="L639" s="62"/>
      <c r="M639" s="62"/>
      <c r="N639" s="62"/>
    </row>
    <row r="640" spans="1:14" ht="11.25" customHeight="1">
      <c r="A640" s="211">
        <v>0</v>
      </c>
      <c r="B640" s="13" t="s">
        <v>646</v>
      </c>
      <c r="C640" s="212" t="s">
        <v>1478</v>
      </c>
      <c r="D640" s="139" t="s">
        <v>1479</v>
      </c>
      <c r="E640" s="140" t="s">
        <v>1480</v>
      </c>
      <c r="F640" s="140">
        <v>1</v>
      </c>
      <c r="G640" s="140">
        <v>1</v>
      </c>
      <c r="H640" s="141">
        <v>858.47</v>
      </c>
      <c r="I640" s="5">
        <f>ROUND(H640*Курс_EUR,2)</f>
        <v>90139.35</v>
      </c>
      <c r="J640" s="61"/>
      <c r="K640" s="62">
        <f>H640*(1-Скидка_3M_EUR)</f>
        <v>858.47</v>
      </c>
      <c r="L640" s="62">
        <f>K640*J640</f>
        <v>0</v>
      </c>
      <c r="M640" s="62">
        <f>I640*(1-Скидка_3M_EUR)</f>
        <v>90139.35</v>
      </c>
      <c r="N640" s="62">
        <f t="shared" si="115"/>
        <v>0</v>
      </c>
    </row>
    <row r="641" spans="1:14" ht="11.25" customHeight="1">
      <c r="A641" s="211">
        <v>0</v>
      </c>
      <c r="B641" s="13" t="s">
        <v>646</v>
      </c>
      <c r="C641" s="212" t="s">
        <v>1481</v>
      </c>
      <c r="D641" s="139" t="s">
        <v>1482</v>
      </c>
      <c r="E641" s="140" t="s">
        <v>1480</v>
      </c>
      <c r="F641" s="140">
        <v>1</v>
      </c>
      <c r="G641" s="140">
        <v>2</v>
      </c>
      <c r="H641" s="141">
        <v>189.816</v>
      </c>
      <c r="I641" s="5">
        <f>ROUND(H641*Курс_EUR,2)</f>
        <v>19930.68</v>
      </c>
      <c r="J641" s="61"/>
      <c r="K641" s="62">
        <f>H641*(1-Скидка_3M_EUR)</f>
        <v>189.816</v>
      </c>
      <c r="L641" s="62">
        <f>K641*J641</f>
        <v>0</v>
      </c>
      <c r="M641" s="62">
        <f>I641*(1-Скидка_3M_EUR)</f>
        <v>19930.68</v>
      </c>
      <c r="N641" s="62">
        <f t="shared" si="115"/>
        <v>0</v>
      </c>
    </row>
    <row r="642" spans="1:14" ht="11.25" customHeight="1">
      <c r="A642" s="211">
        <v>0</v>
      </c>
      <c r="B642" s="13" t="s">
        <v>646</v>
      </c>
      <c r="C642" s="212" t="s">
        <v>1483</v>
      </c>
      <c r="D642" s="139" t="s">
        <v>1484</v>
      </c>
      <c r="E642" s="140" t="s">
        <v>1480</v>
      </c>
      <c r="F642" s="140">
        <v>1</v>
      </c>
      <c r="G642" s="140">
        <v>2</v>
      </c>
      <c r="H642" s="141">
        <v>105.372</v>
      </c>
      <c r="I642" s="5">
        <f>ROUND(H642*Курс_EUR,2)</f>
        <v>11064.06</v>
      </c>
      <c r="J642" s="61"/>
      <c r="K642" s="62">
        <f>H642*(1-Скидка_3M_EUR)</f>
        <v>105.372</v>
      </c>
      <c r="L642" s="62">
        <f>K642*J642</f>
        <v>0</v>
      </c>
      <c r="M642" s="62">
        <f>I642*(1-Скидка_3M_EUR)</f>
        <v>11064.06</v>
      </c>
      <c r="N642" s="62">
        <f t="shared" si="115"/>
        <v>0</v>
      </c>
    </row>
    <row r="643" spans="1:14" ht="11.25" customHeight="1" thickBot="1">
      <c r="A643" s="211">
        <v>0</v>
      </c>
      <c r="C643" s="212" t="s">
        <v>1485</v>
      </c>
      <c r="D643" s="139" t="s">
        <v>1486</v>
      </c>
      <c r="E643" s="140" t="s">
        <v>1480</v>
      </c>
      <c r="F643" s="140">
        <v>1</v>
      </c>
      <c r="G643" s="140">
        <v>1</v>
      </c>
      <c r="H643" s="141">
        <v>280.3</v>
      </c>
      <c r="I643" s="5">
        <f>ROUND(H643*Курс_EUR,2)</f>
        <v>29431.5</v>
      </c>
      <c r="J643" s="61"/>
      <c r="K643" s="62">
        <f>H643*(1-Скидка_3M_EUR)</f>
        <v>280.3</v>
      </c>
      <c r="L643" s="62">
        <f>K643*J643</f>
        <v>0</v>
      </c>
      <c r="M643" s="62">
        <f>I643*(1-Скидка_3M_EUR)</f>
        <v>29431.5</v>
      </c>
      <c r="N643" s="62">
        <f t="shared" si="115"/>
        <v>0</v>
      </c>
    </row>
    <row r="644" spans="1:14" ht="11.25" customHeight="1" thickBot="1">
      <c r="A644" s="211"/>
      <c r="C644" s="387" t="s">
        <v>1487</v>
      </c>
      <c r="D644" s="387"/>
      <c r="E644" s="387"/>
      <c r="F644" s="387"/>
      <c r="G644" s="387"/>
      <c r="H644" s="388"/>
      <c r="I644" s="259"/>
      <c r="J644" s="61"/>
      <c r="K644" s="62"/>
      <c r="L644" s="62"/>
      <c r="M644" s="62"/>
      <c r="N644" s="62"/>
    </row>
    <row r="645" spans="1:14" ht="11.25" customHeight="1">
      <c r="A645" s="211">
        <v>0</v>
      </c>
      <c r="B645" s="13" t="s">
        <v>646</v>
      </c>
      <c r="C645" s="212" t="s">
        <v>1488</v>
      </c>
      <c r="D645" s="139" t="s">
        <v>1489</v>
      </c>
      <c r="E645" s="140" t="s">
        <v>889</v>
      </c>
      <c r="F645" s="140">
        <v>1</v>
      </c>
      <c r="G645" s="140">
        <v>10</v>
      </c>
      <c r="H645" s="141">
        <v>32.659999999999997</v>
      </c>
      <c r="I645" s="5">
        <f t="shared" ref="I645:I658" si="128">ROUND(H645*Курс_EUR,2)</f>
        <v>3429.3</v>
      </c>
      <c r="J645" s="61"/>
      <c r="K645" s="62">
        <f t="shared" ref="K645:K658" si="129">H645*(1-Скидка_3M_EUR)</f>
        <v>32.659999999999997</v>
      </c>
      <c r="L645" s="62">
        <f t="shared" ref="L645:L655" si="130">K645*J645</f>
        <v>0</v>
      </c>
      <c r="M645" s="62">
        <f t="shared" ref="M645:M655" si="131">I645*(1-Скидка_3M_EUR)</f>
        <v>3429.3</v>
      </c>
      <c r="N645" s="62">
        <f t="shared" si="115"/>
        <v>0</v>
      </c>
    </row>
    <row r="646" spans="1:14" ht="11.25" customHeight="1">
      <c r="A646" s="211">
        <v>0</v>
      </c>
      <c r="B646" s="13" t="s">
        <v>646</v>
      </c>
      <c r="C646" s="212">
        <v>16033</v>
      </c>
      <c r="D646" s="139" t="s">
        <v>1490</v>
      </c>
      <c r="E646" s="140" t="s">
        <v>889</v>
      </c>
      <c r="F646" s="140">
        <v>1</v>
      </c>
      <c r="G646" s="140">
        <v>10</v>
      </c>
      <c r="H646" s="141">
        <v>32.659999999999997</v>
      </c>
      <c r="I646" s="5">
        <f t="shared" si="128"/>
        <v>3429.3</v>
      </c>
      <c r="J646" s="61"/>
      <c r="K646" s="62">
        <f t="shared" si="129"/>
        <v>32.659999999999997</v>
      </c>
      <c r="L646" s="62">
        <f t="shared" si="130"/>
        <v>0</v>
      </c>
      <c r="M646" s="62">
        <f t="shared" si="131"/>
        <v>3429.3</v>
      </c>
      <c r="N646" s="62">
        <f t="shared" si="115"/>
        <v>0</v>
      </c>
    </row>
    <row r="647" spans="1:14" ht="11.25" customHeight="1">
      <c r="A647" s="211">
        <v>0</v>
      </c>
      <c r="B647" s="13" t="s">
        <v>646</v>
      </c>
      <c r="C647" s="212" t="s">
        <v>1491</v>
      </c>
      <c r="D647" s="139" t="s">
        <v>1492</v>
      </c>
      <c r="E647" s="140" t="s">
        <v>889</v>
      </c>
      <c r="F647" s="140">
        <v>1</v>
      </c>
      <c r="G647" s="140">
        <v>10</v>
      </c>
      <c r="H647" s="141">
        <v>32.659999999999997</v>
      </c>
      <c r="I647" s="5">
        <f t="shared" si="128"/>
        <v>3429.3</v>
      </c>
      <c r="J647" s="61"/>
      <c r="K647" s="62">
        <f t="shared" si="129"/>
        <v>32.659999999999997</v>
      </c>
      <c r="L647" s="62">
        <f t="shared" si="130"/>
        <v>0</v>
      </c>
      <c r="M647" s="62">
        <f t="shared" si="131"/>
        <v>3429.3</v>
      </c>
      <c r="N647" s="62">
        <f t="shared" si="115"/>
        <v>0</v>
      </c>
    </row>
    <row r="648" spans="1:14" ht="11.25" customHeight="1">
      <c r="A648" s="211">
        <v>0</v>
      </c>
      <c r="B648" s="13" t="s">
        <v>646</v>
      </c>
      <c r="C648" s="212">
        <v>50573</v>
      </c>
      <c r="D648" s="139" t="s">
        <v>1493</v>
      </c>
      <c r="E648" s="140" t="s">
        <v>889</v>
      </c>
      <c r="F648" s="140">
        <v>1</v>
      </c>
      <c r="G648" s="140">
        <v>10</v>
      </c>
      <c r="H648" s="141">
        <v>32.659999999999997</v>
      </c>
      <c r="I648" s="5">
        <f t="shared" si="128"/>
        <v>3429.3</v>
      </c>
      <c r="J648" s="61"/>
      <c r="K648" s="62">
        <f t="shared" si="129"/>
        <v>32.659999999999997</v>
      </c>
      <c r="L648" s="62">
        <f t="shared" si="130"/>
        <v>0</v>
      </c>
      <c r="M648" s="62">
        <f t="shared" si="131"/>
        <v>3429.3</v>
      </c>
      <c r="N648" s="62">
        <f t="shared" si="115"/>
        <v>0</v>
      </c>
    </row>
    <row r="649" spans="1:14" ht="11.25" customHeight="1">
      <c r="A649" s="211">
        <v>0</v>
      </c>
      <c r="B649" s="13" t="s">
        <v>646</v>
      </c>
      <c r="C649" s="212">
        <v>16039</v>
      </c>
      <c r="D649" s="139" t="s">
        <v>1494</v>
      </c>
      <c r="E649" s="140" t="s">
        <v>889</v>
      </c>
      <c r="F649" s="140">
        <v>1</v>
      </c>
      <c r="G649" s="140">
        <v>10</v>
      </c>
      <c r="H649" s="141">
        <v>32.659999999999997</v>
      </c>
      <c r="I649" s="5">
        <f t="shared" si="128"/>
        <v>3429.3</v>
      </c>
      <c r="J649" s="61"/>
      <c r="K649" s="62">
        <f t="shared" si="129"/>
        <v>32.659999999999997</v>
      </c>
      <c r="L649" s="62">
        <f t="shared" si="130"/>
        <v>0</v>
      </c>
      <c r="M649" s="62">
        <f t="shared" si="131"/>
        <v>3429.3</v>
      </c>
      <c r="N649" s="62">
        <f t="shared" ref="N649:N678" si="132">J649*M649</f>
        <v>0</v>
      </c>
    </row>
    <row r="650" spans="1:14" ht="11.25" customHeight="1">
      <c r="A650" s="211">
        <v>0</v>
      </c>
      <c r="B650" s="13" t="s">
        <v>646</v>
      </c>
      <c r="C650" s="212">
        <v>16042</v>
      </c>
      <c r="D650" s="139" t="s">
        <v>1495</v>
      </c>
      <c r="E650" s="140" t="s">
        <v>889</v>
      </c>
      <c r="F650" s="140">
        <v>1</v>
      </c>
      <c r="G650" s="140">
        <v>10</v>
      </c>
      <c r="H650" s="141">
        <v>32.659999999999997</v>
      </c>
      <c r="I650" s="5">
        <f t="shared" si="128"/>
        <v>3429.3</v>
      </c>
      <c r="J650" s="61"/>
      <c r="K650" s="62">
        <f t="shared" si="129"/>
        <v>32.659999999999997</v>
      </c>
      <c r="L650" s="62">
        <f t="shared" si="130"/>
        <v>0</v>
      </c>
      <c r="M650" s="62">
        <f t="shared" si="131"/>
        <v>3429.3</v>
      </c>
      <c r="N650" s="62">
        <f t="shared" si="132"/>
        <v>0</v>
      </c>
    </row>
    <row r="651" spans="1:14" ht="11.25" customHeight="1">
      <c r="A651" s="211">
        <v>0</v>
      </c>
      <c r="B651" s="13" t="s">
        <v>646</v>
      </c>
      <c r="C651" s="212" t="s">
        <v>4193</v>
      </c>
      <c r="D651" s="139" t="s">
        <v>1496</v>
      </c>
      <c r="E651" s="140" t="s">
        <v>889</v>
      </c>
      <c r="F651" s="140">
        <v>1</v>
      </c>
      <c r="G651" s="140">
        <v>1</v>
      </c>
      <c r="H651" s="141">
        <v>86.171999999999997</v>
      </c>
      <c r="I651" s="5">
        <f t="shared" si="128"/>
        <v>9048.06</v>
      </c>
      <c r="J651" s="61"/>
      <c r="K651" s="62">
        <f t="shared" si="129"/>
        <v>86.171999999999997</v>
      </c>
      <c r="L651" s="62">
        <f t="shared" si="130"/>
        <v>0</v>
      </c>
      <c r="M651" s="62">
        <f t="shared" si="131"/>
        <v>9048.06</v>
      </c>
      <c r="N651" s="62">
        <f t="shared" si="132"/>
        <v>0</v>
      </c>
    </row>
    <row r="652" spans="1:14" ht="11.25" customHeight="1">
      <c r="A652" s="211">
        <v>0</v>
      </c>
      <c r="B652" s="13" t="s">
        <v>646</v>
      </c>
      <c r="C652" s="212" t="s">
        <v>1497</v>
      </c>
      <c r="D652" s="139" t="s">
        <v>1498</v>
      </c>
      <c r="E652" s="140" t="s">
        <v>889</v>
      </c>
      <c r="F652" s="140">
        <v>1</v>
      </c>
      <c r="G652" s="140">
        <v>1</v>
      </c>
      <c r="H652" s="141">
        <v>80.448000000000008</v>
      </c>
      <c r="I652" s="5">
        <f t="shared" si="128"/>
        <v>8447.0400000000009</v>
      </c>
      <c r="J652" s="61"/>
      <c r="K652" s="62">
        <f t="shared" si="129"/>
        <v>80.448000000000008</v>
      </c>
      <c r="L652" s="62">
        <f t="shared" si="130"/>
        <v>0</v>
      </c>
      <c r="M652" s="62">
        <f t="shared" si="131"/>
        <v>8447.0400000000009</v>
      </c>
      <c r="N652" s="62">
        <f t="shared" si="132"/>
        <v>0</v>
      </c>
    </row>
    <row r="653" spans="1:14" ht="11.25" customHeight="1">
      <c r="A653" s="211">
        <v>0</v>
      </c>
      <c r="B653" s="13" t="s">
        <v>646</v>
      </c>
      <c r="C653" s="212" t="s">
        <v>1499</v>
      </c>
      <c r="D653" s="139" t="s">
        <v>1500</v>
      </c>
      <c r="E653" s="140" t="s">
        <v>889</v>
      </c>
      <c r="F653" s="140">
        <v>1</v>
      </c>
      <c r="G653" s="140">
        <v>12</v>
      </c>
      <c r="H653" s="141">
        <v>45.17</v>
      </c>
      <c r="I653" s="5">
        <f t="shared" si="128"/>
        <v>4742.8500000000004</v>
      </c>
      <c r="J653" s="61"/>
      <c r="K653" s="62">
        <f t="shared" si="129"/>
        <v>45.17</v>
      </c>
      <c r="L653" s="62">
        <f t="shared" si="130"/>
        <v>0</v>
      </c>
      <c r="M653" s="62">
        <f t="shared" si="131"/>
        <v>4742.8500000000004</v>
      </c>
      <c r="N653" s="62">
        <f t="shared" si="132"/>
        <v>0</v>
      </c>
    </row>
    <row r="654" spans="1:14" ht="11.25" customHeight="1">
      <c r="A654" s="211">
        <v>0</v>
      </c>
      <c r="B654" s="13" t="s">
        <v>645</v>
      </c>
      <c r="C654" s="212" t="s">
        <v>1501</v>
      </c>
      <c r="D654" s="139" t="s">
        <v>1502</v>
      </c>
      <c r="E654" s="140" t="s">
        <v>889</v>
      </c>
      <c r="F654" s="140">
        <v>1</v>
      </c>
      <c r="G654" s="140">
        <v>240</v>
      </c>
      <c r="H654" s="141">
        <v>1.75</v>
      </c>
      <c r="I654" s="5">
        <f t="shared" si="128"/>
        <v>183.75</v>
      </c>
      <c r="J654" s="61"/>
      <c r="K654" s="62">
        <f t="shared" si="129"/>
        <v>1.75</v>
      </c>
      <c r="L654" s="62">
        <f t="shared" si="130"/>
        <v>0</v>
      </c>
      <c r="M654" s="62">
        <f t="shared" si="131"/>
        <v>183.75</v>
      </c>
      <c r="N654" s="62">
        <f t="shared" si="132"/>
        <v>0</v>
      </c>
    </row>
    <row r="655" spans="1:14" ht="11.25" customHeight="1">
      <c r="A655" s="211">
        <v>0</v>
      </c>
      <c r="B655" s="13" t="s">
        <v>649</v>
      </c>
      <c r="C655" s="212" t="s">
        <v>1503</v>
      </c>
      <c r="D655" s="139" t="s">
        <v>1504</v>
      </c>
      <c r="E655" s="140" t="s">
        <v>889</v>
      </c>
      <c r="F655" s="140">
        <v>1</v>
      </c>
      <c r="G655" s="140">
        <v>60</v>
      </c>
      <c r="H655" s="141">
        <v>2.64</v>
      </c>
      <c r="I655" s="5">
        <f t="shared" si="128"/>
        <v>277.2</v>
      </c>
      <c r="J655" s="61"/>
      <c r="K655" s="62">
        <f t="shared" si="129"/>
        <v>2.64</v>
      </c>
      <c r="L655" s="62">
        <f t="shared" si="130"/>
        <v>0</v>
      </c>
      <c r="M655" s="62">
        <f t="shared" si="131"/>
        <v>277.2</v>
      </c>
      <c r="N655" s="62">
        <f t="shared" si="132"/>
        <v>0</v>
      </c>
    </row>
    <row r="656" spans="1:14" ht="11.25" customHeight="1">
      <c r="A656" s="211">
        <v>0</v>
      </c>
      <c r="B656" s="13" t="s">
        <v>645</v>
      </c>
      <c r="C656" s="212" t="s">
        <v>1505</v>
      </c>
      <c r="D656" s="139" t="s">
        <v>1506</v>
      </c>
      <c r="E656" s="140" t="s">
        <v>889</v>
      </c>
      <c r="F656" s="140">
        <v>250</v>
      </c>
      <c r="G656" s="140">
        <v>1</v>
      </c>
      <c r="H656" s="141">
        <v>0</v>
      </c>
      <c r="I656" s="5">
        <f t="shared" si="128"/>
        <v>0</v>
      </c>
      <c r="J656" s="61"/>
      <c r="K656" s="62"/>
      <c r="L656" s="62"/>
      <c r="M656" s="62"/>
      <c r="N656" s="62"/>
    </row>
    <row r="657" spans="1:14" ht="11.25" customHeight="1">
      <c r="A657" s="211">
        <v>0</v>
      </c>
      <c r="B657" s="13" t="s">
        <v>645</v>
      </c>
      <c r="C657" s="212" t="s">
        <v>1507</v>
      </c>
      <c r="D657" s="139" t="s">
        <v>1508</v>
      </c>
      <c r="E657" s="140" t="s">
        <v>889</v>
      </c>
      <c r="F657" s="140">
        <v>1</v>
      </c>
      <c r="G657" s="140">
        <v>24</v>
      </c>
      <c r="H657" s="141">
        <v>4.7300000000000004</v>
      </c>
      <c r="I657" s="5">
        <f t="shared" si="128"/>
        <v>496.65</v>
      </c>
      <c r="J657" s="61"/>
      <c r="K657" s="62">
        <f t="shared" si="129"/>
        <v>4.7300000000000004</v>
      </c>
      <c r="L657" s="62">
        <f>K657*J657</f>
        <v>0</v>
      </c>
      <c r="M657" s="62">
        <f>I657*(1-Скидка_3M_EUR)</f>
        <v>496.65</v>
      </c>
      <c r="N657" s="62">
        <f t="shared" si="132"/>
        <v>0</v>
      </c>
    </row>
    <row r="658" spans="1:14" ht="11.25" customHeight="1" thickBot="1">
      <c r="A658" s="211">
        <v>0</v>
      </c>
      <c r="B658" s="13" t="s">
        <v>645</v>
      </c>
      <c r="C658" s="212" t="s">
        <v>1509</v>
      </c>
      <c r="D658" s="139" t="s">
        <v>1510</v>
      </c>
      <c r="E658" s="140" t="s">
        <v>889</v>
      </c>
      <c r="F658" s="140">
        <v>20</v>
      </c>
      <c r="G658" s="140">
        <v>1</v>
      </c>
      <c r="H658" s="141">
        <v>9.01</v>
      </c>
      <c r="I658" s="5">
        <f t="shared" si="128"/>
        <v>946.05</v>
      </c>
      <c r="J658" s="61"/>
      <c r="K658" s="62">
        <f t="shared" si="129"/>
        <v>9.01</v>
      </c>
      <c r="L658" s="62">
        <f>K658*J658</f>
        <v>0</v>
      </c>
      <c r="M658" s="62">
        <f>I658*(1-Скидка_3M_EUR)</f>
        <v>946.05</v>
      </c>
      <c r="N658" s="62">
        <f t="shared" si="132"/>
        <v>0</v>
      </c>
    </row>
    <row r="659" spans="1:14" ht="11.25" customHeight="1" thickBot="1">
      <c r="A659" s="211"/>
      <c r="C659" s="387" t="s">
        <v>690</v>
      </c>
      <c r="D659" s="387"/>
      <c r="E659" s="387"/>
      <c r="F659" s="387"/>
      <c r="G659" s="387"/>
      <c r="H659" s="388"/>
      <c r="I659" s="259"/>
      <c r="J659" s="61"/>
      <c r="K659" s="62"/>
      <c r="L659" s="62"/>
      <c r="M659" s="62"/>
      <c r="N659" s="62"/>
    </row>
    <row r="660" spans="1:14" ht="11.25" customHeight="1">
      <c r="A660" s="211">
        <v>0</v>
      </c>
      <c r="B660" s="13" t="s">
        <v>649</v>
      </c>
      <c r="C660" s="214">
        <v>63512</v>
      </c>
      <c r="D660" s="145" t="s">
        <v>1511</v>
      </c>
      <c r="E660" s="146" t="s">
        <v>1512</v>
      </c>
      <c r="F660" s="146">
        <v>100</v>
      </c>
      <c r="G660" s="146">
        <v>1</v>
      </c>
      <c r="H660" s="147">
        <v>3.5931600000000001</v>
      </c>
      <c r="I660" s="5">
        <f>ROUND(H660*Курс_EUR,2)</f>
        <v>377.28</v>
      </c>
      <c r="J660" s="61"/>
      <c r="K660" s="62">
        <f>H660*(1-Скидка_3M_EUR)</f>
        <v>3.5931600000000001</v>
      </c>
      <c r="L660" s="62">
        <f>K660*J660</f>
        <v>0</v>
      </c>
      <c r="M660" s="62">
        <f>I660*(1-Скидка_3M_EUR)</f>
        <v>377.28</v>
      </c>
      <c r="N660" s="62">
        <f t="shared" si="132"/>
        <v>0</v>
      </c>
    </row>
    <row r="661" spans="1:14" ht="11.25" customHeight="1" thickBot="1">
      <c r="A661" s="211">
        <v>0</v>
      </c>
      <c r="B661" s="13" t="s">
        <v>649</v>
      </c>
      <c r="C661" s="212">
        <v>63513</v>
      </c>
      <c r="D661" s="139" t="s">
        <v>1513</v>
      </c>
      <c r="E661" s="140" t="s">
        <v>1512</v>
      </c>
      <c r="F661" s="140">
        <v>100</v>
      </c>
      <c r="G661" s="140">
        <v>1</v>
      </c>
      <c r="H661" s="141">
        <v>3.5931600000000001</v>
      </c>
      <c r="I661" s="5">
        <f>ROUND(H661*Курс_EUR,2)</f>
        <v>377.28</v>
      </c>
      <c r="J661" s="61"/>
      <c r="K661" s="62">
        <f>H661*(1-Скидка_3M_EUR)</f>
        <v>3.5931600000000001</v>
      </c>
      <c r="L661" s="62">
        <f>K661*J661</f>
        <v>0</v>
      </c>
      <c r="M661" s="62">
        <f>I661*(1-Скидка_3M_EUR)</f>
        <v>377.28</v>
      </c>
      <c r="N661" s="62">
        <f t="shared" si="132"/>
        <v>0</v>
      </c>
    </row>
    <row r="662" spans="1:14" ht="11.25" customHeight="1" thickBot="1">
      <c r="A662" s="211"/>
      <c r="C662" s="387" t="s">
        <v>1514</v>
      </c>
      <c r="D662" s="387"/>
      <c r="E662" s="387"/>
      <c r="F662" s="387"/>
      <c r="G662" s="387"/>
      <c r="H662" s="388"/>
      <c r="I662" s="259"/>
      <c r="J662" s="61"/>
      <c r="K662" s="62"/>
      <c r="L662" s="62"/>
      <c r="M662" s="62"/>
      <c r="N662" s="62"/>
    </row>
    <row r="663" spans="1:14" ht="11.25" customHeight="1" thickBot="1">
      <c r="A663" s="211">
        <v>0</v>
      </c>
      <c r="B663" s="13" t="s">
        <v>645</v>
      </c>
      <c r="C663" s="212" t="s">
        <v>1515</v>
      </c>
      <c r="D663" s="139" t="s">
        <v>1516</v>
      </c>
      <c r="E663" s="140" t="s">
        <v>1450</v>
      </c>
      <c r="F663" s="140">
        <v>1</v>
      </c>
      <c r="G663" s="140">
        <v>12</v>
      </c>
      <c r="H663" s="141">
        <v>27.95</v>
      </c>
      <c r="I663" s="5">
        <f>ROUND(H663*Курс_EUR,2)</f>
        <v>2934.75</v>
      </c>
      <c r="J663" s="61"/>
      <c r="K663" s="62">
        <f>H663*(1-Скидка_3M_EUR)</f>
        <v>27.95</v>
      </c>
      <c r="L663" s="62">
        <f>K663*J663</f>
        <v>0</v>
      </c>
      <c r="M663" s="62">
        <f>I663*(1-Скидка_3M_EUR)</f>
        <v>2934.75</v>
      </c>
      <c r="N663" s="62">
        <f t="shared" si="132"/>
        <v>0</v>
      </c>
    </row>
    <row r="664" spans="1:14" ht="11.25" customHeight="1" thickBot="1">
      <c r="A664" s="211"/>
      <c r="C664" s="387" t="s">
        <v>2056</v>
      </c>
      <c r="D664" s="387"/>
      <c r="E664" s="387"/>
      <c r="F664" s="387"/>
      <c r="G664" s="387"/>
      <c r="H664" s="388"/>
      <c r="I664" s="259"/>
      <c r="J664" s="61"/>
      <c r="K664" s="62"/>
      <c r="L664" s="62"/>
      <c r="M664" s="62"/>
      <c r="N664" s="62"/>
    </row>
    <row r="665" spans="1:14" ht="11.25" customHeight="1" thickBot="1">
      <c r="A665" s="211">
        <v>0</v>
      </c>
      <c r="B665" s="13" t="s">
        <v>645</v>
      </c>
      <c r="C665" s="212" t="s">
        <v>2057</v>
      </c>
      <c r="D665" s="139" t="s">
        <v>2058</v>
      </c>
      <c r="E665" s="140" t="s">
        <v>700</v>
      </c>
      <c r="F665" s="140">
        <v>50</v>
      </c>
      <c r="G665" s="140">
        <v>6</v>
      </c>
      <c r="H665" s="141">
        <v>1.129</v>
      </c>
      <c r="I665" s="5">
        <f>ROUND(H665*Курс_EUR,2)</f>
        <v>118.55</v>
      </c>
      <c r="J665" s="61"/>
      <c r="K665" s="62">
        <f>H665*(1-Скидка_3M_EUR)</f>
        <v>1.129</v>
      </c>
      <c r="L665" s="62">
        <f>K665*J665</f>
        <v>0</v>
      </c>
      <c r="M665" s="62">
        <f>I665*(1-Скидка_3M_EUR)</f>
        <v>118.55</v>
      </c>
      <c r="N665" s="62">
        <f t="shared" si="132"/>
        <v>0</v>
      </c>
    </row>
    <row r="666" spans="1:14" ht="11.25" customHeight="1" thickBot="1">
      <c r="A666" s="211"/>
      <c r="C666" s="387" t="s">
        <v>1517</v>
      </c>
      <c r="D666" s="387"/>
      <c r="E666" s="387"/>
      <c r="F666" s="387"/>
      <c r="G666" s="387"/>
      <c r="H666" s="388"/>
      <c r="I666" s="259"/>
      <c r="J666" s="61"/>
      <c r="K666" s="62"/>
      <c r="L666" s="62"/>
      <c r="M666" s="62"/>
      <c r="N666" s="62"/>
    </row>
    <row r="667" spans="1:14" ht="11.25" customHeight="1">
      <c r="A667" s="211">
        <v>0</v>
      </c>
      <c r="B667" s="13" t="s">
        <v>645</v>
      </c>
      <c r="C667" s="212" t="s">
        <v>1518</v>
      </c>
      <c r="D667" s="139" t="s">
        <v>1519</v>
      </c>
      <c r="E667" s="140" t="s">
        <v>889</v>
      </c>
      <c r="F667" s="140">
        <v>1</v>
      </c>
      <c r="G667" s="140">
        <v>1</v>
      </c>
      <c r="H667" s="141">
        <v>510.56400000000002</v>
      </c>
      <c r="I667" s="5">
        <f t="shared" ref="I667:I678" si="133">ROUND(H667*Курс_EUR,2)</f>
        <v>53609.22</v>
      </c>
      <c r="J667" s="61"/>
      <c r="K667" s="62">
        <f t="shared" ref="K667:K677" si="134">H667*(1-Скидка_3M_EUR)</f>
        <v>510.56400000000002</v>
      </c>
      <c r="L667" s="62">
        <f t="shared" ref="L667:L678" si="135">K667*J667</f>
        <v>0</v>
      </c>
      <c r="M667" s="62">
        <f t="shared" ref="M667:M678" si="136">I667*(1-Скидка_3M_EUR)</f>
        <v>53609.22</v>
      </c>
      <c r="N667" s="62">
        <f t="shared" si="132"/>
        <v>0</v>
      </c>
    </row>
    <row r="668" spans="1:14" ht="11.25" customHeight="1">
      <c r="A668" s="211">
        <v>0</v>
      </c>
      <c r="B668" s="13" t="s">
        <v>645</v>
      </c>
      <c r="C668" s="212" t="s">
        <v>1520</v>
      </c>
      <c r="D668" s="139" t="s">
        <v>1521</v>
      </c>
      <c r="E668" s="140" t="s">
        <v>889</v>
      </c>
      <c r="F668" s="140">
        <v>1</v>
      </c>
      <c r="G668" s="140">
        <v>10</v>
      </c>
      <c r="H668" s="141">
        <v>12.44</v>
      </c>
      <c r="I668" s="5">
        <f t="shared" si="133"/>
        <v>1306.2</v>
      </c>
      <c r="J668" s="61"/>
      <c r="K668" s="62">
        <f t="shared" si="134"/>
        <v>12.44</v>
      </c>
      <c r="L668" s="62">
        <f t="shared" si="135"/>
        <v>0</v>
      </c>
      <c r="M668" s="62">
        <f t="shared" si="136"/>
        <v>1306.2</v>
      </c>
      <c r="N668" s="62">
        <f t="shared" si="132"/>
        <v>0</v>
      </c>
    </row>
    <row r="669" spans="1:14" ht="11.25" customHeight="1">
      <c r="A669" s="211">
        <v>0</v>
      </c>
      <c r="B669" s="13" t="s">
        <v>646</v>
      </c>
      <c r="C669" s="212" t="s">
        <v>1522</v>
      </c>
      <c r="D669" s="139" t="s">
        <v>1523</v>
      </c>
      <c r="E669" s="140" t="s">
        <v>889</v>
      </c>
      <c r="F669" s="140">
        <v>1</v>
      </c>
      <c r="G669" s="140">
        <v>1</v>
      </c>
      <c r="H669" s="141">
        <v>446.928</v>
      </c>
      <c r="I669" s="5">
        <f t="shared" si="133"/>
        <v>46927.44</v>
      </c>
      <c r="J669" s="61"/>
      <c r="K669" s="62">
        <f t="shared" si="134"/>
        <v>446.928</v>
      </c>
      <c r="L669" s="62">
        <f t="shared" si="135"/>
        <v>0</v>
      </c>
      <c r="M669" s="62">
        <f t="shared" si="136"/>
        <v>46927.44</v>
      </c>
      <c r="N669" s="62">
        <f t="shared" si="132"/>
        <v>0</v>
      </c>
    </row>
    <row r="670" spans="1:14" ht="11.25" customHeight="1">
      <c r="A670" s="211">
        <v>0</v>
      </c>
      <c r="B670" s="13" t="s">
        <v>645</v>
      </c>
      <c r="C670" s="212" t="s">
        <v>1524</v>
      </c>
      <c r="D670" s="139" t="s">
        <v>1525</v>
      </c>
      <c r="E670" s="140" t="s">
        <v>1450</v>
      </c>
      <c r="F670" s="140">
        <v>1</v>
      </c>
      <c r="G670" s="140">
        <v>24</v>
      </c>
      <c r="H670" s="141">
        <v>17.28</v>
      </c>
      <c r="I670" s="5">
        <f t="shared" si="133"/>
        <v>1814.4</v>
      </c>
      <c r="J670" s="61"/>
      <c r="K670" s="62">
        <f t="shared" si="134"/>
        <v>17.28</v>
      </c>
      <c r="L670" s="62">
        <f t="shared" si="135"/>
        <v>0</v>
      </c>
      <c r="M670" s="62">
        <f t="shared" si="136"/>
        <v>1814.4</v>
      </c>
      <c r="N670" s="62">
        <f t="shared" si="132"/>
        <v>0</v>
      </c>
    </row>
    <row r="671" spans="1:14" ht="11.25" customHeight="1">
      <c r="A671" s="211">
        <v>0</v>
      </c>
      <c r="B671" s="13" t="s">
        <v>4268</v>
      </c>
      <c r="C671" s="212" t="s">
        <v>4269</v>
      </c>
      <c r="D671" s="139" t="s">
        <v>4270</v>
      </c>
      <c r="E671" s="140" t="s">
        <v>700</v>
      </c>
      <c r="F671" s="140">
        <v>1</v>
      </c>
      <c r="G671" s="140">
        <v>12</v>
      </c>
      <c r="H671" s="141">
        <v>106.64</v>
      </c>
      <c r="I671" s="5">
        <f t="shared" si="133"/>
        <v>11197.2</v>
      </c>
      <c r="J671" s="61"/>
      <c r="K671" s="62">
        <f>H671*(1-Скидка_3M_EUR)</f>
        <v>106.64</v>
      </c>
      <c r="L671" s="62">
        <f t="shared" si="135"/>
        <v>0</v>
      </c>
      <c r="M671" s="62">
        <f t="shared" si="136"/>
        <v>11197.2</v>
      </c>
      <c r="N671" s="62">
        <f t="shared" si="132"/>
        <v>0</v>
      </c>
    </row>
    <row r="672" spans="1:14" ht="12" customHeight="1">
      <c r="A672" s="211">
        <v>0</v>
      </c>
      <c r="B672" s="13" t="s">
        <v>679</v>
      </c>
      <c r="C672" s="212" t="s">
        <v>1526</v>
      </c>
      <c r="D672" s="139" t="s">
        <v>1527</v>
      </c>
      <c r="E672" s="140" t="s">
        <v>700</v>
      </c>
      <c r="F672" s="140">
        <v>1</v>
      </c>
      <c r="G672" s="140">
        <v>0</v>
      </c>
      <c r="H672" s="141">
        <v>22.08</v>
      </c>
      <c r="I672" s="5">
        <f t="shared" si="133"/>
        <v>2318.4</v>
      </c>
      <c r="J672" s="61"/>
      <c r="K672" s="62">
        <f t="shared" si="134"/>
        <v>22.08</v>
      </c>
      <c r="L672" s="62">
        <f t="shared" si="135"/>
        <v>0</v>
      </c>
      <c r="M672" s="62">
        <f t="shared" si="136"/>
        <v>2318.4</v>
      </c>
      <c r="N672" s="62">
        <f t="shared" si="132"/>
        <v>0</v>
      </c>
    </row>
    <row r="673" spans="1:14" ht="12" customHeight="1">
      <c r="A673" s="211">
        <v>0</v>
      </c>
      <c r="B673" s="13" t="s">
        <v>679</v>
      </c>
      <c r="C673" s="212" t="s">
        <v>1528</v>
      </c>
      <c r="D673" s="139" t="s">
        <v>1529</v>
      </c>
      <c r="E673" s="140" t="s">
        <v>700</v>
      </c>
      <c r="F673" s="140">
        <v>1</v>
      </c>
      <c r="G673" s="140">
        <v>0</v>
      </c>
      <c r="H673" s="141">
        <v>40.536000000000001</v>
      </c>
      <c r="I673" s="5">
        <f t="shared" si="133"/>
        <v>4256.28</v>
      </c>
      <c r="J673" s="61"/>
      <c r="K673" s="62">
        <f t="shared" si="134"/>
        <v>40.536000000000001</v>
      </c>
      <c r="L673" s="62">
        <f t="shared" si="135"/>
        <v>0</v>
      </c>
      <c r="M673" s="62">
        <f t="shared" si="136"/>
        <v>4256.28</v>
      </c>
      <c r="N673" s="62">
        <f t="shared" si="132"/>
        <v>0</v>
      </c>
    </row>
    <row r="674" spans="1:14" ht="12" customHeight="1">
      <c r="A674" s="211">
        <v>0</v>
      </c>
      <c r="B674" s="13" t="s">
        <v>679</v>
      </c>
      <c r="C674" s="212" t="s">
        <v>1530</v>
      </c>
      <c r="D674" s="139" t="s">
        <v>2766</v>
      </c>
      <c r="E674" s="140" t="s">
        <v>700</v>
      </c>
      <c r="F674" s="140">
        <v>2</v>
      </c>
      <c r="G674" s="140">
        <v>0</v>
      </c>
      <c r="H674" s="141">
        <v>34.692</v>
      </c>
      <c r="I674" s="5">
        <f t="shared" si="133"/>
        <v>3642.66</v>
      </c>
      <c r="J674" s="61"/>
      <c r="K674" s="62">
        <f t="shared" si="134"/>
        <v>34.692</v>
      </c>
      <c r="L674" s="62">
        <f t="shared" si="135"/>
        <v>0</v>
      </c>
      <c r="M674" s="62">
        <f t="shared" si="136"/>
        <v>3642.66</v>
      </c>
      <c r="N674" s="62">
        <f t="shared" si="132"/>
        <v>0</v>
      </c>
    </row>
    <row r="675" spans="1:14" ht="12" customHeight="1">
      <c r="A675" s="211">
        <v>0</v>
      </c>
      <c r="B675" s="13" t="s">
        <v>659</v>
      </c>
      <c r="C675" s="212">
        <v>56285</v>
      </c>
      <c r="D675" s="139" t="s">
        <v>1531</v>
      </c>
      <c r="E675" s="140" t="s">
        <v>700</v>
      </c>
      <c r="F675" s="140">
        <v>500</v>
      </c>
      <c r="G675" s="140">
        <v>0</v>
      </c>
      <c r="H675" s="141">
        <v>271.97000000000003</v>
      </c>
      <c r="I675" s="5">
        <f t="shared" si="133"/>
        <v>28556.85</v>
      </c>
      <c r="J675" s="61"/>
      <c r="K675" s="62">
        <f t="shared" si="134"/>
        <v>271.97000000000003</v>
      </c>
      <c r="L675" s="62">
        <f t="shared" si="135"/>
        <v>0</v>
      </c>
      <c r="M675" s="62">
        <f t="shared" si="136"/>
        <v>28556.85</v>
      </c>
      <c r="N675" s="62">
        <f t="shared" si="132"/>
        <v>0</v>
      </c>
    </row>
    <row r="676" spans="1:14" ht="12" customHeight="1">
      <c r="A676" s="211">
        <v>0</v>
      </c>
      <c r="B676" s="13" t="s">
        <v>659</v>
      </c>
      <c r="C676" s="212">
        <v>56251</v>
      </c>
      <c r="D676" s="139" t="s">
        <v>1532</v>
      </c>
      <c r="E676" s="140" t="s">
        <v>700</v>
      </c>
      <c r="F676" s="140">
        <v>500</v>
      </c>
      <c r="G676" s="140">
        <v>0</v>
      </c>
      <c r="H676" s="141">
        <v>271.97000000000003</v>
      </c>
      <c r="I676" s="5">
        <f t="shared" si="133"/>
        <v>28556.85</v>
      </c>
      <c r="J676" s="61"/>
      <c r="K676" s="62">
        <f t="shared" si="134"/>
        <v>271.97000000000003</v>
      </c>
      <c r="L676" s="62">
        <f t="shared" si="135"/>
        <v>0</v>
      </c>
      <c r="M676" s="62">
        <f t="shared" si="136"/>
        <v>28556.85</v>
      </c>
      <c r="N676" s="62">
        <f t="shared" si="132"/>
        <v>0</v>
      </c>
    </row>
    <row r="677" spans="1:14" ht="12">
      <c r="A677" s="211">
        <v>0</v>
      </c>
      <c r="B677" s="13" t="s">
        <v>659</v>
      </c>
      <c r="C677" s="212">
        <v>60182</v>
      </c>
      <c r="D677" s="139" t="s">
        <v>1533</v>
      </c>
      <c r="E677" s="140" t="s">
        <v>700</v>
      </c>
      <c r="F677" s="140">
        <v>1</v>
      </c>
      <c r="G677" s="140">
        <v>200</v>
      </c>
      <c r="H677" s="141">
        <v>3.28</v>
      </c>
      <c r="I677" s="5">
        <f t="shared" si="133"/>
        <v>344.4</v>
      </c>
      <c r="J677" s="61"/>
      <c r="K677" s="62">
        <f t="shared" si="134"/>
        <v>3.28</v>
      </c>
      <c r="L677" s="62">
        <f t="shared" si="135"/>
        <v>0</v>
      </c>
      <c r="M677" s="62">
        <f t="shared" si="136"/>
        <v>344.4</v>
      </c>
      <c r="N677" s="62">
        <f t="shared" si="132"/>
        <v>0</v>
      </c>
    </row>
    <row r="678" spans="1:14" ht="12">
      <c r="A678" s="211">
        <v>0</v>
      </c>
      <c r="B678" s="13" t="s">
        <v>659</v>
      </c>
      <c r="C678" s="212">
        <v>60185</v>
      </c>
      <c r="D678" s="139" t="s">
        <v>1534</v>
      </c>
      <c r="E678" s="140" t="s">
        <v>700</v>
      </c>
      <c r="F678" s="140">
        <v>1</v>
      </c>
      <c r="G678" s="140">
        <v>200</v>
      </c>
      <c r="H678" s="141">
        <v>3.28</v>
      </c>
      <c r="I678" s="5">
        <f t="shared" si="133"/>
        <v>344.4</v>
      </c>
      <c r="J678" s="61"/>
      <c r="K678" s="62">
        <f>H678*(1-Скидка_3M_EUR)</f>
        <v>3.28</v>
      </c>
      <c r="L678" s="62">
        <f t="shared" si="135"/>
        <v>0</v>
      </c>
      <c r="M678" s="62">
        <f t="shared" si="136"/>
        <v>344.4</v>
      </c>
      <c r="N678" s="62">
        <f t="shared" si="132"/>
        <v>0</v>
      </c>
    </row>
    <row r="680" spans="1:14">
      <c r="C680" s="12" t="s">
        <v>45</v>
      </c>
    </row>
    <row r="681" spans="1:14">
      <c r="C681" s="12"/>
    </row>
  </sheetData>
  <autoFilter ref="A6:N678" xr:uid="{00000000-0001-0000-0500-000000000000}"/>
  <mergeCells count="96">
    <mergeCell ref="C639:H639"/>
    <mergeCell ref="C664:H664"/>
    <mergeCell ref="C666:H666"/>
    <mergeCell ref="C662:H662"/>
    <mergeCell ref="C659:H659"/>
    <mergeCell ref="C644:H644"/>
    <mergeCell ref="C175:H175"/>
    <mergeCell ref="C148:H148"/>
    <mergeCell ref="C142:H142"/>
    <mergeCell ref="C630:H630"/>
    <mergeCell ref="C621:H621"/>
    <mergeCell ref="C620:H620"/>
    <mergeCell ref="C617:H617"/>
    <mergeCell ref="C597:H597"/>
    <mergeCell ref="C613:H613"/>
    <mergeCell ref="C522:H522"/>
    <mergeCell ref="C518:H518"/>
    <mergeCell ref="C508:H508"/>
    <mergeCell ref="C531:H531"/>
    <mergeCell ref="C529:H529"/>
    <mergeCell ref="C559:H559"/>
    <mergeCell ref="C586:H586"/>
    <mergeCell ref="C106:H106"/>
    <mergeCell ref="C114:H114"/>
    <mergeCell ref="C124:H124"/>
    <mergeCell ref="C118:H118"/>
    <mergeCell ref="C163:H163"/>
    <mergeCell ref="C162:H162"/>
    <mergeCell ref="C139:H139"/>
    <mergeCell ref="C133:H133"/>
    <mergeCell ref="C581:H581"/>
    <mergeCell ref="C569:H569"/>
    <mergeCell ref="C545:H545"/>
    <mergeCell ref="C544:H544"/>
    <mergeCell ref="C541:H541"/>
    <mergeCell ref="C535:H535"/>
    <mergeCell ref="C532:H532"/>
    <mergeCell ref="C475:H475"/>
    <mergeCell ref="C466:H466"/>
    <mergeCell ref="C455:H455"/>
    <mergeCell ref="C454:H454"/>
    <mergeCell ref="C498:H498"/>
    <mergeCell ref="C452:H452"/>
    <mergeCell ref="C377:H377"/>
    <mergeCell ref="C355:H355"/>
    <mergeCell ref="C351:H351"/>
    <mergeCell ref="C376:H376"/>
    <mergeCell ref="C371:H371"/>
    <mergeCell ref="C383:H383"/>
    <mergeCell ref="C438:H438"/>
    <mergeCell ref="C427:H427"/>
    <mergeCell ref="C423:H423"/>
    <mergeCell ref="C417:H417"/>
    <mergeCell ref="C412:H412"/>
    <mergeCell ref="C348:H348"/>
    <mergeCell ref="C346:H346"/>
    <mergeCell ref="C340:H340"/>
    <mergeCell ref="C336:H336"/>
    <mergeCell ref="C332:H332"/>
    <mergeCell ref="C326:H326"/>
    <mergeCell ref="C300:H300"/>
    <mergeCell ref="C294:H294"/>
    <mergeCell ref="C290:H290"/>
    <mergeCell ref="C287:H287"/>
    <mergeCell ref="C318:H318"/>
    <mergeCell ref="C259:H259"/>
    <mergeCell ref="C282:H282"/>
    <mergeCell ref="C279:H279"/>
    <mergeCell ref="C273:H273"/>
    <mergeCell ref="C268:H268"/>
    <mergeCell ref="C250:H250"/>
    <mergeCell ref="C240:H240"/>
    <mergeCell ref="C235:H235"/>
    <mergeCell ref="C234:H234"/>
    <mergeCell ref="C227:H227"/>
    <mergeCell ref="C2:H2"/>
    <mergeCell ref="C3:H3"/>
    <mergeCell ref="C7:H7"/>
    <mergeCell ref="C19:H19"/>
    <mergeCell ref="C29:H29"/>
    <mergeCell ref="C327:H327"/>
    <mergeCell ref="C78:H78"/>
    <mergeCell ref="C79:H79"/>
    <mergeCell ref="C37:H37"/>
    <mergeCell ref="C41:H41"/>
    <mergeCell ref="C45:H45"/>
    <mergeCell ref="C57:H57"/>
    <mergeCell ref="C71:H71"/>
    <mergeCell ref="C63:H63"/>
    <mergeCell ref="C68:H68"/>
    <mergeCell ref="C212:H212"/>
    <mergeCell ref="C209:H209"/>
    <mergeCell ref="C207:H207"/>
    <mergeCell ref="C206:H206"/>
    <mergeCell ref="C193:H193"/>
    <mergeCell ref="C199:H199"/>
  </mergeCells>
  <conditionalFormatting sqref="A8:A678">
    <cfRule type="cellIs" dxfId="3" priority="1" operator="lessThan">
      <formula>0</formula>
    </cfRule>
    <cfRule type="cellIs" dxfId="2" priority="2" operator="greaterThan">
      <formula>0</formula>
    </cfRule>
  </conditionalFormatting>
  <hyperlinks>
    <hyperlink ref="F5" location="Содержание!A1" display="Содержание" xr:uid="{74168A4A-5EC4-4D3E-A94A-F6A371418683}"/>
  </hyperlinks>
  <pageMargins left="0.11811023622047245" right="0" top="0.55118110236220474" bottom="0.35433070866141736" header="0.31496062992125984" footer="0.31496062992125984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97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H7" sqref="H7"/>
    </sheetView>
  </sheetViews>
  <sheetFormatPr defaultColWidth="9.15234375" defaultRowHeight="12" outlineLevelCol="1"/>
  <cols>
    <col min="1" max="1" width="6.84375" style="127" hidden="1" customWidth="1" outlineLevel="1"/>
    <col min="2" max="2" width="11.53515625" style="13" customWidth="1" collapsed="1"/>
    <col min="3" max="3" width="56.69140625" style="13" customWidth="1"/>
    <col min="4" max="8" width="9.15234375" style="13"/>
    <col min="9" max="12" width="8.53515625" style="13" customWidth="1" outlineLevel="1"/>
    <col min="13" max="13" width="9.53515625" style="13" customWidth="1" outlineLevel="1"/>
    <col min="14" max="14" width="2" style="13" customWidth="1"/>
    <col min="15" max="16384" width="9.15234375" style="13"/>
  </cols>
  <sheetData>
    <row r="2" spans="1:13" ht="15.9">
      <c r="B2" s="392" t="s">
        <v>0</v>
      </c>
      <c r="C2" s="392"/>
      <c r="D2" s="392"/>
      <c r="E2" s="392"/>
      <c r="F2" s="392"/>
      <c r="G2" s="392"/>
      <c r="H2" s="260"/>
      <c r="I2" s="260"/>
    </row>
    <row r="3" spans="1:13" ht="15.9">
      <c r="B3" s="392" t="s">
        <v>1717</v>
      </c>
      <c r="C3" s="392"/>
      <c r="D3" s="392"/>
      <c r="E3" s="392"/>
      <c r="F3" s="392"/>
      <c r="G3" s="392"/>
      <c r="H3" s="260"/>
      <c r="I3" s="260"/>
    </row>
    <row r="4" spans="1:13">
      <c r="C4" s="135"/>
      <c r="D4" s="135"/>
      <c r="E4" s="135"/>
      <c r="F4" s="135"/>
      <c r="G4" s="136"/>
      <c r="H4" s="136"/>
      <c r="I4" s="136"/>
      <c r="J4" s="1"/>
    </row>
    <row r="5" spans="1:13">
      <c r="B5" s="13" t="s">
        <v>3164</v>
      </c>
      <c r="C5" s="135"/>
      <c r="D5" s="135"/>
      <c r="E5" s="135"/>
      <c r="F5" s="135"/>
      <c r="G5" s="136"/>
      <c r="H5" s="136"/>
      <c r="I5" s="136"/>
      <c r="J5" s="44" t="s">
        <v>1595</v>
      </c>
      <c r="K5" s="45">
        <v>0</v>
      </c>
      <c r="L5" s="279"/>
      <c r="M5" s="279"/>
    </row>
    <row r="6" spans="1:13" ht="15" thickBot="1">
      <c r="B6" s="137" t="s">
        <v>1</v>
      </c>
      <c r="C6" s="135"/>
      <c r="D6" s="135"/>
      <c r="E6" s="115" t="s">
        <v>1716</v>
      </c>
      <c r="G6" s="136"/>
      <c r="H6" s="136"/>
      <c r="I6" s="136"/>
      <c r="J6" s="44" t="s">
        <v>1596</v>
      </c>
      <c r="K6" s="7">
        <f>SUM(K9:K194)</f>
        <v>0</v>
      </c>
      <c r="L6" s="44" t="s">
        <v>4582</v>
      </c>
      <c r="M6" s="7">
        <f>SUM(M9:M194)</f>
        <v>0</v>
      </c>
    </row>
    <row r="7" spans="1:13" ht="36.450000000000003" thickBot="1">
      <c r="A7" s="220" t="s">
        <v>4529</v>
      </c>
      <c r="B7" s="155" t="s">
        <v>640</v>
      </c>
      <c r="C7" s="138" t="s">
        <v>47</v>
      </c>
      <c r="D7" s="138" t="s">
        <v>641</v>
      </c>
      <c r="E7" s="138" t="s">
        <v>1535</v>
      </c>
      <c r="F7" s="138" t="s">
        <v>642</v>
      </c>
      <c r="G7" s="138" t="s">
        <v>643</v>
      </c>
      <c r="H7" s="266" t="s">
        <v>4505</v>
      </c>
      <c r="I7" s="278" t="s">
        <v>1598</v>
      </c>
      <c r="J7" s="56" t="s">
        <v>1597</v>
      </c>
      <c r="K7" s="56" t="s">
        <v>4580</v>
      </c>
      <c r="L7" s="56" t="s">
        <v>1597</v>
      </c>
      <c r="M7" s="57" t="s">
        <v>4581</v>
      </c>
    </row>
    <row r="8" spans="1:13" ht="11.25" customHeight="1">
      <c r="A8" s="219"/>
      <c r="B8" s="393" t="s">
        <v>1718</v>
      </c>
      <c r="C8" s="393"/>
      <c r="D8" s="393"/>
      <c r="E8" s="393"/>
      <c r="F8" s="393"/>
      <c r="G8" s="394"/>
      <c r="H8" s="262"/>
      <c r="I8" s="61"/>
      <c r="J8" s="62"/>
      <c r="K8" s="62"/>
      <c r="L8" s="76"/>
      <c r="M8" s="76"/>
    </row>
    <row r="9" spans="1:13" ht="11.25" customHeight="1">
      <c r="A9" s="128">
        <v>0</v>
      </c>
      <c r="B9" s="148" t="s">
        <v>1734</v>
      </c>
      <c r="C9" s="139" t="s">
        <v>1735</v>
      </c>
      <c r="D9" s="140" t="s">
        <v>889</v>
      </c>
      <c r="E9" s="140">
        <v>1</v>
      </c>
      <c r="F9" s="140">
        <v>50</v>
      </c>
      <c r="G9" s="141">
        <v>6.19</v>
      </c>
      <c r="H9" s="5">
        <f>ROUND(G9*Курс_EUR,2)</f>
        <v>649.95000000000005</v>
      </c>
      <c r="I9" s="61"/>
      <c r="J9" s="62">
        <f>G9*(1-Скидка_3M_AM)</f>
        <v>6.19</v>
      </c>
      <c r="K9" s="62">
        <f>J9*I9</f>
        <v>0</v>
      </c>
      <c r="L9" s="62">
        <f>H9*(1-Скидка_3M_AM)</f>
        <v>649.95000000000005</v>
      </c>
      <c r="M9" s="62">
        <f>I9*L9</f>
        <v>0</v>
      </c>
    </row>
    <row r="10" spans="1:13" ht="11.25" customHeight="1">
      <c r="A10" s="128">
        <v>0</v>
      </c>
      <c r="B10" s="148" t="s">
        <v>1736</v>
      </c>
      <c r="C10" s="139" t="s">
        <v>1737</v>
      </c>
      <c r="D10" s="140" t="s">
        <v>889</v>
      </c>
      <c r="E10" s="140">
        <v>1</v>
      </c>
      <c r="F10" s="140">
        <v>50</v>
      </c>
      <c r="G10" s="141">
        <v>4.6920000000000002</v>
      </c>
      <c r="H10" s="5">
        <f>ROUND(G10*Курс_EUR,2)</f>
        <v>492.66</v>
      </c>
      <c r="I10" s="61"/>
      <c r="J10" s="62">
        <f t="shared" ref="J10:J52" si="0">G10*(1-Скидка_3M_AM)</f>
        <v>4.6920000000000002</v>
      </c>
      <c r="K10" s="62">
        <f>J10*I10</f>
        <v>0</v>
      </c>
      <c r="L10" s="62">
        <f>H10*(1-Скидка_3M_AM)</f>
        <v>492.66</v>
      </c>
      <c r="M10" s="62">
        <f t="shared" ref="M10:M73" si="1">I10*L10</f>
        <v>0</v>
      </c>
    </row>
    <row r="11" spans="1:13" ht="11.25" customHeight="1">
      <c r="A11" s="128">
        <v>0</v>
      </c>
      <c r="B11" s="148" t="s">
        <v>1738</v>
      </c>
      <c r="C11" s="139" t="s">
        <v>1739</v>
      </c>
      <c r="D11" s="140" t="s">
        <v>889</v>
      </c>
      <c r="E11" s="140">
        <v>1</v>
      </c>
      <c r="F11" s="140">
        <v>50</v>
      </c>
      <c r="G11" s="141">
        <v>13.116</v>
      </c>
      <c r="H11" s="5">
        <f>ROUND(G11*Курс_EUR,2)</f>
        <v>1377.18</v>
      </c>
      <c r="I11" s="61"/>
      <c r="J11" s="62">
        <f t="shared" si="0"/>
        <v>13.116</v>
      </c>
      <c r="K11" s="62">
        <f>J11*I11</f>
        <v>0</v>
      </c>
      <c r="L11" s="62">
        <f>H11*(1-Скидка_3M_AM)</f>
        <v>1377.18</v>
      </c>
      <c r="M11" s="62">
        <f t="shared" si="1"/>
        <v>0</v>
      </c>
    </row>
    <row r="12" spans="1:13" ht="11.25" customHeight="1">
      <c r="A12" s="128">
        <v>0</v>
      </c>
      <c r="B12" s="148" t="s">
        <v>1740</v>
      </c>
      <c r="C12" s="139" t="s">
        <v>1741</v>
      </c>
      <c r="D12" s="140" t="s">
        <v>889</v>
      </c>
      <c r="E12" s="140">
        <v>1</v>
      </c>
      <c r="F12" s="140">
        <v>50</v>
      </c>
      <c r="G12" s="141">
        <v>18.204000000000001</v>
      </c>
      <c r="H12" s="5">
        <f>ROUND(G12*Курс_EUR,2)</f>
        <v>1911.42</v>
      </c>
      <c r="I12" s="61"/>
      <c r="J12" s="62">
        <f t="shared" si="0"/>
        <v>18.204000000000001</v>
      </c>
      <c r="K12" s="62">
        <f>J12*I12</f>
        <v>0</v>
      </c>
      <c r="L12" s="62">
        <f>H12*(1-Скидка_3M_AM)</f>
        <v>1911.42</v>
      </c>
      <c r="M12" s="62">
        <f t="shared" si="1"/>
        <v>0</v>
      </c>
    </row>
    <row r="13" spans="1:13" ht="11.25" customHeight="1">
      <c r="A13" s="128"/>
      <c r="B13" s="393" t="s">
        <v>1719</v>
      </c>
      <c r="C13" s="393"/>
      <c r="D13" s="393"/>
      <c r="E13" s="393"/>
      <c r="F13" s="393"/>
      <c r="G13" s="394"/>
      <c r="H13" s="262"/>
      <c r="I13" s="61"/>
      <c r="J13" s="62"/>
      <c r="K13" s="62"/>
      <c r="L13" s="62"/>
      <c r="M13" s="62"/>
    </row>
    <row r="14" spans="1:13" ht="11.25" customHeight="1">
      <c r="A14" s="128">
        <v>0</v>
      </c>
      <c r="B14" s="148" t="s">
        <v>1742</v>
      </c>
      <c r="C14" s="139" t="s">
        <v>1743</v>
      </c>
      <c r="D14" s="140" t="s">
        <v>889</v>
      </c>
      <c r="E14" s="140">
        <v>1</v>
      </c>
      <c r="F14" s="140">
        <v>10</v>
      </c>
      <c r="G14" s="141">
        <v>8.6</v>
      </c>
      <c r="H14" s="5">
        <f>ROUND(G14*Курс_EUR,2)</f>
        <v>903</v>
      </c>
      <c r="I14" s="61"/>
      <c r="J14" s="62">
        <f t="shared" si="0"/>
        <v>8.6</v>
      </c>
      <c r="K14" s="62">
        <f>J14*I14</f>
        <v>0</v>
      </c>
      <c r="L14" s="62">
        <f>H14*(1-Скидка_3M_AM)</f>
        <v>903</v>
      </c>
      <c r="M14" s="62">
        <f t="shared" si="1"/>
        <v>0</v>
      </c>
    </row>
    <row r="15" spans="1:13" ht="11.25" customHeight="1">
      <c r="A15" s="128">
        <v>0</v>
      </c>
      <c r="B15" s="148" t="s">
        <v>4194</v>
      </c>
      <c r="C15" s="139" t="s">
        <v>1744</v>
      </c>
      <c r="D15" s="140" t="s">
        <v>889</v>
      </c>
      <c r="E15" s="140">
        <v>1</v>
      </c>
      <c r="F15" s="140">
        <v>10</v>
      </c>
      <c r="G15" s="141">
        <v>8.4499999999999993</v>
      </c>
      <c r="H15" s="5">
        <f>ROUND(G15*Курс_EUR,2)</f>
        <v>887.25</v>
      </c>
      <c r="I15" s="61"/>
      <c r="J15" s="62">
        <f t="shared" si="0"/>
        <v>8.4499999999999993</v>
      </c>
      <c r="K15" s="62">
        <f>J15*I15</f>
        <v>0</v>
      </c>
      <c r="L15" s="62">
        <f>H15*(1-Скидка_3M_AM)</f>
        <v>887.25</v>
      </c>
      <c r="M15" s="62">
        <f t="shared" si="1"/>
        <v>0</v>
      </c>
    </row>
    <row r="16" spans="1:13" ht="11.25" customHeight="1">
      <c r="A16" s="128">
        <v>0</v>
      </c>
      <c r="B16" s="156" t="s">
        <v>4195</v>
      </c>
      <c r="C16" s="142" t="s">
        <v>1745</v>
      </c>
      <c r="D16" s="143" t="s">
        <v>889</v>
      </c>
      <c r="E16" s="143">
        <v>1</v>
      </c>
      <c r="F16" s="143">
        <v>10</v>
      </c>
      <c r="G16" s="144">
        <v>8.4499999999999993</v>
      </c>
      <c r="H16" s="5">
        <f>ROUND(G16*Курс_EUR,2)</f>
        <v>887.25</v>
      </c>
      <c r="I16" s="61"/>
      <c r="J16" s="62">
        <f t="shared" si="0"/>
        <v>8.4499999999999993</v>
      </c>
      <c r="K16" s="62">
        <f>J16*I16</f>
        <v>0</v>
      </c>
      <c r="L16" s="62">
        <f>H16*(1-Скидка_3M_AM)</f>
        <v>887.25</v>
      </c>
      <c r="M16" s="62">
        <f t="shared" si="1"/>
        <v>0</v>
      </c>
    </row>
    <row r="17" spans="1:13" ht="11.25" customHeight="1">
      <c r="A17" s="128"/>
      <c r="B17" s="393" t="s">
        <v>1720</v>
      </c>
      <c r="C17" s="393"/>
      <c r="D17" s="393"/>
      <c r="E17" s="393"/>
      <c r="F17" s="393"/>
      <c r="G17" s="394"/>
      <c r="H17" s="262"/>
      <c r="I17" s="61"/>
      <c r="J17" s="62"/>
      <c r="K17" s="62"/>
      <c r="L17" s="62"/>
      <c r="M17" s="62"/>
    </row>
    <row r="18" spans="1:13" ht="11.25" customHeight="1">
      <c r="A18" s="128">
        <v>0</v>
      </c>
      <c r="B18" s="157" t="s">
        <v>1746</v>
      </c>
      <c r="C18" s="145" t="s">
        <v>1747</v>
      </c>
      <c r="D18" s="146" t="s">
        <v>889</v>
      </c>
      <c r="E18" s="146">
        <v>1</v>
      </c>
      <c r="F18" s="146">
        <v>100</v>
      </c>
      <c r="G18" s="147">
        <v>4.056</v>
      </c>
      <c r="H18" s="5">
        <f>ROUND(G18*Курс_EUR,2)</f>
        <v>425.88</v>
      </c>
      <c r="I18" s="61"/>
      <c r="J18" s="62">
        <f t="shared" si="0"/>
        <v>4.056</v>
      </c>
      <c r="K18" s="62">
        <f>J18*I18</f>
        <v>0</v>
      </c>
      <c r="L18" s="62">
        <f>H18*(1-Скидка_3M_AM)</f>
        <v>425.88</v>
      </c>
      <c r="M18" s="62">
        <f t="shared" si="1"/>
        <v>0</v>
      </c>
    </row>
    <row r="19" spans="1:13" ht="11.25" customHeight="1">
      <c r="A19" s="128">
        <v>0</v>
      </c>
      <c r="B19" s="148" t="s">
        <v>4196</v>
      </c>
      <c r="C19" s="139" t="s">
        <v>1748</v>
      </c>
      <c r="D19" s="140" t="s">
        <v>889</v>
      </c>
      <c r="E19" s="140">
        <v>1</v>
      </c>
      <c r="F19" s="140">
        <v>100</v>
      </c>
      <c r="G19" s="141">
        <v>4.056</v>
      </c>
      <c r="H19" s="5">
        <f>ROUND(G19*Курс_EUR,2)</f>
        <v>425.88</v>
      </c>
      <c r="I19" s="61"/>
      <c r="J19" s="62">
        <f t="shared" si="0"/>
        <v>4.056</v>
      </c>
      <c r="K19" s="62">
        <f>J19*I19</f>
        <v>0</v>
      </c>
      <c r="L19" s="62">
        <f>H19*(1-Скидка_3M_AM)</f>
        <v>425.88</v>
      </c>
      <c r="M19" s="62">
        <f t="shared" si="1"/>
        <v>0</v>
      </c>
    </row>
    <row r="20" spans="1:13" ht="11.25" customHeight="1">
      <c r="A20" s="128">
        <v>0</v>
      </c>
      <c r="B20" s="148" t="s">
        <v>1749</v>
      </c>
      <c r="C20" s="139" t="s">
        <v>2934</v>
      </c>
      <c r="D20" s="140" t="s">
        <v>889</v>
      </c>
      <c r="E20" s="140">
        <v>1</v>
      </c>
      <c r="F20" s="140">
        <v>100</v>
      </c>
      <c r="G20" s="141">
        <v>4.056</v>
      </c>
      <c r="H20" s="5">
        <f>ROUND(G20*Курс_EUR,2)</f>
        <v>425.88</v>
      </c>
      <c r="I20" s="61"/>
      <c r="J20" s="62">
        <f t="shared" si="0"/>
        <v>4.056</v>
      </c>
      <c r="K20" s="62">
        <f>J20*I20</f>
        <v>0</v>
      </c>
      <c r="L20" s="62">
        <f>H20*(1-Скидка_3M_AM)</f>
        <v>425.88</v>
      </c>
      <c r="M20" s="62">
        <f t="shared" si="1"/>
        <v>0</v>
      </c>
    </row>
    <row r="21" spans="1:13" ht="11.25" customHeight="1">
      <c r="A21" s="128"/>
      <c r="B21" s="393" t="s">
        <v>4271</v>
      </c>
      <c r="C21" s="393"/>
      <c r="D21" s="393"/>
      <c r="E21" s="393"/>
      <c r="F21" s="393"/>
      <c r="G21" s="394"/>
      <c r="H21" s="262"/>
      <c r="I21" s="61"/>
      <c r="J21" s="62"/>
      <c r="K21" s="62"/>
      <c r="L21" s="62"/>
      <c r="M21" s="62"/>
    </row>
    <row r="22" spans="1:13" ht="11.25" customHeight="1">
      <c r="A22" s="128">
        <v>0</v>
      </c>
      <c r="B22" s="148" t="s">
        <v>93</v>
      </c>
      <c r="C22" s="139" t="s">
        <v>4272</v>
      </c>
      <c r="D22" s="140" t="s">
        <v>889</v>
      </c>
      <c r="E22" s="140">
        <v>1</v>
      </c>
      <c r="F22" s="140">
        <v>10</v>
      </c>
      <c r="G22" s="141">
        <v>5.52</v>
      </c>
      <c r="H22" s="5">
        <f t="shared" ref="H22:H29" si="2">ROUND(G22*Курс_EUR,2)</f>
        <v>579.6</v>
      </c>
      <c r="I22" s="61"/>
      <c r="J22" s="62">
        <f t="shared" ref="J22:J28" si="3">G22*(1-Скидка_3M_AM)</f>
        <v>5.52</v>
      </c>
      <c r="K22" s="62">
        <f t="shared" ref="K22:K29" si="4">J22*I22</f>
        <v>0</v>
      </c>
      <c r="L22" s="62">
        <f t="shared" ref="L22:L29" si="5">H22*(1-Скидка_3M_AM)</f>
        <v>579.6</v>
      </c>
      <c r="M22" s="62">
        <f t="shared" si="1"/>
        <v>0</v>
      </c>
    </row>
    <row r="23" spans="1:13" ht="11.25" customHeight="1">
      <c r="A23" s="128">
        <v>0</v>
      </c>
      <c r="B23" s="148">
        <v>52009</v>
      </c>
      <c r="C23" s="139" t="s">
        <v>4273</v>
      </c>
      <c r="D23" s="140" t="s">
        <v>889</v>
      </c>
      <c r="E23" s="140">
        <v>1</v>
      </c>
      <c r="F23" s="140">
        <v>10</v>
      </c>
      <c r="G23" s="141">
        <v>5.52</v>
      </c>
      <c r="H23" s="5">
        <f t="shared" si="2"/>
        <v>579.6</v>
      </c>
      <c r="I23" s="61"/>
      <c r="J23" s="62">
        <f t="shared" si="3"/>
        <v>5.52</v>
      </c>
      <c r="K23" s="62">
        <f t="shared" si="4"/>
        <v>0</v>
      </c>
      <c r="L23" s="62">
        <f t="shared" si="5"/>
        <v>579.6</v>
      </c>
      <c r="M23" s="62">
        <f t="shared" si="1"/>
        <v>0</v>
      </c>
    </row>
    <row r="24" spans="1:13" ht="11.25" customHeight="1">
      <c r="A24" s="128">
        <v>0</v>
      </c>
      <c r="B24" s="148">
        <v>52011</v>
      </c>
      <c r="C24" s="139" t="s">
        <v>4274</v>
      </c>
      <c r="D24" s="140" t="s">
        <v>889</v>
      </c>
      <c r="E24" s="140">
        <v>1</v>
      </c>
      <c r="F24" s="140">
        <v>10</v>
      </c>
      <c r="G24" s="141">
        <v>5.52</v>
      </c>
      <c r="H24" s="5">
        <f t="shared" si="2"/>
        <v>579.6</v>
      </c>
      <c r="I24" s="61"/>
      <c r="J24" s="62">
        <f t="shared" si="3"/>
        <v>5.52</v>
      </c>
      <c r="K24" s="62">
        <f t="shared" si="4"/>
        <v>0</v>
      </c>
      <c r="L24" s="62">
        <f t="shared" si="5"/>
        <v>579.6</v>
      </c>
      <c r="M24" s="62">
        <f t="shared" si="1"/>
        <v>0</v>
      </c>
    </row>
    <row r="25" spans="1:13" ht="11.25" customHeight="1">
      <c r="A25" s="128">
        <v>0</v>
      </c>
      <c r="B25" s="148">
        <v>52013</v>
      </c>
      <c r="C25" s="139" t="s">
        <v>4275</v>
      </c>
      <c r="D25" s="140" t="s">
        <v>889</v>
      </c>
      <c r="E25" s="140">
        <v>1</v>
      </c>
      <c r="F25" s="140">
        <v>5</v>
      </c>
      <c r="G25" s="141">
        <v>9.43</v>
      </c>
      <c r="H25" s="5">
        <f t="shared" si="2"/>
        <v>990.15</v>
      </c>
      <c r="I25" s="61"/>
      <c r="J25" s="62">
        <f t="shared" si="3"/>
        <v>9.43</v>
      </c>
      <c r="K25" s="62">
        <f t="shared" si="4"/>
        <v>0</v>
      </c>
      <c r="L25" s="62">
        <f t="shared" si="5"/>
        <v>990.15</v>
      </c>
      <c r="M25" s="62">
        <f t="shared" si="1"/>
        <v>0</v>
      </c>
    </row>
    <row r="26" spans="1:13" ht="11.25" customHeight="1">
      <c r="A26" s="128">
        <v>0</v>
      </c>
      <c r="B26" s="148">
        <v>52015</v>
      </c>
      <c r="C26" s="139" t="s">
        <v>4276</v>
      </c>
      <c r="D26" s="140" t="s">
        <v>889</v>
      </c>
      <c r="E26" s="140">
        <v>1</v>
      </c>
      <c r="F26" s="140">
        <v>5</v>
      </c>
      <c r="G26" s="141">
        <v>9.43</v>
      </c>
      <c r="H26" s="5">
        <f t="shared" si="2"/>
        <v>990.15</v>
      </c>
      <c r="I26" s="61"/>
      <c r="J26" s="62">
        <f t="shared" si="3"/>
        <v>9.43</v>
      </c>
      <c r="K26" s="62">
        <f t="shared" si="4"/>
        <v>0</v>
      </c>
      <c r="L26" s="62">
        <f t="shared" si="5"/>
        <v>990.15</v>
      </c>
      <c r="M26" s="62">
        <f t="shared" si="1"/>
        <v>0</v>
      </c>
    </row>
    <row r="27" spans="1:13" ht="11.25" customHeight="1">
      <c r="A27" s="128">
        <v>0</v>
      </c>
      <c r="B27" s="148">
        <v>52017</v>
      </c>
      <c r="C27" s="139" t="s">
        <v>4277</v>
      </c>
      <c r="D27" s="140" t="s">
        <v>889</v>
      </c>
      <c r="E27" s="140">
        <v>1</v>
      </c>
      <c r="F27" s="140">
        <v>5</v>
      </c>
      <c r="G27" s="141">
        <v>9.43</v>
      </c>
      <c r="H27" s="5">
        <f t="shared" si="2"/>
        <v>990.15</v>
      </c>
      <c r="I27" s="61"/>
      <c r="J27" s="62">
        <f t="shared" si="3"/>
        <v>9.43</v>
      </c>
      <c r="K27" s="62">
        <f t="shared" si="4"/>
        <v>0</v>
      </c>
      <c r="L27" s="62">
        <f t="shared" si="5"/>
        <v>990.15</v>
      </c>
      <c r="M27" s="62">
        <f t="shared" si="1"/>
        <v>0</v>
      </c>
    </row>
    <row r="28" spans="1:13" ht="11.25" customHeight="1">
      <c r="A28" s="128">
        <v>0</v>
      </c>
      <c r="B28" s="148">
        <v>52019</v>
      </c>
      <c r="C28" s="139" t="s">
        <v>4278</v>
      </c>
      <c r="D28" s="140" t="s">
        <v>889</v>
      </c>
      <c r="E28" s="140">
        <v>1</v>
      </c>
      <c r="F28" s="140">
        <v>5</v>
      </c>
      <c r="G28" s="141">
        <v>9.43</v>
      </c>
      <c r="H28" s="5">
        <f t="shared" si="2"/>
        <v>990.15</v>
      </c>
      <c r="I28" s="61"/>
      <c r="J28" s="62">
        <f t="shared" si="3"/>
        <v>9.43</v>
      </c>
      <c r="K28" s="62">
        <f t="shared" si="4"/>
        <v>0</v>
      </c>
      <c r="L28" s="62">
        <f t="shared" si="5"/>
        <v>990.15</v>
      </c>
      <c r="M28" s="62">
        <f t="shared" si="1"/>
        <v>0</v>
      </c>
    </row>
    <row r="29" spans="1:13" ht="11.25" customHeight="1">
      <c r="A29" s="128">
        <v>0</v>
      </c>
      <c r="B29" s="148" t="s">
        <v>4279</v>
      </c>
      <c r="C29" s="139" t="s">
        <v>4280</v>
      </c>
      <c r="D29" s="140" t="s">
        <v>889</v>
      </c>
      <c r="E29" s="140">
        <v>1</v>
      </c>
      <c r="F29" s="140">
        <v>10</v>
      </c>
      <c r="G29" s="141">
        <v>5.52</v>
      </c>
      <c r="H29" s="5">
        <f t="shared" si="2"/>
        <v>579.6</v>
      </c>
      <c r="I29" s="61"/>
      <c r="J29" s="62">
        <f>G29*(1-Скидка_3M_AM)</f>
        <v>5.52</v>
      </c>
      <c r="K29" s="62">
        <f t="shared" si="4"/>
        <v>0</v>
      </c>
      <c r="L29" s="62">
        <f t="shared" si="5"/>
        <v>579.6</v>
      </c>
      <c r="M29" s="62">
        <f t="shared" si="1"/>
        <v>0</v>
      </c>
    </row>
    <row r="30" spans="1:13" ht="11.25" customHeight="1">
      <c r="A30" s="128"/>
      <c r="B30" s="393" t="s">
        <v>1721</v>
      </c>
      <c r="C30" s="393"/>
      <c r="D30" s="393"/>
      <c r="E30" s="393"/>
      <c r="F30" s="393"/>
      <c r="G30" s="394"/>
      <c r="H30" s="262"/>
      <c r="I30" s="61"/>
      <c r="J30" s="62"/>
      <c r="K30" s="62"/>
      <c r="L30" s="62"/>
      <c r="M30" s="62"/>
    </row>
    <row r="31" spans="1:13" ht="11.25" customHeight="1">
      <c r="A31" s="128">
        <v>0</v>
      </c>
      <c r="B31" s="157" t="s">
        <v>1751</v>
      </c>
      <c r="C31" s="145" t="s">
        <v>1752</v>
      </c>
      <c r="D31" s="146" t="s">
        <v>889</v>
      </c>
      <c r="E31" s="146">
        <v>1</v>
      </c>
      <c r="F31" s="146">
        <v>10</v>
      </c>
      <c r="G31" s="147">
        <v>4.6920000000000002</v>
      </c>
      <c r="H31" s="5">
        <f>ROUND(G31*Курс_EUR,2)</f>
        <v>492.66</v>
      </c>
      <c r="I31" s="61"/>
      <c r="J31" s="62">
        <f t="shared" si="0"/>
        <v>4.6920000000000002</v>
      </c>
      <c r="K31" s="62">
        <f>J31*I31</f>
        <v>0</v>
      </c>
      <c r="L31" s="62">
        <f>H31*(1-Скидка_3M_AM)</f>
        <v>492.66</v>
      </c>
      <c r="M31" s="62">
        <f t="shared" si="1"/>
        <v>0</v>
      </c>
    </row>
    <row r="32" spans="1:13" ht="11.25" customHeight="1">
      <c r="A32" s="128">
        <v>0</v>
      </c>
      <c r="B32" s="148">
        <v>65034</v>
      </c>
      <c r="C32" s="139" t="s">
        <v>1753</v>
      </c>
      <c r="D32" s="140" t="s">
        <v>889</v>
      </c>
      <c r="E32" s="140">
        <v>1</v>
      </c>
      <c r="F32" s="140">
        <v>10</v>
      </c>
      <c r="G32" s="141">
        <v>4.6920000000000002</v>
      </c>
      <c r="H32" s="5">
        <f>ROUND(G32*Курс_EUR,2)</f>
        <v>492.66</v>
      </c>
      <c r="I32" s="61"/>
      <c r="J32" s="62">
        <f t="shared" si="0"/>
        <v>4.6920000000000002</v>
      </c>
      <c r="K32" s="62">
        <f>J32*I32</f>
        <v>0</v>
      </c>
      <c r="L32" s="62">
        <f>H32*(1-Скидка_3M_AM)</f>
        <v>492.66</v>
      </c>
      <c r="M32" s="62">
        <f t="shared" si="1"/>
        <v>0</v>
      </c>
    </row>
    <row r="33" spans="1:13" ht="11.25" customHeight="1">
      <c r="A33" s="128">
        <v>0</v>
      </c>
      <c r="B33" s="148" t="s">
        <v>1754</v>
      </c>
      <c r="C33" s="139" t="s">
        <v>1755</v>
      </c>
      <c r="D33" s="140" t="s">
        <v>889</v>
      </c>
      <c r="E33" s="140">
        <v>1</v>
      </c>
      <c r="F33" s="140">
        <v>10</v>
      </c>
      <c r="G33" s="141">
        <v>4.6920000000000002</v>
      </c>
      <c r="H33" s="5">
        <f>ROUND(G33*Курс_EUR,2)</f>
        <v>492.66</v>
      </c>
      <c r="I33" s="61"/>
      <c r="J33" s="62">
        <f t="shared" si="0"/>
        <v>4.6920000000000002</v>
      </c>
      <c r="K33" s="62">
        <f>J33*I33</f>
        <v>0</v>
      </c>
      <c r="L33" s="62">
        <f>H33*(1-Скидка_3M_AM)</f>
        <v>492.66</v>
      </c>
      <c r="M33" s="62">
        <f t="shared" si="1"/>
        <v>0</v>
      </c>
    </row>
    <row r="34" spans="1:13" ht="11.25" customHeight="1">
      <c r="A34" s="128">
        <v>0</v>
      </c>
      <c r="B34" s="148" t="s">
        <v>4197</v>
      </c>
      <c r="C34" s="139" t="s">
        <v>1756</v>
      </c>
      <c r="D34" s="140" t="s">
        <v>889</v>
      </c>
      <c r="E34" s="140">
        <v>1</v>
      </c>
      <c r="F34" s="140">
        <v>10</v>
      </c>
      <c r="G34" s="141">
        <v>4.6920000000000002</v>
      </c>
      <c r="H34" s="5">
        <f>ROUND(G34*Курс_EUR,2)</f>
        <v>492.66</v>
      </c>
      <c r="I34" s="61"/>
      <c r="J34" s="62">
        <f t="shared" si="0"/>
        <v>4.6920000000000002</v>
      </c>
      <c r="K34" s="62">
        <f>J34*I34</f>
        <v>0</v>
      </c>
      <c r="L34" s="62">
        <f>H34*(1-Скидка_3M_AM)</f>
        <v>492.66</v>
      </c>
      <c r="M34" s="62">
        <f t="shared" si="1"/>
        <v>0</v>
      </c>
    </row>
    <row r="35" spans="1:13" ht="11.25" customHeight="1">
      <c r="A35" s="128">
        <v>0</v>
      </c>
      <c r="B35" s="156" t="s">
        <v>4198</v>
      </c>
      <c r="C35" s="142" t="s">
        <v>1757</v>
      </c>
      <c r="D35" s="143" t="s">
        <v>889</v>
      </c>
      <c r="E35" s="143">
        <v>1</v>
      </c>
      <c r="F35" s="143">
        <v>10</v>
      </c>
      <c r="G35" s="144">
        <v>9.3360000000000003</v>
      </c>
      <c r="H35" s="5">
        <f>ROUND(G35*Курс_EUR,2)</f>
        <v>980.28</v>
      </c>
      <c r="I35" s="61"/>
      <c r="J35" s="62">
        <f t="shared" si="0"/>
        <v>9.3360000000000003</v>
      </c>
      <c r="K35" s="62">
        <f>J35*I35</f>
        <v>0</v>
      </c>
      <c r="L35" s="62">
        <f>H35*(1-Скидка_3M_AM)</f>
        <v>980.28</v>
      </c>
      <c r="M35" s="62">
        <f t="shared" si="1"/>
        <v>0</v>
      </c>
    </row>
    <row r="36" spans="1:13" ht="11.25" customHeight="1">
      <c r="A36" s="128"/>
      <c r="B36" s="393" t="s">
        <v>1758</v>
      </c>
      <c r="C36" s="393"/>
      <c r="D36" s="393"/>
      <c r="E36" s="393"/>
      <c r="F36" s="393"/>
      <c r="G36" s="394"/>
      <c r="H36" s="262"/>
      <c r="I36" s="61"/>
      <c r="J36" s="62"/>
      <c r="K36" s="62"/>
      <c r="L36" s="62"/>
      <c r="M36" s="62"/>
    </row>
    <row r="37" spans="1:13" ht="11.25" customHeight="1">
      <c r="A37" s="128">
        <v>0</v>
      </c>
      <c r="B37" s="157" t="s">
        <v>1759</v>
      </c>
      <c r="C37" s="145" t="s">
        <v>1760</v>
      </c>
      <c r="D37" s="146" t="s">
        <v>889</v>
      </c>
      <c r="E37" s="146">
        <v>1</v>
      </c>
      <c r="F37" s="146">
        <v>100</v>
      </c>
      <c r="G37" s="147">
        <v>3.68</v>
      </c>
      <c r="H37" s="5">
        <f t="shared" ref="H37:H52" si="6">ROUND(G37*Курс_EUR,2)</f>
        <v>386.4</v>
      </c>
      <c r="I37" s="61"/>
      <c r="J37" s="62">
        <f t="shared" si="0"/>
        <v>3.68</v>
      </c>
      <c r="K37" s="62">
        <f t="shared" ref="K37:K48" si="7">J37*I37</f>
        <v>0</v>
      </c>
      <c r="L37" s="62">
        <f t="shared" ref="L37:L48" si="8">H37*(1-Скидка_3M_AM)</f>
        <v>386.4</v>
      </c>
      <c r="M37" s="62">
        <f t="shared" si="1"/>
        <v>0</v>
      </c>
    </row>
    <row r="38" spans="1:13" ht="11.25" customHeight="1">
      <c r="A38" s="128">
        <v>0</v>
      </c>
      <c r="B38" s="148" t="s">
        <v>1761</v>
      </c>
      <c r="C38" s="139" t="s">
        <v>1762</v>
      </c>
      <c r="D38" s="140" t="s">
        <v>889</v>
      </c>
      <c r="E38" s="140">
        <v>1</v>
      </c>
      <c r="F38" s="140">
        <v>100</v>
      </c>
      <c r="G38" s="141">
        <v>3.27</v>
      </c>
      <c r="H38" s="5">
        <f t="shared" si="6"/>
        <v>343.35</v>
      </c>
      <c r="I38" s="61"/>
      <c r="J38" s="62">
        <f t="shared" si="0"/>
        <v>3.27</v>
      </c>
      <c r="K38" s="62">
        <f t="shared" si="7"/>
        <v>0</v>
      </c>
      <c r="L38" s="62">
        <f t="shared" si="8"/>
        <v>343.35</v>
      </c>
      <c r="M38" s="62">
        <f t="shared" si="1"/>
        <v>0</v>
      </c>
    </row>
    <row r="39" spans="1:13" ht="11.25" customHeight="1">
      <c r="A39" s="128">
        <v>0</v>
      </c>
      <c r="B39" s="148" t="s">
        <v>1763</v>
      </c>
      <c r="C39" s="139" t="s">
        <v>1764</v>
      </c>
      <c r="D39" s="140" t="s">
        <v>889</v>
      </c>
      <c r="E39" s="140">
        <v>1</v>
      </c>
      <c r="F39" s="140">
        <v>100</v>
      </c>
      <c r="G39" s="141">
        <v>3.1</v>
      </c>
      <c r="H39" s="5">
        <f t="shared" si="6"/>
        <v>325.5</v>
      </c>
      <c r="I39" s="61"/>
      <c r="J39" s="62">
        <f t="shared" si="0"/>
        <v>3.1</v>
      </c>
      <c r="K39" s="62">
        <f t="shared" si="7"/>
        <v>0</v>
      </c>
      <c r="L39" s="62">
        <f t="shared" si="8"/>
        <v>325.5</v>
      </c>
      <c r="M39" s="62">
        <f t="shared" si="1"/>
        <v>0</v>
      </c>
    </row>
    <row r="40" spans="1:13" ht="11.25" customHeight="1">
      <c r="A40" s="128">
        <v>0</v>
      </c>
      <c r="B40" s="148" t="s">
        <v>1765</v>
      </c>
      <c r="C40" s="139" t="s">
        <v>1766</v>
      </c>
      <c r="D40" s="140" t="s">
        <v>889</v>
      </c>
      <c r="E40" s="140">
        <v>1</v>
      </c>
      <c r="F40" s="140">
        <v>100</v>
      </c>
      <c r="G40" s="141">
        <v>6.87</v>
      </c>
      <c r="H40" s="5">
        <f t="shared" si="6"/>
        <v>721.35</v>
      </c>
      <c r="I40" s="61"/>
      <c r="J40" s="62">
        <f t="shared" si="0"/>
        <v>6.87</v>
      </c>
      <c r="K40" s="62">
        <f t="shared" si="7"/>
        <v>0</v>
      </c>
      <c r="L40" s="62">
        <f t="shared" si="8"/>
        <v>721.35</v>
      </c>
      <c r="M40" s="62">
        <f t="shared" si="1"/>
        <v>0</v>
      </c>
    </row>
    <row r="41" spans="1:13" ht="11.25" customHeight="1">
      <c r="A41" s="128">
        <v>0</v>
      </c>
      <c r="B41" s="148" t="s">
        <v>1767</v>
      </c>
      <c r="C41" s="139" t="s">
        <v>1768</v>
      </c>
      <c r="D41" s="140" t="s">
        <v>889</v>
      </c>
      <c r="E41" s="140">
        <v>1</v>
      </c>
      <c r="F41" s="140">
        <v>100</v>
      </c>
      <c r="G41" s="141">
        <v>7.17</v>
      </c>
      <c r="H41" s="5">
        <f t="shared" si="6"/>
        <v>752.85</v>
      </c>
      <c r="I41" s="61"/>
      <c r="J41" s="62">
        <f t="shared" si="0"/>
        <v>7.17</v>
      </c>
      <c r="K41" s="62">
        <f t="shared" si="7"/>
        <v>0</v>
      </c>
      <c r="L41" s="62">
        <f t="shared" si="8"/>
        <v>752.85</v>
      </c>
      <c r="M41" s="62">
        <f t="shared" si="1"/>
        <v>0</v>
      </c>
    </row>
    <row r="42" spans="1:13" ht="11.25" customHeight="1">
      <c r="A42" s="128">
        <v>0</v>
      </c>
      <c r="B42" s="148" t="s">
        <v>1769</v>
      </c>
      <c r="C42" s="139" t="s">
        <v>1770</v>
      </c>
      <c r="D42" s="140" t="s">
        <v>889</v>
      </c>
      <c r="E42" s="140">
        <v>1</v>
      </c>
      <c r="F42" s="140">
        <v>100</v>
      </c>
      <c r="G42" s="141">
        <v>6.92</v>
      </c>
      <c r="H42" s="5">
        <f t="shared" si="6"/>
        <v>726.6</v>
      </c>
      <c r="I42" s="61"/>
      <c r="J42" s="62">
        <f t="shared" si="0"/>
        <v>6.92</v>
      </c>
      <c r="K42" s="62">
        <f t="shared" si="7"/>
        <v>0</v>
      </c>
      <c r="L42" s="62">
        <f t="shared" si="8"/>
        <v>726.6</v>
      </c>
      <c r="M42" s="62">
        <f t="shared" si="1"/>
        <v>0</v>
      </c>
    </row>
    <row r="43" spans="1:13" ht="11.25" customHeight="1">
      <c r="A43" s="128">
        <v>0</v>
      </c>
      <c r="B43" s="148" t="s">
        <v>1771</v>
      </c>
      <c r="C43" s="139" t="s">
        <v>1772</v>
      </c>
      <c r="D43" s="140" t="s">
        <v>889</v>
      </c>
      <c r="E43" s="140">
        <v>1</v>
      </c>
      <c r="F43" s="140">
        <v>100</v>
      </c>
      <c r="G43" s="141">
        <v>3.77</v>
      </c>
      <c r="H43" s="5">
        <f t="shared" si="6"/>
        <v>395.85</v>
      </c>
      <c r="I43" s="61"/>
      <c r="J43" s="62">
        <f t="shared" si="0"/>
        <v>3.77</v>
      </c>
      <c r="K43" s="62">
        <f t="shared" si="7"/>
        <v>0</v>
      </c>
      <c r="L43" s="62">
        <f t="shared" si="8"/>
        <v>395.85</v>
      </c>
      <c r="M43" s="62">
        <f t="shared" si="1"/>
        <v>0</v>
      </c>
    </row>
    <row r="44" spans="1:13" ht="11.25" customHeight="1">
      <c r="A44" s="128">
        <v>0</v>
      </c>
      <c r="B44" s="148" t="s">
        <v>1773</v>
      </c>
      <c r="C44" s="139" t="s">
        <v>1774</v>
      </c>
      <c r="D44" s="140" t="s">
        <v>889</v>
      </c>
      <c r="E44" s="140">
        <v>1</v>
      </c>
      <c r="F44" s="140">
        <v>100</v>
      </c>
      <c r="G44" s="141">
        <v>3.44</v>
      </c>
      <c r="H44" s="5">
        <f t="shared" si="6"/>
        <v>361.2</v>
      </c>
      <c r="I44" s="61"/>
      <c r="J44" s="62">
        <f t="shared" si="0"/>
        <v>3.44</v>
      </c>
      <c r="K44" s="62">
        <f t="shared" si="7"/>
        <v>0</v>
      </c>
      <c r="L44" s="62">
        <f t="shared" si="8"/>
        <v>361.2</v>
      </c>
      <c r="M44" s="62">
        <f t="shared" si="1"/>
        <v>0</v>
      </c>
    </row>
    <row r="45" spans="1:13" ht="11.25" customHeight="1">
      <c r="A45" s="128">
        <v>0</v>
      </c>
      <c r="B45" s="148" t="s">
        <v>1775</v>
      </c>
      <c r="C45" s="139" t="s">
        <v>1776</v>
      </c>
      <c r="D45" s="140" t="s">
        <v>889</v>
      </c>
      <c r="E45" s="140">
        <v>1</v>
      </c>
      <c r="F45" s="140">
        <v>100</v>
      </c>
      <c r="G45" s="141">
        <v>3.22</v>
      </c>
      <c r="H45" s="5">
        <f t="shared" si="6"/>
        <v>338.1</v>
      </c>
      <c r="I45" s="61"/>
      <c r="J45" s="62">
        <f t="shared" si="0"/>
        <v>3.22</v>
      </c>
      <c r="K45" s="62">
        <f t="shared" si="7"/>
        <v>0</v>
      </c>
      <c r="L45" s="62">
        <f t="shared" si="8"/>
        <v>338.1</v>
      </c>
      <c r="M45" s="62">
        <f t="shared" si="1"/>
        <v>0</v>
      </c>
    </row>
    <row r="46" spans="1:13" ht="11.25" customHeight="1">
      <c r="A46" s="128">
        <v>0</v>
      </c>
      <c r="B46" s="148" t="s">
        <v>1749</v>
      </c>
      <c r="C46" s="139" t="s">
        <v>1750</v>
      </c>
      <c r="D46" s="140" t="s">
        <v>889</v>
      </c>
      <c r="E46" s="140">
        <v>1</v>
      </c>
      <c r="F46" s="140">
        <v>10</v>
      </c>
      <c r="G46" s="141">
        <v>5.75</v>
      </c>
      <c r="H46" s="5">
        <f t="shared" si="6"/>
        <v>603.75</v>
      </c>
      <c r="I46" s="61"/>
      <c r="J46" s="62">
        <f t="shared" si="0"/>
        <v>5.75</v>
      </c>
      <c r="K46" s="62">
        <f t="shared" si="7"/>
        <v>0</v>
      </c>
      <c r="L46" s="62">
        <f t="shared" si="8"/>
        <v>603.75</v>
      </c>
      <c r="M46" s="62">
        <f t="shared" si="1"/>
        <v>0</v>
      </c>
    </row>
    <row r="47" spans="1:13" ht="11.25" customHeight="1">
      <c r="A47" s="128">
        <v>0</v>
      </c>
      <c r="B47" s="156" t="s">
        <v>4199</v>
      </c>
      <c r="C47" s="142" t="s">
        <v>1777</v>
      </c>
      <c r="D47" s="143" t="s">
        <v>889</v>
      </c>
      <c r="E47" s="143">
        <v>1</v>
      </c>
      <c r="F47" s="143">
        <v>10</v>
      </c>
      <c r="G47" s="144">
        <v>28.68</v>
      </c>
      <c r="H47" s="5">
        <f t="shared" si="6"/>
        <v>3011.4</v>
      </c>
      <c r="I47" s="61"/>
      <c r="J47" s="62">
        <f t="shared" si="0"/>
        <v>28.68</v>
      </c>
      <c r="K47" s="62">
        <f t="shared" si="7"/>
        <v>0</v>
      </c>
      <c r="L47" s="62">
        <f t="shared" si="8"/>
        <v>3011.4</v>
      </c>
      <c r="M47" s="62">
        <f t="shared" si="1"/>
        <v>0</v>
      </c>
    </row>
    <row r="48" spans="1:13" ht="11.25" customHeight="1">
      <c r="A48" s="128">
        <v>0</v>
      </c>
      <c r="B48" s="156" t="s">
        <v>4200</v>
      </c>
      <c r="C48" s="142" t="s">
        <v>1778</v>
      </c>
      <c r="D48" s="143" t="s">
        <v>889</v>
      </c>
      <c r="E48" s="143">
        <v>1</v>
      </c>
      <c r="F48" s="143">
        <v>10</v>
      </c>
      <c r="G48" s="144">
        <v>43.58</v>
      </c>
      <c r="H48" s="5">
        <f t="shared" si="6"/>
        <v>4575.8999999999996</v>
      </c>
      <c r="I48" s="61"/>
      <c r="J48" s="62">
        <f t="shared" si="0"/>
        <v>43.58</v>
      </c>
      <c r="K48" s="62">
        <f t="shared" si="7"/>
        <v>0</v>
      </c>
      <c r="L48" s="62">
        <f t="shared" si="8"/>
        <v>4575.8999999999996</v>
      </c>
      <c r="M48" s="62">
        <f t="shared" si="1"/>
        <v>0</v>
      </c>
    </row>
    <row r="49" spans="1:13" ht="11.25" customHeight="1">
      <c r="A49" s="128"/>
      <c r="B49" s="395" t="s">
        <v>4527</v>
      </c>
      <c r="C49" s="393"/>
      <c r="D49" s="393"/>
      <c r="E49" s="393"/>
      <c r="F49" s="393"/>
      <c r="G49" s="394"/>
      <c r="H49" s="275"/>
      <c r="I49" s="61"/>
      <c r="J49" s="62"/>
      <c r="K49" s="62"/>
      <c r="L49" s="62"/>
      <c r="M49" s="62"/>
    </row>
    <row r="50" spans="1:13" ht="11.25" customHeight="1">
      <c r="A50" s="128">
        <v>0</v>
      </c>
      <c r="B50" s="212" t="s">
        <v>1779</v>
      </c>
      <c r="C50" s="139" t="s">
        <v>1780</v>
      </c>
      <c r="D50" s="140" t="s">
        <v>889</v>
      </c>
      <c r="E50" s="140">
        <v>1</v>
      </c>
      <c r="F50" s="140">
        <v>40</v>
      </c>
      <c r="G50" s="141">
        <v>12.564</v>
      </c>
      <c r="H50" s="7">
        <f t="shared" si="6"/>
        <v>1319.22</v>
      </c>
      <c r="I50" s="61"/>
      <c r="J50" s="62">
        <f t="shared" si="0"/>
        <v>12.564</v>
      </c>
      <c r="K50" s="62">
        <f>J50*I50</f>
        <v>0</v>
      </c>
      <c r="L50" s="62">
        <f>H50*(1-Скидка_3M_AM)</f>
        <v>1319.22</v>
      </c>
      <c r="M50" s="62">
        <f t="shared" si="1"/>
        <v>0</v>
      </c>
    </row>
    <row r="51" spans="1:13" ht="11.25" customHeight="1">
      <c r="A51" s="128">
        <v>0</v>
      </c>
      <c r="B51" s="212" t="s">
        <v>992</v>
      </c>
      <c r="C51" s="139" t="s">
        <v>1781</v>
      </c>
      <c r="D51" s="140" t="s">
        <v>889</v>
      </c>
      <c r="E51" s="140">
        <v>1</v>
      </c>
      <c r="F51" s="140">
        <v>40</v>
      </c>
      <c r="G51" s="141">
        <v>10.656000000000001</v>
      </c>
      <c r="H51" s="7">
        <f t="shared" si="6"/>
        <v>1118.8800000000001</v>
      </c>
      <c r="I51" s="61"/>
      <c r="J51" s="62">
        <f t="shared" si="0"/>
        <v>10.656000000000001</v>
      </c>
      <c r="K51" s="62">
        <f>J51*I51</f>
        <v>0</v>
      </c>
      <c r="L51" s="62">
        <f>H51*(1-Скидка_3M_AM)</f>
        <v>1118.8800000000001</v>
      </c>
      <c r="M51" s="62">
        <f t="shared" si="1"/>
        <v>0</v>
      </c>
    </row>
    <row r="52" spans="1:13" ht="11.25" customHeight="1">
      <c r="A52" s="128">
        <v>0</v>
      </c>
      <c r="B52" s="212" t="s">
        <v>1782</v>
      </c>
      <c r="C52" s="139" t="s">
        <v>1783</v>
      </c>
      <c r="D52" s="140" t="s">
        <v>889</v>
      </c>
      <c r="E52" s="140">
        <v>1</v>
      </c>
      <c r="F52" s="140">
        <v>40</v>
      </c>
      <c r="G52" s="141">
        <v>8.8680000000000003</v>
      </c>
      <c r="H52" s="7">
        <f t="shared" si="6"/>
        <v>931.14</v>
      </c>
      <c r="I52" s="61"/>
      <c r="J52" s="62">
        <f t="shared" si="0"/>
        <v>8.8680000000000003</v>
      </c>
      <c r="K52" s="62">
        <f>J52*I52</f>
        <v>0</v>
      </c>
      <c r="L52" s="62">
        <f>H52*(1-Скидка_3M_AM)</f>
        <v>931.14</v>
      </c>
      <c r="M52" s="62">
        <f t="shared" si="1"/>
        <v>0</v>
      </c>
    </row>
    <row r="53" spans="1:13" ht="11.25" customHeight="1">
      <c r="A53" s="128"/>
      <c r="B53" s="393" t="s">
        <v>1722</v>
      </c>
      <c r="C53" s="393"/>
      <c r="D53" s="393"/>
      <c r="E53" s="393"/>
      <c r="F53" s="393"/>
      <c r="G53" s="394"/>
      <c r="H53" s="262"/>
      <c r="I53" s="61"/>
      <c r="J53" s="62"/>
      <c r="K53" s="62"/>
      <c r="L53" s="62"/>
      <c r="M53" s="62"/>
    </row>
    <row r="54" spans="1:13" ht="11.25" customHeight="1">
      <c r="A54" s="128">
        <v>0</v>
      </c>
      <c r="B54" s="157">
        <v>30118</v>
      </c>
      <c r="C54" s="145" t="s">
        <v>1784</v>
      </c>
      <c r="D54" s="146" t="s">
        <v>889</v>
      </c>
      <c r="E54" s="146">
        <v>1</v>
      </c>
      <c r="F54" s="146">
        <v>80</v>
      </c>
      <c r="G54" s="147">
        <v>5.2439999999999998</v>
      </c>
      <c r="H54" s="5">
        <f t="shared" ref="H54:H61" si="9">ROUND(G54*Курс_EUR,2)</f>
        <v>550.62</v>
      </c>
      <c r="I54" s="61"/>
      <c r="J54" s="62">
        <f t="shared" ref="J54:J107" si="10">G54*(1-Скидка_3M_AM)</f>
        <v>5.2439999999999998</v>
      </c>
      <c r="K54" s="62">
        <f t="shared" ref="K54:K61" si="11">J54*I54</f>
        <v>0</v>
      </c>
      <c r="L54" s="62">
        <f t="shared" ref="L54:L61" si="12">H54*(1-Скидка_3M_AM)</f>
        <v>550.62</v>
      </c>
      <c r="M54" s="62">
        <f t="shared" si="1"/>
        <v>0</v>
      </c>
    </row>
    <row r="55" spans="1:13" ht="11.25" customHeight="1">
      <c r="A55" s="128">
        <v>0</v>
      </c>
      <c r="B55" s="157">
        <v>30120</v>
      </c>
      <c r="C55" s="145" t="s">
        <v>1785</v>
      </c>
      <c r="D55" s="146" t="s">
        <v>889</v>
      </c>
      <c r="E55" s="146">
        <v>1</v>
      </c>
      <c r="F55" s="146">
        <v>80</v>
      </c>
      <c r="G55" s="147">
        <v>6.492</v>
      </c>
      <c r="H55" s="5">
        <f t="shared" si="9"/>
        <v>681.66</v>
      </c>
      <c r="I55" s="61"/>
      <c r="J55" s="62">
        <f t="shared" si="10"/>
        <v>6.492</v>
      </c>
      <c r="K55" s="62">
        <f t="shared" si="11"/>
        <v>0</v>
      </c>
      <c r="L55" s="62">
        <f t="shared" si="12"/>
        <v>681.66</v>
      </c>
      <c r="M55" s="62">
        <f t="shared" si="1"/>
        <v>0</v>
      </c>
    </row>
    <row r="56" spans="1:13" ht="11.25" customHeight="1">
      <c r="A56" s="128">
        <v>0</v>
      </c>
      <c r="B56" s="157">
        <v>30121</v>
      </c>
      <c r="C56" s="145" t="s">
        <v>1786</v>
      </c>
      <c r="D56" s="146" t="s">
        <v>889</v>
      </c>
      <c r="E56" s="146">
        <v>1</v>
      </c>
      <c r="F56" s="146">
        <v>80</v>
      </c>
      <c r="G56" s="147">
        <v>5.2439999999999998</v>
      </c>
      <c r="H56" s="5">
        <f t="shared" si="9"/>
        <v>550.62</v>
      </c>
      <c r="I56" s="61"/>
      <c r="J56" s="62">
        <f t="shared" si="10"/>
        <v>5.2439999999999998</v>
      </c>
      <c r="K56" s="62">
        <f t="shared" si="11"/>
        <v>0</v>
      </c>
      <c r="L56" s="62">
        <f t="shared" si="12"/>
        <v>550.62</v>
      </c>
      <c r="M56" s="62">
        <f t="shared" si="1"/>
        <v>0</v>
      </c>
    </row>
    <row r="57" spans="1:13" ht="11.25" customHeight="1">
      <c r="A57" s="128">
        <v>0</v>
      </c>
      <c r="B57" s="157">
        <v>30122</v>
      </c>
      <c r="C57" s="145" t="s">
        <v>1787</v>
      </c>
      <c r="D57" s="146" t="s">
        <v>889</v>
      </c>
      <c r="E57" s="146">
        <v>1</v>
      </c>
      <c r="F57" s="146">
        <v>80</v>
      </c>
      <c r="G57" s="147">
        <v>5.2439999999999998</v>
      </c>
      <c r="H57" s="5">
        <f t="shared" si="9"/>
        <v>550.62</v>
      </c>
      <c r="I57" s="61"/>
      <c r="J57" s="62">
        <f t="shared" si="10"/>
        <v>5.2439999999999998</v>
      </c>
      <c r="K57" s="62">
        <f t="shared" si="11"/>
        <v>0</v>
      </c>
      <c r="L57" s="62">
        <f t="shared" si="12"/>
        <v>550.62</v>
      </c>
      <c r="M57" s="62">
        <f t="shared" si="1"/>
        <v>0</v>
      </c>
    </row>
    <row r="58" spans="1:13" ht="11.25" customHeight="1">
      <c r="A58" s="128">
        <v>0</v>
      </c>
      <c r="B58" s="157">
        <v>30126</v>
      </c>
      <c r="C58" s="145" t="s">
        <v>1788</v>
      </c>
      <c r="D58" s="146" t="s">
        <v>889</v>
      </c>
      <c r="E58" s="146">
        <v>1</v>
      </c>
      <c r="F58" s="146">
        <v>80</v>
      </c>
      <c r="G58" s="147">
        <v>9.1199999999999992</v>
      </c>
      <c r="H58" s="5">
        <f t="shared" si="9"/>
        <v>957.6</v>
      </c>
      <c r="I58" s="61"/>
      <c r="J58" s="62">
        <f t="shared" si="10"/>
        <v>9.1199999999999992</v>
      </c>
      <c r="K58" s="62">
        <f t="shared" si="11"/>
        <v>0</v>
      </c>
      <c r="L58" s="62">
        <f t="shared" si="12"/>
        <v>957.6</v>
      </c>
      <c r="M58" s="62">
        <f t="shared" si="1"/>
        <v>0</v>
      </c>
    </row>
    <row r="59" spans="1:13" ht="11.25" customHeight="1">
      <c r="A59" s="128">
        <v>0</v>
      </c>
      <c r="B59" s="157">
        <v>30127</v>
      </c>
      <c r="C59" s="145" t="s">
        <v>1789</v>
      </c>
      <c r="D59" s="146" t="s">
        <v>889</v>
      </c>
      <c r="E59" s="146">
        <v>1</v>
      </c>
      <c r="F59" s="146">
        <v>80</v>
      </c>
      <c r="G59" s="147">
        <v>9.33</v>
      </c>
      <c r="H59" s="5">
        <f t="shared" si="9"/>
        <v>979.65</v>
      </c>
      <c r="I59" s="61"/>
      <c r="J59" s="62">
        <f t="shared" si="10"/>
        <v>9.33</v>
      </c>
      <c r="K59" s="62">
        <f t="shared" si="11"/>
        <v>0</v>
      </c>
      <c r="L59" s="62">
        <f t="shared" si="12"/>
        <v>979.65</v>
      </c>
      <c r="M59" s="62">
        <f t="shared" si="1"/>
        <v>0</v>
      </c>
    </row>
    <row r="60" spans="1:13" ht="11.25" customHeight="1">
      <c r="A60" s="128">
        <v>0</v>
      </c>
      <c r="B60" s="157">
        <v>30128</v>
      </c>
      <c r="C60" s="145" t="s">
        <v>1790</v>
      </c>
      <c r="D60" s="146" t="s">
        <v>889</v>
      </c>
      <c r="E60" s="146">
        <v>1</v>
      </c>
      <c r="F60" s="146">
        <v>80</v>
      </c>
      <c r="G60" s="147">
        <v>9.0399999999999991</v>
      </c>
      <c r="H60" s="5">
        <f t="shared" si="9"/>
        <v>949.2</v>
      </c>
      <c r="I60" s="61"/>
      <c r="J60" s="62">
        <f t="shared" si="10"/>
        <v>9.0399999999999991</v>
      </c>
      <c r="K60" s="62">
        <f t="shared" si="11"/>
        <v>0</v>
      </c>
      <c r="L60" s="62">
        <f t="shared" si="12"/>
        <v>949.2</v>
      </c>
      <c r="M60" s="62">
        <f t="shared" si="1"/>
        <v>0</v>
      </c>
    </row>
    <row r="61" spans="1:13" ht="11.25" customHeight="1">
      <c r="A61" s="128">
        <v>0</v>
      </c>
      <c r="B61" s="157">
        <v>30129</v>
      </c>
      <c r="C61" s="145" t="s">
        <v>1791</v>
      </c>
      <c r="D61" s="146" t="s">
        <v>889</v>
      </c>
      <c r="E61" s="146">
        <v>1</v>
      </c>
      <c r="F61" s="146">
        <v>80</v>
      </c>
      <c r="G61" s="147">
        <v>9.1199999999999992</v>
      </c>
      <c r="H61" s="5">
        <f t="shared" si="9"/>
        <v>957.6</v>
      </c>
      <c r="I61" s="61"/>
      <c r="J61" s="62">
        <f t="shared" si="10"/>
        <v>9.1199999999999992</v>
      </c>
      <c r="K61" s="62">
        <f t="shared" si="11"/>
        <v>0</v>
      </c>
      <c r="L61" s="62">
        <f t="shared" si="12"/>
        <v>957.6</v>
      </c>
      <c r="M61" s="62">
        <f t="shared" si="1"/>
        <v>0</v>
      </c>
    </row>
    <row r="62" spans="1:13" ht="11.25" customHeight="1">
      <c r="A62" s="128"/>
      <c r="B62" s="393" t="s">
        <v>1723</v>
      </c>
      <c r="C62" s="393"/>
      <c r="D62" s="393"/>
      <c r="E62" s="393"/>
      <c r="F62" s="393"/>
      <c r="G62" s="394"/>
      <c r="H62" s="262"/>
      <c r="I62" s="61"/>
      <c r="J62" s="62"/>
      <c r="K62" s="62"/>
      <c r="L62" s="62"/>
      <c r="M62" s="62"/>
    </row>
    <row r="63" spans="1:13" ht="11.25" customHeight="1">
      <c r="A63" s="128">
        <v>0</v>
      </c>
      <c r="B63" s="157">
        <v>27603</v>
      </c>
      <c r="C63" s="145" t="s">
        <v>1792</v>
      </c>
      <c r="D63" s="146" t="s">
        <v>889</v>
      </c>
      <c r="E63" s="146">
        <v>1</v>
      </c>
      <c r="F63" s="146">
        <v>5</v>
      </c>
      <c r="G63" s="147">
        <v>93.240000000000009</v>
      </c>
      <c r="H63" s="5">
        <f>ROUND(G63*Курс_EUR,2)</f>
        <v>9790.2000000000007</v>
      </c>
      <c r="I63" s="61"/>
      <c r="J63" s="62">
        <f t="shared" si="10"/>
        <v>93.240000000000009</v>
      </c>
      <c r="K63" s="62">
        <f>J63*I63</f>
        <v>0</v>
      </c>
      <c r="L63" s="62">
        <f>H63*(1-Скидка_3M_AM)</f>
        <v>9790.2000000000007</v>
      </c>
      <c r="M63" s="62">
        <f t="shared" si="1"/>
        <v>0</v>
      </c>
    </row>
    <row r="64" spans="1:13" ht="11.25" customHeight="1">
      <c r="A64" s="128">
        <v>0</v>
      </c>
      <c r="B64" s="157" t="s">
        <v>1793</v>
      </c>
      <c r="C64" s="145" t="s">
        <v>1794</v>
      </c>
      <c r="D64" s="146" t="s">
        <v>889</v>
      </c>
      <c r="E64" s="146">
        <v>1</v>
      </c>
      <c r="F64" s="146">
        <v>5</v>
      </c>
      <c r="G64" s="147">
        <v>93.240000000000009</v>
      </c>
      <c r="H64" s="5">
        <f>ROUND(G64*Курс_EUR,2)</f>
        <v>9790.2000000000007</v>
      </c>
      <c r="I64" s="61"/>
      <c r="J64" s="62">
        <f t="shared" si="10"/>
        <v>93.240000000000009</v>
      </c>
      <c r="K64" s="62">
        <f>J64*I64</f>
        <v>0</v>
      </c>
      <c r="L64" s="62">
        <f>H64*(1-Скидка_3M_AM)</f>
        <v>9790.2000000000007</v>
      </c>
      <c r="M64" s="62">
        <f t="shared" si="1"/>
        <v>0</v>
      </c>
    </row>
    <row r="65" spans="1:13" ht="11.25" customHeight="1">
      <c r="A65" s="128">
        <v>0</v>
      </c>
      <c r="B65" s="157">
        <v>27606</v>
      </c>
      <c r="C65" s="145" t="s">
        <v>1795</v>
      </c>
      <c r="D65" s="146" t="s">
        <v>889</v>
      </c>
      <c r="E65" s="146">
        <v>1</v>
      </c>
      <c r="F65" s="146">
        <v>5</v>
      </c>
      <c r="G65" s="147">
        <v>104.196</v>
      </c>
      <c r="H65" s="5">
        <f>ROUND(G65*Курс_EUR,2)</f>
        <v>10940.58</v>
      </c>
      <c r="I65" s="61"/>
      <c r="J65" s="62">
        <f t="shared" si="10"/>
        <v>104.196</v>
      </c>
      <c r="K65" s="62">
        <f>J65*I65</f>
        <v>0</v>
      </c>
      <c r="L65" s="62">
        <f>H65*(1-Скидка_3M_AM)</f>
        <v>10940.58</v>
      </c>
      <c r="M65" s="62">
        <f t="shared" si="1"/>
        <v>0</v>
      </c>
    </row>
    <row r="66" spans="1:13" ht="11.25" customHeight="1">
      <c r="A66" s="128">
        <v>0</v>
      </c>
      <c r="B66" s="157">
        <v>27621</v>
      </c>
      <c r="C66" s="145" t="s">
        <v>1796</v>
      </c>
      <c r="D66" s="146" t="s">
        <v>889</v>
      </c>
      <c r="E66" s="146">
        <v>40</v>
      </c>
      <c r="F66" s="146">
        <v>2</v>
      </c>
      <c r="G66" s="147">
        <v>14.07</v>
      </c>
      <c r="H66" s="5">
        <f>ROUND(G66*Курс_EUR,2)</f>
        <v>1477.35</v>
      </c>
      <c r="I66" s="61"/>
      <c r="J66" s="62">
        <f t="shared" si="10"/>
        <v>14.07</v>
      </c>
      <c r="K66" s="62">
        <f>J66*I66</f>
        <v>0</v>
      </c>
      <c r="L66" s="62">
        <f>H66*(1-Скидка_3M_AM)</f>
        <v>1477.35</v>
      </c>
      <c r="M66" s="62">
        <f t="shared" si="1"/>
        <v>0</v>
      </c>
    </row>
    <row r="67" spans="1:13" ht="11.25" customHeight="1">
      <c r="A67" s="128">
        <v>0</v>
      </c>
      <c r="B67" s="157">
        <v>27623</v>
      </c>
      <c r="C67" s="145" t="s">
        <v>1797</v>
      </c>
      <c r="D67" s="146" t="s">
        <v>889</v>
      </c>
      <c r="E67" s="146">
        <v>40</v>
      </c>
      <c r="F67" s="146">
        <v>2</v>
      </c>
      <c r="G67" s="147">
        <v>14.07</v>
      </c>
      <c r="H67" s="5">
        <f>ROUND(G67*Курс_EUR,2)</f>
        <v>1477.35</v>
      </c>
      <c r="I67" s="61"/>
      <c r="J67" s="62">
        <f t="shared" si="10"/>
        <v>14.07</v>
      </c>
      <c r="K67" s="62">
        <f>J67*I67</f>
        <v>0</v>
      </c>
      <c r="L67" s="62">
        <f>H67*(1-Скидка_3M_AM)</f>
        <v>1477.35</v>
      </c>
      <c r="M67" s="62">
        <f t="shared" si="1"/>
        <v>0</v>
      </c>
    </row>
    <row r="68" spans="1:13" ht="11.25" customHeight="1">
      <c r="A68" s="128"/>
      <c r="B68" s="393" t="s">
        <v>1724</v>
      </c>
      <c r="C68" s="393"/>
      <c r="D68" s="393"/>
      <c r="E68" s="393"/>
      <c r="F68" s="393"/>
      <c r="G68" s="394"/>
      <c r="H68" s="262"/>
      <c r="I68" s="61"/>
      <c r="J68" s="62"/>
      <c r="K68" s="62"/>
      <c r="L68" s="62"/>
      <c r="M68" s="62"/>
    </row>
    <row r="69" spans="1:13" ht="11.25" customHeight="1">
      <c r="A69" s="128">
        <v>0</v>
      </c>
      <c r="B69" s="157">
        <v>33215</v>
      </c>
      <c r="C69" s="145" t="s">
        <v>4201</v>
      </c>
      <c r="D69" s="146" t="s">
        <v>889</v>
      </c>
      <c r="E69" s="146">
        <v>1</v>
      </c>
      <c r="F69" s="146">
        <v>5</v>
      </c>
      <c r="G69" s="147">
        <v>104.41200000000001</v>
      </c>
      <c r="H69" s="5">
        <f t="shared" ref="H69:H76" si="13">ROUND(G69*Курс_EUR,2)</f>
        <v>10963.26</v>
      </c>
      <c r="I69" s="61"/>
      <c r="J69" s="62">
        <f t="shared" si="10"/>
        <v>104.41200000000001</v>
      </c>
      <c r="K69" s="62">
        <f t="shared" ref="K69:K76" si="14">J69*I69</f>
        <v>0</v>
      </c>
      <c r="L69" s="62">
        <f t="shared" ref="L69:L76" si="15">H69*(1-Скидка_3M_AM)</f>
        <v>10963.26</v>
      </c>
      <c r="M69" s="62">
        <f t="shared" si="1"/>
        <v>0</v>
      </c>
    </row>
    <row r="70" spans="1:13" ht="11.25" customHeight="1">
      <c r="A70" s="128">
        <v>0</v>
      </c>
      <c r="B70" s="157">
        <v>33212</v>
      </c>
      <c r="C70" s="145" t="s">
        <v>4202</v>
      </c>
      <c r="D70" s="146" t="s">
        <v>889</v>
      </c>
      <c r="E70" s="146">
        <v>1</v>
      </c>
      <c r="F70" s="146">
        <v>5</v>
      </c>
      <c r="G70" s="147">
        <v>104.4</v>
      </c>
      <c r="H70" s="5">
        <f t="shared" si="13"/>
        <v>10962</v>
      </c>
      <c r="I70" s="61"/>
      <c r="J70" s="62">
        <f t="shared" si="10"/>
        <v>104.4</v>
      </c>
      <c r="K70" s="62">
        <f t="shared" si="14"/>
        <v>0</v>
      </c>
      <c r="L70" s="62">
        <f t="shared" si="15"/>
        <v>10962</v>
      </c>
      <c r="M70" s="62">
        <f t="shared" si="1"/>
        <v>0</v>
      </c>
    </row>
    <row r="71" spans="1:13" ht="11.25" customHeight="1">
      <c r="A71" s="128">
        <v>0</v>
      </c>
      <c r="B71" s="157">
        <v>33213</v>
      </c>
      <c r="C71" s="145" t="s">
        <v>4203</v>
      </c>
      <c r="D71" s="146" t="s">
        <v>889</v>
      </c>
      <c r="E71" s="146">
        <v>1</v>
      </c>
      <c r="F71" s="146">
        <v>5</v>
      </c>
      <c r="G71" s="147">
        <v>104.4</v>
      </c>
      <c r="H71" s="5">
        <f t="shared" si="13"/>
        <v>10962</v>
      </c>
      <c r="I71" s="61"/>
      <c r="J71" s="62">
        <f t="shared" si="10"/>
        <v>104.4</v>
      </c>
      <c r="K71" s="62">
        <f t="shared" si="14"/>
        <v>0</v>
      </c>
      <c r="L71" s="62">
        <f t="shared" si="15"/>
        <v>10962</v>
      </c>
      <c r="M71" s="62">
        <f t="shared" si="1"/>
        <v>0</v>
      </c>
    </row>
    <row r="72" spans="1:13" ht="11.25" customHeight="1">
      <c r="A72" s="128">
        <v>0</v>
      </c>
      <c r="B72" s="157">
        <v>33214</v>
      </c>
      <c r="C72" s="145" t="s">
        <v>4204</v>
      </c>
      <c r="D72" s="146" t="s">
        <v>889</v>
      </c>
      <c r="E72" s="146">
        <v>1</v>
      </c>
      <c r="F72" s="146">
        <v>5</v>
      </c>
      <c r="G72" s="147">
        <v>104.4</v>
      </c>
      <c r="H72" s="5">
        <f t="shared" si="13"/>
        <v>10962</v>
      </c>
      <c r="I72" s="61"/>
      <c r="J72" s="62">
        <f t="shared" si="10"/>
        <v>104.4</v>
      </c>
      <c r="K72" s="62">
        <f t="shared" si="14"/>
        <v>0</v>
      </c>
      <c r="L72" s="62">
        <f t="shared" si="15"/>
        <v>10962</v>
      </c>
      <c r="M72" s="62">
        <f t="shared" si="1"/>
        <v>0</v>
      </c>
    </row>
    <row r="73" spans="1:13" ht="11.25" customHeight="1">
      <c r="A73" s="128">
        <v>0</v>
      </c>
      <c r="B73" s="157">
        <v>33055</v>
      </c>
      <c r="C73" s="145" t="s">
        <v>1798</v>
      </c>
      <c r="D73" s="146" t="s">
        <v>889</v>
      </c>
      <c r="E73" s="146">
        <v>40</v>
      </c>
      <c r="F73" s="146">
        <v>2</v>
      </c>
      <c r="G73" s="147">
        <v>14.07</v>
      </c>
      <c r="H73" s="5">
        <f t="shared" si="13"/>
        <v>1477.35</v>
      </c>
      <c r="I73" s="61"/>
      <c r="J73" s="62">
        <f t="shared" si="10"/>
        <v>14.07</v>
      </c>
      <c r="K73" s="62">
        <f t="shared" si="14"/>
        <v>0</v>
      </c>
      <c r="L73" s="62">
        <f t="shared" si="15"/>
        <v>1477.35</v>
      </c>
      <c r="M73" s="62">
        <f t="shared" si="1"/>
        <v>0</v>
      </c>
    </row>
    <row r="74" spans="1:13" ht="11.25" customHeight="1">
      <c r="A74" s="128">
        <v>0</v>
      </c>
      <c r="B74" s="157" t="s">
        <v>1799</v>
      </c>
      <c r="C74" s="145" t="s">
        <v>1800</v>
      </c>
      <c r="D74" s="146" t="s">
        <v>889</v>
      </c>
      <c r="E74" s="146">
        <v>40</v>
      </c>
      <c r="F74" s="146">
        <v>2</v>
      </c>
      <c r="G74" s="147">
        <v>14.07</v>
      </c>
      <c r="H74" s="5">
        <f t="shared" si="13"/>
        <v>1477.35</v>
      </c>
      <c r="I74" s="61"/>
      <c r="J74" s="62">
        <f t="shared" si="10"/>
        <v>14.07</v>
      </c>
      <c r="K74" s="62">
        <f t="shared" si="14"/>
        <v>0</v>
      </c>
      <c r="L74" s="62">
        <f t="shared" si="15"/>
        <v>1477.35</v>
      </c>
      <c r="M74" s="62">
        <f t="shared" ref="M74:M137" si="16">I74*L74</f>
        <v>0</v>
      </c>
    </row>
    <row r="75" spans="1:13" ht="11.25" customHeight="1">
      <c r="A75" s="128">
        <v>0</v>
      </c>
      <c r="B75" s="157">
        <v>33057</v>
      </c>
      <c r="C75" s="145" t="s">
        <v>1801</v>
      </c>
      <c r="D75" s="146" t="s">
        <v>889</v>
      </c>
      <c r="E75" s="146">
        <v>40</v>
      </c>
      <c r="F75" s="146">
        <v>2</v>
      </c>
      <c r="G75" s="147">
        <v>14.07</v>
      </c>
      <c r="H75" s="5">
        <f t="shared" si="13"/>
        <v>1477.35</v>
      </c>
      <c r="I75" s="61"/>
      <c r="J75" s="62">
        <f t="shared" si="10"/>
        <v>14.07</v>
      </c>
      <c r="K75" s="62">
        <f t="shared" si="14"/>
        <v>0</v>
      </c>
      <c r="L75" s="62">
        <f t="shared" si="15"/>
        <v>1477.35</v>
      </c>
      <c r="M75" s="62">
        <f t="shared" si="16"/>
        <v>0</v>
      </c>
    </row>
    <row r="76" spans="1:13" ht="11.25" customHeight="1">
      <c r="A76" s="128">
        <v>0</v>
      </c>
      <c r="B76" s="157">
        <v>33058</v>
      </c>
      <c r="C76" s="145" t="s">
        <v>1802</v>
      </c>
      <c r="D76" s="146" t="s">
        <v>889</v>
      </c>
      <c r="E76" s="146">
        <v>40</v>
      </c>
      <c r="F76" s="146">
        <v>2</v>
      </c>
      <c r="G76" s="147">
        <v>14.07</v>
      </c>
      <c r="H76" s="5">
        <f t="shared" si="13"/>
        <v>1477.35</v>
      </c>
      <c r="I76" s="61"/>
      <c r="J76" s="62">
        <f t="shared" si="10"/>
        <v>14.07</v>
      </c>
      <c r="K76" s="62">
        <f t="shared" si="14"/>
        <v>0</v>
      </c>
      <c r="L76" s="62">
        <f t="shared" si="15"/>
        <v>1477.35</v>
      </c>
      <c r="M76" s="62">
        <f t="shared" si="16"/>
        <v>0</v>
      </c>
    </row>
    <row r="77" spans="1:13" ht="11.25" customHeight="1">
      <c r="A77" s="128"/>
      <c r="B77" s="393" t="s">
        <v>1725</v>
      </c>
      <c r="C77" s="393"/>
      <c r="D77" s="393"/>
      <c r="E77" s="393"/>
      <c r="F77" s="393"/>
      <c r="G77" s="394"/>
      <c r="H77" s="262"/>
      <c r="I77" s="61"/>
      <c r="J77" s="62"/>
      <c r="K77" s="62"/>
      <c r="L77" s="62"/>
      <c r="M77" s="62"/>
    </row>
    <row r="78" spans="1:13" ht="11.25" customHeight="1">
      <c r="A78" s="128">
        <v>0</v>
      </c>
      <c r="B78" s="157">
        <v>15012</v>
      </c>
      <c r="C78" s="145" t="s">
        <v>1803</v>
      </c>
      <c r="D78" s="146" t="s">
        <v>889</v>
      </c>
      <c r="E78" s="146">
        <v>1</v>
      </c>
      <c r="F78" s="146">
        <v>5</v>
      </c>
      <c r="G78" s="147">
        <v>25.836000000000002</v>
      </c>
      <c r="H78" s="5">
        <f>ROUND(G78*Курс_EUR,2)</f>
        <v>2712.78</v>
      </c>
      <c r="I78" s="61"/>
      <c r="J78" s="62">
        <f t="shared" si="10"/>
        <v>25.836000000000002</v>
      </c>
      <c r="K78" s="62">
        <f>J78*I78</f>
        <v>0</v>
      </c>
      <c r="L78" s="62">
        <f>H78*(1-Скидка_3M_AM)</f>
        <v>2712.78</v>
      </c>
      <c r="M78" s="62">
        <f t="shared" si="16"/>
        <v>0</v>
      </c>
    </row>
    <row r="79" spans="1:13" ht="11.25" customHeight="1">
      <c r="A79" s="128">
        <v>0</v>
      </c>
      <c r="B79" s="157">
        <v>7000028515</v>
      </c>
      <c r="C79" s="145" t="s">
        <v>1804</v>
      </c>
      <c r="D79" s="146" t="s">
        <v>889</v>
      </c>
      <c r="E79" s="146">
        <v>1</v>
      </c>
      <c r="F79" s="146">
        <v>25</v>
      </c>
      <c r="G79" s="147">
        <v>11.052000000000001</v>
      </c>
      <c r="H79" s="5">
        <f>ROUND(G79*Курс_EUR,2)</f>
        <v>1160.46</v>
      </c>
      <c r="I79" s="61"/>
      <c r="J79" s="62"/>
      <c r="K79" s="62"/>
      <c r="L79" s="62">
        <f>H79*(1-Скидка_3M_AM)</f>
        <v>1160.46</v>
      </c>
      <c r="M79" s="62">
        <f t="shared" si="16"/>
        <v>0</v>
      </c>
    </row>
    <row r="80" spans="1:13" ht="11.25" customHeight="1">
      <c r="A80" s="128"/>
      <c r="B80" s="393" t="s">
        <v>1726</v>
      </c>
      <c r="C80" s="393"/>
      <c r="D80" s="393"/>
      <c r="E80" s="393"/>
      <c r="F80" s="393"/>
      <c r="G80" s="394"/>
      <c r="H80" s="262"/>
      <c r="I80" s="61"/>
      <c r="J80" s="62"/>
      <c r="K80" s="62"/>
      <c r="L80" s="62"/>
      <c r="M80" s="62"/>
    </row>
    <row r="81" spans="1:13" ht="11.25" customHeight="1">
      <c r="A81" s="128">
        <v>0</v>
      </c>
      <c r="B81" s="157" t="s">
        <v>1805</v>
      </c>
      <c r="C81" s="145" t="s">
        <v>1806</v>
      </c>
      <c r="D81" s="146" t="s">
        <v>889</v>
      </c>
      <c r="E81" s="146">
        <v>1</v>
      </c>
      <c r="F81" s="146">
        <v>40</v>
      </c>
      <c r="G81" s="147">
        <v>3.3479999999999999</v>
      </c>
      <c r="H81" s="5">
        <f t="shared" ref="H81:H86" si="17">ROUND(G81*Курс_EUR,2)</f>
        <v>351.54</v>
      </c>
      <c r="I81" s="61"/>
      <c r="J81" s="62">
        <f t="shared" si="10"/>
        <v>3.3479999999999999</v>
      </c>
      <c r="K81" s="62">
        <f t="shared" ref="K81:K86" si="18">J81*I81</f>
        <v>0</v>
      </c>
      <c r="L81" s="62">
        <f t="shared" ref="L81:L86" si="19">H81*(1-Скидка_3M_AM)</f>
        <v>351.54</v>
      </c>
      <c r="M81" s="62">
        <f t="shared" si="16"/>
        <v>0</v>
      </c>
    </row>
    <row r="82" spans="1:13" ht="11.25" customHeight="1">
      <c r="A82" s="128">
        <v>0</v>
      </c>
      <c r="B82" s="148" t="s">
        <v>1807</v>
      </c>
      <c r="C82" s="139" t="s">
        <v>1808</v>
      </c>
      <c r="D82" s="140" t="s">
        <v>889</v>
      </c>
      <c r="E82" s="140">
        <v>1</v>
      </c>
      <c r="F82" s="140">
        <v>40</v>
      </c>
      <c r="G82" s="141">
        <v>4.0200000000000005</v>
      </c>
      <c r="H82" s="5">
        <f t="shared" si="17"/>
        <v>422.1</v>
      </c>
      <c r="I82" s="61"/>
      <c r="J82" s="62">
        <f t="shared" si="10"/>
        <v>4.0200000000000005</v>
      </c>
      <c r="K82" s="62">
        <f t="shared" si="18"/>
        <v>0</v>
      </c>
      <c r="L82" s="62">
        <f t="shared" si="19"/>
        <v>422.1</v>
      </c>
      <c r="M82" s="62">
        <f t="shared" si="16"/>
        <v>0</v>
      </c>
    </row>
    <row r="83" spans="1:13" ht="11.25" customHeight="1">
      <c r="A83" s="128">
        <v>0</v>
      </c>
      <c r="B83" s="148" t="s">
        <v>4078</v>
      </c>
      <c r="C83" s="139" t="s">
        <v>1809</v>
      </c>
      <c r="D83" s="140" t="s">
        <v>889</v>
      </c>
      <c r="E83" s="140">
        <v>1</v>
      </c>
      <c r="F83" s="140">
        <v>40</v>
      </c>
      <c r="G83" s="141">
        <v>4.3920000000000003</v>
      </c>
      <c r="H83" s="5">
        <f t="shared" si="17"/>
        <v>461.16</v>
      </c>
      <c r="I83" s="61"/>
      <c r="J83" s="62">
        <f t="shared" si="10"/>
        <v>4.3920000000000003</v>
      </c>
      <c r="K83" s="62">
        <f t="shared" si="18"/>
        <v>0</v>
      </c>
      <c r="L83" s="62">
        <f t="shared" si="19"/>
        <v>461.16</v>
      </c>
      <c r="M83" s="62">
        <f t="shared" si="16"/>
        <v>0</v>
      </c>
    </row>
    <row r="84" spans="1:13" ht="11.25" customHeight="1">
      <c r="A84" s="128">
        <v>0</v>
      </c>
      <c r="B84" s="148" t="s">
        <v>1810</v>
      </c>
      <c r="C84" s="139" t="s">
        <v>1811</v>
      </c>
      <c r="D84" s="140" t="s">
        <v>889</v>
      </c>
      <c r="E84" s="140">
        <v>1</v>
      </c>
      <c r="F84" s="140">
        <v>40</v>
      </c>
      <c r="G84" s="141">
        <v>4.3920000000000003</v>
      </c>
      <c r="H84" s="5">
        <f t="shared" si="17"/>
        <v>461.16</v>
      </c>
      <c r="I84" s="61"/>
      <c r="J84" s="62">
        <f t="shared" si="10"/>
        <v>4.3920000000000003</v>
      </c>
      <c r="K84" s="62">
        <f t="shared" si="18"/>
        <v>0</v>
      </c>
      <c r="L84" s="62">
        <f t="shared" si="19"/>
        <v>461.16</v>
      </c>
      <c r="M84" s="62">
        <f t="shared" si="16"/>
        <v>0</v>
      </c>
    </row>
    <row r="85" spans="1:13" ht="11.25" customHeight="1">
      <c r="A85" s="128">
        <v>0</v>
      </c>
      <c r="B85" s="148" t="s">
        <v>1812</v>
      </c>
      <c r="C85" s="139" t="s">
        <v>1813</v>
      </c>
      <c r="D85" s="140" t="s">
        <v>889</v>
      </c>
      <c r="E85" s="140">
        <v>1</v>
      </c>
      <c r="F85" s="140">
        <v>10</v>
      </c>
      <c r="G85" s="141">
        <v>5.58</v>
      </c>
      <c r="H85" s="5">
        <f t="shared" si="17"/>
        <v>585.9</v>
      </c>
      <c r="I85" s="61"/>
      <c r="J85" s="62">
        <f t="shared" si="10"/>
        <v>5.58</v>
      </c>
      <c r="K85" s="62">
        <f t="shared" si="18"/>
        <v>0</v>
      </c>
      <c r="L85" s="62">
        <f t="shared" si="19"/>
        <v>585.9</v>
      </c>
      <c r="M85" s="62">
        <f t="shared" si="16"/>
        <v>0</v>
      </c>
    </row>
    <row r="86" spans="1:13" ht="11.25" customHeight="1">
      <c r="A86" s="128">
        <v>0</v>
      </c>
      <c r="B86" s="148" t="s">
        <v>4205</v>
      </c>
      <c r="C86" s="139" t="s">
        <v>1814</v>
      </c>
      <c r="D86" s="140" t="s">
        <v>889</v>
      </c>
      <c r="E86" s="140">
        <v>1</v>
      </c>
      <c r="F86" s="140">
        <v>40</v>
      </c>
      <c r="G86" s="141">
        <v>7.3920000000000003</v>
      </c>
      <c r="H86" s="5">
        <f t="shared" si="17"/>
        <v>776.16</v>
      </c>
      <c r="I86" s="61"/>
      <c r="J86" s="62">
        <f t="shared" si="10"/>
        <v>7.3920000000000003</v>
      </c>
      <c r="K86" s="62">
        <f t="shared" si="18"/>
        <v>0</v>
      </c>
      <c r="L86" s="62">
        <f t="shared" si="19"/>
        <v>776.16</v>
      </c>
      <c r="M86" s="62">
        <f t="shared" si="16"/>
        <v>0</v>
      </c>
    </row>
    <row r="87" spans="1:13" ht="11.25" customHeight="1">
      <c r="A87" s="128"/>
      <c r="B87" s="393" t="s">
        <v>1727</v>
      </c>
      <c r="C87" s="393"/>
      <c r="D87" s="393"/>
      <c r="E87" s="393"/>
      <c r="F87" s="393"/>
      <c r="G87" s="394"/>
      <c r="H87" s="262"/>
      <c r="I87" s="61"/>
      <c r="J87" s="62"/>
      <c r="K87" s="62"/>
      <c r="L87" s="62"/>
      <c r="M87" s="62"/>
    </row>
    <row r="88" spans="1:13" ht="11.25" customHeight="1">
      <c r="A88" s="128">
        <v>0</v>
      </c>
      <c r="B88" s="148" t="s">
        <v>1815</v>
      </c>
      <c r="C88" s="139" t="s">
        <v>1816</v>
      </c>
      <c r="D88" s="140" t="s">
        <v>889</v>
      </c>
      <c r="E88" s="140">
        <v>1</v>
      </c>
      <c r="F88" s="140">
        <v>10</v>
      </c>
      <c r="G88" s="141">
        <v>20.891999999999999</v>
      </c>
      <c r="H88" s="5">
        <f>ROUND(G88*Курс_EUR,2)</f>
        <v>2193.66</v>
      </c>
      <c r="I88" s="61"/>
      <c r="J88" s="62">
        <f t="shared" si="10"/>
        <v>20.891999999999999</v>
      </c>
      <c r="K88" s="62">
        <f>J88*I88</f>
        <v>0</v>
      </c>
      <c r="L88" s="62">
        <f>H88*(1-Скидка_3M_AM)</f>
        <v>2193.66</v>
      </c>
      <c r="M88" s="62">
        <f t="shared" si="16"/>
        <v>0</v>
      </c>
    </row>
    <row r="89" spans="1:13" ht="11.25" customHeight="1">
      <c r="A89" s="128">
        <v>0</v>
      </c>
      <c r="B89" s="148" t="s">
        <v>1817</v>
      </c>
      <c r="C89" s="139" t="s">
        <v>1818</v>
      </c>
      <c r="D89" s="140" t="s">
        <v>889</v>
      </c>
      <c r="E89" s="140">
        <v>1</v>
      </c>
      <c r="F89" s="140">
        <v>10</v>
      </c>
      <c r="G89" s="141">
        <v>20.891999999999999</v>
      </c>
      <c r="H89" s="5">
        <f>ROUND(G89*Курс_EUR,2)</f>
        <v>2193.66</v>
      </c>
      <c r="I89" s="61"/>
      <c r="J89" s="62">
        <f t="shared" si="10"/>
        <v>20.891999999999999</v>
      </c>
      <c r="K89" s="62">
        <f>J89*I89</f>
        <v>0</v>
      </c>
      <c r="L89" s="62">
        <f>H89*(1-Скидка_3M_AM)</f>
        <v>2193.66</v>
      </c>
      <c r="M89" s="62">
        <f t="shared" si="16"/>
        <v>0</v>
      </c>
    </row>
    <row r="90" spans="1:13" ht="11.25" customHeight="1">
      <c r="A90" s="128">
        <v>0</v>
      </c>
      <c r="B90" s="148" t="s">
        <v>1819</v>
      </c>
      <c r="C90" s="139" t="s">
        <v>1820</v>
      </c>
      <c r="D90" s="140" t="s">
        <v>889</v>
      </c>
      <c r="E90" s="140">
        <v>1</v>
      </c>
      <c r="F90" s="140">
        <v>10</v>
      </c>
      <c r="G90" s="141">
        <v>20.891999999999999</v>
      </c>
      <c r="H90" s="5">
        <f>ROUND(G90*Курс_EUR,2)</f>
        <v>2193.66</v>
      </c>
      <c r="I90" s="61"/>
      <c r="J90" s="62">
        <f t="shared" si="10"/>
        <v>20.891999999999999</v>
      </c>
      <c r="K90" s="62">
        <f>J90*I90</f>
        <v>0</v>
      </c>
      <c r="L90" s="62">
        <f>H90*(1-Скидка_3M_AM)</f>
        <v>2193.66</v>
      </c>
      <c r="M90" s="62">
        <f t="shared" si="16"/>
        <v>0</v>
      </c>
    </row>
    <row r="91" spans="1:13" ht="11.25" customHeight="1">
      <c r="A91" s="128"/>
      <c r="B91" s="393" t="s">
        <v>1728</v>
      </c>
      <c r="C91" s="393"/>
      <c r="D91" s="393"/>
      <c r="E91" s="393"/>
      <c r="F91" s="393"/>
      <c r="G91" s="394"/>
      <c r="H91" s="262"/>
      <c r="I91" s="61"/>
      <c r="J91" s="62"/>
      <c r="K91" s="62"/>
      <c r="L91" s="62"/>
      <c r="M91" s="62"/>
    </row>
    <row r="92" spans="1:13" ht="11.25" customHeight="1">
      <c r="A92" s="128">
        <v>0</v>
      </c>
      <c r="B92" s="148" t="s">
        <v>1821</v>
      </c>
      <c r="C92" s="139" t="s">
        <v>1822</v>
      </c>
      <c r="D92" s="140" t="s">
        <v>889</v>
      </c>
      <c r="E92" s="140">
        <v>1</v>
      </c>
      <c r="F92" s="140">
        <v>10</v>
      </c>
      <c r="G92" s="141">
        <v>19.056000000000001</v>
      </c>
      <c r="H92" s="5">
        <f>ROUND(G92*Курс_EUR,2)</f>
        <v>2000.88</v>
      </c>
      <c r="I92" s="61"/>
      <c r="J92" s="62">
        <f t="shared" si="10"/>
        <v>19.056000000000001</v>
      </c>
      <c r="K92" s="62">
        <f>J92*I92</f>
        <v>0</v>
      </c>
      <c r="L92" s="62">
        <f>H92*(1-Скидка_3M_AM)</f>
        <v>2000.88</v>
      </c>
      <c r="M92" s="62">
        <f t="shared" si="16"/>
        <v>0</v>
      </c>
    </row>
    <row r="93" spans="1:13" ht="11.25" customHeight="1">
      <c r="A93" s="128">
        <v>0</v>
      </c>
      <c r="B93" s="148" t="s">
        <v>1823</v>
      </c>
      <c r="C93" s="139" t="s">
        <v>1824</v>
      </c>
      <c r="D93" s="140" t="s">
        <v>889</v>
      </c>
      <c r="E93" s="140">
        <v>1</v>
      </c>
      <c r="F93" s="140">
        <v>10</v>
      </c>
      <c r="G93" s="141">
        <v>22.584</v>
      </c>
      <c r="H93" s="5">
        <f>ROUND(G93*Курс_EUR,2)</f>
        <v>2371.3200000000002</v>
      </c>
      <c r="I93" s="61"/>
      <c r="J93" s="62">
        <f t="shared" si="10"/>
        <v>22.584</v>
      </c>
      <c r="K93" s="62">
        <f>J93*I93</f>
        <v>0</v>
      </c>
      <c r="L93" s="62">
        <f>H93*(1-Скидка_3M_AM)</f>
        <v>2371.3200000000002</v>
      </c>
      <c r="M93" s="62">
        <f t="shared" si="16"/>
        <v>0</v>
      </c>
    </row>
    <row r="94" spans="1:13" ht="11.25" customHeight="1">
      <c r="A94" s="128"/>
      <c r="B94" s="393" t="s">
        <v>1729</v>
      </c>
      <c r="C94" s="393"/>
      <c r="D94" s="393"/>
      <c r="E94" s="393"/>
      <c r="F94" s="393"/>
      <c r="G94" s="394"/>
      <c r="H94" s="262"/>
      <c r="I94" s="61"/>
      <c r="J94" s="62"/>
      <c r="K94" s="62"/>
      <c r="L94" s="62"/>
      <c r="M94" s="62"/>
    </row>
    <row r="95" spans="1:13" ht="11.25" customHeight="1">
      <c r="A95" s="128">
        <v>0</v>
      </c>
      <c r="B95" s="148" t="s">
        <v>1825</v>
      </c>
      <c r="C95" s="139" t="s">
        <v>1826</v>
      </c>
      <c r="D95" s="140" t="s">
        <v>889</v>
      </c>
      <c r="E95" s="140">
        <v>1</v>
      </c>
      <c r="F95" s="140">
        <v>10</v>
      </c>
      <c r="G95" s="141">
        <v>20.256</v>
      </c>
      <c r="H95" s="5">
        <f>ROUND(G95*Курс_EUR,2)</f>
        <v>2126.88</v>
      </c>
      <c r="I95" s="61"/>
      <c r="J95" s="62">
        <f t="shared" si="10"/>
        <v>20.256</v>
      </c>
      <c r="K95" s="62">
        <f>J95*I95</f>
        <v>0</v>
      </c>
      <c r="L95" s="62">
        <f>H95*(1-Скидка_3M_AM)</f>
        <v>2126.88</v>
      </c>
      <c r="M95" s="62">
        <f t="shared" si="16"/>
        <v>0</v>
      </c>
    </row>
    <row r="96" spans="1:13" ht="11.25" customHeight="1">
      <c r="A96" s="128">
        <v>0</v>
      </c>
      <c r="B96" s="148" t="s">
        <v>1827</v>
      </c>
      <c r="C96" s="139" t="s">
        <v>1828</v>
      </c>
      <c r="D96" s="140" t="s">
        <v>889</v>
      </c>
      <c r="E96" s="140">
        <v>1</v>
      </c>
      <c r="F96" s="140">
        <v>10</v>
      </c>
      <c r="G96" s="141">
        <v>20.256</v>
      </c>
      <c r="H96" s="5">
        <f>ROUND(G96*Курс_EUR,2)</f>
        <v>2126.88</v>
      </c>
      <c r="I96" s="61"/>
      <c r="J96" s="62">
        <f t="shared" si="10"/>
        <v>20.256</v>
      </c>
      <c r="K96" s="62">
        <f>J96*I96</f>
        <v>0</v>
      </c>
      <c r="L96" s="62">
        <f>H96*(1-Скидка_3M_AM)</f>
        <v>2126.88</v>
      </c>
      <c r="M96" s="62">
        <f t="shared" si="16"/>
        <v>0</v>
      </c>
    </row>
    <row r="97" spans="1:13" ht="11.25" customHeight="1">
      <c r="A97" s="128">
        <v>0</v>
      </c>
      <c r="B97" s="148" t="s">
        <v>1829</v>
      </c>
      <c r="C97" s="139" t="s">
        <v>1830</v>
      </c>
      <c r="D97" s="140" t="s">
        <v>889</v>
      </c>
      <c r="E97" s="140">
        <v>1</v>
      </c>
      <c r="F97" s="140">
        <v>10</v>
      </c>
      <c r="G97" s="141">
        <v>20.256</v>
      </c>
      <c r="H97" s="5">
        <f>ROUND(G97*Курс_EUR,2)</f>
        <v>2126.88</v>
      </c>
      <c r="I97" s="61"/>
      <c r="J97" s="62">
        <f t="shared" si="10"/>
        <v>20.256</v>
      </c>
      <c r="K97" s="62">
        <f>J97*I97</f>
        <v>0</v>
      </c>
      <c r="L97" s="62">
        <f>H97*(1-Скидка_3M_AM)</f>
        <v>2126.88</v>
      </c>
      <c r="M97" s="62">
        <f t="shared" si="16"/>
        <v>0</v>
      </c>
    </row>
    <row r="98" spans="1:13" ht="11.25" customHeight="1">
      <c r="A98" s="128">
        <v>0</v>
      </c>
      <c r="B98" s="148" t="s">
        <v>1831</v>
      </c>
      <c r="C98" s="139" t="s">
        <v>1832</v>
      </c>
      <c r="D98" s="140" t="s">
        <v>889</v>
      </c>
      <c r="E98" s="140">
        <v>1</v>
      </c>
      <c r="F98" s="140">
        <v>10</v>
      </c>
      <c r="G98" s="141">
        <v>20.891999999999999</v>
      </c>
      <c r="H98" s="5">
        <f>ROUND(G98*Курс_EUR,2)</f>
        <v>2193.66</v>
      </c>
      <c r="I98" s="61"/>
      <c r="J98" s="62">
        <f t="shared" si="10"/>
        <v>20.891999999999999</v>
      </c>
      <c r="K98" s="62">
        <f>J98*I98</f>
        <v>0</v>
      </c>
      <c r="L98" s="62">
        <f>H98*(1-Скидка_3M_AM)</f>
        <v>2193.66</v>
      </c>
      <c r="M98" s="62">
        <f t="shared" si="16"/>
        <v>0</v>
      </c>
    </row>
    <row r="99" spans="1:13" ht="11.25" customHeight="1">
      <c r="A99" s="128"/>
      <c r="B99" s="393" t="s">
        <v>1730</v>
      </c>
      <c r="C99" s="393"/>
      <c r="D99" s="393"/>
      <c r="E99" s="393"/>
      <c r="F99" s="393"/>
      <c r="G99" s="394"/>
      <c r="H99" s="262"/>
      <c r="I99" s="61"/>
      <c r="J99" s="62"/>
      <c r="K99" s="62"/>
      <c r="L99" s="62"/>
      <c r="M99" s="62"/>
    </row>
    <row r="100" spans="1:13" ht="11.25" customHeight="1">
      <c r="A100" s="128">
        <v>0</v>
      </c>
      <c r="B100" s="148" t="s">
        <v>1833</v>
      </c>
      <c r="C100" s="139" t="s">
        <v>1834</v>
      </c>
      <c r="D100" s="140" t="s">
        <v>889</v>
      </c>
      <c r="E100" s="140">
        <v>1</v>
      </c>
      <c r="F100" s="140">
        <v>8</v>
      </c>
      <c r="G100" s="141">
        <v>26.184000000000001</v>
      </c>
      <c r="H100" s="5">
        <f>ROUND(G100*Курс_EUR,2)</f>
        <v>2749.32</v>
      </c>
      <c r="I100" s="61"/>
      <c r="J100" s="62">
        <f t="shared" si="10"/>
        <v>26.184000000000001</v>
      </c>
      <c r="K100" s="62">
        <f>J100*I100</f>
        <v>0</v>
      </c>
      <c r="L100" s="62">
        <f>H100*(1-Скидка_3M_AM)</f>
        <v>2749.32</v>
      </c>
      <c r="M100" s="62">
        <f t="shared" si="16"/>
        <v>0</v>
      </c>
    </row>
    <row r="101" spans="1:13" ht="11.25" customHeight="1">
      <c r="A101" s="128">
        <v>0</v>
      </c>
      <c r="B101" s="148" t="s">
        <v>1835</v>
      </c>
      <c r="C101" s="139" t="s">
        <v>1836</v>
      </c>
      <c r="D101" s="140" t="s">
        <v>889</v>
      </c>
      <c r="E101" s="140">
        <v>1</v>
      </c>
      <c r="F101" s="140">
        <v>8</v>
      </c>
      <c r="G101" s="141">
        <v>25.463999999999999</v>
      </c>
      <c r="H101" s="5">
        <f>ROUND(G101*Курс_EUR,2)</f>
        <v>2673.72</v>
      </c>
      <c r="I101" s="61"/>
      <c r="J101" s="62">
        <f t="shared" si="10"/>
        <v>25.463999999999999</v>
      </c>
      <c r="K101" s="62">
        <f>J101*I101</f>
        <v>0</v>
      </c>
      <c r="L101" s="62">
        <f>H101*(1-Скидка_3M_AM)</f>
        <v>2673.72</v>
      </c>
      <c r="M101" s="62">
        <f t="shared" si="16"/>
        <v>0</v>
      </c>
    </row>
    <row r="102" spans="1:13" ht="11.25" customHeight="1">
      <c r="A102" s="128"/>
      <c r="B102" s="393" t="s">
        <v>1731</v>
      </c>
      <c r="C102" s="393"/>
      <c r="D102" s="393"/>
      <c r="E102" s="393"/>
      <c r="F102" s="393"/>
      <c r="G102" s="394"/>
      <c r="H102" s="262"/>
      <c r="I102" s="61"/>
      <c r="J102" s="62"/>
      <c r="K102" s="62"/>
      <c r="L102" s="62"/>
      <c r="M102" s="62"/>
    </row>
    <row r="103" spans="1:13" ht="11.25" customHeight="1">
      <c r="A103" s="128">
        <v>0</v>
      </c>
      <c r="B103" s="148" t="s">
        <v>1837</v>
      </c>
      <c r="C103" s="139" t="s">
        <v>1838</v>
      </c>
      <c r="D103" s="140" t="s">
        <v>889</v>
      </c>
      <c r="E103" s="140">
        <v>1</v>
      </c>
      <c r="F103" s="140">
        <v>3</v>
      </c>
      <c r="G103" s="141">
        <v>90.864000000000004</v>
      </c>
      <c r="H103" s="5">
        <f>ROUND(G103*Курс_EUR,2)</f>
        <v>9540.7199999999993</v>
      </c>
      <c r="I103" s="61"/>
      <c r="J103" s="62">
        <f t="shared" si="10"/>
        <v>90.864000000000004</v>
      </c>
      <c r="K103" s="62">
        <f>J103*I103</f>
        <v>0</v>
      </c>
      <c r="L103" s="62">
        <f>H103*(1-Скидка_3M_AM)</f>
        <v>9540.7199999999993</v>
      </c>
      <c r="M103" s="62">
        <f t="shared" si="16"/>
        <v>0</v>
      </c>
    </row>
    <row r="104" spans="1:13" ht="11.25" customHeight="1">
      <c r="A104" s="128">
        <v>0</v>
      </c>
      <c r="B104" s="148" t="s">
        <v>1839</v>
      </c>
      <c r="C104" s="139" t="s">
        <v>1840</v>
      </c>
      <c r="D104" s="140" t="s">
        <v>889</v>
      </c>
      <c r="E104" s="140">
        <v>1</v>
      </c>
      <c r="F104" s="140">
        <v>3</v>
      </c>
      <c r="G104" s="141">
        <v>112.33199999999999</v>
      </c>
      <c r="H104" s="5">
        <f>ROUND(G104*Курс_EUR,2)</f>
        <v>11794.86</v>
      </c>
      <c r="I104" s="61"/>
      <c r="J104" s="62">
        <f t="shared" si="10"/>
        <v>112.33199999999999</v>
      </c>
      <c r="K104" s="62">
        <f>J104*I104</f>
        <v>0</v>
      </c>
      <c r="L104" s="62">
        <f>H104*(1-Скидка_3M_AM)</f>
        <v>11794.86</v>
      </c>
      <c r="M104" s="62">
        <f t="shared" si="16"/>
        <v>0</v>
      </c>
    </row>
    <row r="105" spans="1:13" ht="11.25" customHeight="1">
      <c r="A105" s="128">
        <v>0</v>
      </c>
      <c r="B105" s="148" t="s">
        <v>1841</v>
      </c>
      <c r="C105" s="139" t="s">
        <v>1842</v>
      </c>
      <c r="D105" s="140" t="s">
        <v>889</v>
      </c>
      <c r="E105" s="140">
        <v>1</v>
      </c>
      <c r="F105" s="140">
        <v>3</v>
      </c>
      <c r="G105" s="141">
        <v>115.00800000000001</v>
      </c>
      <c r="H105" s="5">
        <f>ROUND(G105*Курс_EUR,2)</f>
        <v>12075.84</v>
      </c>
      <c r="I105" s="61"/>
      <c r="J105" s="62">
        <f t="shared" si="10"/>
        <v>115.00800000000001</v>
      </c>
      <c r="K105" s="62">
        <f>J105*I105</f>
        <v>0</v>
      </c>
      <c r="L105" s="62">
        <f>H105*(1-Скидка_3M_AM)</f>
        <v>12075.84</v>
      </c>
      <c r="M105" s="62">
        <f t="shared" si="16"/>
        <v>0</v>
      </c>
    </row>
    <row r="106" spans="1:13" ht="11.25" customHeight="1">
      <c r="A106" s="128"/>
      <c r="B106" s="393" t="s">
        <v>1732</v>
      </c>
      <c r="C106" s="393"/>
      <c r="D106" s="393"/>
      <c r="E106" s="393"/>
      <c r="F106" s="393"/>
      <c r="G106" s="394"/>
      <c r="H106" s="262"/>
      <c r="I106" s="61"/>
      <c r="J106" s="62"/>
      <c r="K106" s="62"/>
      <c r="L106" s="62"/>
      <c r="M106" s="62"/>
    </row>
    <row r="107" spans="1:13" ht="11.25" customHeight="1">
      <c r="A107" s="128">
        <v>0</v>
      </c>
      <c r="B107" s="148" t="s">
        <v>943</v>
      </c>
      <c r="C107" s="139" t="s">
        <v>1843</v>
      </c>
      <c r="D107" s="140" t="s">
        <v>889</v>
      </c>
      <c r="E107" s="140">
        <v>1</v>
      </c>
      <c r="F107" s="140">
        <v>20</v>
      </c>
      <c r="G107" s="141">
        <v>14.507999999999999</v>
      </c>
      <c r="H107" s="5">
        <f>ROUND(G107*Курс_EUR,2)</f>
        <v>1523.34</v>
      </c>
      <c r="I107" s="61"/>
      <c r="J107" s="62">
        <f t="shared" si="10"/>
        <v>14.507999999999999</v>
      </c>
      <c r="K107" s="62">
        <f>J107*I107</f>
        <v>0</v>
      </c>
      <c r="L107" s="62">
        <f>H107*(1-Скидка_3M_AM)</f>
        <v>1523.34</v>
      </c>
      <c r="M107" s="62">
        <f t="shared" si="16"/>
        <v>0</v>
      </c>
    </row>
    <row r="108" spans="1:13" ht="10.95" customHeight="1">
      <c r="A108" s="128"/>
      <c r="B108" s="393" t="s">
        <v>1733</v>
      </c>
      <c r="C108" s="393"/>
      <c r="D108" s="393"/>
      <c r="E108" s="393"/>
      <c r="F108" s="393"/>
      <c r="G108" s="394"/>
      <c r="H108" s="262"/>
      <c r="I108" s="61"/>
      <c r="J108" s="62"/>
      <c r="K108" s="62"/>
      <c r="L108" s="62"/>
      <c r="M108" s="62"/>
    </row>
    <row r="109" spans="1:13" ht="10.95" customHeight="1">
      <c r="A109" s="128">
        <v>0</v>
      </c>
      <c r="B109" s="148">
        <v>64858</v>
      </c>
      <c r="C109" s="139" t="s">
        <v>1845</v>
      </c>
      <c r="D109" s="140" t="s">
        <v>889</v>
      </c>
      <c r="E109" s="140">
        <v>1</v>
      </c>
      <c r="F109" s="140">
        <v>10</v>
      </c>
      <c r="G109" s="141">
        <v>17.724</v>
      </c>
      <c r="H109" s="5">
        <f>ROUND(G109*Курс_EUR,2)</f>
        <v>1861.02</v>
      </c>
      <c r="I109" s="61"/>
      <c r="J109" s="62">
        <f t="shared" ref="J109:J131" si="20">G109*(1-Скидка_3M_AM)</f>
        <v>17.724</v>
      </c>
      <c r="K109" s="62">
        <f>J109*I109</f>
        <v>0</v>
      </c>
      <c r="L109" s="62">
        <f>H109*(1-Скидка_3M_AM)</f>
        <v>1861.02</v>
      </c>
      <c r="M109" s="62">
        <f t="shared" si="16"/>
        <v>0</v>
      </c>
    </row>
    <row r="110" spans="1:13" ht="10.95" customHeight="1">
      <c r="A110" s="128">
        <v>0</v>
      </c>
      <c r="B110" s="148">
        <v>64859</v>
      </c>
      <c r="C110" s="139" t="s">
        <v>1846</v>
      </c>
      <c r="D110" s="140" t="s">
        <v>889</v>
      </c>
      <c r="E110" s="140">
        <v>1</v>
      </c>
      <c r="F110" s="140">
        <v>10</v>
      </c>
      <c r="G110" s="141">
        <v>25.247999999999998</v>
      </c>
      <c r="H110" s="5">
        <f>ROUND(G110*Курс_EUR,2)</f>
        <v>2651.04</v>
      </c>
      <c r="I110" s="61"/>
      <c r="J110" s="62">
        <f t="shared" si="20"/>
        <v>25.247999999999998</v>
      </c>
      <c r="K110" s="62">
        <f>J110*I110</f>
        <v>0</v>
      </c>
      <c r="L110" s="62">
        <f>H110*(1-Скидка_3M_AM)</f>
        <v>2651.04</v>
      </c>
      <c r="M110" s="62">
        <f t="shared" si="16"/>
        <v>0</v>
      </c>
    </row>
    <row r="111" spans="1:13" ht="10.95" customHeight="1">
      <c r="A111" s="128"/>
      <c r="B111" s="393" t="s">
        <v>1848</v>
      </c>
      <c r="C111" s="393"/>
      <c r="D111" s="393"/>
      <c r="E111" s="393"/>
      <c r="F111" s="393"/>
      <c r="G111" s="394"/>
      <c r="H111" s="262"/>
      <c r="I111" s="61"/>
      <c r="J111" s="62"/>
      <c r="K111" s="62"/>
      <c r="L111" s="62"/>
      <c r="M111" s="62"/>
    </row>
    <row r="112" spans="1:13">
      <c r="A112" s="128">
        <v>0</v>
      </c>
      <c r="B112" s="148">
        <v>13778</v>
      </c>
      <c r="C112" s="139" t="s">
        <v>1855</v>
      </c>
      <c r="D112" s="140" t="s">
        <v>889</v>
      </c>
      <c r="E112" s="140">
        <v>1</v>
      </c>
      <c r="F112" s="140">
        <v>3</v>
      </c>
      <c r="G112" s="141">
        <v>36.131999999999998</v>
      </c>
      <c r="H112" s="5">
        <f>ROUND(G112*Курс_EUR,2)</f>
        <v>3793.86</v>
      </c>
      <c r="I112" s="61"/>
      <c r="J112" s="62">
        <f t="shared" si="20"/>
        <v>36.131999999999998</v>
      </c>
      <c r="K112" s="62">
        <f>J112*I112</f>
        <v>0</v>
      </c>
      <c r="L112" s="62">
        <f>H112*(1-Скидка_3M_AM)</f>
        <v>3793.86</v>
      </c>
      <c r="M112" s="62">
        <f t="shared" si="16"/>
        <v>0</v>
      </c>
    </row>
    <row r="113" spans="1:13">
      <c r="A113" s="128"/>
      <c r="B113" s="393" t="s">
        <v>1849</v>
      </c>
      <c r="C113" s="393"/>
      <c r="D113" s="393"/>
      <c r="E113" s="393"/>
      <c r="F113" s="393"/>
      <c r="G113" s="394"/>
      <c r="H113" s="262"/>
      <c r="I113" s="61"/>
      <c r="J113" s="62"/>
      <c r="K113" s="62"/>
      <c r="L113" s="62"/>
      <c r="M113" s="62"/>
    </row>
    <row r="114" spans="1:13">
      <c r="A114" s="128">
        <v>0</v>
      </c>
      <c r="B114" s="148">
        <v>13719</v>
      </c>
      <c r="C114" s="139" t="s">
        <v>1856</v>
      </c>
      <c r="D114" s="140" t="s">
        <v>889</v>
      </c>
      <c r="E114" s="140">
        <v>1</v>
      </c>
      <c r="F114" s="140">
        <v>3</v>
      </c>
      <c r="G114" s="141">
        <v>38.736000000000004</v>
      </c>
      <c r="H114" s="5">
        <f>ROUND(G114*Курс_EUR,2)</f>
        <v>4067.28</v>
      </c>
      <c r="I114" s="61"/>
      <c r="J114" s="62">
        <f t="shared" si="20"/>
        <v>38.736000000000004</v>
      </c>
      <c r="K114" s="62">
        <f>J114*I114</f>
        <v>0</v>
      </c>
      <c r="L114" s="62">
        <f>H114*(1-Скидка_3M_AM)</f>
        <v>4067.28</v>
      </c>
      <c r="M114" s="62">
        <f t="shared" si="16"/>
        <v>0</v>
      </c>
    </row>
    <row r="115" spans="1:13">
      <c r="A115" s="128">
        <v>0</v>
      </c>
      <c r="B115" s="148">
        <v>13741</v>
      </c>
      <c r="C115" s="139" t="s">
        <v>1857</v>
      </c>
      <c r="D115" s="140" t="s">
        <v>889</v>
      </c>
      <c r="E115" s="140">
        <v>1</v>
      </c>
      <c r="F115" s="140">
        <v>8</v>
      </c>
      <c r="G115" s="141">
        <v>25.463999999999999</v>
      </c>
      <c r="H115" s="5">
        <f>ROUND(G115*Курс_EUR,2)</f>
        <v>2673.72</v>
      </c>
      <c r="I115" s="61"/>
      <c r="J115" s="62">
        <f t="shared" si="20"/>
        <v>25.463999999999999</v>
      </c>
      <c r="K115" s="62">
        <f>J115*I115</f>
        <v>0</v>
      </c>
      <c r="L115" s="62">
        <f>H115*(1-Скидка_3M_AM)</f>
        <v>2673.72</v>
      </c>
      <c r="M115" s="62">
        <f t="shared" si="16"/>
        <v>0</v>
      </c>
    </row>
    <row r="116" spans="1:13">
      <c r="A116" s="128"/>
      <c r="B116" s="393" t="s">
        <v>1850</v>
      </c>
      <c r="C116" s="393"/>
      <c r="D116" s="393"/>
      <c r="E116" s="393"/>
      <c r="F116" s="393"/>
      <c r="G116" s="394"/>
      <c r="H116" s="262"/>
      <c r="I116" s="61"/>
      <c r="J116" s="62"/>
      <c r="K116" s="62"/>
      <c r="L116" s="62"/>
      <c r="M116" s="62"/>
    </row>
    <row r="117" spans="1:13">
      <c r="A117" s="128">
        <v>0</v>
      </c>
      <c r="B117" s="148">
        <v>64659</v>
      </c>
      <c r="C117" s="139" t="s">
        <v>1858</v>
      </c>
      <c r="D117" s="140" t="s">
        <v>889</v>
      </c>
      <c r="E117" s="140">
        <v>1</v>
      </c>
      <c r="F117" s="140">
        <v>3</v>
      </c>
      <c r="G117" s="141">
        <v>1.32</v>
      </c>
      <c r="H117" s="5">
        <f>ROUND(G117*Курс_EUR,2)</f>
        <v>138.6</v>
      </c>
      <c r="I117" s="61"/>
      <c r="J117" s="62">
        <f t="shared" si="20"/>
        <v>1.32</v>
      </c>
      <c r="K117" s="62">
        <f>J117*I117</f>
        <v>0</v>
      </c>
      <c r="L117" s="62">
        <f>H117*(1-Скидка_3M_AM)</f>
        <v>138.6</v>
      </c>
      <c r="M117" s="62">
        <f t="shared" si="16"/>
        <v>0</v>
      </c>
    </row>
    <row r="118" spans="1:13">
      <c r="A118" s="128"/>
      <c r="B118" s="393" t="s">
        <v>1851</v>
      </c>
      <c r="C118" s="393"/>
      <c r="D118" s="393"/>
      <c r="E118" s="393"/>
      <c r="F118" s="393"/>
      <c r="G118" s="394"/>
      <c r="H118" s="262"/>
      <c r="I118" s="61"/>
      <c r="J118" s="62"/>
      <c r="K118" s="62"/>
      <c r="L118" s="62"/>
      <c r="M118" s="62"/>
    </row>
    <row r="119" spans="1:13">
      <c r="A119" s="128">
        <v>0</v>
      </c>
      <c r="B119" s="148" t="s">
        <v>1827</v>
      </c>
      <c r="C119" s="139" t="s">
        <v>1828</v>
      </c>
      <c r="D119" s="140" t="s">
        <v>889</v>
      </c>
      <c r="E119" s="140">
        <v>1</v>
      </c>
      <c r="F119" s="140">
        <v>10</v>
      </c>
      <c r="G119" s="141">
        <v>20.256</v>
      </c>
      <c r="H119" s="5">
        <f>ROUND(G119*Курс_EUR,2)</f>
        <v>2126.88</v>
      </c>
      <c r="I119" s="61"/>
      <c r="J119" s="62">
        <f t="shared" si="20"/>
        <v>20.256</v>
      </c>
      <c r="K119" s="62">
        <f>J119*I119</f>
        <v>0</v>
      </c>
      <c r="L119" s="62">
        <f>H119*(1-Скидка_3M_AM)</f>
        <v>2126.88</v>
      </c>
      <c r="M119" s="62">
        <f t="shared" si="16"/>
        <v>0</v>
      </c>
    </row>
    <row r="120" spans="1:13">
      <c r="A120" s="128"/>
      <c r="B120" s="393" t="s">
        <v>1852</v>
      </c>
      <c r="C120" s="393"/>
      <c r="D120" s="393"/>
      <c r="E120" s="393"/>
      <c r="F120" s="393"/>
      <c r="G120" s="394"/>
      <c r="H120" s="262"/>
      <c r="I120" s="61"/>
      <c r="J120" s="62"/>
      <c r="K120" s="62"/>
      <c r="L120" s="62"/>
      <c r="M120" s="62"/>
    </row>
    <row r="121" spans="1:13">
      <c r="A121" s="128">
        <v>0</v>
      </c>
      <c r="B121" s="148">
        <v>33055</v>
      </c>
      <c r="C121" s="139" t="s">
        <v>1798</v>
      </c>
      <c r="D121" s="140" t="s">
        <v>889</v>
      </c>
      <c r="E121" s="140">
        <v>40</v>
      </c>
      <c r="F121" s="140">
        <v>2</v>
      </c>
      <c r="G121" s="141">
        <v>8.2899999999999991</v>
      </c>
      <c r="H121" s="5">
        <f>ROUND(G121*Курс_EUR,2)</f>
        <v>870.45</v>
      </c>
      <c r="I121" s="61"/>
      <c r="J121" s="62">
        <f t="shared" si="20"/>
        <v>8.2899999999999991</v>
      </c>
      <c r="K121" s="62">
        <f>J121*I121</f>
        <v>0</v>
      </c>
      <c r="L121" s="62">
        <f>H121*(1-Скидка_3M_AM)</f>
        <v>870.45</v>
      </c>
      <c r="M121" s="62">
        <f t="shared" si="16"/>
        <v>0</v>
      </c>
    </row>
    <row r="122" spans="1:13">
      <c r="A122" s="128"/>
      <c r="B122" s="393" t="s">
        <v>1853</v>
      </c>
      <c r="C122" s="393"/>
      <c r="D122" s="393"/>
      <c r="E122" s="393"/>
      <c r="F122" s="393"/>
      <c r="G122" s="394"/>
      <c r="H122" s="262"/>
      <c r="I122" s="61"/>
      <c r="J122" s="62"/>
      <c r="K122" s="62"/>
      <c r="L122" s="62"/>
      <c r="M122" s="62"/>
    </row>
    <row r="123" spans="1:13">
      <c r="A123" s="128">
        <v>0</v>
      </c>
      <c r="B123" s="148">
        <v>65334</v>
      </c>
      <c r="C123" s="139" t="s">
        <v>1859</v>
      </c>
      <c r="D123" s="140" t="s">
        <v>889</v>
      </c>
      <c r="E123" s="140">
        <v>1</v>
      </c>
      <c r="F123" s="140">
        <v>3</v>
      </c>
      <c r="G123" s="141">
        <v>4.7039999999999997</v>
      </c>
      <c r="H123" s="5">
        <f>ROUND(G123*Курс_EUR,2)</f>
        <v>493.92</v>
      </c>
      <c r="I123" s="61"/>
      <c r="J123" s="62">
        <f t="shared" si="20"/>
        <v>4.7039999999999997</v>
      </c>
      <c r="K123" s="62">
        <f>J123*I123</f>
        <v>0</v>
      </c>
      <c r="L123" s="62">
        <f>H123*(1-Скидка_3M_AM)</f>
        <v>493.92</v>
      </c>
      <c r="M123" s="62">
        <f t="shared" si="16"/>
        <v>0</v>
      </c>
    </row>
    <row r="124" spans="1:13">
      <c r="A124" s="128">
        <v>0</v>
      </c>
      <c r="B124" s="148">
        <v>65336</v>
      </c>
      <c r="C124" s="139" t="s">
        <v>1860</v>
      </c>
      <c r="D124" s="140" t="s">
        <v>889</v>
      </c>
      <c r="E124" s="140">
        <v>1</v>
      </c>
      <c r="F124" s="140">
        <v>3</v>
      </c>
      <c r="G124" s="141">
        <v>4.4880000000000004</v>
      </c>
      <c r="H124" s="5">
        <f>ROUND(G124*Курс_EUR,2)</f>
        <v>471.24</v>
      </c>
      <c r="I124" s="61"/>
      <c r="J124" s="62">
        <f t="shared" si="20"/>
        <v>4.4880000000000004</v>
      </c>
      <c r="K124" s="62">
        <f>J124*I124</f>
        <v>0</v>
      </c>
      <c r="L124" s="62">
        <f>H124*(1-Скидка_3M_AM)</f>
        <v>471.24</v>
      </c>
      <c r="M124" s="62">
        <f t="shared" si="16"/>
        <v>0</v>
      </c>
    </row>
    <row r="125" spans="1:13">
      <c r="A125" s="128">
        <v>0</v>
      </c>
      <c r="B125" s="148">
        <v>63329</v>
      </c>
      <c r="C125" s="139" t="s">
        <v>1861</v>
      </c>
      <c r="D125" s="140" t="s">
        <v>889</v>
      </c>
      <c r="E125" s="140">
        <v>1</v>
      </c>
      <c r="F125" s="140">
        <v>3</v>
      </c>
      <c r="G125" s="141">
        <v>0.46800000000000003</v>
      </c>
      <c r="H125" s="5">
        <f>ROUND(G125*Курс_EUR,2)</f>
        <v>49.14</v>
      </c>
      <c r="I125" s="61"/>
      <c r="J125" s="62">
        <f t="shared" si="20"/>
        <v>0.46800000000000003</v>
      </c>
      <c r="K125" s="62">
        <f>J125*I125</f>
        <v>0</v>
      </c>
      <c r="L125" s="62">
        <f>H125*(1-Скидка_3M_AM)</f>
        <v>49.14</v>
      </c>
      <c r="M125" s="62">
        <f t="shared" si="16"/>
        <v>0</v>
      </c>
    </row>
    <row r="126" spans="1:13">
      <c r="A126" s="128">
        <v>0</v>
      </c>
      <c r="B126" s="148">
        <v>63337</v>
      </c>
      <c r="C126" s="139" t="s">
        <v>1862</v>
      </c>
      <c r="D126" s="140" t="s">
        <v>889</v>
      </c>
      <c r="E126" s="140">
        <v>1</v>
      </c>
      <c r="F126" s="140">
        <v>3</v>
      </c>
      <c r="G126" s="141">
        <v>0.44400000000000001</v>
      </c>
      <c r="H126" s="5">
        <f>ROUND(G126*Курс_EUR,2)</f>
        <v>46.62</v>
      </c>
      <c r="I126" s="61"/>
      <c r="J126" s="62">
        <f t="shared" si="20"/>
        <v>0.44400000000000001</v>
      </c>
      <c r="K126" s="62">
        <f>J126*I126</f>
        <v>0</v>
      </c>
      <c r="L126" s="62">
        <f>H126*(1-Скидка_3M_AM)</f>
        <v>46.62</v>
      </c>
      <c r="M126" s="62">
        <f t="shared" si="16"/>
        <v>0</v>
      </c>
    </row>
    <row r="127" spans="1:13">
      <c r="A127" s="128">
        <v>0</v>
      </c>
      <c r="B127" s="148">
        <v>63339</v>
      </c>
      <c r="C127" s="139" t="s">
        <v>1863</v>
      </c>
      <c r="D127" s="140" t="s">
        <v>889</v>
      </c>
      <c r="E127" s="140">
        <v>1</v>
      </c>
      <c r="F127" s="140">
        <v>3</v>
      </c>
      <c r="G127" s="141">
        <v>0.44400000000000001</v>
      </c>
      <c r="H127" s="5">
        <f>ROUND(G127*Курс_EUR,2)</f>
        <v>46.62</v>
      </c>
      <c r="I127" s="61"/>
      <c r="J127" s="62">
        <f t="shared" si="20"/>
        <v>0.44400000000000001</v>
      </c>
      <c r="K127" s="62">
        <f>J127*I127</f>
        <v>0</v>
      </c>
      <c r="L127" s="62">
        <f>H127*(1-Скидка_3M_AM)</f>
        <v>46.62</v>
      </c>
      <c r="M127" s="62">
        <f t="shared" si="16"/>
        <v>0</v>
      </c>
    </row>
    <row r="128" spans="1:13">
      <c r="A128" s="128"/>
      <c r="B128" s="393" t="s">
        <v>1850</v>
      </c>
      <c r="C128" s="393"/>
      <c r="D128" s="393"/>
      <c r="E128" s="393"/>
      <c r="F128" s="393"/>
      <c r="G128" s="394"/>
      <c r="H128" s="262"/>
      <c r="I128" s="61"/>
      <c r="J128" s="62"/>
      <c r="K128" s="62"/>
      <c r="L128" s="62"/>
      <c r="M128" s="62"/>
    </row>
    <row r="129" spans="1:13">
      <c r="A129" s="128">
        <v>0</v>
      </c>
      <c r="B129" s="148">
        <v>7447</v>
      </c>
      <c r="C129" s="139" t="s">
        <v>1864</v>
      </c>
      <c r="D129" s="140" t="s">
        <v>889</v>
      </c>
      <c r="E129" s="140">
        <v>1</v>
      </c>
      <c r="F129" s="140">
        <v>3</v>
      </c>
      <c r="G129" s="141">
        <v>1.8720000000000001</v>
      </c>
      <c r="H129" s="5">
        <f>ROUND(G129*Курс_EUR,2)</f>
        <v>196.56</v>
      </c>
      <c r="I129" s="61"/>
      <c r="J129" s="62">
        <f t="shared" si="20"/>
        <v>1.8720000000000001</v>
      </c>
      <c r="K129" s="62">
        <f>J129*I129</f>
        <v>0</v>
      </c>
      <c r="L129" s="62">
        <f>H129*(1-Скидка_3M_AM)</f>
        <v>196.56</v>
      </c>
      <c r="M129" s="62">
        <f t="shared" si="16"/>
        <v>0</v>
      </c>
    </row>
    <row r="130" spans="1:13">
      <c r="A130" s="128"/>
      <c r="B130" s="393" t="s">
        <v>1854</v>
      </c>
      <c r="C130" s="393"/>
      <c r="D130" s="393"/>
      <c r="E130" s="393"/>
      <c r="F130" s="393"/>
      <c r="G130" s="394"/>
      <c r="H130" s="262"/>
      <c r="I130" s="61"/>
      <c r="J130" s="62"/>
      <c r="K130" s="62"/>
      <c r="L130" s="62"/>
      <c r="M130" s="62"/>
    </row>
    <row r="131" spans="1:13">
      <c r="A131" s="128">
        <v>0</v>
      </c>
      <c r="B131" s="148">
        <v>61122</v>
      </c>
      <c r="C131" s="139" t="s">
        <v>1844</v>
      </c>
      <c r="D131" s="140" t="s">
        <v>889</v>
      </c>
      <c r="E131" s="140">
        <v>1</v>
      </c>
      <c r="F131" s="140">
        <v>20</v>
      </c>
      <c r="G131" s="141">
        <v>15.73</v>
      </c>
      <c r="H131" s="5">
        <f>ROUND(G131*Курс_EUR,2)</f>
        <v>1651.65</v>
      </c>
      <c r="I131" s="61"/>
      <c r="J131" s="62">
        <f t="shared" si="20"/>
        <v>15.73</v>
      </c>
      <c r="K131" s="62">
        <f>J131*I131</f>
        <v>0</v>
      </c>
      <c r="L131" s="62">
        <f>H131*(1-Скидка_3M_AM)</f>
        <v>1651.65</v>
      </c>
      <c r="M131" s="62">
        <f t="shared" si="16"/>
        <v>0</v>
      </c>
    </row>
    <row r="132" spans="1:13">
      <c r="A132" s="128"/>
      <c r="B132" s="393" t="s">
        <v>2931</v>
      </c>
      <c r="C132" s="393"/>
      <c r="D132" s="393"/>
      <c r="E132" s="393"/>
      <c r="F132" s="393"/>
      <c r="G132" s="394"/>
      <c r="H132" s="262"/>
      <c r="I132" s="61"/>
      <c r="J132" s="62"/>
      <c r="K132" s="62"/>
      <c r="L132" s="62"/>
      <c r="M132" s="62"/>
    </row>
    <row r="133" spans="1:13">
      <c r="A133" s="128">
        <v>0</v>
      </c>
      <c r="B133" s="148" t="s">
        <v>2935</v>
      </c>
      <c r="C133" s="139" t="s">
        <v>2936</v>
      </c>
      <c r="D133" s="140" t="s">
        <v>889</v>
      </c>
      <c r="E133" s="159" t="s">
        <v>2937</v>
      </c>
      <c r="F133" s="140">
        <v>20</v>
      </c>
      <c r="G133" s="141">
        <v>3.8279999999999998</v>
      </c>
      <c r="H133" s="5">
        <f t="shared" ref="H133:H164" si="21">ROUND(G133*Курс_EUR,2)</f>
        <v>401.94</v>
      </c>
      <c r="I133" s="61"/>
      <c r="J133" s="62">
        <f t="shared" ref="J133:J150" si="22">G133*(1-Скидка_3M_AM)</f>
        <v>3.8279999999999998</v>
      </c>
      <c r="K133" s="62">
        <f t="shared" ref="K133:K164" si="23">J133*I133</f>
        <v>0</v>
      </c>
      <c r="L133" s="62">
        <f t="shared" ref="L133:L164" si="24">H133*(1-Скидка_3M_AM)</f>
        <v>401.94</v>
      </c>
      <c r="M133" s="62">
        <f t="shared" si="16"/>
        <v>0</v>
      </c>
    </row>
    <row r="134" spans="1:13">
      <c r="A134" s="128">
        <v>0</v>
      </c>
      <c r="B134" s="148" t="s">
        <v>2938</v>
      </c>
      <c r="C134" s="139" t="s">
        <v>2939</v>
      </c>
      <c r="D134" s="140" t="s">
        <v>889</v>
      </c>
      <c r="E134" s="159" t="s">
        <v>2937</v>
      </c>
      <c r="F134" s="140">
        <v>23</v>
      </c>
      <c r="G134" s="141">
        <v>2.028</v>
      </c>
      <c r="H134" s="5">
        <f t="shared" si="21"/>
        <v>212.94</v>
      </c>
      <c r="I134" s="61"/>
      <c r="J134" s="62">
        <f t="shared" si="22"/>
        <v>2.028</v>
      </c>
      <c r="K134" s="62">
        <f t="shared" si="23"/>
        <v>0</v>
      </c>
      <c r="L134" s="62">
        <f t="shared" si="24"/>
        <v>212.94</v>
      </c>
      <c r="M134" s="62">
        <f t="shared" si="16"/>
        <v>0</v>
      </c>
    </row>
    <row r="135" spans="1:13">
      <c r="A135" s="128">
        <v>0</v>
      </c>
      <c r="B135" s="148" t="s">
        <v>2940</v>
      </c>
      <c r="C135" s="139" t="s">
        <v>2941</v>
      </c>
      <c r="D135" s="140" t="s">
        <v>889</v>
      </c>
      <c r="E135" s="159" t="s">
        <v>2937</v>
      </c>
      <c r="F135" s="140">
        <v>23</v>
      </c>
      <c r="G135" s="141">
        <v>1.752</v>
      </c>
      <c r="H135" s="5">
        <f t="shared" si="21"/>
        <v>183.96</v>
      </c>
      <c r="I135" s="61"/>
      <c r="J135" s="62">
        <f t="shared" si="22"/>
        <v>1.752</v>
      </c>
      <c r="K135" s="62">
        <f t="shared" si="23"/>
        <v>0</v>
      </c>
      <c r="L135" s="62">
        <f t="shared" si="24"/>
        <v>183.96</v>
      </c>
      <c r="M135" s="62">
        <f t="shared" si="16"/>
        <v>0</v>
      </c>
    </row>
    <row r="136" spans="1:13">
      <c r="A136" s="128">
        <v>0</v>
      </c>
      <c r="B136" s="148" t="s">
        <v>2942</v>
      </c>
      <c r="C136" s="139" t="s">
        <v>2943</v>
      </c>
      <c r="D136" s="140" t="s">
        <v>889</v>
      </c>
      <c r="E136" s="159" t="s">
        <v>2937</v>
      </c>
      <c r="F136" s="140">
        <v>30</v>
      </c>
      <c r="G136" s="141">
        <v>2.8200000000000003</v>
      </c>
      <c r="H136" s="5">
        <f t="shared" si="21"/>
        <v>296.10000000000002</v>
      </c>
      <c r="I136" s="61"/>
      <c r="J136" s="62">
        <f t="shared" si="22"/>
        <v>2.8200000000000003</v>
      </c>
      <c r="K136" s="62">
        <f t="shared" si="23"/>
        <v>0</v>
      </c>
      <c r="L136" s="62">
        <f t="shared" si="24"/>
        <v>296.10000000000002</v>
      </c>
      <c r="M136" s="62">
        <f t="shared" si="16"/>
        <v>0</v>
      </c>
    </row>
    <row r="137" spans="1:13">
      <c r="A137" s="128">
        <v>0</v>
      </c>
      <c r="B137" s="148" t="s">
        <v>2944</v>
      </c>
      <c r="C137" s="139" t="s">
        <v>2945</v>
      </c>
      <c r="D137" s="140" t="s">
        <v>889</v>
      </c>
      <c r="E137" s="159" t="s">
        <v>2937</v>
      </c>
      <c r="F137" s="140">
        <v>20</v>
      </c>
      <c r="G137" s="141">
        <v>3.45</v>
      </c>
      <c r="H137" s="5">
        <f t="shared" si="21"/>
        <v>362.25</v>
      </c>
      <c r="I137" s="61"/>
      <c r="J137" s="62">
        <f t="shared" si="22"/>
        <v>3.45</v>
      </c>
      <c r="K137" s="62">
        <f t="shared" si="23"/>
        <v>0</v>
      </c>
      <c r="L137" s="62">
        <f t="shared" si="24"/>
        <v>362.25</v>
      </c>
      <c r="M137" s="62">
        <f t="shared" si="16"/>
        <v>0</v>
      </c>
    </row>
    <row r="138" spans="1:13">
      <c r="A138" s="128">
        <v>0</v>
      </c>
      <c r="B138" s="148" t="s">
        <v>2946</v>
      </c>
      <c r="C138" s="139" t="s">
        <v>2947</v>
      </c>
      <c r="D138" s="140" t="s">
        <v>889</v>
      </c>
      <c r="E138" s="159" t="s">
        <v>2937</v>
      </c>
      <c r="F138" s="140">
        <v>23</v>
      </c>
      <c r="G138" s="141">
        <v>1.8240000000000001</v>
      </c>
      <c r="H138" s="5">
        <f t="shared" si="21"/>
        <v>191.52</v>
      </c>
      <c r="I138" s="61"/>
      <c r="J138" s="62">
        <f t="shared" si="22"/>
        <v>1.8240000000000001</v>
      </c>
      <c r="K138" s="62">
        <f t="shared" si="23"/>
        <v>0</v>
      </c>
      <c r="L138" s="62">
        <f t="shared" si="24"/>
        <v>191.52</v>
      </c>
      <c r="M138" s="62">
        <f t="shared" ref="M138:M194" si="25">I138*L138</f>
        <v>0</v>
      </c>
    </row>
    <row r="139" spans="1:13">
      <c r="A139" s="128">
        <v>0</v>
      </c>
      <c r="B139" s="148" t="s">
        <v>2948</v>
      </c>
      <c r="C139" s="139" t="s">
        <v>2949</v>
      </c>
      <c r="D139" s="140" t="s">
        <v>889</v>
      </c>
      <c r="E139" s="159" t="s">
        <v>2937</v>
      </c>
      <c r="F139" s="140">
        <v>30</v>
      </c>
      <c r="G139" s="141">
        <v>3.1319999999999997</v>
      </c>
      <c r="H139" s="5">
        <f t="shared" si="21"/>
        <v>328.86</v>
      </c>
      <c r="I139" s="61"/>
      <c r="J139" s="62">
        <f t="shared" si="22"/>
        <v>3.1319999999999997</v>
      </c>
      <c r="K139" s="62">
        <f t="shared" si="23"/>
        <v>0</v>
      </c>
      <c r="L139" s="62">
        <f t="shared" si="24"/>
        <v>328.86</v>
      </c>
      <c r="M139" s="62">
        <f t="shared" si="25"/>
        <v>0</v>
      </c>
    </row>
    <row r="140" spans="1:13">
      <c r="A140" s="128">
        <v>0</v>
      </c>
      <c r="B140" s="148" t="s">
        <v>2950</v>
      </c>
      <c r="C140" s="139" t="s">
        <v>2951</v>
      </c>
      <c r="D140" s="140" t="s">
        <v>889</v>
      </c>
      <c r="E140" s="159" t="s">
        <v>2937</v>
      </c>
      <c r="F140" s="140">
        <v>10</v>
      </c>
      <c r="G140" s="141">
        <v>62.195999999999998</v>
      </c>
      <c r="H140" s="5">
        <f t="shared" si="21"/>
        <v>6530.58</v>
      </c>
      <c r="I140" s="61"/>
      <c r="J140" s="62">
        <f t="shared" si="22"/>
        <v>62.195999999999998</v>
      </c>
      <c r="K140" s="62">
        <f t="shared" si="23"/>
        <v>0</v>
      </c>
      <c r="L140" s="62">
        <f t="shared" si="24"/>
        <v>6530.58</v>
      </c>
      <c r="M140" s="62">
        <f t="shared" si="25"/>
        <v>0</v>
      </c>
    </row>
    <row r="141" spans="1:13">
      <c r="A141" s="128">
        <v>0</v>
      </c>
      <c r="B141" s="148" t="s">
        <v>2952</v>
      </c>
      <c r="C141" s="139" t="s">
        <v>2953</v>
      </c>
      <c r="D141" s="140" t="s">
        <v>889</v>
      </c>
      <c r="E141" s="159" t="s">
        <v>2937</v>
      </c>
      <c r="F141" s="140">
        <v>15</v>
      </c>
      <c r="G141" s="141">
        <v>14.52</v>
      </c>
      <c r="H141" s="5">
        <f t="shared" si="21"/>
        <v>1524.6</v>
      </c>
      <c r="I141" s="61"/>
      <c r="J141" s="62">
        <f t="shared" si="22"/>
        <v>14.52</v>
      </c>
      <c r="K141" s="62">
        <f t="shared" si="23"/>
        <v>0</v>
      </c>
      <c r="L141" s="62">
        <f t="shared" si="24"/>
        <v>1524.6</v>
      </c>
      <c r="M141" s="62">
        <f t="shared" si="25"/>
        <v>0</v>
      </c>
    </row>
    <row r="142" spans="1:13">
      <c r="A142" s="128">
        <v>0</v>
      </c>
      <c r="B142" s="148" t="s">
        <v>2954</v>
      </c>
      <c r="C142" s="139" t="s">
        <v>2955</v>
      </c>
      <c r="D142" s="140" t="s">
        <v>889</v>
      </c>
      <c r="E142" s="159" t="s">
        <v>2937</v>
      </c>
      <c r="F142" s="140">
        <v>10</v>
      </c>
      <c r="G142" s="141">
        <v>63.443999999999996</v>
      </c>
      <c r="H142" s="5">
        <f t="shared" si="21"/>
        <v>6661.62</v>
      </c>
      <c r="I142" s="61"/>
      <c r="J142" s="62">
        <f t="shared" si="22"/>
        <v>63.443999999999996</v>
      </c>
      <c r="K142" s="62">
        <f t="shared" si="23"/>
        <v>0</v>
      </c>
      <c r="L142" s="62">
        <f t="shared" si="24"/>
        <v>6661.62</v>
      </c>
      <c r="M142" s="62">
        <f t="shared" si="25"/>
        <v>0</v>
      </c>
    </row>
    <row r="143" spans="1:13">
      <c r="A143" s="128">
        <v>0</v>
      </c>
      <c r="B143" s="148" t="s">
        <v>2956</v>
      </c>
      <c r="C143" s="139" t="s">
        <v>2957</v>
      </c>
      <c r="D143" s="140" t="s">
        <v>889</v>
      </c>
      <c r="E143" s="159" t="s">
        <v>2937</v>
      </c>
      <c r="F143" s="140">
        <v>20</v>
      </c>
      <c r="G143" s="141">
        <v>23.328000000000003</v>
      </c>
      <c r="H143" s="5">
        <f t="shared" si="21"/>
        <v>2449.44</v>
      </c>
      <c r="I143" s="61"/>
      <c r="J143" s="62">
        <f t="shared" si="22"/>
        <v>23.328000000000003</v>
      </c>
      <c r="K143" s="62">
        <f t="shared" si="23"/>
        <v>0</v>
      </c>
      <c r="L143" s="62">
        <f t="shared" si="24"/>
        <v>2449.44</v>
      </c>
      <c r="M143" s="62">
        <f t="shared" si="25"/>
        <v>0</v>
      </c>
    </row>
    <row r="144" spans="1:13">
      <c r="A144" s="128">
        <v>0</v>
      </c>
      <c r="B144" s="148" t="s">
        <v>2958</v>
      </c>
      <c r="C144" s="139" t="s">
        <v>2959</v>
      </c>
      <c r="D144" s="140" t="s">
        <v>889</v>
      </c>
      <c r="E144" s="159" t="s">
        <v>2937</v>
      </c>
      <c r="F144" s="140">
        <v>12</v>
      </c>
      <c r="G144" s="141">
        <v>9.9720000000000013</v>
      </c>
      <c r="H144" s="5">
        <f t="shared" si="21"/>
        <v>1047.06</v>
      </c>
      <c r="I144" s="61"/>
      <c r="J144" s="62">
        <f t="shared" si="22"/>
        <v>9.9720000000000013</v>
      </c>
      <c r="K144" s="62">
        <f t="shared" si="23"/>
        <v>0</v>
      </c>
      <c r="L144" s="62">
        <f t="shared" si="24"/>
        <v>1047.06</v>
      </c>
      <c r="M144" s="62">
        <f t="shared" si="25"/>
        <v>0</v>
      </c>
    </row>
    <row r="145" spans="1:13">
      <c r="A145" s="128">
        <v>0</v>
      </c>
      <c r="B145" s="148" t="s">
        <v>2960</v>
      </c>
      <c r="C145" s="139" t="s">
        <v>2961</v>
      </c>
      <c r="D145" s="140" t="s">
        <v>889</v>
      </c>
      <c r="E145" s="159" t="s">
        <v>2937</v>
      </c>
      <c r="F145" s="140">
        <v>10</v>
      </c>
      <c r="G145" s="141">
        <v>58.308000000000007</v>
      </c>
      <c r="H145" s="5">
        <f t="shared" si="21"/>
        <v>6122.34</v>
      </c>
      <c r="I145" s="61"/>
      <c r="J145" s="62">
        <f t="shared" si="22"/>
        <v>58.308000000000007</v>
      </c>
      <c r="K145" s="62">
        <f t="shared" si="23"/>
        <v>0</v>
      </c>
      <c r="L145" s="62">
        <f t="shared" si="24"/>
        <v>6122.34</v>
      </c>
      <c r="M145" s="62">
        <f t="shared" si="25"/>
        <v>0</v>
      </c>
    </row>
    <row r="146" spans="1:13">
      <c r="A146" s="128">
        <v>0</v>
      </c>
      <c r="B146" s="148" t="s">
        <v>2962</v>
      </c>
      <c r="C146" s="139" t="s">
        <v>2963</v>
      </c>
      <c r="D146" s="140" t="s">
        <v>889</v>
      </c>
      <c r="E146" s="159" t="s">
        <v>2937</v>
      </c>
      <c r="F146" s="140">
        <v>10</v>
      </c>
      <c r="G146" s="141">
        <v>46.643999999999998</v>
      </c>
      <c r="H146" s="5">
        <f t="shared" si="21"/>
        <v>4897.62</v>
      </c>
      <c r="I146" s="61"/>
      <c r="J146" s="62">
        <f t="shared" si="22"/>
        <v>46.643999999999998</v>
      </c>
      <c r="K146" s="62">
        <f t="shared" si="23"/>
        <v>0</v>
      </c>
      <c r="L146" s="62">
        <f t="shared" si="24"/>
        <v>4897.62</v>
      </c>
      <c r="M146" s="62">
        <f t="shared" si="25"/>
        <v>0</v>
      </c>
    </row>
    <row r="147" spans="1:13">
      <c r="A147" s="128">
        <v>0</v>
      </c>
      <c r="B147" s="148" t="s">
        <v>2964</v>
      </c>
      <c r="C147" s="139" t="s">
        <v>2965</v>
      </c>
      <c r="D147" s="140" t="s">
        <v>889</v>
      </c>
      <c r="E147" s="159" t="s">
        <v>2937</v>
      </c>
      <c r="F147" s="140">
        <v>10</v>
      </c>
      <c r="G147" s="141">
        <v>46.643999999999998</v>
      </c>
      <c r="H147" s="5">
        <f t="shared" si="21"/>
        <v>4897.62</v>
      </c>
      <c r="I147" s="61"/>
      <c r="J147" s="62">
        <f t="shared" si="22"/>
        <v>46.643999999999998</v>
      </c>
      <c r="K147" s="62">
        <f t="shared" si="23"/>
        <v>0</v>
      </c>
      <c r="L147" s="62">
        <f t="shared" si="24"/>
        <v>4897.62</v>
      </c>
      <c r="M147" s="62">
        <f t="shared" si="25"/>
        <v>0</v>
      </c>
    </row>
    <row r="148" spans="1:13">
      <c r="A148" s="128">
        <v>0</v>
      </c>
      <c r="B148" s="148" t="s">
        <v>2966</v>
      </c>
      <c r="C148" s="139" t="s">
        <v>2967</v>
      </c>
      <c r="D148" s="140" t="s">
        <v>889</v>
      </c>
      <c r="E148" s="159" t="s">
        <v>2937</v>
      </c>
      <c r="F148" s="140">
        <v>20</v>
      </c>
      <c r="G148" s="141">
        <v>21.45</v>
      </c>
      <c r="H148" s="5">
        <f t="shared" si="21"/>
        <v>2252.25</v>
      </c>
      <c r="I148" s="61"/>
      <c r="J148" s="62">
        <f t="shared" si="22"/>
        <v>21.45</v>
      </c>
      <c r="K148" s="62">
        <f t="shared" si="23"/>
        <v>0</v>
      </c>
      <c r="L148" s="62">
        <f t="shared" si="24"/>
        <v>2252.25</v>
      </c>
      <c r="M148" s="62">
        <f t="shared" si="25"/>
        <v>0</v>
      </c>
    </row>
    <row r="149" spans="1:13">
      <c r="A149" s="128">
        <v>0</v>
      </c>
      <c r="B149" s="148" t="s">
        <v>2968</v>
      </c>
      <c r="C149" s="139" t="s">
        <v>2969</v>
      </c>
      <c r="D149" s="140" t="s">
        <v>889</v>
      </c>
      <c r="E149" s="159" t="s">
        <v>2937</v>
      </c>
      <c r="F149" s="140">
        <v>10</v>
      </c>
      <c r="G149" s="141">
        <v>42.87</v>
      </c>
      <c r="H149" s="5">
        <f t="shared" si="21"/>
        <v>4501.3500000000004</v>
      </c>
      <c r="I149" s="61"/>
      <c r="J149" s="62">
        <f t="shared" si="22"/>
        <v>42.87</v>
      </c>
      <c r="K149" s="62">
        <f t="shared" si="23"/>
        <v>0</v>
      </c>
      <c r="L149" s="62">
        <f t="shared" si="24"/>
        <v>4501.3500000000004</v>
      </c>
      <c r="M149" s="62">
        <f t="shared" si="25"/>
        <v>0</v>
      </c>
    </row>
    <row r="150" spans="1:13">
      <c r="A150" s="128">
        <v>0</v>
      </c>
      <c r="B150" s="148" t="s">
        <v>2970</v>
      </c>
      <c r="C150" s="139" t="s">
        <v>2971</v>
      </c>
      <c r="D150" s="140" t="s">
        <v>889</v>
      </c>
      <c r="E150" s="159" t="s">
        <v>2937</v>
      </c>
      <c r="F150" s="140">
        <v>10</v>
      </c>
      <c r="G150" s="141">
        <v>41.02</v>
      </c>
      <c r="H150" s="5">
        <f t="shared" si="21"/>
        <v>4307.1000000000004</v>
      </c>
      <c r="I150" s="61"/>
      <c r="J150" s="62">
        <f t="shared" si="22"/>
        <v>41.02</v>
      </c>
      <c r="K150" s="62">
        <f t="shared" si="23"/>
        <v>0</v>
      </c>
      <c r="L150" s="62">
        <f t="shared" si="24"/>
        <v>4307.1000000000004</v>
      </c>
      <c r="M150" s="62">
        <f t="shared" si="25"/>
        <v>0</v>
      </c>
    </row>
    <row r="151" spans="1:13">
      <c r="A151" s="128">
        <v>0</v>
      </c>
      <c r="B151" s="148" t="s">
        <v>2972</v>
      </c>
      <c r="C151" s="139" t="s">
        <v>2973</v>
      </c>
      <c r="D151" s="140" t="s">
        <v>889</v>
      </c>
      <c r="E151" s="159" t="s">
        <v>2937</v>
      </c>
      <c r="F151" s="140">
        <v>16</v>
      </c>
      <c r="G151" s="141">
        <v>26.244</v>
      </c>
      <c r="H151" s="5">
        <f t="shared" si="21"/>
        <v>2755.62</v>
      </c>
      <c r="I151" s="61"/>
      <c r="J151" s="62">
        <f t="shared" ref="J151:J181" si="26">G151*(1-Скидка_3M_AM)</f>
        <v>26.244</v>
      </c>
      <c r="K151" s="62">
        <f t="shared" si="23"/>
        <v>0</v>
      </c>
      <c r="L151" s="62">
        <f t="shared" si="24"/>
        <v>2755.62</v>
      </c>
      <c r="M151" s="62">
        <f t="shared" si="25"/>
        <v>0</v>
      </c>
    </row>
    <row r="152" spans="1:13">
      <c r="A152" s="128">
        <v>0</v>
      </c>
      <c r="B152" s="148" t="s">
        <v>2974</v>
      </c>
      <c r="C152" s="139" t="s">
        <v>2975</v>
      </c>
      <c r="D152" s="140" t="s">
        <v>889</v>
      </c>
      <c r="E152" s="159" t="s">
        <v>2937</v>
      </c>
      <c r="F152" s="140">
        <v>3</v>
      </c>
      <c r="G152" s="141">
        <v>114.1</v>
      </c>
      <c r="H152" s="5">
        <f t="shared" si="21"/>
        <v>11980.5</v>
      </c>
      <c r="I152" s="61"/>
      <c r="J152" s="62">
        <f t="shared" si="26"/>
        <v>114.1</v>
      </c>
      <c r="K152" s="62">
        <f t="shared" si="23"/>
        <v>0</v>
      </c>
      <c r="L152" s="62">
        <f t="shared" si="24"/>
        <v>11980.5</v>
      </c>
      <c r="M152" s="62">
        <f t="shared" si="25"/>
        <v>0</v>
      </c>
    </row>
    <row r="153" spans="1:13">
      <c r="A153" s="128">
        <v>0</v>
      </c>
      <c r="B153" s="148" t="s">
        <v>2976</v>
      </c>
      <c r="C153" s="139" t="s">
        <v>2977</v>
      </c>
      <c r="D153" s="140" t="s">
        <v>889</v>
      </c>
      <c r="E153" s="159" t="s">
        <v>2937</v>
      </c>
      <c r="F153" s="140">
        <v>12</v>
      </c>
      <c r="G153" s="141">
        <v>9.9700000000000006</v>
      </c>
      <c r="H153" s="5">
        <f t="shared" si="21"/>
        <v>1046.8499999999999</v>
      </c>
      <c r="I153" s="61"/>
      <c r="J153" s="62">
        <f t="shared" si="26"/>
        <v>9.9700000000000006</v>
      </c>
      <c r="K153" s="62">
        <f t="shared" si="23"/>
        <v>0</v>
      </c>
      <c r="L153" s="62">
        <f t="shared" si="24"/>
        <v>1046.8499999999999</v>
      </c>
      <c r="M153" s="62">
        <f t="shared" si="25"/>
        <v>0</v>
      </c>
    </row>
    <row r="154" spans="1:13">
      <c r="A154" s="128">
        <v>0</v>
      </c>
      <c r="B154" s="148" t="s">
        <v>2978</v>
      </c>
      <c r="C154" s="139" t="s">
        <v>2979</v>
      </c>
      <c r="D154" s="140" t="s">
        <v>889</v>
      </c>
      <c r="E154" s="159" t="s">
        <v>2937</v>
      </c>
      <c r="F154" s="140">
        <v>12</v>
      </c>
      <c r="G154" s="141">
        <v>9.48</v>
      </c>
      <c r="H154" s="5">
        <f t="shared" si="21"/>
        <v>995.4</v>
      </c>
      <c r="I154" s="61"/>
      <c r="J154" s="62">
        <f t="shared" si="26"/>
        <v>9.48</v>
      </c>
      <c r="K154" s="62">
        <f t="shared" si="23"/>
        <v>0</v>
      </c>
      <c r="L154" s="62">
        <f t="shared" si="24"/>
        <v>995.4</v>
      </c>
      <c r="M154" s="62">
        <f t="shared" si="25"/>
        <v>0</v>
      </c>
    </row>
    <row r="155" spans="1:13">
      <c r="A155" s="128">
        <v>0</v>
      </c>
      <c r="B155" s="148" t="s">
        <v>2980</v>
      </c>
      <c r="C155" s="139" t="s">
        <v>2981</v>
      </c>
      <c r="D155" s="140" t="s">
        <v>889</v>
      </c>
      <c r="E155" s="159" t="s">
        <v>2937</v>
      </c>
      <c r="F155" s="140">
        <v>12</v>
      </c>
      <c r="G155" s="141">
        <v>9.1</v>
      </c>
      <c r="H155" s="5">
        <f t="shared" si="21"/>
        <v>955.5</v>
      </c>
      <c r="I155" s="61"/>
      <c r="J155" s="62">
        <f t="shared" si="26"/>
        <v>9.1</v>
      </c>
      <c r="K155" s="62">
        <f t="shared" si="23"/>
        <v>0</v>
      </c>
      <c r="L155" s="62">
        <f t="shared" si="24"/>
        <v>955.5</v>
      </c>
      <c r="M155" s="62">
        <f t="shared" si="25"/>
        <v>0</v>
      </c>
    </row>
    <row r="156" spans="1:13">
      <c r="A156" s="128">
        <v>0</v>
      </c>
      <c r="B156" s="148" t="s">
        <v>2982</v>
      </c>
      <c r="C156" s="139" t="s">
        <v>2983</v>
      </c>
      <c r="D156" s="140" t="s">
        <v>889</v>
      </c>
      <c r="E156" s="159" t="s">
        <v>2937</v>
      </c>
      <c r="F156" s="140">
        <v>10</v>
      </c>
      <c r="G156" s="141">
        <v>50.65</v>
      </c>
      <c r="H156" s="5">
        <f t="shared" si="21"/>
        <v>5318.25</v>
      </c>
      <c r="I156" s="61"/>
      <c r="J156" s="62">
        <f t="shared" si="26"/>
        <v>50.65</v>
      </c>
      <c r="K156" s="62">
        <f t="shared" si="23"/>
        <v>0</v>
      </c>
      <c r="L156" s="62">
        <f t="shared" si="24"/>
        <v>5318.25</v>
      </c>
      <c r="M156" s="62">
        <f t="shared" si="25"/>
        <v>0</v>
      </c>
    </row>
    <row r="157" spans="1:13">
      <c r="A157" s="128">
        <v>0</v>
      </c>
      <c r="B157" s="148" t="s">
        <v>2984</v>
      </c>
      <c r="C157" s="139" t="s">
        <v>2985</v>
      </c>
      <c r="D157" s="140" t="s">
        <v>889</v>
      </c>
      <c r="E157" s="159" t="s">
        <v>2937</v>
      </c>
      <c r="F157" s="140">
        <v>10</v>
      </c>
      <c r="G157" s="141">
        <v>52.96</v>
      </c>
      <c r="H157" s="5">
        <f t="shared" si="21"/>
        <v>5560.8</v>
      </c>
      <c r="I157" s="61"/>
      <c r="J157" s="62">
        <f t="shared" si="26"/>
        <v>52.96</v>
      </c>
      <c r="K157" s="62">
        <f t="shared" si="23"/>
        <v>0</v>
      </c>
      <c r="L157" s="62">
        <f t="shared" si="24"/>
        <v>5560.8</v>
      </c>
      <c r="M157" s="62">
        <f t="shared" si="25"/>
        <v>0</v>
      </c>
    </row>
    <row r="158" spans="1:13">
      <c r="A158" s="128">
        <v>0</v>
      </c>
      <c r="B158" s="148" t="s">
        <v>2986</v>
      </c>
      <c r="C158" s="139" t="s">
        <v>2987</v>
      </c>
      <c r="D158" s="140" t="s">
        <v>889</v>
      </c>
      <c r="E158" s="159" t="s">
        <v>2937</v>
      </c>
      <c r="F158" s="140">
        <v>12</v>
      </c>
      <c r="G158" s="141">
        <v>8.9640000000000004</v>
      </c>
      <c r="H158" s="5">
        <f t="shared" si="21"/>
        <v>941.22</v>
      </c>
      <c r="I158" s="61"/>
      <c r="J158" s="62">
        <f t="shared" si="26"/>
        <v>8.9640000000000004</v>
      </c>
      <c r="K158" s="62">
        <f t="shared" si="23"/>
        <v>0</v>
      </c>
      <c r="L158" s="62">
        <f t="shared" si="24"/>
        <v>941.22</v>
      </c>
      <c r="M158" s="62">
        <f t="shared" si="25"/>
        <v>0</v>
      </c>
    </row>
    <row r="159" spans="1:13">
      <c r="A159" s="128">
        <v>0</v>
      </c>
      <c r="B159" s="148" t="s">
        <v>2988</v>
      </c>
      <c r="C159" s="139" t="s">
        <v>2989</v>
      </c>
      <c r="D159" s="140" t="s">
        <v>889</v>
      </c>
      <c r="E159" s="159" t="s">
        <v>2937</v>
      </c>
      <c r="F159" s="140">
        <v>12</v>
      </c>
      <c r="G159" s="141">
        <v>7.39</v>
      </c>
      <c r="H159" s="5">
        <f t="shared" si="21"/>
        <v>775.95</v>
      </c>
      <c r="I159" s="61"/>
      <c r="J159" s="62">
        <f t="shared" si="26"/>
        <v>7.39</v>
      </c>
      <c r="K159" s="62">
        <f t="shared" si="23"/>
        <v>0</v>
      </c>
      <c r="L159" s="62">
        <f t="shared" si="24"/>
        <v>775.95</v>
      </c>
      <c r="M159" s="62">
        <f t="shared" si="25"/>
        <v>0</v>
      </c>
    </row>
    <row r="160" spans="1:13">
      <c r="A160" s="128">
        <v>0</v>
      </c>
      <c r="B160" s="148" t="s">
        <v>2990</v>
      </c>
      <c r="C160" s="139" t="s">
        <v>2991</v>
      </c>
      <c r="D160" s="140" t="s">
        <v>889</v>
      </c>
      <c r="E160" s="159" t="s">
        <v>2937</v>
      </c>
      <c r="F160" s="140">
        <v>12</v>
      </c>
      <c r="G160" s="141">
        <v>12.431999999999999</v>
      </c>
      <c r="H160" s="5">
        <f t="shared" si="21"/>
        <v>1305.3599999999999</v>
      </c>
      <c r="I160" s="61"/>
      <c r="J160" s="62">
        <f t="shared" si="26"/>
        <v>12.431999999999999</v>
      </c>
      <c r="K160" s="62">
        <f t="shared" si="23"/>
        <v>0</v>
      </c>
      <c r="L160" s="62">
        <f t="shared" si="24"/>
        <v>1305.3599999999999</v>
      </c>
      <c r="M160" s="62">
        <f t="shared" si="25"/>
        <v>0</v>
      </c>
    </row>
    <row r="161" spans="1:13">
      <c r="A161" s="128">
        <v>0</v>
      </c>
      <c r="B161" s="148" t="s">
        <v>2992</v>
      </c>
      <c r="C161" s="139" t="s">
        <v>2993</v>
      </c>
      <c r="D161" s="140" t="s">
        <v>889</v>
      </c>
      <c r="E161" s="159" t="s">
        <v>2937</v>
      </c>
      <c r="F161" s="140">
        <v>12</v>
      </c>
      <c r="G161" s="141">
        <v>11.76</v>
      </c>
      <c r="H161" s="5">
        <f t="shared" si="21"/>
        <v>1234.8</v>
      </c>
      <c r="I161" s="61"/>
      <c r="J161" s="62">
        <f t="shared" si="26"/>
        <v>11.76</v>
      </c>
      <c r="K161" s="62">
        <f t="shared" si="23"/>
        <v>0</v>
      </c>
      <c r="L161" s="62">
        <f t="shared" si="24"/>
        <v>1234.8</v>
      </c>
      <c r="M161" s="62">
        <f t="shared" si="25"/>
        <v>0</v>
      </c>
    </row>
    <row r="162" spans="1:13">
      <c r="A162" s="128">
        <v>0</v>
      </c>
      <c r="B162" s="148" t="s">
        <v>2994</v>
      </c>
      <c r="C162" s="139" t="s">
        <v>2995</v>
      </c>
      <c r="D162" s="140" t="s">
        <v>889</v>
      </c>
      <c r="E162" s="159" t="s">
        <v>2937</v>
      </c>
      <c r="F162" s="140">
        <v>12</v>
      </c>
      <c r="G162" s="141">
        <v>11.28</v>
      </c>
      <c r="H162" s="5">
        <f t="shared" si="21"/>
        <v>1184.4000000000001</v>
      </c>
      <c r="I162" s="61"/>
      <c r="J162" s="62">
        <f t="shared" si="26"/>
        <v>11.28</v>
      </c>
      <c r="K162" s="62">
        <f t="shared" si="23"/>
        <v>0</v>
      </c>
      <c r="L162" s="62">
        <f t="shared" si="24"/>
        <v>1184.4000000000001</v>
      </c>
      <c r="M162" s="62">
        <f t="shared" si="25"/>
        <v>0</v>
      </c>
    </row>
    <row r="163" spans="1:13">
      <c r="A163" s="128">
        <v>0</v>
      </c>
      <c r="B163" s="148" t="s">
        <v>2996</v>
      </c>
      <c r="C163" s="139" t="s">
        <v>2997</v>
      </c>
      <c r="D163" s="140" t="s">
        <v>889</v>
      </c>
      <c r="E163" s="159" t="s">
        <v>2937</v>
      </c>
      <c r="F163" s="140">
        <v>2</v>
      </c>
      <c r="G163" s="141">
        <v>108.27</v>
      </c>
      <c r="H163" s="5">
        <f t="shared" si="21"/>
        <v>11368.35</v>
      </c>
      <c r="I163" s="61"/>
      <c r="J163" s="62">
        <f t="shared" si="26"/>
        <v>108.27</v>
      </c>
      <c r="K163" s="62">
        <f t="shared" si="23"/>
        <v>0</v>
      </c>
      <c r="L163" s="62">
        <f t="shared" si="24"/>
        <v>11368.35</v>
      </c>
      <c r="M163" s="62">
        <f t="shared" si="25"/>
        <v>0</v>
      </c>
    </row>
    <row r="164" spans="1:13">
      <c r="A164" s="128">
        <v>0</v>
      </c>
      <c r="B164" s="148" t="s">
        <v>2998</v>
      </c>
      <c r="C164" s="139" t="s">
        <v>2999</v>
      </c>
      <c r="D164" s="140" t="s">
        <v>889</v>
      </c>
      <c r="E164" s="159" t="s">
        <v>2937</v>
      </c>
      <c r="F164" s="140">
        <v>20</v>
      </c>
      <c r="G164" s="141">
        <v>22.968</v>
      </c>
      <c r="H164" s="5">
        <f t="shared" si="21"/>
        <v>2411.64</v>
      </c>
      <c r="I164" s="61"/>
      <c r="J164" s="62">
        <f t="shared" si="26"/>
        <v>22.968</v>
      </c>
      <c r="K164" s="62">
        <f t="shared" si="23"/>
        <v>0</v>
      </c>
      <c r="L164" s="62">
        <f t="shared" si="24"/>
        <v>2411.64</v>
      </c>
      <c r="M164" s="62">
        <f t="shared" si="25"/>
        <v>0</v>
      </c>
    </row>
    <row r="165" spans="1:13">
      <c r="A165" s="128">
        <v>0</v>
      </c>
      <c r="B165" s="148" t="s">
        <v>3000</v>
      </c>
      <c r="C165" s="139" t="s">
        <v>3001</v>
      </c>
      <c r="D165" s="140" t="s">
        <v>889</v>
      </c>
      <c r="E165" s="159" t="s">
        <v>2937</v>
      </c>
      <c r="F165" s="140">
        <v>2</v>
      </c>
      <c r="G165" s="141">
        <v>73.512</v>
      </c>
      <c r="H165" s="5">
        <f t="shared" ref="H165:H181" si="27">ROUND(G165*Курс_EUR,2)</f>
        <v>7718.76</v>
      </c>
      <c r="I165" s="61"/>
      <c r="J165" s="62">
        <f t="shared" si="26"/>
        <v>73.512</v>
      </c>
      <c r="K165" s="62">
        <f t="shared" ref="K165:K181" si="28">J165*I165</f>
        <v>0</v>
      </c>
      <c r="L165" s="62">
        <f t="shared" ref="L165:L181" si="29">H165*(1-Скидка_3M_AM)</f>
        <v>7718.76</v>
      </c>
      <c r="M165" s="62">
        <f t="shared" si="25"/>
        <v>0</v>
      </c>
    </row>
    <row r="166" spans="1:13">
      <c r="A166" s="128">
        <v>0</v>
      </c>
      <c r="B166" s="148" t="s">
        <v>3002</v>
      </c>
      <c r="C166" s="139" t="s">
        <v>3003</v>
      </c>
      <c r="D166" s="140" t="s">
        <v>889</v>
      </c>
      <c r="E166" s="159" t="s">
        <v>2937</v>
      </c>
      <c r="F166" s="140">
        <v>14</v>
      </c>
      <c r="G166" s="141">
        <v>15.12</v>
      </c>
      <c r="H166" s="5">
        <f t="shared" si="27"/>
        <v>1587.6</v>
      </c>
      <c r="I166" s="61"/>
      <c r="J166" s="62">
        <f t="shared" si="26"/>
        <v>15.12</v>
      </c>
      <c r="K166" s="62">
        <f t="shared" si="28"/>
        <v>0</v>
      </c>
      <c r="L166" s="62">
        <f t="shared" si="29"/>
        <v>1587.6</v>
      </c>
      <c r="M166" s="62">
        <f t="shared" si="25"/>
        <v>0</v>
      </c>
    </row>
    <row r="167" spans="1:13">
      <c r="A167" s="128">
        <v>0</v>
      </c>
      <c r="B167" s="148" t="s">
        <v>3004</v>
      </c>
      <c r="C167" s="139" t="s">
        <v>3005</v>
      </c>
      <c r="D167" s="140" t="s">
        <v>889</v>
      </c>
      <c r="E167" s="159" t="s">
        <v>2937</v>
      </c>
      <c r="F167" s="140">
        <v>10</v>
      </c>
      <c r="G167" s="141">
        <v>52.475999999999999</v>
      </c>
      <c r="H167" s="5">
        <f t="shared" si="27"/>
        <v>5509.98</v>
      </c>
      <c r="I167" s="61"/>
      <c r="J167" s="62">
        <f t="shared" si="26"/>
        <v>52.475999999999999</v>
      </c>
      <c r="K167" s="62">
        <f t="shared" si="28"/>
        <v>0</v>
      </c>
      <c r="L167" s="62">
        <f t="shared" si="29"/>
        <v>5509.98</v>
      </c>
      <c r="M167" s="62">
        <f t="shared" si="25"/>
        <v>0</v>
      </c>
    </row>
    <row r="168" spans="1:13">
      <c r="A168" s="128">
        <v>0</v>
      </c>
      <c r="B168" s="148" t="s">
        <v>3006</v>
      </c>
      <c r="C168" s="139" t="s">
        <v>3007</v>
      </c>
      <c r="D168" s="140" t="s">
        <v>889</v>
      </c>
      <c r="E168" s="159" t="s">
        <v>2937</v>
      </c>
      <c r="F168" s="140">
        <v>2</v>
      </c>
      <c r="G168" s="141">
        <v>81.635999999999996</v>
      </c>
      <c r="H168" s="5">
        <f t="shared" si="27"/>
        <v>8571.7800000000007</v>
      </c>
      <c r="I168" s="61"/>
      <c r="J168" s="62">
        <f t="shared" si="26"/>
        <v>81.635999999999996</v>
      </c>
      <c r="K168" s="62">
        <f t="shared" si="28"/>
        <v>0</v>
      </c>
      <c r="L168" s="62">
        <f t="shared" si="29"/>
        <v>8571.7800000000007</v>
      </c>
      <c r="M168" s="62">
        <f t="shared" si="25"/>
        <v>0</v>
      </c>
    </row>
    <row r="169" spans="1:13">
      <c r="A169" s="128">
        <v>0</v>
      </c>
      <c r="B169" s="148" t="s">
        <v>3008</v>
      </c>
      <c r="C169" s="139" t="s">
        <v>3009</v>
      </c>
      <c r="D169" s="140" t="s">
        <v>889</v>
      </c>
      <c r="E169" s="159" t="s">
        <v>2937</v>
      </c>
      <c r="F169" s="140">
        <v>1</v>
      </c>
      <c r="G169" s="141">
        <v>80.5</v>
      </c>
      <c r="H169" s="5">
        <f t="shared" si="27"/>
        <v>8452.5</v>
      </c>
      <c r="I169" s="61"/>
      <c r="J169" s="62">
        <f t="shared" si="26"/>
        <v>80.5</v>
      </c>
      <c r="K169" s="62">
        <f t="shared" si="28"/>
        <v>0</v>
      </c>
      <c r="L169" s="62">
        <f t="shared" si="29"/>
        <v>8452.5</v>
      </c>
      <c r="M169" s="62">
        <f t="shared" si="25"/>
        <v>0</v>
      </c>
    </row>
    <row r="170" spans="1:13">
      <c r="A170" s="128">
        <v>0</v>
      </c>
      <c r="B170" s="148" t="s">
        <v>3010</v>
      </c>
      <c r="C170" s="139" t="s">
        <v>3011</v>
      </c>
      <c r="D170" s="140" t="s">
        <v>889</v>
      </c>
      <c r="E170" s="159" t="s">
        <v>2937</v>
      </c>
      <c r="F170" s="140">
        <v>10</v>
      </c>
      <c r="G170" s="141">
        <v>52.247999999999998</v>
      </c>
      <c r="H170" s="5">
        <f t="shared" si="27"/>
        <v>5486.04</v>
      </c>
      <c r="I170" s="61"/>
      <c r="J170" s="62">
        <f t="shared" si="26"/>
        <v>52.247999999999998</v>
      </c>
      <c r="K170" s="62">
        <f t="shared" si="28"/>
        <v>0</v>
      </c>
      <c r="L170" s="62">
        <f t="shared" si="29"/>
        <v>5486.04</v>
      </c>
      <c r="M170" s="62">
        <f t="shared" si="25"/>
        <v>0</v>
      </c>
    </row>
    <row r="171" spans="1:13">
      <c r="A171" s="128">
        <v>0</v>
      </c>
      <c r="B171" s="148" t="s">
        <v>3012</v>
      </c>
      <c r="C171" s="139" t="s">
        <v>3013</v>
      </c>
      <c r="D171" s="140" t="s">
        <v>889</v>
      </c>
      <c r="E171" s="159" t="s">
        <v>2937</v>
      </c>
      <c r="F171" s="140">
        <v>2</v>
      </c>
      <c r="G171" s="141">
        <v>155.11199999999999</v>
      </c>
      <c r="H171" s="5">
        <f t="shared" si="27"/>
        <v>16286.76</v>
      </c>
      <c r="I171" s="61"/>
      <c r="J171" s="62">
        <f t="shared" si="26"/>
        <v>155.11199999999999</v>
      </c>
      <c r="K171" s="62">
        <f t="shared" si="28"/>
        <v>0</v>
      </c>
      <c r="L171" s="62">
        <f t="shared" si="29"/>
        <v>16286.76</v>
      </c>
      <c r="M171" s="62">
        <f t="shared" si="25"/>
        <v>0</v>
      </c>
    </row>
    <row r="172" spans="1:13">
      <c r="A172" s="128">
        <v>0</v>
      </c>
      <c r="B172" s="148" t="s">
        <v>3014</v>
      </c>
      <c r="C172" s="139" t="s">
        <v>3015</v>
      </c>
      <c r="D172" s="140" t="s">
        <v>889</v>
      </c>
      <c r="E172" s="159" t="s">
        <v>2937</v>
      </c>
      <c r="F172" s="140">
        <v>12</v>
      </c>
      <c r="G172" s="141">
        <v>14.004</v>
      </c>
      <c r="H172" s="5">
        <f t="shared" si="27"/>
        <v>1470.42</v>
      </c>
      <c r="I172" s="61"/>
      <c r="J172" s="62">
        <f t="shared" si="26"/>
        <v>14.004</v>
      </c>
      <c r="K172" s="62">
        <f t="shared" si="28"/>
        <v>0</v>
      </c>
      <c r="L172" s="62">
        <f t="shared" si="29"/>
        <v>1470.42</v>
      </c>
      <c r="M172" s="62">
        <f t="shared" si="25"/>
        <v>0</v>
      </c>
    </row>
    <row r="173" spans="1:13">
      <c r="A173" s="128">
        <v>0</v>
      </c>
      <c r="B173" s="148" t="s">
        <v>3016</v>
      </c>
      <c r="C173" s="139" t="s">
        <v>3017</v>
      </c>
      <c r="D173" s="140" t="s">
        <v>889</v>
      </c>
      <c r="E173" s="159" t="s">
        <v>2937</v>
      </c>
      <c r="F173" s="140">
        <v>6</v>
      </c>
      <c r="G173" s="141">
        <v>20.604000000000003</v>
      </c>
      <c r="H173" s="5">
        <f t="shared" si="27"/>
        <v>2163.42</v>
      </c>
      <c r="I173" s="61"/>
      <c r="J173" s="62">
        <f t="shared" si="26"/>
        <v>20.604000000000003</v>
      </c>
      <c r="K173" s="62">
        <f t="shared" si="28"/>
        <v>0</v>
      </c>
      <c r="L173" s="62">
        <f t="shared" si="29"/>
        <v>2163.42</v>
      </c>
      <c r="M173" s="62">
        <f t="shared" si="25"/>
        <v>0</v>
      </c>
    </row>
    <row r="174" spans="1:13">
      <c r="A174" s="128">
        <v>0</v>
      </c>
      <c r="B174" s="148" t="s">
        <v>3018</v>
      </c>
      <c r="C174" s="139" t="s">
        <v>3019</v>
      </c>
      <c r="D174" s="140" t="s">
        <v>889</v>
      </c>
      <c r="E174" s="159" t="s">
        <v>2937</v>
      </c>
      <c r="F174" s="140">
        <v>12</v>
      </c>
      <c r="G174" s="141">
        <v>10.884</v>
      </c>
      <c r="H174" s="5">
        <f t="shared" si="27"/>
        <v>1142.82</v>
      </c>
      <c r="I174" s="61"/>
      <c r="J174" s="62">
        <f t="shared" si="26"/>
        <v>10.884</v>
      </c>
      <c r="K174" s="62">
        <f t="shared" si="28"/>
        <v>0</v>
      </c>
      <c r="L174" s="62">
        <f t="shared" si="29"/>
        <v>1142.82</v>
      </c>
      <c r="M174" s="62">
        <f t="shared" si="25"/>
        <v>0</v>
      </c>
    </row>
    <row r="175" spans="1:13">
      <c r="A175" s="128">
        <v>0</v>
      </c>
      <c r="B175" s="148" t="s">
        <v>3020</v>
      </c>
      <c r="C175" s="139" t="s">
        <v>3021</v>
      </c>
      <c r="D175" s="140" t="s">
        <v>889</v>
      </c>
      <c r="E175" s="159" t="s">
        <v>2937</v>
      </c>
      <c r="F175" s="140">
        <v>12</v>
      </c>
      <c r="G175" s="141">
        <v>12.53</v>
      </c>
      <c r="H175" s="5">
        <f t="shared" si="27"/>
        <v>1315.65</v>
      </c>
      <c r="I175" s="61"/>
      <c r="J175" s="62">
        <f t="shared" si="26"/>
        <v>12.53</v>
      </c>
      <c r="K175" s="62">
        <f t="shared" si="28"/>
        <v>0</v>
      </c>
      <c r="L175" s="62">
        <f t="shared" si="29"/>
        <v>1315.65</v>
      </c>
      <c r="M175" s="62">
        <f t="shared" si="25"/>
        <v>0</v>
      </c>
    </row>
    <row r="176" spans="1:13">
      <c r="A176" s="128">
        <v>0</v>
      </c>
      <c r="B176" s="148" t="s">
        <v>3022</v>
      </c>
      <c r="C176" s="139" t="s">
        <v>3023</v>
      </c>
      <c r="D176" s="140" t="s">
        <v>889</v>
      </c>
      <c r="E176" s="159" t="s">
        <v>2937</v>
      </c>
      <c r="F176" s="140">
        <v>10</v>
      </c>
      <c r="G176" s="141">
        <v>60.27</v>
      </c>
      <c r="H176" s="5">
        <f t="shared" si="27"/>
        <v>6328.35</v>
      </c>
      <c r="I176" s="61"/>
      <c r="J176" s="62">
        <f t="shared" si="26"/>
        <v>60.27</v>
      </c>
      <c r="K176" s="62">
        <f t="shared" si="28"/>
        <v>0</v>
      </c>
      <c r="L176" s="62">
        <f t="shared" si="29"/>
        <v>6328.35</v>
      </c>
      <c r="M176" s="62">
        <f t="shared" si="25"/>
        <v>0</v>
      </c>
    </row>
    <row r="177" spans="1:13">
      <c r="A177" s="128">
        <v>0</v>
      </c>
      <c r="B177" s="148" t="s">
        <v>3024</v>
      </c>
      <c r="C177" s="139" t="s">
        <v>3025</v>
      </c>
      <c r="D177" s="140" t="s">
        <v>889</v>
      </c>
      <c r="E177" s="159" t="s">
        <v>2937</v>
      </c>
      <c r="F177" s="140">
        <v>10</v>
      </c>
      <c r="G177" s="141">
        <v>57.01</v>
      </c>
      <c r="H177" s="5">
        <f t="shared" si="27"/>
        <v>5986.05</v>
      </c>
      <c r="I177" s="61"/>
      <c r="J177" s="62">
        <f t="shared" si="26"/>
        <v>57.01</v>
      </c>
      <c r="K177" s="62">
        <f t="shared" si="28"/>
        <v>0</v>
      </c>
      <c r="L177" s="62">
        <f t="shared" si="29"/>
        <v>5986.05</v>
      </c>
      <c r="M177" s="62">
        <f t="shared" si="25"/>
        <v>0</v>
      </c>
    </row>
    <row r="178" spans="1:13">
      <c r="A178" s="128">
        <v>0</v>
      </c>
      <c r="B178" s="148" t="s">
        <v>3026</v>
      </c>
      <c r="C178" s="139" t="s">
        <v>3027</v>
      </c>
      <c r="D178" s="140" t="s">
        <v>889</v>
      </c>
      <c r="E178" s="159" t="s">
        <v>2937</v>
      </c>
      <c r="F178" s="140">
        <v>20</v>
      </c>
      <c r="G178" s="141">
        <v>38.85</v>
      </c>
      <c r="H178" s="5">
        <f t="shared" si="27"/>
        <v>4079.25</v>
      </c>
      <c r="I178" s="61"/>
      <c r="J178" s="62">
        <f t="shared" si="26"/>
        <v>38.85</v>
      </c>
      <c r="K178" s="62">
        <f t="shared" si="28"/>
        <v>0</v>
      </c>
      <c r="L178" s="62">
        <f t="shared" si="29"/>
        <v>4079.25</v>
      </c>
      <c r="M178" s="62">
        <f t="shared" si="25"/>
        <v>0</v>
      </c>
    </row>
    <row r="179" spans="1:13">
      <c r="A179" s="128">
        <v>0</v>
      </c>
      <c r="B179" s="148" t="s">
        <v>3028</v>
      </c>
      <c r="C179" s="139" t="s">
        <v>3029</v>
      </c>
      <c r="D179" s="140" t="s">
        <v>889</v>
      </c>
      <c r="E179" s="159" t="s">
        <v>2937</v>
      </c>
      <c r="F179" s="140">
        <v>12</v>
      </c>
      <c r="G179" s="141">
        <v>5.28</v>
      </c>
      <c r="H179" s="5">
        <f t="shared" si="27"/>
        <v>554.4</v>
      </c>
      <c r="I179" s="61"/>
      <c r="J179" s="62">
        <f t="shared" si="26"/>
        <v>5.28</v>
      </c>
      <c r="K179" s="62">
        <f t="shared" si="28"/>
        <v>0</v>
      </c>
      <c r="L179" s="62">
        <f t="shared" si="29"/>
        <v>554.4</v>
      </c>
      <c r="M179" s="62">
        <f t="shared" si="25"/>
        <v>0</v>
      </c>
    </row>
    <row r="180" spans="1:13">
      <c r="A180" s="128">
        <v>0</v>
      </c>
      <c r="B180" s="148" t="s">
        <v>3030</v>
      </c>
      <c r="C180" s="139" t="s">
        <v>3031</v>
      </c>
      <c r="D180" s="140" t="s">
        <v>889</v>
      </c>
      <c r="E180" s="159" t="s">
        <v>2937</v>
      </c>
      <c r="F180" s="140">
        <v>6</v>
      </c>
      <c r="G180" s="141">
        <v>25.812000000000001</v>
      </c>
      <c r="H180" s="5">
        <f t="shared" si="27"/>
        <v>2710.26</v>
      </c>
      <c r="I180" s="61"/>
      <c r="J180" s="62">
        <f t="shared" si="26"/>
        <v>25.812000000000001</v>
      </c>
      <c r="K180" s="62">
        <f t="shared" si="28"/>
        <v>0</v>
      </c>
      <c r="L180" s="62">
        <f t="shared" si="29"/>
        <v>2710.26</v>
      </c>
      <c r="M180" s="62">
        <f t="shared" si="25"/>
        <v>0</v>
      </c>
    </row>
    <row r="181" spans="1:13">
      <c r="A181" s="128">
        <v>0</v>
      </c>
      <c r="B181" s="148" t="s">
        <v>3032</v>
      </c>
      <c r="C181" s="139" t="s">
        <v>3033</v>
      </c>
      <c r="D181" s="140" t="s">
        <v>889</v>
      </c>
      <c r="E181" s="159" t="s">
        <v>2937</v>
      </c>
      <c r="F181" s="140">
        <v>14</v>
      </c>
      <c r="G181" s="141">
        <v>5.3760000000000003</v>
      </c>
      <c r="H181" s="5">
        <f t="shared" si="27"/>
        <v>564.48</v>
      </c>
      <c r="I181" s="61"/>
      <c r="J181" s="62">
        <f t="shared" si="26"/>
        <v>5.3760000000000003</v>
      </c>
      <c r="K181" s="62">
        <f t="shared" si="28"/>
        <v>0</v>
      </c>
      <c r="L181" s="62">
        <f t="shared" si="29"/>
        <v>564.48</v>
      </c>
      <c r="M181" s="62">
        <f t="shared" si="25"/>
        <v>0</v>
      </c>
    </row>
    <row r="182" spans="1:13">
      <c r="A182" s="128"/>
      <c r="B182" s="393" t="s">
        <v>2932</v>
      </c>
      <c r="C182" s="393"/>
      <c r="D182" s="393"/>
      <c r="E182" s="393"/>
      <c r="F182" s="393"/>
      <c r="G182" s="394"/>
      <c r="H182" s="261"/>
      <c r="I182" s="160"/>
      <c r="J182" s="160"/>
      <c r="K182" s="161"/>
      <c r="L182" s="62"/>
      <c r="M182" s="62"/>
    </row>
    <row r="183" spans="1:13">
      <c r="A183" s="128">
        <v>0</v>
      </c>
      <c r="B183" s="148" t="s">
        <v>880</v>
      </c>
      <c r="C183" s="139" t="s">
        <v>3034</v>
      </c>
      <c r="D183" s="140" t="s">
        <v>889</v>
      </c>
      <c r="E183" s="159" t="s">
        <v>2937</v>
      </c>
      <c r="F183" s="140">
        <v>60</v>
      </c>
      <c r="G183" s="141">
        <v>1.8720000000000001</v>
      </c>
      <c r="H183" s="5">
        <f t="shared" ref="H183:H188" si="30">ROUND(G183*Курс_EUR,2)</f>
        <v>196.56</v>
      </c>
      <c r="I183" s="61"/>
      <c r="J183" s="62">
        <f t="shared" ref="J183:J188" si="31">G183*(1-Скидка_3M_AM)</f>
        <v>1.8720000000000001</v>
      </c>
      <c r="K183" s="62">
        <f t="shared" ref="K183:K188" si="32">J183*I183</f>
        <v>0</v>
      </c>
      <c r="L183" s="62">
        <f t="shared" ref="L183:L188" si="33">H183*(1-Скидка_3M_AM)</f>
        <v>196.56</v>
      </c>
      <c r="M183" s="62">
        <f t="shared" si="25"/>
        <v>0</v>
      </c>
    </row>
    <row r="184" spans="1:13">
      <c r="A184" s="128">
        <v>0</v>
      </c>
      <c r="B184" s="148" t="s">
        <v>877</v>
      </c>
      <c r="C184" s="139" t="s">
        <v>3035</v>
      </c>
      <c r="D184" s="140" t="s">
        <v>889</v>
      </c>
      <c r="E184" s="159" t="s">
        <v>2937</v>
      </c>
      <c r="F184" s="140">
        <v>60</v>
      </c>
      <c r="G184" s="141">
        <v>1.8720000000000001</v>
      </c>
      <c r="H184" s="5">
        <f t="shared" si="30"/>
        <v>196.56</v>
      </c>
      <c r="I184" s="61"/>
      <c r="J184" s="62">
        <f t="shared" si="31"/>
        <v>1.8720000000000001</v>
      </c>
      <c r="K184" s="62">
        <f t="shared" si="32"/>
        <v>0</v>
      </c>
      <c r="L184" s="62">
        <f t="shared" si="33"/>
        <v>196.56</v>
      </c>
      <c r="M184" s="62">
        <f t="shared" si="25"/>
        <v>0</v>
      </c>
    </row>
    <row r="185" spans="1:13">
      <c r="A185" s="128">
        <v>0</v>
      </c>
      <c r="B185" s="148" t="s">
        <v>3036</v>
      </c>
      <c r="C185" s="139" t="s">
        <v>3037</v>
      </c>
      <c r="D185" s="140" t="s">
        <v>889</v>
      </c>
      <c r="E185" s="159" t="s">
        <v>2937</v>
      </c>
      <c r="F185" s="140">
        <v>60</v>
      </c>
      <c r="G185" s="141">
        <v>1.6080000000000001</v>
      </c>
      <c r="H185" s="5">
        <f t="shared" si="30"/>
        <v>168.84</v>
      </c>
      <c r="I185" s="61"/>
      <c r="J185" s="62">
        <f t="shared" si="31"/>
        <v>1.6080000000000001</v>
      </c>
      <c r="K185" s="62">
        <f t="shared" si="32"/>
        <v>0</v>
      </c>
      <c r="L185" s="62">
        <f t="shared" si="33"/>
        <v>168.84</v>
      </c>
      <c r="M185" s="62">
        <f t="shared" si="25"/>
        <v>0</v>
      </c>
    </row>
    <row r="186" spans="1:13">
      <c r="A186" s="128">
        <v>0</v>
      </c>
      <c r="B186" s="148" t="s">
        <v>1181</v>
      </c>
      <c r="C186" s="139" t="s">
        <v>3038</v>
      </c>
      <c r="D186" s="140" t="s">
        <v>889</v>
      </c>
      <c r="E186" s="159" t="s">
        <v>2937</v>
      </c>
      <c r="F186" s="140">
        <v>60</v>
      </c>
      <c r="G186" s="141">
        <v>2.472</v>
      </c>
      <c r="H186" s="5">
        <f t="shared" si="30"/>
        <v>259.56</v>
      </c>
      <c r="I186" s="61"/>
      <c r="J186" s="62">
        <f t="shared" si="31"/>
        <v>2.472</v>
      </c>
      <c r="K186" s="62">
        <f t="shared" si="32"/>
        <v>0</v>
      </c>
      <c r="L186" s="62">
        <f t="shared" si="33"/>
        <v>259.56</v>
      </c>
      <c r="M186" s="62">
        <f t="shared" si="25"/>
        <v>0</v>
      </c>
    </row>
    <row r="187" spans="1:13">
      <c r="A187" s="128">
        <v>0</v>
      </c>
      <c r="B187" s="148" t="s">
        <v>3039</v>
      </c>
      <c r="C187" s="139" t="s">
        <v>3040</v>
      </c>
      <c r="D187" s="140" t="s">
        <v>889</v>
      </c>
      <c r="E187" s="159" t="s">
        <v>2937</v>
      </c>
      <c r="F187" s="140">
        <v>60</v>
      </c>
      <c r="G187" s="141">
        <v>4.4880000000000004</v>
      </c>
      <c r="H187" s="5">
        <f t="shared" si="30"/>
        <v>471.24</v>
      </c>
      <c r="I187" s="61"/>
      <c r="J187" s="62">
        <f t="shared" si="31"/>
        <v>4.4880000000000004</v>
      </c>
      <c r="K187" s="62">
        <f t="shared" si="32"/>
        <v>0</v>
      </c>
      <c r="L187" s="62">
        <f t="shared" si="33"/>
        <v>471.24</v>
      </c>
      <c r="M187" s="62">
        <f t="shared" si="25"/>
        <v>0</v>
      </c>
    </row>
    <row r="188" spans="1:13">
      <c r="A188" s="128">
        <v>0</v>
      </c>
      <c r="B188" s="148" t="s">
        <v>3041</v>
      </c>
      <c r="C188" s="139" t="s">
        <v>3042</v>
      </c>
      <c r="D188" s="140" t="s">
        <v>889</v>
      </c>
      <c r="E188" s="159" t="s">
        <v>2937</v>
      </c>
      <c r="F188" s="140">
        <v>40</v>
      </c>
      <c r="G188" s="141">
        <v>2.3519999999999999</v>
      </c>
      <c r="H188" s="5">
        <f t="shared" si="30"/>
        <v>246.96</v>
      </c>
      <c r="I188" s="61"/>
      <c r="J188" s="62">
        <f t="shared" si="31"/>
        <v>2.3519999999999999</v>
      </c>
      <c r="K188" s="62">
        <f t="shared" si="32"/>
        <v>0</v>
      </c>
      <c r="L188" s="62">
        <f t="shared" si="33"/>
        <v>246.96</v>
      </c>
      <c r="M188" s="62">
        <f t="shared" si="25"/>
        <v>0</v>
      </c>
    </row>
    <row r="189" spans="1:13">
      <c r="A189" s="128"/>
      <c r="B189" s="393" t="s">
        <v>2933</v>
      </c>
      <c r="C189" s="393"/>
      <c r="D189" s="393"/>
      <c r="E189" s="393"/>
      <c r="F189" s="393"/>
      <c r="G189" s="394"/>
      <c r="H189" s="262"/>
      <c r="I189" s="61"/>
      <c r="J189" s="62"/>
      <c r="K189" s="62"/>
      <c r="L189" s="62"/>
      <c r="M189" s="62"/>
    </row>
    <row r="190" spans="1:13">
      <c r="A190" s="128">
        <v>0</v>
      </c>
      <c r="B190" s="148" t="s">
        <v>990</v>
      </c>
      <c r="C190" s="139" t="s">
        <v>3043</v>
      </c>
      <c r="D190" s="140" t="s">
        <v>889</v>
      </c>
      <c r="E190" s="159" t="s">
        <v>2937</v>
      </c>
      <c r="F190" s="140">
        <v>60</v>
      </c>
      <c r="G190" s="141">
        <v>3.64</v>
      </c>
      <c r="H190" s="5">
        <f>ROUND(G190*Курс_EUR,2)</f>
        <v>382.2</v>
      </c>
      <c r="I190" s="61"/>
      <c r="J190" s="62">
        <f>G190*(1-Скидка_3M_AM)</f>
        <v>3.64</v>
      </c>
      <c r="K190" s="62">
        <f>J190*I190</f>
        <v>0</v>
      </c>
      <c r="L190" s="62">
        <f>H190*(1-Скидка_3M_AM)</f>
        <v>382.2</v>
      </c>
      <c r="M190" s="62">
        <f t="shared" si="25"/>
        <v>0</v>
      </c>
    </row>
    <row r="191" spans="1:13">
      <c r="A191" s="128">
        <v>0</v>
      </c>
      <c r="B191" s="148" t="s">
        <v>3044</v>
      </c>
      <c r="C191" s="139" t="s">
        <v>3045</v>
      </c>
      <c r="D191" s="140" t="s">
        <v>889</v>
      </c>
      <c r="E191" s="159" t="s">
        <v>2937</v>
      </c>
      <c r="F191" s="140">
        <v>30</v>
      </c>
      <c r="G191" s="141">
        <v>10.35</v>
      </c>
      <c r="H191" s="5">
        <f>ROUND(G191*Курс_EUR,2)</f>
        <v>1086.75</v>
      </c>
      <c r="I191" s="61"/>
      <c r="J191" s="62">
        <f>G191*(1-Скидка_3M_AM)</f>
        <v>10.35</v>
      </c>
      <c r="K191" s="62">
        <f>J191*I191</f>
        <v>0</v>
      </c>
      <c r="L191" s="62">
        <f>H191*(1-Скидка_3M_AM)</f>
        <v>1086.75</v>
      </c>
      <c r="M191" s="62">
        <f t="shared" si="25"/>
        <v>0</v>
      </c>
    </row>
    <row r="192" spans="1:13">
      <c r="A192" s="128"/>
      <c r="B192" s="393" t="s">
        <v>1541</v>
      </c>
      <c r="C192" s="393"/>
      <c r="D192" s="393"/>
      <c r="E192" s="393"/>
      <c r="F192" s="393"/>
      <c r="G192" s="394"/>
      <c r="H192" s="262"/>
      <c r="I192" s="61"/>
      <c r="J192" s="62"/>
      <c r="K192" s="62"/>
      <c r="L192" s="62"/>
      <c r="M192" s="62"/>
    </row>
    <row r="193" spans="1:13">
      <c r="A193" s="128">
        <v>0</v>
      </c>
      <c r="B193" s="148" t="s">
        <v>2767</v>
      </c>
      <c r="C193" s="139" t="s">
        <v>2768</v>
      </c>
      <c r="D193" s="140" t="s">
        <v>889</v>
      </c>
      <c r="E193" s="140">
        <v>1</v>
      </c>
      <c r="F193" s="140">
        <v>12</v>
      </c>
      <c r="G193" s="141">
        <v>132.828</v>
      </c>
      <c r="H193" s="5">
        <f>ROUND(G193*Курс_EUR,2)</f>
        <v>13946.94</v>
      </c>
      <c r="I193" s="61"/>
      <c r="J193" s="62">
        <f>G193*(1-Скидка_3M_AM)</f>
        <v>132.828</v>
      </c>
      <c r="K193" s="62">
        <f>J193*I193</f>
        <v>0</v>
      </c>
      <c r="L193" s="62">
        <f>H193*(1-Скидка_3M_AM)</f>
        <v>13946.94</v>
      </c>
      <c r="M193" s="62">
        <f t="shared" si="25"/>
        <v>0</v>
      </c>
    </row>
    <row r="194" spans="1:13">
      <c r="A194" s="128">
        <v>0</v>
      </c>
      <c r="B194" s="148" t="s">
        <v>2769</v>
      </c>
      <c r="C194" s="139" t="s">
        <v>2770</v>
      </c>
      <c r="D194" s="140" t="s">
        <v>889</v>
      </c>
      <c r="E194" s="140">
        <v>1</v>
      </c>
      <c r="F194" s="140">
        <v>12</v>
      </c>
      <c r="G194" s="141">
        <v>87.864000000000004</v>
      </c>
      <c r="H194" s="5">
        <f>ROUND(G194*Курс_EUR,2)</f>
        <v>9225.7199999999993</v>
      </c>
      <c r="I194" s="61"/>
      <c r="J194" s="62">
        <f>G194*(1-Скидка_3M_AM)</f>
        <v>87.864000000000004</v>
      </c>
      <c r="K194" s="62">
        <f>J194*I194</f>
        <v>0</v>
      </c>
      <c r="L194" s="62">
        <f>H194*(1-Скидка_3M_AM)</f>
        <v>9225.7199999999993</v>
      </c>
      <c r="M194" s="62">
        <f t="shared" si="25"/>
        <v>0</v>
      </c>
    </row>
    <row r="196" spans="1:13">
      <c r="B196" s="12" t="s">
        <v>45</v>
      </c>
    </row>
    <row r="197" spans="1:13">
      <c r="B197" s="12"/>
    </row>
  </sheetData>
  <autoFilter ref="A7:M194" xr:uid="{00000000-0001-0000-0600-000000000000}"/>
  <mergeCells count="33">
    <mergeCell ref="B182:G182"/>
    <mergeCell ref="B189:G189"/>
    <mergeCell ref="B192:G192"/>
    <mergeCell ref="B30:G30"/>
    <mergeCell ref="B36:G36"/>
    <mergeCell ref="B62:G62"/>
    <mergeCell ref="B77:G77"/>
    <mergeCell ref="B80:G80"/>
    <mergeCell ref="B120:G120"/>
    <mergeCell ref="B122:G122"/>
    <mergeCell ref="B99:G99"/>
    <mergeCell ref="B102:G102"/>
    <mergeCell ref="B106:G106"/>
    <mergeCell ref="B111:G111"/>
    <mergeCell ref="B113:G113"/>
    <mergeCell ref="B116:G116"/>
    <mergeCell ref="B118:G118"/>
    <mergeCell ref="B128:G128"/>
    <mergeCell ref="B130:G130"/>
    <mergeCell ref="B132:G132"/>
    <mergeCell ref="B21:G21"/>
    <mergeCell ref="B108:G108"/>
    <mergeCell ref="B53:G53"/>
    <mergeCell ref="B68:G68"/>
    <mergeCell ref="B87:G87"/>
    <mergeCell ref="B91:G91"/>
    <mergeCell ref="B94:G94"/>
    <mergeCell ref="B49:G49"/>
    <mergeCell ref="B13:G13"/>
    <mergeCell ref="B2:G2"/>
    <mergeCell ref="B3:G3"/>
    <mergeCell ref="B8:G8"/>
    <mergeCell ref="B17:G17"/>
  </mergeCells>
  <hyperlinks>
    <hyperlink ref="E6" location="Содержание!A1" display="Содержание" xr:uid="{4146EC78-0232-4B03-81BF-6153A0E8319C}"/>
  </hyperlinks>
  <pageMargins left="0.31496062992125984" right="0.11811023622047245" top="0.35433070866141736" bottom="0.35433070866141736" header="0.31496062992125984" footer="0.31496062992125984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06"/>
  <sheetViews>
    <sheetView workbookViewId="0">
      <pane xSplit="4" ySplit="6" topLeftCell="E7" activePane="bottomRight" state="frozen"/>
      <selection activeCell="C1" sqref="C1"/>
      <selection pane="topRight" activeCell="E1" sqref="E1"/>
      <selection pane="bottomLeft" activeCell="C7" sqref="C7"/>
      <selection pane="bottomRight" activeCell="C1" sqref="C1"/>
    </sheetView>
  </sheetViews>
  <sheetFormatPr defaultColWidth="9.15234375" defaultRowHeight="12" outlineLevelCol="1"/>
  <cols>
    <col min="1" max="1" width="8.3828125" style="127" hidden="1" customWidth="1" outlineLevel="1"/>
    <col min="2" max="2" width="18.69140625" style="13" hidden="1" customWidth="1" outlineLevel="1"/>
    <col min="3" max="3" width="15.53515625" style="13" customWidth="1" collapsed="1"/>
    <col min="4" max="4" width="56.69140625" style="13" customWidth="1"/>
    <col min="5" max="7" width="8.53515625" style="13" customWidth="1"/>
    <col min="8" max="9" width="9.15234375" style="13"/>
    <col min="10" max="10" width="8.53515625" style="13" customWidth="1" outlineLevel="1"/>
    <col min="11" max="11" width="8.53515625" style="66" customWidth="1" outlineLevel="1"/>
    <col min="12" max="13" width="8.53515625" style="13" customWidth="1" outlineLevel="1"/>
    <col min="14" max="14" width="9.53515625" style="13" customWidth="1" outlineLevel="1"/>
    <col min="15" max="15" width="2.15234375" style="13" customWidth="1"/>
    <col min="16" max="259" width="9.15234375" style="13"/>
    <col min="260" max="260" width="8.3828125" style="13" customWidth="1"/>
    <col min="261" max="261" width="18.69140625" style="13" customWidth="1"/>
    <col min="262" max="262" width="15.53515625" style="13" customWidth="1"/>
    <col min="263" max="263" width="56.69140625" style="13" customWidth="1"/>
    <col min="264" max="266" width="8.53515625" style="13" customWidth="1"/>
    <col min="267" max="515" width="9.15234375" style="13"/>
    <col min="516" max="516" width="8.3828125" style="13" customWidth="1"/>
    <col min="517" max="517" width="18.69140625" style="13" customWidth="1"/>
    <col min="518" max="518" width="15.53515625" style="13" customWidth="1"/>
    <col min="519" max="519" width="56.69140625" style="13" customWidth="1"/>
    <col min="520" max="522" width="8.53515625" style="13" customWidth="1"/>
    <col min="523" max="771" width="9.15234375" style="13"/>
    <col min="772" max="772" width="8.3828125" style="13" customWidth="1"/>
    <col min="773" max="773" width="18.69140625" style="13" customWidth="1"/>
    <col min="774" max="774" width="15.53515625" style="13" customWidth="1"/>
    <col min="775" max="775" width="56.69140625" style="13" customWidth="1"/>
    <col min="776" max="778" width="8.53515625" style="13" customWidth="1"/>
    <col min="779" max="1027" width="9.15234375" style="13"/>
    <col min="1028" max="1028" width="8.3828125" style="13" customWidth="1"/>
    <col min="1029" max="1029" width="18.69140625" style="13" customWidth="1"/>
    <col min="1030" max="1030" width="15.53515625" style="13" customWidth="1"/>
    <col min="1031" max="1031" width="56.69140625" style="13" customWidth="1"/>
    <col min="1032" max="1034" width="8.53515625" style="13" customWidth="1"/>
    <col min="1035" max="1283" width="9.15234375" style="13"/>
    <col min="1284" max="1284" width="8.3828125" style="13" customWidth="1"/>
    <col min="1285" max="1285" width="18.69140625" style="13" customWidth="1"/>
    <col min="1286" max="1286" width="15.53515625" style="13" customWidth="1"/>
    <col min="1287" max="1287" width="56.69140625" style="13" customWidth="1"/>
    <col min="1288" max="1290" width="8.53515625" style="13" customWidth="1"/>
    <col min="1291" max="1539" width="9.15234375" style="13"/>
    <col min="1540" max="1540" width="8.3828125" style="13" customWidth="1"/>
    <col min="1541" max="1541" width="18.69140625" style="13" customWidth="1"/>
    <col min="1542" max="1542" width="15.53515625" style="13" customWidth="1"/>
    <col min="1543" max="1543" width="56.69140625" style="13" customWidth="1"/>
    <col min="1544" max="1546" width="8.53515625" style="13" customWidth="1"/>
    <col min="1547" max="1795" width="9.15234375" style="13"/>
    <col min="1796" max="1796" width="8.3828125" style="13" customWidth="1"/>
    <col min="1797" max="1797" width="18.69140625" style="13" customWidth="1"/>
    <col min="1798" max="1798" width="15.53515625" style="13" customWidth="1"/>
    <col min="1799" max="1799" width="56.69140625" style="13" customWidth="1"/>
    <col min="1800" max="1802" width="8.53515625" style="13" customWidth="1"/>
    <col min="1803" max="2051" width="9.15234375" style="13"/>
    <col min="2052" max="2052" width="8.3828125" style="13" customWidth="1"/>
    <col min="2053" max="2053" width="18.69140625" style="13" customWidth="1"/>
    <col min="2054" max="2054" width="15.53515625" style="13" customWidth="1"/>
    <col min="2055" max="2055" width="56.69140625" style="13" customWidth="1"/>
    <col min="2056" max="2058" width="8.53515625" style="13" customWidth="1"/>
    <col min="2059" max="2307" width="9.15234375" style="13"/>
    <col min="2308" max="2308" width="8.3828125" style="13" customWidth="1"/>
    <col min="2309" max="2309" width="18.69140625" style="13" customWidth="1"/>
    <col min="2310" max="2310" width="15.53515625" style="13" customWidth="1"/>
    <col min="2311" max="2311" width="56.69140625" style="13" customWidth="1"/>
    <col min="2312" max="2314" width="8.53515625" style="13" customWidth="1"/>
    <col min="2315" max="2563" width="9.15234375" style="13"/>
    <col min="2564" max="2564" width="8.3828125" style="13" customWidth="1"/>
    <col min="2565" max="2565" width="18.69140625" style="13" customWidth="1"/>
    <col min="2566" max="2566" width="15.53515625" style="13" customWidth="1"/>
    <col min="2567" max="2567" width="56.69140625" style="13" customWidth="1"/>
    <col min="2568" max="2570" width="8.53515625" style="13" customWidth="1"/>
    <col min="2571" max="2819" width="9.15234375" style="13"/>
    <col min="2820" max="2820" width="8.3828125" style="13" customWidth="1"/>
    <col min="2821" max="2821" width="18.69140625" style="13" customWidth="1"/>
    <col min="2822" max="2822" width="15.53515625" style="13" customWidth="1"/>
    <col min="2823" max="2823" width="56.69140625" style="13" customWidth="1"/>
    <col min="2824" max="2826" width="8.53515625" style="13" customWidth="1"/>
    <col min="2827" max="3075" width="9.15234375" style="13"/>
    <col min="3076" max="3076" width="8.3828125" style="13" customWidth="1"/>
    <col min="3077" max="3077" width="18.69140625" style="13" customWidth="1"/>
    <col min="3078" max="3078" width="15.53515625" style="13" customWidth="1"/>
    <col min="3079" max="3079" width="56.69140625" style="13" customWidth="1"/>
    <col min="3080" max="3082" width="8.53515625" style="13" customWidth="1"/>
    <col min="3083" max="3331" width="9.15234375" style="13"/>
    <col min="3332" max="3332" width="8.3828125" style="13" customWidth="1"/>
    <col min="3333" max="3333" width="18.69140625" style="13" customWidth="1"/>
    <col min="3334" max="3334" width="15.53515625" style="13" customWidth="1"/>
    <col min="3335" max="3335" width="56.69140625" style="13" customWidth="1"/>
    <col min="3336" max="3338" width="8.53515625" style="13" customWidth="1"/>
    <col min="3339" max="3587" width="9.15234375" style="13"/>
    <col min="3588" max="3588" width="8.3828125" style="13" customWidth="1"/>
    <col min="3589" max="3589" width="18.69140625" style="13" customWidth="1"/>
    <col min="3590" max="3590" width="15.53515625" style="13" customWidth="1"/>
    <col min="3591" max="3591" width="56.69140625" style="13" customWidth="1"/>
    <col min="3592" max="3594" width="8.53515625" style="13" customWidth="1"/>
    <col min="3595" max="3843" width="9.15234375" style="13"/>
    <col min="3844" max="3844" width="8.3828125" style="13" customWidth="1"/>
    <col min="3845" max="3845" width="18.69140625" style="13" customWidth="1"/>
    <col min="3846" max="3846" width="15.53515625" style="13" customWidth="1"/>
    <col min="3847" max="3847" width="56.69140625" style="13" customWidth="1"/>
    <col min="3848" max="3850" width="8.53515625" style="13" customWidth="1"/>
    <col min="3851" max="4099" width="9.15234375" style="13"/>
    <col min="4100" max="4100" width="8.3828125" style="13" customWidth="1"/>
    <col min="4101" max="4101" width="18.69140625" style="13" customWidth="1"/>
    <col min="4102" max="4102" width="15.53515625" style="13" customWidth="1"/>
    <col min="4103" max="4103" width="56.69140625" style="13" customWidth="1"/>
    <col min="4104" max="4106" width="8.53515625" style="13" customWidth="1"/>
    <col min="4107" max="4355" width="9.15234375" style="13"/>
    <col min="4356" max="4356" width="8.3828125" style="13" customWidth="1"/>
    <col min="4357" max="4357" width="18.69140625" style="13" customWidth="1"/>
    <col min="4358" max="4358" width="15.53515625" style="13" customWidth="1"/>
    <col min="4359" max="4359" width="56.69140625" style="13" customWidth="1"/>
    <col min="4360" max="4362" width="8.53515625" style="13" customWidth="1"/>
    <col min="4363" max="4611" width="9.15234375" style="13"/>
    <col min="4612" max="4612" width="8.3828125" style="13" customWidth="1"/>
    <col min="4613" max="4613" width="18.69140625" style="13" customWidth="1"/>
    <col min="4614" max="4614" width="15.53515625" style="13" customWidth="1"/>
    <col min="4615" max="4615" width="56.69140625" style="13" customWidth="1"/>
    <col min="4616" max="4618" width="8.53515625" style="13" customWidth="1"/>
    <col min="4619" max="4867" width="9.15234375" style="13"/>
    <col min="4868" max="4868" width="8.3828125" style="13" customWidth="1"/>
    <col min="4869" max="4869" width="18.69140625" style="13" customWidth="1"/>
    <col min="4870" max="4870" width="15.53515625" style="13" customWidth="1"/>
    <col min="4871" max="4871" width="56.69140625" style="13" customWidth="1"/>
    <col min="4872" max="4874" width="8.53515625" style="13" customWidth="1"/>
    <col min="4875" max="5123" width="9.15234375" style="13"/>
    <col min="5124" max="5124" width="8.3828125" style="13" customWidth="1"/>
    <col min="5125" max="5125" width="18.69140625" style="13" customWidth="1"/>
    <col min="5126" max="5126" width="15.53515625" style="13" customWidth="1"/>
    <col min="5127" max="5127" width="56.69140625" style="13" customWidth="1"/>
    <col min="5128" max="5130" width="8.53515625" style="13" customWidth="1"/>
    <col min="5131" max="5379" width="9.15234375" style="13"/>
    <col min="5380" max="5380" width="8.3828125" style="13" customWidth="1"/>
    <col min="5381" max="5381" width="18.69140625" style="13" customWidth="1"/>
    <col min="5382" max="5382" width="15.53515625" style="13" customWidth="1"/>
    <col min="5383" max="5383" width="56.69140625" style="13" customWidth="1"/>
    <col min="5384" max="5386" width="8.53515625" style="13" customWidth="1"/>
    <col min="5387" max="5635" width="9.15234375" style="13"/>
    <col min="5636" max="5636" width="8.3828125" style="13" customWidth="1"/>
    <col min="5637" max="5637" width="18.69140625" style="13" customWidth="1"/>
    <col min="5638" max="5638" width="15.53515625" style="13" customWidth="1"/>
    <col min="5639" max="5639" width="56.69140625" style="13" customWidth="1"/>
    <col min="5640" max="5642" width="8.53515625" style="13" customWidth="1"/>
    <col min="5643" max="5891" width="9.15234375" style="13"/>
    <col min="5892" max="5892" width="8.3828125" style="13" customWidth="1"/>
    <col min="5893" max="5893" width="18.69140625" style="13" customWidth="1"/>
    <col min="5894" max="5894" width="15.53515625" style="13" customWidth="1"/>
    <col min="5895" max="5895" width="56.69140625" style="13" customWidth="1"/>
    <col min="5896" max="5898" width="8.53515625" style="13" customWidth="1"/>
    <col min="5899" max="6147" width="9.15234375" style="13"/>
    <col min="6148" max="6148" width="8.3828125" style="13" customWidth="1"/>
    <col min="6149" max="6149" width="18.69140625" style="13" customWidth="1"/>
    <col min="6150" max="6150" width="15.53515625" style="13" customWidth="1"/>
    <col min="6151" max="6151" width="56.69140625" style="13" customWidth="1"/>
    <col min="6152" max="6154" width="8.53515625" style="13" customWidth="1"/>
    <col min="6155" max="6403" width="9.15234375" style="13"/>
    <col min="6404" max="6404" width="8.3828125" style="13" customWidth="1"/>
    <col min="6405" max="6405" width="18.69140625" style="13" customWidth="1"/>
    <col min="6406" max="6406" width="15.53515625" style="13" customWidth="1"/>
    <col min="6407" max="6407" width="56.69140625" style="13" customWidth="1"/>
    <col min="6408" max="6410" width="8.53515625" style="13" customWidth="1"/>
    <col min="6411" max="6659" width="9.15234375" style="13"/>
    <col min="6660" max="6660" width="8.3828125" style="13" customWidth="1"/>
    <col min="6661" max="6661" width="18.69140625" style="13" customWidth="1"/>
    <col min="6662" max="6662" width="15.53515625" style="13" customWidth="1"/>
    <col min="6663" max="6663" width="56.69140625" style="13" customWidth="1"/>
    <col min="6664" max="6666" width="8.53515625" style="13" customWidth="1"/>
    <col min="6667" max="6915" width="9.15234375" style="13"/>
    <col min="6916" max="6916" width="8.3828125" style="13" customWidth="1"/>
    <col min="6917" max="6917" width="18.69140625" style="13" customWidth="1"/>
    <col min="6918" max="6918" width="15.53515625" style="13" customWidth="1"/>
    <col min="6919" max="6919" width="56.69140625" style="13" customWidth="1"/>
    <col min="6920" max="6922" width="8.53515625" style="13" customWidth="1"/>
    <col min="6923" max="7171" width="9.15234375" style="13"/>
    <col min="7172" max="7172" width="8.3828125" style="13" customWidth="1"/>
    <col min="7173" max="7173" width="18.69140625" style="13" customWidth="1"/>
    <col min="7174" max="7174" width="15.53515625" style="13" customWidth="1"/>
    <col min="7175" max="7175" width="56.69140625" style="13" customWidth="1"/>
    <col min="7176" max="7178" width="8.53515625" style="13" customWidth="1"/>
    <col min="7179" max="7427" width="9.15234375" style="13"/>
    <col min="7428" max="7428" width="8.3828125" style="13" customWidth="1"/>
    <col min="7429" max="7429" width="18.69140625" style="13" customWidth="1"/>
    <col min="7430" max="7430" width="15.53515625" style="13" customWidth="1"/>
    <col min="7431" max="7431" width="56.69140625" style="13" customWidth="1"/>
    <col min="7432" max="7434" width="8.53515625" style="13" customWidth="1"/>
    <col min="7435" max="7683" width="9.15234375" style="13"/>
    <col min="7684" max="7684" width="8.3828125" style="13" customWidth="1"/>
    <col min="7685" max="7685" width="18.69140625" style="13" customWidth="1"/>
    <col min="7686" max="7686" width="15.53515625" style="13" customWidth="1"/>
    <col min="7687" max="7687" width="56.69140625" style="13" customWidth="1"/>
    <col min="7688" max="7690" width="8.53515625" style="13" customWidth="1"/>
    <col min="7691" max="7939" width="9.15234375" style="13"/>
    <col min="7940" max="7940" width="8.3828125" style="13" customWidth="1"/>
    <col min="7941" max="7941" width="18.69140625" style="13" customWidth="1"/>
    <col min="7942" max="7942" width="15.53515625" style="13" customWidth="1"/>
    <col min="7943" max="7943" width="56.69140625" style="13" customWidth="1"/>
    <col min="7944" max="7946" width="8.53515625" style="13" customWidth="1"/>
    <col min="7947" max="8195" width="9.15234375" style="13"/>
    <col min="8196" max="8196" width="8.3828125" style="13" customWidth="1"/>
    <col min="8197" max="8197" width="18.69140625" style="13" customWidth="1"/>
    <col min="8198" max="8198" width="15.53515625" style="13" customWidth="1"/>
    <col min="8199" max="8199" width="56.69140625" style="13" customWidth="1"/>
    <col min="8200" max="8202" width="8.53515625" style="13" customWidth="1"/>
    <col min="8203" max="8451" width="9.15234375" style="13"/>
    <col min="8452" max="8452" width="8.3828125" style="13" customWidth="1"/>
    <col min="8453" max="8453" width="18.69140625" style="13" customWidth="1"/>
    <col min="8454" max="8454" width="15.53515625" style="13" customWidth="1"/>
    <col min="8455" max="8455" width="56.69140625" style="13" customWidth="1"/>
    <col min="8456" max="8458" width="8.53515625" style="13" customWidth="1"/>
    <col min="8459" max="8707" width="9.15234375" style="13"/>
    <col min="8708" max="8708" width="8.3828125" style="13" customWidth="1"/>
    <col min="8709" max="8709" width="18.69140625" style="13" customWidth="1"/>
    <col min="8710" max="8710" width="15.53515625" style="13" customWidth="1"/>
    <col min="8711" max="8711" width="56.69140625" style="13" customWidth="1"/>
    <col min="8712" max="8714" width="8.53515625" style="13" customWidth="1"/>
    <col min="8715" max="8963" width="9.15234375" style="13"/>
    <col min="8964" max="8964" width="8.3828125" style="13" customWidth="1"/>
    <col min="8965" max="8965" width="18.69140625" style="13" customWidth="1"/>
    <col min="8966" max="8966" width="15.53515625" style="13" customWidth="1"/>
    <col min="8967" max="8967" width="56.69140625" style="13" customWidth="1"/>
    <col min="8968" max="8970" width="8.53515625" style="13" customWidth="1"/>
    <col min="8971" max="9219" width="9.15234375" style="13"/>
    <col min="9220" max="9220" width="8.3828125" style="13" customWidth="1"/>
    <col min="9221" max="9221" width="18.69140625" style="13" customWidth="1"/>
    <col min="9222" max="9222" width="15.53515625" style="13" customWidth="1"/>
    <col min="9223" max="9223" width="56.69140625" style="13" customWidth="1"/>
    <col min="9224" max="9226" width="8.53515625" style="13" customWidth="1"/>
    <col min="9227" max="9475" width="9.15234375" style="13"/>
    <col min="9476" max="9476" width="8.3828125" style="13" customWidth="1"/>
    <col min="9477" max="9477" width="18.69140625" style="13" customWidth="1"/>
    <col min="9478" max="9478" width="15.53515625" style="13" customWidth="1"/>
    <col min="9479" max="9479" width="56.69140625" style="13" customWidth="1"/>
    <col min="9480" max="9482" width="8.53515625" style="13" customWidth="1"/>
    <col min="9483" max="9731" width="9.15234375" style="13"/>
    <col min="9732" max="9732" width="8.3828125" style="13" customWidth="1"/>
    <col min="9733" max="9733" width="18.69140625" style="13" customWidth="1"/>
    <col min="9734" max="9734" width="15.53515625" style="13" customWidth="1"/>
    <col min="9735" max="9735" width="56.69140625" style="13" customWidth="1"/>
    <col min="9736" max="9738" width="8.53515625" style="13" customWidth="1"/>
    <col min="9739" max="9987" width="9.15234375" style="13"/>
    <col min="9988" max="9988" width="8.3828125" style="13" customWidth="1"/>
    <col min="9989" max="9989" width="18.69140625" style="13" customWidth="1"/>
    <col min="9990" max="9990" width="15.53515625" style="13" customWidth="1"/>
    <col min="9991" max="9991" width="56.69140625" style="13" customWidth="1"/>
    <col min="9992" max="9994" width="8.53515625" style="13" customWidth="1"/>
    <col min="9995" max="10243" width="9.15234375" style="13"/>
    <col min="10244" max="10244" width="8.3828125" style="13" customWidth="1"/>
    <col min="10245" max="10245" width="18.69140625" style="13" customWidth="1"/>
    <col min="10246" max="10246" width="15.53515625" style="13" customWidth="1"/>
    <col min="10247" max="10247" width="56.69140625" style="13" customWidth="1"/>
    <col min="10248" max="10250" width="8.53515625" style="13" customWidth="1"/>
    <col min="10251" max="10499" width="9.15234375" style="13"/>
    <col min="10500" max="10500" width="8.3828125" style="13" customWidth="1"/>
    <col min="10501" max="10501" width="18.69140625" style="13" customWidth="1"/>
    <col min="10502" max="10502" width="15.53515625" style="13" customWidth="1"/>
    <col min="10503" max="10503" width="56.69140625" style="13" customWidth="1"/>
    <col min="10504" max="10506" width="8.53515625" style="13" customWidth="1"/>
    <col min="10507" max="10755" width="9.15234375" style="13"/>
    <col min="10756" max="10756" width="8.3828125" style="13" customWidth="1"/>
    <col min="10757" max="10757" width="18.69140625" style="13" customWidth="1"/>
    <col min="10758" max="10758" width="15.53515625" style="13" customWidth="1"/>
    <col min="10759" max="10759" width="56.69140625" style="13" customWidth="1"/>
    <col min="10760" max="10762" width="8.53515625" style="13" customWidth="1"/>
    <col min="10763" max="11011" width="9.15234375" style="13"/>
    <col min="11012" max="11012" width="8.3828125" style="13" customWidth="1"/>
    <col min="11013" max="11013" width="18.69140625" style="13" customWidth="1"/>
    <col min="11014" max="11014" width="15.53515625" style="13" customWidth="1"/>
    <col min="11015" max="11015" width="56.69140625" style="13" customWidth="1"/>
    <col min="11016" max="11018" width="8.53515625" style="13" customWidth="1"/>
    <col min="11019" max="11267" width="9.15234375" style="13"/>
    <col min="11268" max="11268" width="8.3828125" style="13" customWidth="1"/>
    <col min="11269" max="11269" width="18.69140625" style="13" customWidth="1"/>
    <col min="11270" max="11270" width="15.53515625" style="13" customWidth="1"/>
    <col min="11271" max="11271" width="56.69140625" style="13" customWidth="1"/>
    <col min="11272" max="11274" width="8.53515625" style="13" customWidth="1"/>
    <col min="11275" max="11523" width="9.15234375" style="13"/>
    <col min="11524" max="11524" width="8.3828125" style="13" customWidth="1"/>
    <col min="11525" max="11525" width="18.69140625" style="13" customWidth="1"/>
    <col min="11526" max="11526" width="15.53515625" style="13" customWidth="1"/>
    <col min="11527" max="11527" width="56.69140625" style="13" customWidth="1"/>
    <col min="11528" max="11530" width="8.53515625" style="13" customWidth="1"/>
    <col min="11531" max="11779" width="9.15234375" style="13"/>
    <col min="11780" max="11780" width="8.3828125" style="13" customWidth="1"/>
    <col min="11781" max="11781" width="18.69140625" style="13" customWidth="1"/>
    <col min="11782" max="11782" width="15.53515625" style="13" customWidth="1"/>
    <col min="11783" max="11783" width="56.69140625" style="13" customWidth="1"/>
    <col min="11784" max="11786" width="8.53515625" style="13" customWidth="1"/>
    <col min="11787" max="12035" width="9.15234375" style="13"/>
    <col min="12036" max="12036" width="8.3828125" style="13" customWidth="1"/>
    <col min="12037" max="12037" width="18.69140625" style="13" customWidth="1"/>
    <col min="12038" max="12038" width="15.53515625" style="13" customWidth="1"/>
    <col min="12039" max="12039" width="56.69140625" style="13" customWidth="1"/>
    <col min="12040" max="12042" width="8.53515625" style="13" customWidth="1"/>
    <col min="12043" max="12291" width="9.15234375" style="13"/>
    <col min="12292" max="12292" width="8.3828125" style="13" customWidth="1"/>
    <col min="12293" max="12293" width="18.69140625" style="13" customWidth="1"/>
    <col min="12294" max="12294" width="15.53515625" style="13" customWidth="1"/>
    <col min="12295" max="12295" width="56.69140625" style="13" customWidth="1"/>
    <col min="12296" max="12298" width="8.53515625" style="13" customWidth="1"/>
    <col min="12299" max="12547" width="9.15234375" style="13"/>
    <col min="12548" max="12548" width="8.3828125" style="13" customWidth="1"/>
    <col min="12549" max="12549" width="18.69140625" style="13" customWidth="1"/>
    <col min="12550" max="12550" width="15.53515625" style="13" customWidth="1"/>
    <col min="12551" max="12551" width="56.69140625" style="13" customWidth="1"/>
    <col min="12552" max="12554" width="8.53515625" style="13" customWidth="1"/>
    <col min="12555" max="12803" width="9.15234375" style="13"/>
    <col min="12804" max="12804" width="8.3828125" style="13" customWidth="1"/>
    <col min="12805" max="12805" width="18.69140625" style="13" customWidth="1"/>
    <col min="12806" max="12806" width="15.53515625" style="13" customWidth="1"/>
    <col min="12807" max="12807" width="56.69140625" style="13" customWidth="1"/>
    <col min="12808" max="12810" width="8.53515625" style="13" customWidth="1"/>
    <col min="12811" max="13059" width="9.15234375" style="13"/>
    <col min="13060" max="13060" width="8.3828125" style="13" customWidth="1"/>
    <col min="13061" max="13061" width="18.69140625" style="13" customWidth="1"/>
    <col min="13062" max="13062" width="15.53515625" style="13" customWidth="1"/>
    <col min="13063" max="13063" width="56.69140625" style="13" customWidth="1"/>
    <col min="13064" max="13066" width="8.53515625" style="13" customWidth="1"/>
    <col min="13067" max="13315" width="9.15234375" style="13"/>
    <col min="13316" max="13316" width="8.3828125" style="13" customWidth="1"/>
    <col min="13317" max="13317" width="18.69140625" style="13" customWidth="1"/>
    <col min="13318" max="13318" width="15.53515625" style="13" customWidth="1"/>
    <col min="13319" max="13319" width="56.69140625" style="13" customWidth="1"/>
    <col min="13320" max="13322" width="8.53515625" style="13" customWidth="1"/>
    <col min="13323" max="13571" width="9.15234375" style="13"/>
    <col min="13572" max="13572" width="8.3828125" style="13" customWidth="1"/>
    <col min="13573" max="13573" width="18.69140625" style="13" customWidth="1"/>
    <col min="13574" max="13574" width="15.53515625" style="13" customWidth="1"/>
    <col min="13575" max="13575" width="56.69140625" style="13" customWidth="1"/>
    <col min="13576" max="13578" width="8.53515625" style="13" customWidth="1"/>
    <col min="13579" max="13827" width="9.15234375" style="13"/>
    <col min="13828" max="13828" width="8.3828125" style="13" customWidth="1"/>
    <col min="13829" max="13829" width="18.69140625" style="13" customWidth="1"/>
    <col min="13830" max="13830" width="15.53515625" style="13" customWidth="1"/>
    <col min="13831" max="13831" width="56.69140625" style="13" customWidth="1"/>
    <col min="13832" max="13834" width="8.53515625" style="13" customWidth="1"/>
    <col min="13835" max="14083" width="9.15234375" style="13"/>
    <col min="14084" max="14084" width="8.3828125" style="13" customWidth="1"/>
    <col min="14085" max="14085" width="18.69140625" style="13" customWidth="1"/>
    <col min="14086" max="14086" width="15.53515625" style="13" customWidth="1"/>
    <col min="14087" max="14087" width="56.69140625" style="13" customWidth="1"/>
    <col min="14088" max="14090" width="8.53515625" style="13" customWidth="1"/>
    <col min="14091" max="14339" width="9.15234375" style="13"/>
    <col min="14340" max="14340" width="8.3828125" style="13" customWidth="1"/>
    <col min="14341" max="14341" width="18.69140625" style="13" customWidth="1"/>
    <col min="14342" max="14342" width="15.53515625" style="13" customWidth="1"/>
    <col min="14343" max="14343" width="56.69140625" style="13" customWidth="1"/>
    <col min="14344" max="14346" width="8.53515625" style="13" customWidth="1"/>
    <col min="14347" max="14595" width="9.15234375" style="13"/>
    <col min="14596" max="14596" width="8.3828125" style="13" customWidth="1"/>
    <col min="14597" max="14597" width="18.69140625" style="13" customWidth="1"/>
    <col min="14598" max="14598" width="15.53515625" style="13" customWidth="1"/>
    <col min="14599" max="14599" width="56.69140625" style="13" customWidth="1"/>
    <col min="14600" max="14602" width="8.53515625" style="13" customWidth="1"/>
    <col min="14603" max="14851" width="9.15234375" style="13"/>
    <col min="14852" max="14852" width="8.3828125" style="13" customWidth="1"/>
    <col min="14853" max="14853" width="18.69140625" style="13" customWidth="1"/>
    <col min="14854" max="14854" width="15.53515625" style="13" customWidth="1"/>
    <col min="14855" max="14855" width="56.69140625" style="13" customWidth="1"/>
    <col min="14856" max="14858" width="8.53515625" style="13" customWidth="1"/>
    <col min="14859" max="15107" width="9.15234375" style="13"/>
    <col min="15108" max="15108" width="8.3828125" style="13" customWidth="1"/>
    <col min="15109" max="15109" width="18.69140625" style="13" customWidth="1"/>
    <col min="15110" max="15110" width="15.53515625" style="13" customWidth="1"/>
    <col min="15111" max="15111" width="56.69140625" style="13" customWidth="1"/>
    <col min="15112" max="15114" width="8.53515625" style="13" customWidth="1"/>
    <col min="15115" max="15363" width="9.15234375" style="13"/>
    <col min="15364" max="15364" width="8.3828125" style="13" customWidth="1"/>
    <col min="15365" max="15365" width="18.69140625" style="13" customWidth="1"/>
    <col min="15366" max="15366" width="15.53515625" style="13" customWidth="1"/>
    <col min="15367" max="15367" width="56.69140625" style="13" customWidth="1"/>
    <col min="15368" max="15370" width="8.53515625" style="13" customWidth="1"/>
    <col min="15371" max="15619" width="9.15234375" style="13"/>
    <col min="15620" max="15620" width="8.3828125" style="13" customWidth="1"/>
    <col min="15621" max="15621" width="18.69140625" style="13" customWidth="1"/>
    <col min="15622" max="15622" width="15.53515625" style="13" customWidth="1"/>
    <col min="15623" max="15623" width="56.69140625" style="13" customWidth="1"/>
    <col min="15624" max="15626" width="8.53515625" style="13" customWidth="1"/>
    <col min="15627" max="15875" width="9.15234375" style="13"/>
    <col min="15876" max="15876" width="8.3828125" style="13" customWidth="1"/>
    <col min="15877" max="15877" width="18.69140625" style="13" customWidth="1"/>
    <col min="15878" max="15878" width="15.53515625" style="13" customWidth="1"/>
    <col min="15879" max="15879" width="56.69140625" style="13" customWidth="1"/>
    <col min="15880" max="15882" width="8.53515625" style="13" customWidth="1"/>
    <col min="15883" max="16131" width="9.15234375" style="13"/>
    <col min="16132" max="16132" width="8.3828125" style="13" customWidth="1"/>
    <col min="16133" max="16133" width="18.69140625" style="13" customWidth="1"/>
    <col min="16134" max="16134" width="15.53515625" style="13" customWidth="1"/>
    <col min="16135" max="16135" width="56.69140625" style="13" customWidth="1"/>
    <col min="16136" max="16138" width="8.53515625" style="13" customWidth="1"/>
    <col min="16139" max="16384" width="9.15234375" style="13"/>
  </cols>
  <sheetData>
    <row r="2" spans="1:14" ht="15.9">
      <c r="C2" s="392" t="s">
        <v>0</v>
      </c>
      <c r="D2" s="392"/>
      <c r="E2" s="392"/>
      <c r="F2" s="392"/>
      <c r="G2" s="392"/>
      <c r="H2" s="392"/>
      <c r="I2" s="260"/>
      <c r="J2" s="260"/>
    </row>
    <row r="3" spans="1:14" ht="15.9">
      <c r="C3" s="392" t="s">
        <v>1602</v>
      </c>
      <c r="D3" s="392"/>
      <c r="E3" s="392"/>
      <c r="F3" s="392"/>
      <c r="G3" s="392"/>
      <c r="H3" s="392"/>
      <c r="I3" s="260"/>
      <c r="J3" s="260"/>
    </row>
    <row r="4" spans="1:14">
      <c r="C4" s="13" t="s">
        <v>3164</v>
      </c>
      <c r="D4" s="64"/>
      <c r="E4" s="64"/>
      <c r="F4" s="64"/>
      <c r="G4" s="64"/>
      <c r="H4" s="65"/>
      <c r="I4" s="65"/>
      <c r="J4" s="65"/>
      <c r="K4" s="44" t="s">
        <v>1595</v>
      </c>
      <c r="L4" s="45">
        <v>0</v>
      </c>
      <c r="M4" s="279"/>
      <c r="N4" s="279"/>
    </row>
    <row r="5" spans="1:14" ht="15" thickBot="1">
      <c r="C5" s="137" t="s">
        <v>1</v>
      </c>
      <c r="D5" s="64"/>
      <c r="E5" s="64"/>
      <c r="F5" s="75" t="s">
        <v>1716</v>
      </c>
      <c r="G5" s="64"/>
      <c r="H5" s="65"/>
      <c r="I5" s="65"/>
      <c r="J5" s="65"/>
      <c r="K5" s="44" t="s">
        <v>1596</v>
      </c>
      <c r="L5" s="7">
        <f>SUM(L8:L103)</f>
        <v>0</v>
      </c>
      <c r="M5" s="44" t="s">
        <v>4582</v>
      </c>
      <c r="N5" s="7">
        <f>SUM(N8:N103)</f>
        <v>0</v>
      </c>
    </row>
    <row r="6" spans="1:14" ht="36.450000000000003" thickBot="1">
      <c r="A6" s="221" t="s">
        <v>4206</v>
      </c>
      <c r="B6" s="222" t="s">
        <v>644</v>
      </c>
      <c r="C6" s="210" t="s">
        <v>640</v>
      </c>
      <c r="D6" s="138" t="s">
        <v>47</v>
      </c>
      <c r="E6" s="138" t="s">
        <v>641</v>
      </c>
      <c r="F6" s="138" t="s">
        <v>1535</v>
      </c>
      <c r="G6" s="138" t="s">
        <v>642</v>
      </c>
      <c r="H6" s="138" t="s">
        <v>643</v>
      </c>
      <c r="I6" s="138" t="s">
        <v>4505</v>
      </c>
      <c r="J6" s="278" t="s">
        <v>1598</v>
      </c>
      <c r="K6" s="56" t="s">
        <v>1597</v>
      </c>
      <c r="L6" s="56" t="s">
        <v>4580</v>
      </c>
      <c r="M6" s="56" t="s">
        <v>1597</v>
      </c>
      <c r="N6" s="57" t="s">
        <v>4581</v>
      </c>
    </row>
    <row r="7" spans="1:14" ht="11.25" customHeight="1" thickBot="1">
      <c r="A7" s="204"/>
      <c r="B7" s="126"/>
      <c r="C7" s="387" t="s">
        <v>1612</v>
      </c>
      <c r="D7" s="387"/>
      <c r="E7" s="387"/>
      <c r="F7" s="387"/>
      <c r="G7" s="387"/>
      <c r="H7" s="389"/>
      <c r="I7" s="263"/>
      <c r="J7" s="61"/>
      <c r="K7" s="62"/>
      <c r="L7" s="62"/>
      <c r="M7" s="76"/>
      <c r="N7" s="76"/>
    </row>
    <row r="8" spans="1:14" ht="11.25" customHeight="1">
      <c r="A8" s="204">
        <v>0</v>
      </c>
      <c r="B8" s="126" t="s">
        <v>2565</v>
      </c>
      <c r="C8" s="203" t="s">
        <v>4140</v>
      </c>
      <c r="D8" s="139" t="s">
        <v>4141</v>
      </c>
      <c r="E8" s="140" t="s">
        <v>889</v>
      </c>
      <c r="F8" s="140">
        <v>20</v>
      </c>
      <c r="G8" s="140">
        <v>1</v>
      </c>
      <c r="H8" s="141">
        <v>16.02</v>
      </c>
      <c r="I8" s="5">
        <f t="shared" ref="I8:I16" si="0">ROUND(H8*Курс_EUR,2)</f>
        <v>1682.1</v>
      </c>
      <c r="J8" s="61"/>
      <c r="K8" s="62">
        <f>H8*(1-Скидка_3M_RUB)</f>
        <v>16.02</v>
      </c>
      <c r="L8" s="62">
        <f t="shared" ref="L8:L16" si="1">K8*J8</f>
        <v>0</v>
      </c>
      <c r="M8" s="62">
        <f t="shared" ref="M8:M16" si="2">I8*(1-Скидка_3M_RUB)</f>
        <v>1682.1</v>
      </c>
      <c r="N8" s="62">
        <f>J8*M8</f>
        <v>0</v>
      </c>
    </row>
    <row r="9" spans="1:14" ht="11.25" customHeight="1">
      <c r="A9" s="204">
        <v>0</v>
      </c>
      <c r="B9" s="126" t="s">
        <v>2565</v>
      </c>
      <c r="C9" s="203" t="s">
        <v>4142</v>
      </c>
      <c r="D9" s="139" t="s">
        <v>4143</v>
      </c>
      <c r="E9" s="140" t="s">
        <v>889</v>
      </c>
      <c r="F9" s="140">
        <v>20</v>
      </c>
      <c r="G9" s="140">
        <v>1</v>
      </c>
      <c r="H9" s="141">
        <v>16.02</v>
      </c>
      <c r="I9" s="5">
        <f t="shared" si="0"/>
        <v>1682.1</v>
      </c>
      <c r="J9" s="61"/>
      <c r="K9" s="62">
        <f t="shared" ref="K9:K16" si="3">H9*(1-Скидка_3M_RUB)</f>
        <v>16.02</v>
      </c>
      <c r="L9" s="62">
        <f t="shared" si="1"/>
        <v>0</v>
      </c>
      <c r="M9" s="62">
        <f t="shared" si="2"/>
        <v>1682.1</v>
      </c>
      <c r="N9" s="62">
        <f t="shared" ref="N9:N72" si="4">J9*M9</f>
        <v>0</v>
      </c>
    </row>
    <row r="10" spans="1:14" ht="11.25" customHeight="1">
      <c r="A10" s="204">
        <v>0</v>
      </c>
      <c r="B10" s="126" t="s">
        <v>2565</v>
      </c>
      <c r="C10" s="203" t="s">
        <v>4144</v>
      </c>
      <c r="D10" s="139" t="s">
        <v>4145</v>
      </c>
      <c r="E10" s="140" t="s">
        <v>889</v>
      </c>
      <c r="F10" s="140">
        <v>20</v>
      </c>
      <c r="G10" s="140">
        <v>1</v>
      </c>
      <c r="H10" s="141">
        <v>14.423999999999999</v>
      </c>
      <c r="I10" s="5">
        <f t="shared" si="0"/>
        <v>1514.52</v>
      </c>
      <c r="J10" s="85"/>
      <c r="K10" s="76">
        <f t="shared" si="3"/>
        <v>14.423999999999999</v>
      </c>
      <c r="L10" s="76">
        <f t="shared" si="1"/>
        <v>0</v>
      </c>
      <c r="M10" s="62">
        <f t="shared" si="2"/>
        <v>1514.52</v>
      </c>
      <c r="N10" s="62">
        <f t="shared" si="4"/>
        <v>0</v>
      </c>
    </row>
    <row r="11" spans="1:14" ht="11.25" customHeight="1">
      <c r="A11" s="204">
        <v>0</v>
      </c>
      <c r="B11" s="126" t="s">
        <v>2565</v>
      </c>
      <c r="C11" s="203" t="s">
        <v>4146</v>
      </c>
      <c r="D11" s="139" t="s">
        <v>4147</v>
      </c>
      <c r="E11" s="140" t="s">
        <v>889</v>
      </c>
      <c r="F11" s="140">
        <v>20</v>
      </c>
      <c r="G11" s="140">
        <v>1</v>
      </c>
      <c r="H11" s="141">
        <v>14.423999999999999</v>
      </c>
      <c r="I11" s="5">
        <f t="shared" si="0"/>
        <v>1514.52</v>
      </c>
      <c r="J11" s="61"/>
      <c r="K11" s="62">
        <f t="shared" si="3"/>
        <v>14.423999999999999</v>
      </c>
      <c r="L11" s="62">
        <f t="shared" si="1"/>
        <v>0</v>
      </c>
      <c r="M11" s="62">
        <f t="shared" si="2"/>
        <v>1514.52</v>
      </c>
      <c r="N11" s="62">
        <f t="shared" si="4"/>
        <v>0</v>
      </c>
    </row>
    <row r="12" spans="1:14" ht="11.25" customHeight="1">
      <c r="A12" s="204">
        <v>0</v>
      </c>
      <c r="B12" s="126" t="s">
        <v>2565</v>
      </c>
      <c r="C12" s="203" t="s">
        <v>4148</v>
      </c>
      <c r="D12" s="139" t="s">
        <v>4149</v>
      </c>
      <c r="E12" s="140" t="s">
        <v>889</v>
      </c>
      <c r="F12" s="140">
        <v>20</v>
      </c>
      <c r="G12" s="140">
        <v>1</v>
      </c>
      <c r="H12" s="141">
        <v>16.020600000000002</v>
      </c>
      <c r="I12" s="5">
        <f t="shared" si="0"/>
        <v>1682.16</v>
      </c>
      <c r="J12" s="61"/>
      <c r="K12" s="62">
        <f t="shared" si="3"/>
        <v>16.020600000000002</v>
      </c>
      <c r="L12" s="62">
        <f t="shared" si="1"/>
        <v>0</v>
      </c>
      <c r="M12" s="62">
        <f t="shared" si="2"/>
        <v>1682.16</v>
      </c>
      <c r="N12" s="62">
        <f t="shared" si="4"/>
        <v>0</v>
      </c>
    </row>
    <row r="13" spans="1:14" ht="11.25" customHeight="1">
      <c r="A13" s="204">
        <v>0</v>
      </c>
      <c r="B13" s="126" t="s">
        <v>2565</v>
      </c>
      <c r="C13" s="203" t="s">
        <v>1613</v>
      </c>
      <c r="D13" s="139" t="s">
        <v>1614</v>
      </c>
      <c r="E13" s="140" t="s">
        <v>889</v>
      </c>
      <c r="F13" s="140">
        <v>10</v>
      </c>
      <c r="G13" s="140">
        <v>1</v>
      </c>
      <c r="H13" s="141">
        <v>39.683999999999997</v>
      </c>
      <c r="I13" s="5">
        <f t="shared" si="0"/>
        <v>4166.82</v>
      </c>
      <c r="J13" s="61"/>
      <c r="K13" s="62">
        <f t="shared" si="3"/>
        <v>39.683999999999997</v>
      </c>
      <c r="L13" s="62">
        <f t="shared" si="1"/>
        <v>0</v>
      </c>
      <c r="M13" s="62">
        <f t="shared" si="2"/>
        <v>4166.82</v>
      </c>
      <c r="N13" s="62">
        <f t="shared" si="4"/>
        <v>0</v>
      </c>
    </row>
    <row r="14" spans="1:14" ht="11.25" customHeight="1">
      <c r="A14" s="204">
        <v>0</v>
      </c>
      <c r="B14" s="126" t="s">
        <v>2565</v>
      </c>
      <c r="C14" s="203" t="s">
        <v>1615</v>
      </c>
      <c r="D14" s="139" t="s">
        <v>1616</v>
      </c>
      <c r="E14" s="140" t="s">
        <v>889</v>
      </c>
      <c r="F14" s="140">
        <v>10</v>
      </c>
      <c r="G14" s="140">
        <v>1</v>
      </c>
      <c r="H14" s="141">
        <v>39.683999999999997</v>
      </c>
      <c r="I14" s="5">
        <f t="shared" si="0"/>
        <v>4166.82</v>
      </c>
      <c r="J14" s="61"/>
      <c r="K14" s="62">
        <f t="shared" si="3"/>
        <v>39.683999999999997</v>
      </c>
      <c r="L14" s="62">
        <f t="shared" si="1"/>
        <v>0</v>
      </c>
      <c r="M14" s="62">
        <f t="shared" si="2"/>
        <v>4166.82</v>
      </c>
      <c r="N14" s="62">
        <f t="shared" si="4"/>
        <v>0</v>
      </c>
    </row>
    <row r="15" spans="1:14" ht="11.25" customHeight="1">
      <c r="A15" s="204">
        <v>0</v>
      </c>
      <c r="B15" s="126" t="s">
        <v>2565</v>
      </c>
      <c r="C15" s="203" t="s">
        <v>1617</v>
      </c>
      <c r="D15" s="139" t="s">
        <v>1618</v>
      </c>
      <c r="E15" s="140" t="s">
        <v>889</v>
      </c>
      <c r="F15" s="140">
        <v>10</v>
      </c>
      <c r="G15" s="140">
        <v>1</v>
      </c>
      <c r="H15" s="141">
        <v>39.683999999999997</v>
      </c>
      <c r="I15" s="5">
        <f t="shared" si="0"/>
        <v>4166.82</v>
      </c>
      <c r="J15" s="61"/>
      <c r="K15" s="62">
        <f t="shared" si="3"/>
        <v>39.683999999999997</v>
      </c>
      <c r="L15" s="62">
        <f t="shared" si="1"/>
        <v>0</v>
      </c>
      <c r="M15" s="62">
        <f t="shared" si="2"/>
        <v>4166.82</v>
      </c>
      <c r="N15" s="62">
        <f t="shared" si="4"/>
        <v>0</v>
      </c>
    </row>
    <row r="16" spans="1:14" ht="11.25" customHeight="1" thickBot="1">
      <c r="A16" s="204">
        <v>0</v>
      </c>
      <c r="B16" s="126" t="s">
        <v>2565</v>
      </c>
      <c r="C16" s="203" t="s">
        <v>1619</v>
      </c>
      <c r="D16" s="139" t="s">
        <v>1620</v>
      </c>
      <c r="E16" s="140" t="s">
        <v>889</v>
      </c>
      <c r="F16" s="140">
        <v>10</v>
      </c>
      <c r="G16" s="140">
        <v>1</v>
      </c>
      <c r="H16" s="141">
        <v>39.683999999999997</v>
      </c>
      <c r="I16" s="5">
        <f t="shared" si="0"/>
        <v>4166.82</v>
      </c>
      <c r="J16" s="61"/>
      <c r="K16" s="62">
        <f t="shared" si="3"/>
        <v>39.683999999999997</v>
      </c>
      <c r="L16" s="62">
        <f t="shared" si="1"/>
        <v>0</v>
      </c>
      <c r="M16" s="62">
        <f t="shared" si="2"/>
        <v>4166.82</v>
      </c>
      <c r="N16" s="62">
        <f t="shared" si="4"/>
        <v>0</v>
      </c>
    </row>
    <row r="17" spans="1:14" ht="11.25" customHeight="1" thickBot="1">
      <c r="A17" s="204"/>
      <c r="B17" s="126"/>
      <c r="C17" s="387" t="s">
        <v>1537</v>
      </c>
      <c r="D17" s="387"/>
      <c r="E17" s="387"/>
      <c r="F17" s="387"/>
      <c r="G17" s="387"/>
      <c r="H17" s="389"/>
      <c r="I17" s="263"/>
      <c r="J17" s="61"/>
      <c r="K17" s="62"/>
      <c r="L17" s="62"/>
      <c r="M17" s="62"/>
      <c r="N17" s="62"/>
    </row>
    <row r="18" spans="1:14" ht="11.25" customHeight="1" thickBot="1">
      <c r="A18" s="204"/>
      <c r="B18" s="126"/>
      <c r="C18" s="387" t="s">
        <v>1538</v>
      </c>
      <c r="D18" s="387"/>
      <c r="E18" s="387"/>
      <c r="F18" s="387"/>
      <c r="G18" s="387"/>
      <c r="H18" s="389"/>
      <c r="I18" s="263"/>
      <c r="J18" s="61"/>
      <c r="K18" s="62"/>
      <c r="L18" s="62"/>
      <c r="M18" s="62"/>
      <c r="N18" s="62"/>
    </row>
    <row r="19" spans="1:14" ht="11.25" customHeight="1">
      <c r="A19" s="204"/>
      <c r="B19" s="126"/>
      <c r="D19" s="139"/>
      <c r="E19" s="140"/>
      <c r="F19" s="140"/>
      <c r="G19" s="140"/>
      <c r="H19" s="141"/>
      <c r="I19" s="141"/>
      <c r="J19" s="61"/>
      <c r="K19" s="62"/>
      <c r="L19" s="62"/>
      <c r="M19" s="62"/>
      <c r="N19" s="62"/>
    </row>
    <row r="20" spans="1:14" ht="11.25" customHeight="1">
      <c r="A20" s="204">
        <v>0</v>
      </c>
      <c r="B20" s="126" t="s">
        <v>1536</v>
      </c>
      <c r="C20" s="203">
        <v>9101</v>
      </c>
      <c r="D20" s="139" t="s">
        <v>1621</v>
      </c>
      <c r="E20" s="140" t="s">
        <v>700</v>
      </c>
      <c r="F20" s="140">
        <v>1000</v>
      </c>
      <c r="G20" s="140">
        <v>1</v>
      </c>
      <c r="H20" s="141">
        <v>0.38400000000000001</v>
      </c>
      <c r="I20" s="5">
        <f t="shared" ref="I20:I35" si="5">ROUND(H20*Курс_EUR,2)</f>
        <v>40.32</v>
      </c>
      <c r="J20" s="61"/>
      <c r="K20" s="62">
        <f t="shared" ref="K20:K30" si="6">H20*(1-Скидка_3M_RUB)</f>
        <v>0.38400000000000001</v>
      </c>
      <c r="L20" s="62">
        <f t="shared" ref="L20:L35" si="7">K20*J20</f>
        <v>0</v>
      </c>
      <c r="M20" s="62">
        <f t="shared" ref="M20:M35" si="8">I20*(1-Скидка_3M_RUB)</f>
        <v>40.32</v>
      </c>
      <c r="N20" s="62">
        <f t="shared" si="4"/>
        <v>0</v>
      </c>
    </row>
    <row r="21" spans="1:14" ht="11.25" customHeight="1">
      <c r="A21" s="204">
        <v>0</v>
      </c>
      <c r="B21" s="126" t="s">
        <v>1536</v>
      </c>
      <c r="C21" s="203" t="s">
        <v>3274</v>
      </c>
      <c r="D21" s="139" t="s">
        <v>4207</v>
      </c>
      <c r="E21" s="140" t="s">
        <v>700</v>
      </c>
      <c r="F21" s="140">
        <v>1000</v>
      </c>
      <c r="G21" s="140">
        <v>1</v>
      </c>
      <c r="H21" s="141">
        <v>0.55200000000000005</v>
      </c>
      <c r="I21" s="5">
        <f t="shared" si="5"/>
        <v>57.96</v>
      </c>
      <c r="J21" s="61"/>
      <c r="K21" s="62">
        <f t="shared" si="6"/>
        <v>0.55200000000000005</v>
      </c>
      <c r="L21" s="62">
        <f t="shared" si="7"/>
        <v>0</v>
      </c>
      <c r="M21" s="62">
        <f t="shared" si="8"/>
        <v>57.96</v>
      </c>
      <c r="N21" s="62">
        <f t="shared" si="4"/>
        <v>0</v>
      </c>
    </row>
    <row r="22" spans="1:14" ht="11.25" customHeight="1">
      <c r="A22" s="204">
        <v>0</v>
      </c>
      <c r="B22" s="126" t="s">
        <v>1536</v>
      </c>
      <c r="C22" s="203">
        <v>8101</v>
      </c>
      <c r="D22" s="139" t="s">
        <v>1622</v>
      </c>
      <c r="E22" s="140" t="s">
        <v>700</v>
      </c>
      <c r="F22" s="140">
        <v>720</v>
      </c>
      <c r="G22" s="140">
        <v>1</v>
      </c>
      <c r="H22" s="141">
        <v>0.46800000000000003</v>
      </c>
      <c r="I22" s="5">
        <f t="shared" si="5"/>
        <v>49.14</v>
      </c>
      <c r="J22" s="61"/>
      <c r="K22" s="62">
        <f t="shared" si="6"/>
        <v>0.46800000000000003</v>
      </c>
      <c r="L22" s="62">
        <f t="shared" si="7"/>
        <v>0</v>
      </c>
      <c r="M22" s="62">
        <f t="shared" si="8"/>
        <v>49.14</v>
      </c>
      <c r="N22" s="62">
        <f t="shared" si="4"/>
        <v>0</v>
      </c>
    </row>
    <row r="23" spans="1:14" ht="11.25" customHeight="1">
      <c r="A23" s="204">
        <v>0</v>
      </c>
      <c r="B23" s="126" t="s">
        <v>1536</v>
      </c>
      <c r="C23" s="203">
        <v>8102</v>
      </c>
      <c r="D23" s="139" t="s">
        <v>1623</v>
      </c>
      <c r="E23" s="140" t="s">
        <v>700</v>
      </c>
      <c r="F23" s="140">
        <v>720</v>
      </c>
      <c r="G23" s="140">
        <v>1</v>
      </c>
      <c r="H23" s="141">
        <v>0.64800000000000002</v>
      </c>
      <c r="I23" s="5">
        <f t="shared" si="5"/>
        <v>68.040000000000006</v>
      </c>
      <c r="J23" s="61"/>
      <c r="K23" s="62">
        <f t="shared" si="6"/>
        <v>0.64800000000000002</v>
      </c>
      <c r="L23" s="62">
        <f t="shared" si="7"/>
        <v>0</v>
      </c>
      <c r="M23" s="62">
        <f t="shared" si="8"/>
        <v>68.040000000000006</v>
      </c>
      <c r="N23" s="62">
        <f t="shared" si="4"/>
        <v>0</v>
      </c>
    </row>
    <row r="24" spans="1:14" ht="11.25" customHeight="1">
      <c r="A24" s="204">
        <v>0</v>
      </c>
      <c r="B24" s="126" t="s">
        <v>1536</v>
      </c>
      <c r="C24" s="203">
        <v>8112</v>
      </c>
      <c r="D24" s="139" t="s">
        <v>1624</v>
      </c>
      <c r="E24" s="140" t="s">
        <v>700</v>
      </c>
      <c r="F24" s="140">
        <v>240</v>
      </c>
      <c r="G24" s="140">
        <v>1</v>
      </c>
      <c r="H24" s="141">
        <v>1.056</v>
      </c>
      <c r="I24" s="5">
        <f t="shared" si="5"/>
        <v>110.88</v>
      </c>
      <c r="J24" s="61"/>
      <c r="K24" s="62">
        <f t="shared" si="6"/>
        <v>1.056</v>
      </c>
      <c r="L24" s="62">
        <f t="shared" si="7"/>
        <v>0</v>
      </c>
      <c r="M24" s="62">
        <f t="shared" si="8"/>
        <v>110.88</v>
      </c>
      <c r="N24" s="62">
        <f t="shared" si="4"/>
        <v>0</v>
      </c>
    </row>
    <row r="25" spans="1:14" ht="11.25" customHeight="1">
      <c r="A25" s="204">
        <v>0</v>
      </c>
      <c r="B25" s="126" t="s">
        <v>1536</v>
      </c>
      <c r="C25" s="203">
        <v>8122</v>
      </c>
      <c r="D25" s="139" t="s">
        <v>1625</v>
      </c>
      <c r="E25" s="140" t="s">
        <v>700</v>
      </c>
      <c r="F25" s="140">
        <v>240</v>
      </c>
      <c r="G25" s="140">
        <v>1</v>
      </c>
      <c r="H25" s="141">
        <v>1.1759999999999999</v>
      </c>
      <c r="I25" s="5">
        <f t="shared" si="5"/>
        <v>123.48</v>
      </c>
      <c r="J25" s="61"/>
      <c r="K25" s="62">
        <f t="shared" si="6"/>
        <v>1.1759999999999999</v>
      </c>
      <c r="L25" s="62">
        <f t="shared" si="7"/>
        <v>0</v>
      </c>
      <c r="M25" s="62">
        <f t="shared" si="8"/>
        <v>123.48</v>
      </c>
      <c r="N25" s="62">
        <f t="shared" si="4"/>
        <v>0</v>
      </c>
    </row>
    <row r="26" spans="1:14" ht="11.25" customHeight="1">
      <c r="A26" s="204">
        <v>0</v>
      </c>
      <c r="B26" s="126" t="s">
        <v>1536</v>
      </c>
      <c r="C26" s="203">
        <v>8710</v>
      </c>
      <c r="D26" s="139" t="s">
        <v>1626</v>
      </c>
      <c r="E26" s="140" t="s">
        <v>700</v>
      </c>
      <c r="F26" s="140">
        <v>240</v>
      </c>
      <c r="G26" s="140">
        <v>1</v>
      </c>
      <c r="H26" s="141">
        <v>2.2200000000000002</v>
      </c>
      <c r="I26" s="5">
        <f t="shared" si="5"/>
        <v>233.1</v>
      </c>
      <c r="J26" s="61"/>
      <c r="K26" s="62">
        <f t="shared" si="6"/>
        <v>2.2200000000000002</v>
      </c>
      <c r="L26" s="62">
        <f t="shared" si="7"/>
        <v>0</v>
      </c>
      <c r="M26" s="62">
        <f t="shared" si="8"/>
        <v>233.1</v>
      </c>
      <c r="N26" s="62">
        <f t="shared" si="4"/>
        <v>0</v>
      </c>
    </row>
    <row r="27" spans="1:14" ht="11.25" customHeight="1">
      <c r="A27" s="204">
        <v>0</v>
      </c>
      <c r="B27" s="126" t="s">
        <v>1536</v>
      </c>
      <c r="C27" s="203">
        <v>9310</v>
      </c>
      <c r="D27" s="139" t="s">
        <v>1627</v>
      </c>
      <c r="E27" s="140" t="s">
        <v>700</v>
      </c>
      <c r="F27" s="140">
        <v>240</v>
      </c>
      <c r="G27" s="140">
        <v>1</v>
      </c>
      <c r="H27" s="141">
        <v>1.8</v>
      </c>
      <c r="I27" s="5">
        <f t="shared" si="5"/>
        <v>189</v>
      </c>
      <c r="J27" s="61"/>
      <c r="K27" s="62">
        <f t="shared" si="6"/>
        <v>1.8</v>
      </c>
      <c r="L27" s="62">
        <f t="shared" si="7"/>
        <v>0</v>
      </c>
      <c r="M27" s="62">
        <f t="shared" si="8"/>
        <v>189</v>
      </c>
      <c r="N27" s="62">
        <f t="shared" si="4"/>
        <v>0</v>
      </c>
    </row>
    <row r="28" spans="1:14" ht="11.25" customHeight="1">
      <c r="A28" s="204">
        <v>0</v>
      </c>
      <c r="B28" s="126" t="s">
        <v>1536</v>
      </c>
      <c r="C28" s="203">
        <v>9312</v>
      </c>
      <c r="D28" s="139" t="s">
        <v>1628</v>
      </c>
      <c r="E28" s="140" t="s">
        <v>700</v>
      </c>
      <c r="F28" s="140">
        <v>120</v>
      </c>
      <c r="G28" s="140">
        <v>1</v>
      </c>
      <c r="H28" s="141">
        <v>3.0960000000000001</v>
      </c>
      <c r="I28" s="5">
        <f t="shared" si="5"/>
        <v>325.08</v>
      </c>
      <c r="J28" s="61"/>
      <c r="K28" s="62">
        <f t="shared" si="6"/>
        <v>3.0960000000000001</v>
      </c>
      <c r="L28" s="62">
        <f t="shared" si="7"/>
        <v>0</v>
      </c>
      <c r="M28" s="62">
        <f t="shared" si="8"/>
        <v>325.08</v>
      </c>
      <c r="N28" s="62">
        <f t="shared" si="4"/>
        <v>0</v>
      </c>
    </row>
    <row r="29" spans="1:14" ht="11.25" customHeight="1">
      <c r="A29" s="204">
        <v>0</v>
      </c>
      <c r="B29" s="126" t="s">
        <v>1536</v>
      </c>
      <c r="C29" s="203">
        <v>9320</v>
      </c>
      <c r="D29" s="139" t="s">
        <v>1629</v>
      </c>
      <c r="E29" s="140" t="s">
        <v>700</v>
      </c>
      <c r="F29" s="140">
        <v>440</v>
      </c>
      <c r="G29" s="140">
        <v>1</v>
      </c>
      <c r="H29" s="141">
        <v>2.5920000000000001</v>
      </c>
      <c r="I29" s="5">
        <f t="shared" si="5"/>
        <v>272.16000000000003</v>
      </c>
      <c r="J29" s="61"/>
      <c r="K29" s="62">
        <f t="shared" si="6"/>
        <v>2.5920000000000001</v>
      </c>
      <c r="L29" s="62">
        <f t="shared" si="7"/>
        <v>0</v>
      </c>
      <c r="M29" s="62">
        <f t="shared" si="8"/>
        <v>272.16000000000003</v>
      </c>
      <c r="N29" s="62">
        <f t="shared" si="4"/>
        <v>0</v>
      </c>
    </row>
    <row r="30" spans="1:14" ht="11.25" customHeight="1">
      <c r="A30" s="204">
        <v>0</v>
      </c>
      <c r="B30" s="126" t="s">
        <v>1536</v>
      </c>
      <c r="C30" s="203">
        <v>9322</v>
      </c>
      <c r="D30" s="139" t="s">
        <v>1630</v>
      </c>
      <c r="E30" s="140" t="s">
        <v>700</v>
      </c>
      <c r="F30" s="140">
        <v>120</v>
      </c>
      <c r="G30" s="140">
        <v>1</v>
      </c>
      <c r="H30" s="141">
        <v>3.78</v>
      </c>
      <c r="I30" s="5">
        <f t="shared" si="5"/>
        <v>396.9</v>
      </c>
      <c r="J30" s="61"/>
      <c r="K30" s="62">
        <f t="shared" si="6"/>
        <v>3.78</v>
      </c>
      <c r="L30" s="62">
        <f t="shared" si="7"/>
        <v>0</v>
      </c>
      <c r="M30" s="62">
        <f t="shared" si="8"/>
        <v>396.9</v>
      </c>
      <c r="N30" s="62">
        <f t="shared" si="4"/>
        <v>0</v>
      </c>
    </row>
    <row r="31" spans="1:14" ht="11.25" customHeight="1">
      <c r="A31" s="204">
        <v>0</v>
      </c>
      <c r="B31" s="126" t="s">
        <v>1536</v>
      </c>
      <c r="C31" s="203">
        <v>9332</v>
      </c>
      <c r="D31" s="139" t="s">
        <v>1631</v>
      </c>
      <c r="E31" s="140" t="s">
        <v>700</v>
      </c>
      <c r="F31" s="140">
        <v>120</v>
      </c>
      <c r="G31" s="140">
        <v>1</v>
      </c>
      <c r="H31" s="141">
        <v>6.6959999999999997</v>
      </c>
      <c r="I31" s="5">
        <f t="shared" si="5"/>
        <v>703.08</v>
      </c>
      <c r="J31" s="61"/>
      <c r="K31" s="62">
        <f>H31*(1-Скидка_3M_RUB)</f>
        <v>6.6959999999999997</v>
      </c>
      <c r="L31" s="62">
        <f t="shared" si="7"/>
        <v>0</v>
      </c>
      <c r="M31" s="62">
        <f t="shared" si="8"/>
        <v>703.08</v>
      </c>
      <c r="N31" s="62">
        <f t="shared" si="4"/>
        <v>0</v>
      </c>
    </row>
    <row r="32" spans="1:14" ht="11.25" customHeight="1">
      <c r="A32" s="204">
        <v>0</v>
      </c>
      <c r="B32" s="126" t="s">
        <v>1536</v>
      </c>
      <c r="C32" s="203" t="s">
        <v>1632</v>
      </c>
      <c r="D32" s="139" t="s">
        <v>1633</v>
      </c>
      <c r="E32" s="140" t="s">
        <v>700</v>
      </c>
      <c r="F32" s="140">
        <v>80</v>
      </c>
      <c r="G32" s="140">
        <v>1</v>
      </c>
      <c r="H32" s="141">
        <v>7.1520000000000001</v>
      </c>
      <c r="I32" s="5">
        <f t="shared" si="5"/>
        <v>750.96</v>
      </c>
      <c r="J32" s="61"/>
      <c r="K32" s="62">
        <f>H32*(1-Скидка_3M_RUB)</f>
        <v>7.1520000000000001</v>
      </c>
      <c r="L32" s="62">
        <f t="shared" si="7"/>
        <v>0</v>
      </c>
      <c r="M32" s="62">
        <f t="shared" si="8"/>
        <v>750.96</v>
      </c>
      <c r="N32" s="62">
        <f t="shared" si="4"/>
        <v>0</v>
      </c>
    </row>
    <row r="33" spans="1:14" ht="11.25" customHeight="1">
      <c r="A33" s="204">
        <v>0</v>
      </c>
      <c r="B33" s="126" t="s">
        <v>1536</v>
      </c>
      <c r="C33" s="203">
        <v>9914</v>
      </c>
      <c r="D33" s="139" t="s">
        <v>1634</v>
      </c>
      <c r="E33" s="140" t="s">
        <v>700</v>
      </c>
      <c r="F33" s="140">
        <v>100</v>
      </c>
      <c r="G33" s="140">
        <v>1</v>
      </c>
      <c r="H33" s="141">
        <v>5.3040000000000003</v>
      </c>
      <c r="I33" s="5">
        <f t="shared" si="5"/>
        <v>556.91999999999996</v>
      </c>
      <c r="J33" s="61"/>
      <c r="K33" s="62">
        <f>H33*(1-Скидка_3M_RUB)</f>
        <v>5.3040000000000003</v>
      </c>
      <c r="L33" s="62">
        <f t="shared" si="7"/>
        <v>0</v>
      </c>
      <c r="M33" s="62">
        <f t="shared" si="8"/>
        <v>556.91999999999996</v>
      </c>
      <c r="N33" s="62">
        <f t="shared" si="4"/>
        <v>0</v>
      </c>
    </row>
    <row r="34" spans="1:14" ht="11.25" customHeight="1">
      <c r="A34" s="204">
        <v>0</v>
      </c>
      <c r="B34" s="126" t="s">
        <v>1536</v>
      </c>
      <c r="C34" s="203">
        <v>9926</v>
      </c>
      <c r="D34" s="139" t="s">
        <v>1635</v>
      </c>
      <c r="E34" s="140" t="s">
        <v>700</v>
      </c>
      <c r="F34" s="140">
        <v>100</v>
      </c>
      <c r="G34" s="140">
        <v>1</v>
      </c>
      <c r="H34" s="141">
        <v>6.5760000000000005</v>
      </c>
      <c r="I34" s="5">
        <f t="shared" si="5"/>
        <v>690.48</v>
      </c>
      <c r="J34" s="61"/>
      <c r="K34" s="62">
        <f>H34*(1-Скидка_3M_RUB)</f>
        <v>6.5760000000000005</v>
      </c>
      <c r="L34" s="62">
        <f t="shared" si="7"/>
        <v>0</v>
      </c>
      <c r="M34" s="62">
        <f t="shared" si="8"/>
        <v>690.48</v>
      </c>
      <c r="N34" s="62">
        <f t="shared" si="4"/>
        <v>0</v>
      </c>
    </row>
    <row r="35" spans="1:14" ht="11.25" customHeight="1" thickBot="1">
      <c r="A35" s="204">
        <v>0</v>
      </c>
      <c r="B35" s="126" t="s">
        <v>1536</v>
      </c>
      <c r="C35" s="203" t="s">
        <v>1636</v>
      </c>
      <c r="D35" s="139" t="s">
        <v>1637</v>
      </c>
      <c r="E35" s="140" t="s">
        <v>700</v>
      </c>
      <c r="F35" s="140">
        <v>1</v>
      </c>
      <c r="G35" s="140">
        <v>1</v>
      </c>
      <c r="H35" s="141">
        <v>320.64</v>
      </c>
      <c r="I35" s="5">
        <f t="shared" si="5"/>
        <v>33667.199999999997</v>
      </c>
      <c r="J35" s="61"/>
      <c r="K35" s="62">
        <f>H35*(1-Скидка_3M_RUB)</f>
        <v>320.64</v>
      </c>
      <c r="L35" s="62">
        <f t="shared" si="7"/>
        <v>0</v>
      </c>
      <c r="M35" s="62">
        <f t="shared" si="8"/>
        <v>33667.199999999997</v>
      </c>
      <c r="N35" s="62">
        <f t="shared" si="4"/>
        <v>0</v>
      </c>
    </row>
    <row r="36" spans="1:14" ht="11.25" customHeight="1" thickBot="1">
      <c r="A36" s="204"/>
      <c r="B36" s="126"/>
      <c r="C36" s="387" t="s">
        <v>1638</v>
      </c>
      <c r="D36" s="387"/>
      <c r="E36" s="387"/>
      <c r="F36" s="387"/>
      <c r="G36" s="387"/>
      <c r="H36" s="389"/>
      <c r="I36" s="263"/>
      <c r="J36" s="61"/>
      <c r="K36" s="62"/>
      <c r="L36" s="62"/>
      <c r="M36" s="62"/>
      <c r="N36" s="62"/>
    </row>
    <row r="37" spans="1:14" ht="11.25" customHeight="1">
      <c r="A37" s="204">
        <v>0</v>
      </c>
      <c r="B37" s="126" t="s">
        <v>1536</v>
      </c>
      <c r="C37" s="203">
        <v>7501</v>
      </c>
      <c r="D37" s="139" t="s">
        <v>1639</v>
      </c>
      <c r="E37" s="140" t="s">
        <v>700</v>
      </c>
      <c r="F37" s="140">
        <v>10</v>
      </c>
      <c r="G37" s="140">
        <v>1</v>
      </c>
      <c r="H37" s="141">
        <v>34.704000000000008</v>
      </c>
      <c r="I37" s="5">
        <f>ROUND(H37*Курс_EUR,2)</f>
        <v>3643.92</v>
      </c>
      <c r="J37" s="61"/>
      <c r="K37" s="62">
        <f>H37*(1-Скидка_3M_RUB)</f>
        <v>34.704000000000008</v>
      </c>
      <c r="L37" s="62">
        <f>K37*J37</f>
        <v>0</v>
      </c>
      <c r="M37" s="62">
        <f>I37*(1-Скидка_3M_RUB)</f>
        <v>3643.92</v>
      </c>
      <c r="N37" s="62">
        <f t="shared" si="4"/>
        <v>0</v>
      </c>
    </row>
    <row r="38" spans="1:14" ht="11.25" customHeight="1">
      <c r="A38" s="204">
        <v>0</v>
      </c>
      <c r="B38" s="126" t="s">
        <v>1536</v>
      </c>
      <c r="C38" s="203">
        <v>7502</v>
      </c>
      <c r="D38" s="139" t="s">
        <v>1640</v>
      </c>
      <c r="E38" s="140" t="s">
        <v>700</v>
      </c>
      <c r="F38" s="140">
        <v>10</v>
      </c>
      <c r="G38" s="140">
        <v>1</v>
      </c>
      <c r="H38" s="141">
        <v>34.704000000000008</v>
      </c>
      <c r="I38" s="5">
        <f>ROUND(H38*Курс_EUR,2)</f>
        <v>3643.92</v>
      </c>
      <c r="J38" s="61"/>
      <c r="K38" s="62">
        <f>H38*(1-Скидка_3M_RUB)</f>
        <v>34.704000000000008</v>
      </c>
      <c r="L38" s="62">
        <f>K38*J38</f>
        <v>0</v>
      </c>
      <c r="M38" s="62">
        <f>I38*(1-Скидка_3M_RUB)</f>
        <v>3643.92</v>
      </c>
      <c r="N38" s="62">
        <f t="shared" si="4"/>
        <v>0</v>
      </c>
    </row>
    <row r="39" spans="1:14" ht="11.25" customHeight="1" thickBot="1">
      <c r="A39" s="204">
        <v>0</v>
      </c>
      <c r="B39" s="126" t="s">
        <v>1536</v>
      </c>
      <c r="C39" s="203">
        <v>7503</v>
      </c>
      <c r="D39" s="139" t="s">
        <v>1641</v>
      </c>
      <c r="E39" s="140" t="s">
        <v>700</v>
      </c>
      <c r="F39" s="140">
        <v>10</v>
      </c>
      <c r="G39" s="140">
        <v>1</v>
      </c>
      <c r="H39" s="141">
        <v>34.704000000000008</v>
      </c>
      <c r="I39" s="5">
        <f>ROUND(H39*Курс_EUR,2)</f>
        <v>3643.92</v>
      </c>
      <c r="J39" s="61"/>
      <c r="K39" s="62">
        <f>H39*(1-Скидка_3M_RUB)</f>
        <v>34.704000000000008</v>
      </c>
      <c r="L39" s="62">
        <f>K39*J39</f>
        <v>0</v>
      </c>
      <c r="M39" s="62">
        <f>I39*(1-Скидка_3M_RUB)</f>
        <v>3643.92</v>
      </c>
      <c r="N39" s="62">
        <f t="shared" si="4"/>
        <v>0</v>
      </c>
    </row>
    <row r="40" spans="1:14" ht="11.25" customHeight="1" thickBot="1">
      <c r="A40" s="204"/>
      <c r="B40" s="126"/>
      <c r="C40" s="387" t="s">
        <v>1642</v>
      </c>
      <c r="D40" s="387"/>
      <c r="E40" s="387"/>
      <c r="F40" s="387"/>
      <c r="G40" s="387"/>
      <c r="H40" s="389"/>
      <c r="I40" s="263"/>
      <c r="J40" s="61"/>
      <c r="K40" s="62"/>
      <c r="L40" s="62"/>
      <c r="M40" s="62"/>
      <c r="N40" s="62"/>
    </row>
    <row r="41" spans="1:14" ht="11.25" customHeight="1">
      <c r="A41" s="204">
        <v>0</v>
      </c>
      <c r="B41" s="126" t="s">
        <v>1536</v>
      </c>
      <c r="C41" s="203">
        <v>6100</v>
      </c>
      <c r="D41" s="139" t="s">
        <v>1639</v>
      </c>
      <c r="E41" s="140" t="s">
        <v>700</v>
      </c>
      <c r="F41" s="140">
        <v>1</v>
      </c>
      <c r="G41" s="140">
        <v>8</v>
      </c>
      <c r="H41" s="141">
        <v>18.036000000000001</v>
      </c>
      <c r="I41" s="5">
        <f>ROUND(H41*Курс_EUR,2)</f>
        <v>1893.78</v>
      </c>
      <c r="J41" s="61"/>
      <c r="K41" s="62">
        <f>H41*(1-Скидка_3M_RUB)</f>
        <v>18.036000000000001</v>
      </c>
      <c r="L41" s="62">
        <f>K41*J41</f>
        <v>0</v>
      </c>
      <c r="M41" s="62">
        <f>I41*(1-Скидка_3M_RUB)</f>
        <v>1893.78</v>
      </c>
      <c r="N41" s="62">
        <f t="shared" si="4"/>
        <v>0</v>
      </c>
    </row>
    <row r="42" spans="1:14" ht="11.25" customHeight="1">
      <c r="A42" s="204">
        <v>0</v>
      </c>
      <c r="B42" s="126" t="s">
        <v>1536</v>
      </c>
      <c r="C42" s="203">
        <v>6200</v>
      </c>
      <c r="D42" s="139" t="s">
        <v>1640</v>
      </c>
      <c r="E42" s="140" t="s">
        <v>700</v>
      </c>
      <c r="F42" s="140">
        <v>1</v>
      </c>
      <c r="G42" s="140">
        <v>8</v>
      </c>
      <c r="H42" s="141">
        <v>18.036000000000001</v>
      </c>
      <c r="I42" s="5">
        <f>ROUND(H42*Курс_EUR,2)</f>
        <v>1893.78</v>
      </c>
      <c r="J42" s="61"/>
      <c r="K42" s="62">
        <f>H42*(1-Скидка_3M_RUB)</f>
        <v>18.036000000000001</v>
      </c>
      <c r="L42" s="62">
        <f>K42*J42</f>
        <v>0</v>
      </c>
      <c r="M42" s="62">
        <f>I42*(1-Скидка_3M_RUB)</f>
        <v>1893.78</v>
      </c>
      <c r="N42" s="62">
        <f t="shared" si="4"/>
        <v>0</v>
      </c>
    </row>
    <row r="43" spans="1:14" ht="11.25" customHeight="1" thickBot="1">
      <c r="A43" s="204">
        <v>0</v>
      </c>
      <c r="B43" s="126" t="s">
        <v>1536</v>
      </c>
      <c r="C43" s="203">
        <v>6300</v>
      </c>
      <c r="D43" s="139" t="s">
        <v>1641</v>
      </c>
      <c r="E43" s="140" t="s">
        <v>700</v>
      </c>
      <c r="F43" s="140">
        <v>1</v>
      </c>
      <c r="G43" s="140">
        <v>8</v>
      </c>
      <c r="H43" s="141">
        <v>18.036000000000001</v>
      </c>
      <c r="I43" s="5">
        <f>ROUND(H43*Курс_EUR,2)</f>
        <v>1893.78</v>
      </c>
      <c r="J43" s="61"/>
      <c r="K43" s="62">
        <f>H43*(1-Скидка_3M_RUB)</f>
        <v>18.036000000000001</v>
      </c>
      <c r="L43" s="62">
        <f>K43*J43</f>
        <v>0</v>
      </c>
      <c r="M43" s="62">
        <f>I43*(1-Скидка_3M_RUB)</f>
        <v>1893.78</v>
      </c>
      <c r="N43" s="62">
        <f t="shared" si="4"/>
        <v>0</v>
      </c>
    </row>
    <row r="44" spans="1:14" ht="11.25" customHeight="1" thickBot="1">
      <c r="A44" s="204"/>
      <c r="B44" s="126"/>
      <c r="C44" s="387" t="s">
        <v>1643</v>
      </c>
      <c r="D44" s="387"/>
      <c r="E44" s="387"/>
      <c r="F44" s="387"/>
      <c r="G44" s="387"/>
      <c r="H44" s="389"/>
      <c r="I44" s="263"/>
      <c r="J44" s="61"/>
      <c r="K44" s="62"/>
      <c r="L44" s="62"/>
      <c r="M44" s="62"/>
      <c r="N44" s="62"/>
    </row>
    <row r="45" spans="1:14" ht="11.25" customHeight="1">
      <c r="A45" s="204">
        <v>0</v>
      </c>
      <c r="B45" s="126" t="s">
        <v>1536</v>
      </c>
      <c r="C45" s="203">
        <v>6700</v>
      </c>
      <c r="D45" s="139" t="s">
        <v>1639</v>
      </c>
      <c r="E45" s="140" t="s">
        <v>700</v>
      </c>
      <c r="F45" s="140">
        <v>4</v>
      </c>
      <c r="G45" s="140">
        <v>1</v>
      </c>
      <c r="H45" s="141">
        <v>144.18</v>
      </c>
      <c r="I45" s="5">
        <f>ROUND(H45*Курс_EUR,2)</f>
        <v>15138.9</v>
      </c>
      <c r="J45" s="61"/>
      <c r="K45" s="62">
        <f>H45*(1-Скидка_3M_RUB)</f>
        <v>144.18</v>
      </c>
      <c r="L45" s="62">
        <f>K45*J45</f>
        <v>0</v>
      </c>
      <c r="M45" s="62">
        <f>I45*(1-Скидка_3M_RUB)</f>
        <v>15138.9</v>
      </c>
      <c r="N45" s="62">
        <f t="shared" si="4"/>
        <v>0</v>
      </c>
    </row>
    <row r="46" spans="1:14" ht="11.25" customHeight="1">
      <c r="A46" s="204">
        <v>0</v>
      </c>
      <c r="B46" s="126" t="s">
        <v>1536</v>
      </c>
      <c r="C46" s="203">
        <v>6800</v>
      </c>
      <c r="D46" s="139" t="s">
        <v>1640</v>
      </c>
      <c r="E46" s="140" t="s">
        <v>700</v>
      </c>
      <c r="F46" s="140">
        <v>4</v>
      </c>
      <c r="G46" s="140">
        <v>1</v>
      </c>
      <c r="H46" s="141">
        <v>144.18</v>
      </c>
      <c r="I46" s="5">
        <f>ROUND(H46*Курс_EUR,2)</f>
        <v>15138.9</v>
      </c>
      <c r="J46" s="61"/>
      <c r="K46" s="62">
        <f>H46*(1-Скидка_3M_RUB)</f>
        <v>144.18</v>
      </c>
      <c r="L46" s="62">
        <f>K46*J46</f>
        <v>0</v>
      </c>
      <c r="M46" s="62">
        <f>I46*(1-Скидка_3M_RUB)</f>
        <v>15138.9</v>
      </c>
      <c r="N46" s="62">
        <f t="shared" si="4"/>
        <v>0</v>
      </c>
    </row>
    <row r="47" spans="1:14" ht="11.25" customHeight="1">
      <c r="A47" s="204">
        <v>0</v>
      </c>
      <c r="B47" s="126" t="s">
        <v>1536</v>
      </c>
      <c r="C47" s="203">
        <v>6900</v>
      </c>
      <c r="D47" s="139" t="s">
        <v>1641</v>
      </c>
      <c r="E47" s="140" t="s">
        <v>700</v>
      </c>
      <c r="F47" s="140">
        <v>4</v>
      </c>
      <c r="G47" s="140">
        <v>1</v>
      </c>
      <c r="H47" s="141">
        <v>144.18</v>
      </c>
      <c r="I47" s="5">
        <f>ROUND(H47*Курс_EUR,2)</f>
        <v>15138.9</v>
      </c>
      <c r="J47" s="61"/>
      <c r="K47" s="62">
        <f>H47*(1-Скидка_3M_RUB)</f>
        <v>144.18</v>
      </c>
      <c r="L47" s="62">
        <f>K47*J47</f>
        <v>0</v>
      </c>
      <c r="M47" s="62">
        <f>I47*(1-Скидка_3M_RUB)</f>
        <v>15138.9</v>
      </c>
      <c r="N47" s="62">
        <f t="shared" si="4"/>
        <v>0</v>
      </c>
    </row>
    <row r="48" spans="1:14" ht="11.25" customHeight="1" thickBot="1">
      <c r="A48" s="204">
        <v>0</v>
      </c>
      <c r="B48" s="126" t="s">
        <v>1536</v>
      </c>
      <c r="C48" s="203">
        <v>6885</v>
      </c>
      <c r="D48" s="139" t="s">
        <v>1644</v>
      </c>
      <c r="E48" s="140" t="s">
        <v>700</v>
      </c>
      <c r="F48" s="140">
        <v>100</v>
      </c>
      <c r="G48" s="140">
        <v>1</v>
      </c>
      <c r="H48" s="141">
        <v>1.224</v>
      </c>
      <c r="I48" s="5">
        <f>ROUND(H48*Курс_EUR,2)</f>
        <v>128.52000000000001</v>
      </c>
      <c r="J48" s="61"/>
      <c r="K48" s="62">
        <f>H48*(1-Скидка_3M_RUB)</f>
        <v>1.224</v>
      </c>
      <c r="L48" s="62">
        <f>K48*J48</f>
        <v>0</v>
      </c>
      <c r="M48" s="62">
        <f>I48*(1-Скидка_3M_RUB)</f>
        <v>128.52000000000001</v>
      </c>
      <c r="N48" s="62">
        <f t="shared" si="4"/>
        <v>0</v>
      </c>
    </row>
    <row r="49" spans="1:14" ht="11.25" customHeight="1" thickBot="1">
      <c r="A49" s="204"/>
      <c r="B49" s="126"/>
      <c r="C49" s="387" t="s">
        <v>1645</v>
      </c>
      <c r="D49" s="387"/>
      <c r="E49" s="387"/>
      <c r="F49" s="387"/>
      <c r="G49" s="387"/>
      <c r="H49" s="389"/>
      <c r="I49" s="263"/>
      <c r="J49" s="61"/>
      <c r="K49" s="62"/>
      <c r="L49" s="62"/>
      <c r="M49" s="62"/>
      <c r="N49" s="62"/>
    </row>
    <row r="50" spans="1:14" ht="11.25" customHeight="1">
      <c r="A50" s="204">
        <v>0</v>
      </c>
      <c r="B50" s="126" t="s">
        <v>1536</v>
      </c>
      <c r="C50" s="203" t="s">
        <v>1646</v>
      </c>
      <c r="D50" s="139" t="s">
        <v>1647</v>
      </c>
      <c r="E50" s="140" t="s">
        <v>700</v>
      </c>
      <c r="F50" s="140">
        <v>80</v>
      </c>
      <c r="G50" s="140">
        <v>1</v>
      </c>
      <c r="H50" s="141">
        <v>6.2760000000000007</v>
      </c>
      <c r="I50" s="5">
        <f t="shared" ref="I50:I57" si="9">ROUND(H50*Курс_EUR,2)</f>
        <v>658.98</v>
      </c>
      <c r="J50" s="61"/>
      <c r="K50" s="62">
        <f t="shared" ref="K50:K57" si="10">H50*(1-Скидка_3M_RUB)</f>
        <v>6.2760000000000007</v>
      </c>
      <c r="L50" s="62">
        <f t="shared" ref="L50:L57" si="11">K50*J50</f>
        <v>0</v>
      </c>
      <c r="M50" s="62">
        <f t="shared" ref="M50:M57" si="12">I50*(1-Скидка_3M_RUB)</f>
        <v>658.98</v>
      </c>
      <c r="N50" s="62">
        <f t="shared" si="4"/>
        <v>0</v>
      </c>
    </row>
    <row r="51" spans="1:14" ht="11.25" customHeight="1">
      <c r="A51" s="204">
        <v>0</v>
      </c>
      <c r="B51" s="126" t="s">
        <v>1536</v>
      </c>
      <c r="C51" s="203" t="s">
        <v>1648</v>
      </c>
      <c r="D51" s="139" t="s">
        <v>1649</v>
      </c>
      <c r="E51" s="140" t="s">
        <v>700</v>
      </c>
      <c r="F51" s="140">
        <v>64</v>
      </c>
      <c r="G51" s="140">
        <v>1</v>
      </c>
      <c r="H51" s="141">
        <v>6.54</v>
      </c>
      <c r="I51" s="5">
        <f t="shared" si="9"/>
        <v>686.7</v>
      </c>
      <c r="J51" s="61"/>
      <c r="K51" s="62">
        <f t="shared" si="10"/>
        <v>6.54</v>
      </c>
      <c r="L51" s="62">
        <f t="shared" si="11"/>
        <v>0</v>
      </c>
      <c r="M51" s="62">
        <f t="shared" si="12"/>
        <v>686.7</v>
      </c>
      <c r="N51" s="62">
        <f t="shared" si="4"/>
        <v>0</v>
      </c>
    </row>
    <row r="52" spans="1:14" ht="11.25" customHeight="1">
      <c r="A52" s="204">
        <v>0</v>
      </c>
      <c r="B52" s="126" t="s">
        <v>1536</v>
      </c>
      <c r="C52" s="203">
        <v>6055</v>
      </c>
      <c r="D52" s="139" t="s">
        <v>1650</v>
      </c>
      <c r="E52" s="140" t="s">
        <v>700</v>
      </c>
      <c r="F52" s="140">
        <v>64</v>
      </c>
      <c r="G52" s="140">
        <v>1</v>
      </c>
      <c r="H52" s="141">
        <v>7.6440000000000001</v>
      </c>
      <c r="I52" s="5">
        <f t="shared" si="9"/>
        <v>802.62</v>
      </c>
      <c r="J52" s="61"/>
      <c r="K52" s="62">
        <f t="shared" si="10"/>
        <v>7.6440000000000001</v>
      </c>
      <c r="L52" s="62">
        <f t="shared" si="11"/>
        <v>0</v>
      </c>
      <c r="M52" s="62">
        <f t="shared" si="12"/>
        <v>802.62</v>
      </c>
      <c r="N52" s="62">
        <f t="shared" si="4"/>
        <v>0</v>
      </c>
    </row>
    <row r="53" spans="1:14" ht="11.25" customHeight="1">
      <c r="A53" s="204">
        <v>0</v>
      </c>
      <c r="B53" s="126" t="s">
        <v>1536</v>
      </c>
      <c r="C53" s="203" t="s">
        <v>1651</v>
      </c>
      <c r="D53" s="139" t="s">
        <v>1652</v>
      </c>
      <c r="E53" s="140" t="s">
        <v>700</v>
      </c>
      <c r="F53" s="140">
        <v>64</v>
      </c>
      <c r="G53" s="140">
        <v>1</v>
      </c>
      <c r="H53" s="141">
        <v>9.3000000000000007</v>
      </c>
      <c r="I53" s="5">
        <f t="shared" si="9"/>
        <v>976.5</v>
      </c>
      <c r="J53" s="61"/>
      <c r="K53" s="62">
        <f t="shared" si="10"/>
        <v>9.3000000000000007</v>
      </c>
      <c r="L53" s="62">
        <f t="shared" si="11"/>
        <v>0</v>
      </c>
      <c r="M53" s="62">
        <f t="shared" si="12"/>
        <v>976.5</v>
      </c>
      <c r="N53" s="62">
        <f t="shared" si="4"/>
        <v>0</v>
      </c>
    </row>
    <row r="54" spans="1:14" ht="11.25" customHeight="1">
      <c r="A54" s="204">
        <v>0</v>
      </c>
      <c r="B54" s="126" t="s">
        <v>1536</v>
      </c>
      <c r="C54" s="203">
        <v>6059</v>
      </c>
      <c r="D54" s="139" t="s">
        <v>1653</v>
      </c>
      <c r="E54" s="140" t="s">
        <v>700</v>
      </c>
      <c r="F54" s="140">
        <v>64</v>
      </c>
      <c r="G54" s="140">
        <v>1</v>
      </c>
      <c r="H54" s="141">
        <v>10.427999999999999</v>
      </c>
      <c r="I54" s="5">
        <f t="shared" si="9"/>
        <v>1094.94</v>
      </c>
      <c r="J54" s="61"/>
      <c r="K54" s="62">
        <f t="shared" si="10"/>
        <v>10.427999999999999</v>
      </c>
      <c r="L54" s="62">
        <f t="shared" si="11"/>
        <v>0</v>
      </c>
      <c r="M54" s="62">
        <f t="shared" si="12"/>
        <v>1094.94</v>
      </c>
      <c r="N54" s="62">
        <f t="shared" si="4"/>
        <v>0</v>
      </c>
    </row>
    <row r="55" spans="1:14" ht="11.25" customHeight="1">
      <c r="A55" s="204">
        <v>0</v>
      </c>
      <c r="B55" s="126" t="s">
        <v>1536</v>
      </c>
      <c r="C55" s="203">
        <v>6054</v>
      </c>
      <c r="D55" s="139" t="s">
        <v>1654</v>
      </c>
      <c r="E55" s="140" t="s">
        <v>700</v>
      </c>
      <c r="F55" s="140">
        <v>64</v>
      </c>
      <c r="G55" s="140">
        <v>1</v>
      </c>
      <c r="H55" s="141">
        <v>8.3280000000000012</v>
      </c>
      <c r="I55" s="5">
        <f t="shared" si="9"/>
        <v>874.44</v>
      </c>
      <c r="J55" s="61"/>
      <c r="K55" s="62">
        <f t="shared" si="10"/>
        <v>8.3280000000000012</v>
      </c>
      <c r="L55" s="62">
        <f t="shared" si="11"/>
        <v>0</v>
      </c>
      <c r="M55" s="62">
        <f t="shared" si="12"/>
        <v>874.44</v>
      </c>
      <c r="N55" s="62">
        <f t="shared" si="4"/>
        <v>0</v>
      </c>
    </row>
    <row r="56" spans="1:14" ht="11.25" customHeight="1">
      <c r="A56" s="204">
        <v>0</v>
      </c>
      <c r="B56" s="126" t="s">
        <v>1536</v>
      </c>
      <c r="C56" s="203" t="s">
        <v>1655</v>
      </c>
      <c r="D56" s="139" t="s">
        <v>1656</v>
      </c>
      <c r="E56" s="140" t="s">
        <v>700</v>
      </c>
      <c r="F56" s="140">
        <v>64</v>
      </c>
      <c r="G56" s="140">
        <v>1</v>
      </c>
      <c r="H56" s="141">
        <v>9.3000000000000007</v>
      </c>
      <c r="I56" s="5">
        <f t="shared" si="9"/>
        <v>976.5</v>
      </c>
      <c r="J56" s="61"/>
      <c r="K56" s="62">
        <f t="shared" si="10"/>
        <v>9.3000000000000007</v>
      </c>
      <c r="L56" s="62">
        <f t="shared" si="11"/>
        <v>0</v>
      </c>
      <c r="M56" s="62">
        <f t="shared" si="12"/>
        <v>976.5</v>
      </c>
      <c r="N56" s="62">
        <f t="shared" si="4"/>
        <v>0</v>
      </c>
    </row>
    <row r="57" spans="1:14" ht="11.25" customHeight="1" thickBot="1">
      <c r="A57" s="204">
        <v>0</v>
      </c>
      <c r="B57" s="126" t="s">
        <v>1536</v>
      </c>
      <c r="C57" s="203">
        <v>6098</v>
      </c>
      <c r="D57" s="139" t="s">
        <v>1657</v>
      </c>
      <c r="E57" s="140" t="s">
        <v>700</v>
      </c>
      <c r="F57" s="140">
        <v>32</v>
      </c>
      <c r="G57" s="140">
        <v>1</v>
      </c>
      <c r="H57" s="141">
        <v>23.052</v>
      </c>
      <c r="I57" s="5">
        <f t="shared" si="9"/>
        <v>2420.46</v>
      </c>
      <c r="J57" s="61"/>
      <c r="K57" s="62">
        <f t="shared" si="10"/>
        <v>23.052</v>
      </c>
      <c r="L57" s="62">
        <f t="shared" si="11"/>
        <v>0</v>
      </c>
      <c r="M57" s="62">
        <f t="shared" si="12"/>
        <v>2420.46</v>
      </c>
      <c r="N57" s="62">
        <f t="shared" si="4"/>
        <v>0</v>
      </c>
    </row>
    <row r="58" spans="1:14" ht="11.25" customHeight="1" thickBot="1">
      <c r="A58" s="204"/>
      <c r="B58" s="126"/>
      <c r="C58" s="387" t="s">
        <v>1658</v>
      </c>
      <c r="D58" s="387"/>
      <c r="E58" s="387"/>
      <c r="F58" s="387"/>
      <c r="G58" s="387"/>
      <c r="H58" s="389"/>
      <c r="I58" s="263"/>
      <c r="J58" s="61"/>
      <c r="K58" s="62"/>
      <c r="L58" s="62"/>
      <c r="M58" s="62"/>
      <c r="N58" s="62"/>
    </row>
    <row r="59" spans="1:14" ht="11.25" customHeight="1">
      <c r="A59" s="204">
        <v>0</v>
      </c>
      <c r="B59" s="126" t="s">
        <v>1536</v>
      </c>
      <c r="C59" s="203">
        <v>5911</v>
      </c>
      <c r="D59" s="139" t="s">
        <v>1659</v>
      </c>
      <c r="E59" s="140" t="s">
        <v>700</v>
      </c>
      <c r="F59" s="140">
        <v>1</v>
      </c>
      <c r="G59" s="140">
        <v>120</v>
      </c>
      <c r="H59" s="141">
        <v>1.776</v>
      </c>
      <c r="I59" s="5">
        <f>ROUND(H59*Курс_EUR,2)</f>
        <v>186.48</v>
      </c>
      <c r="J59" s="61"/>
      <c r="K59" s="62">
        <f>H59*(1-Скидка_3M_RUB)</f>
        <v>1.776</v>
      </c>
      <c r="L59" s="62">
        <f>K59*J59</f>
        <v>0</v>
      </c>
      <c r="M59" s="62">
        <f>I59*(1-Скидка_3M_RUB)</f>
        <v>186.48</v>
      </c>
      <c r="N59" s="62">
        <f t="shared" si="4"/>
        <v>0</v>
      </c>
    </row>
    <row r="60" spans="1:14" ht="11.25" customHeight="1">
      <c r="A60" s="204">
        <v>0</v>
      </c>
      <c r="B60" s="126" t="s">
        <v>1536</v>
      </c>
      <c r="C60" s="203">
        <v>5925</v>
      </c>
      <c r="D60" s="139" t="s">
        <v>1660</v>
      </c>
      <c r="E60" s="140" t="s">
        <v>700</v>
      </c>
      <c r="F60" s="140">
        <v>1</v>
      </c>
      <c r="G60" s="140">
        <v>80</v>
      </c>
      <c r="H60" s="141">
        <v>3.1079999999999997</v>
      </c>
      <c r="I60" s="5">
        <f>ROUND(H60*Курс_EUR,2)</f>
        <v>326.33999999999997</v>
      </c>
      <c r="J60" s="61"/>
      <c r="K60" s="62">
        <f>H60*(1-Скидка_3M_RUB)</f>
        <v>3.1079999999999997</v>
      </c>
      <c r="L60" s="62">
        <f>K60*J60</f>
        <v>0</v>
      </c>
      <c r="M60" s="62">
        <f>I60*(1-Скидка_3M_RUB)</f>
        <v>326.33999999999997</v>
      </c>
      <c r="N60" s="62">
        <f t="shared" si="4"/>
        <v>0</v>
      </c>
    </row>
    <row r="61" spans="1:14" ht="11.25" customHeight="1">
      <c r="A61" s="204">
        <v>0</v>
      </c>
      <c r="B61" s="126" t="s">
        <v>1536</v>
      </c>
      <c r="C61" s="203">
        <v>2135</v>
      </c>
      <c r="D61" s="139" t="s">
        <v>1661</v>
      </c>
      <c r="E61" s="140" t="s">
        <v>700</v>
      </c>
      <c r="F61" s="140">
        <v>80</v>
      </c>
      <c r="G61" s="140">
        <v>1</v>
      </c>
      <c r="H61" s="141">
        <v>5.4239999999999995</v>
      </c>
      <c r="I61" s="5">
        <f>ROUND(H61*Курс_EUR,2)</f>
        <v>569.52</v>
      </c>
      <c r="J61" s="61"/>
      <c r="K61" s="62">
        <f>H61*(1-Скидка_3M_RUB)</f>
        <v>5.4239999999999995</v>
      </c>
      <c r="L61" s="62">
        <f>K61*J61</f>
        <v>0</v>
      </c>
      <c r="M61" s="62">
        <f>I61*(1-Скидка_3M_RUB)</f>
        <v>569.52</v>
      </c>
      <c r="N61" s="62">
        <f t="shared" si="4"/>
        <v>0</v>
      </c>
    </row>
    <row r="62" spans="1:14" ht="11.25" customHeight="1" thickBot="1">
      <c r="A62" s="204">
        <v>0</v>
      </c>
      <c r="B62" s="126" t="s">
        <v>1536</v>
      </c>
      <c r="C62" s="203">
        <v>2138</v>
      </c>
      <c r="D62" s="139" t="s">
        <v>1662</v>
      </c>
      <c r="E62" s="140" t="s">
        <v>700</v>
      </c>
      <c r="F62" s="140">
        <v>80</v>
      </c>
      <c r="G62" s="140">
        <v>1</v>
      </c>
      <c r="H62" s="141">
        <v>5.9280000000000008</v>
      </c>
      <c r="I62" s="5">
        <f>ROUND(H62*Курс_EUR,2)</f>
        <v>622.44000000000005</v>
      </c>
      <c r="J62" s="61"/>
      <c r="K62" s="62">
        <f>H62*(1-Скидка_3M_RUB)</f>
        <v>5.9280000000000008</v>
      </c>
      <c r="L62" s="62">
        <f>K62*J62</f>
        <v>0</v>
      </c>
      <c r="M62" s="62">
        <f>I62*(1-Скидка_3M_RUB)</f>
        <v>622.44000000000005</v>
      </c>
      <c r="N62" s="62">
        <f t="shared" si="4"/>
        <v>0</v>
      </c>
    </row>
    <row r="63" spans="1:14" ht="11.25" customHeight="1" thickBot="1">
      <c r="A63" s="204"/>
      <c r="B63" s="126"/>
      <c r="C63" s="387" t="s">
        <v>1663</v>
      </c>
      <c r="D63" s="387"/>
      <c r="E63" s="387"/>
      <c r="F63" s="387"/>
      <c r="G63" s="387"/>
      <c r="H63" s="389"/>
      <c r="I63" s="263"/>
      <c r="J63" s="61"/>
      <c r="K63" s="62"/>
      <c r="L63" s="62"/>
      <c r="M63" s="62"/>
      <c r="N63" s="62"/>
    </row>
    <row r="64" spans="1:14" ht="11.25" customHeight="1">
      <c r="A64" s="204">
        <v>0</v>
      </c>
      <c r="B64" s="126" t="s">
        <v>1536</v>
      </c>
      <c r="C64" s="203" t="s">
        <v>1664</v>
      </c>
      <c r="D64" s="139" t="s">
        <v>1665</v>
      </c>
      <c r="E64" s="140" t="s">
        <v>700</v>
      </c>
      <c r="F64" s="140">
        <v>20</v>
      </c>
      <c r="G64" s="140">
        <v>1</v>
      </c>
      <c r="H64" s="141">
        <v>1.3727999999999998</v>
      </c>
      <c r="I64" s="5">
        <f>ROUND(H64*Курс_EUR,2)</f>
        <v>144.13999999999999</v>
      </c>
      <c r="J64" s="61"/>
      <c r="K64" s="62">
        <f>H64*(1-Скидка_3M_RUB)</f>
        <v>1.3727999999999998</v>
      </c>
      <c r="L64" s="62">
        <f>K64*J64</f>
        <v>0</v>
      </c>
      <c r="M64" s="62">
        <f>I64*(1-Скидка_3M_RUB)</f>
        <v>144.13999999999999</v>
      </c>
      <c r="N64" s="62">
        <f t="shared" si="4"/>
        <v>0</v>
      </c>
    </row>
    <row r="65" spans="1:14" ht="11.25" customHeight="1" thickBot="1">
      <c r="A65" s="204">
        <v>0</v>
      </c>
      <c r="B65" s="126" t="s">
        <v>1536</v>
      </c>
      <c r="C65" s="203">
        <v>502</v>
      </c>
      <c r="D65" s="139" t="s">
        <v>1666</v>
      </c>
      <c r="E65" s="140" t="s">
        <v>700</v>
      </c>
      <c r="F65" s="140">
        <v>64</v>
      </c>
      <c r="G65" s="140">
        <v>1</v>
      </c>
      <c r="H65" s="141">
        <v>5.76</v>
      </c>
      <c r="I65" s="5">
        <f>ROUND(H65*Курс_EUR,2)</f>
        <v>604.79999999999995</v>
      </c>
      <c r="J65" s="61"/>
      <c r="K65" s="62">
        <f>H65*(1-Скидка_3M_RUB)</f>
        <v>5.76</v>
      </c>
      <c r="L65" s="62">
        <f>K65*J65</f>
        <v>0</v>
      </c>
      <c r="M65" s="62">
        <f>I65*(1-Скидка_3M_RUB)</f>
        <v>604.79999999999995</v>
      </c>
      <c r="N65" s="62">
        <f t="shared" si="4"/>
        <v>0</v>
      </c>
    </row>
    <row r="66" spans="1:14" ht="11.25" customHeight="1" thickBot="1">
      <c r="A66" s="204"/>
      <c r="B66" s="126"/>
      <c r="C66" s="387" t="s">
        <v>1667</v>
      </c>
      <c r="D66" s="387"/>
      <c r="E66" s="387"/>
      <c r="F66" s="387"/>
      <c r="G66" s="387"/>
      <c r="H66" s="389"/>
      <c r="I66" s="263"/>
      <c r="J66" s="61"/>
      <c r="K66" s="62"/>
      <c r="L66" s="62"/>
      <c r="M66" s="62"/>
      <c r="N66" s="62"/>
    </row>
    <row r="67" spans="1:14" ht="11.25" customHeight="1" thickBot="1">
      <c r="A67" s="204"/>
      <c r="B67" s="126"/>
      <c r="C67" s="387" t="s">
        <v>1668</v>
      </c>
      <c r="D67" s="387"/>
      <c r="E67" s="387"/>
      <c r="F67" s="387"/>
      <c r="G67" s="387"/>
      <c r="H67" s="389"/>
      <c r="I67" s="263"/>
      <c r="J67" s="61"/>
      <c r="K67" s="62"/>
      <c r="L67" s="62"/>
      <c r="M67" s="62"/>
      <c r="N67" s="62"/>
    </row>
    <row r="68" spans="1:14" ht="11.25" customHeight="1">
      <c r="A68" s="204">
        <v>0</v>
      </c>
      <c r="B68" s="126" t="s">
        <v>1536</v>
      </c>
      <c r="C68" s="203">
        <v>6893</v>
      </c>
      <c r="D68" s="139" t="s">
        <v>1669</v>
      </c>
      <c r="E68" s="140" t="s">
        <v>700</v>
      </c>
      <c r="F68" s="140">
        <v>200</v>
      </c>
      <c r="G68" s="140">
        <v>1</v>
      </c>
      <c r="H68" s="141">
        <v>1.68</v>
      </c>
      <c r="I68" s="5">
        <f t="shared" ref="I68:I74" si="13">ROUND(H68*Курс_EUR,2)</f>
        <v>176.4</v>
      </c>
      <c r="J68" s="61"/>
      <c r="K68" s="62">
        <f t="shared" ref="K68:K74" si="14">H68*(1-Скидка_3M_RUB)</f>
        <v>1.68</v>
      </c>
      <c r="L68" s="62">
        <f t="shared" ref="L68:L74" si="15">K68*J68</f>
        <v>0</v>
      </c>
      <c r="M68" s="62">
        <f t="shared" ref="M68:M74" si="16">I68*(1-Скидка_3M_RUB)</f>
        <v>176.4</v>
      </c>
      <c r="N68" s="62">
        <f t="shared" si="4"/>
        <v>0</v>
      </c>
    </row>
    <row r="69" spans="1:14" ht="11.25" customHeight="1">
      <c r="A69" s="204">
        <v>0</v>
      </c>
      <c r="B69" s="126" t="s">
        <v>1536</v>
      </c>
      <c r="C69" s="203">
        <v>7583</v>
      </c>
      <c r="D69" s="139" t="s">
        <v>1670</v>
      </c>
      <c r="E69" s="140" t="s">
        <v>700</v>
      </c>
      <c r="F69" s="140">
        <v>10</v>
      </c>
      <c r="G69" s="140">
        <v>1</v>
      </c>
      <c r="H69" s="141">
        <v>5.0039999999999996</v>
      </c>
      <c r="I69" s="5">
        <f t="shared" si="13"/>
        <v>525.41999999999996</v>
      </c>
      <c r="J69" s="61"/>
      <c r="K69" s="62">
        <f t="shared" si="14"/>
        <v>5.0039999999999996</v>
      </c>
      <c r="L69" s="62">
        <f t="shared" si="15"/>
        <v>0</v>
      </c>
      <c r="M69" s="62">
        <f t="shared" si="16"/>
        <v>525.41999999999996</v>
      </c>
      <c r="N69" s="62">
        <f t="shared" si="4"/>
        <v>0</v>
      </c>
    </row>
    <row r="70" spans="1:14" ht="11.25" customHeight="1">
      <c r="A70" s="204">
        <v>0</v>
      </c>
      <c r="B70" s="126" t="s">
        <v>1536</v>
      </c>
      <c r="C70" s="203">
        <v>6895</v>
      </c>
      <c r="D70" s="139" t="s">
        <v>1671</v>
      </c>
      <c r="E70" s="140" t="s">
        <v>700</v>
      </c>
      <c r="F70" s="140">
        <v>80</v>
      </c>
      <c r="G70" s="140">
        <v>1</v>
      </c>
      <c r="H70" s="141">
        <v>1.3440000000000001</v>
      </c>
      <c r="I70" s="5">
        <f t="shared" si="13"/>
        <v>141.12</v>
      </c>
      <c r="J70" s="61"/>
      <c r="K70" s="62">
        <f t="shared" si="14"/>
        <v>1.3440000000000001</v>
      </c>
      <c r="L70" s="62">
        <f t="shared" si="15"/>
        <v>0</v>
      </c>
      <c r="M70" s="62">
        <f t="shared" si="16"/>
        <v>141.12</v>
      </c>
      <c r="N70" s="62">
        <f t="shared" si="4"/>
        <v>0</v>
      </c>
    </row>
    <row r="71" spans="1:14" ht="11.25" customHeight="1">
      <c r="A71" s="204">
        <v>0</v>
      </c>
      <c r="B71" s="126" t="s">
        <v>1536</v>
      </c>
      <c r="C71" s="203">
        <v>6897</v>
      </c>
      <c r="D71" s="139" t="s">
        <v>1672</v>
      </c>
      <c r="E71" s="140" t="s">
        <v>700</v>
      </c>
      <c r="F71" s="140">
        <v>5</v>
      </c>
      <c r="G71" s="140">
        <v>1</v>
      </c>
      <c r="H71" s="141">
        <v>17.872800000000002</v>
      </c>
      <c r="I71" s="5">
        <f t="shared" si="13"/>
        <v>1876.64</v>
      </c>
      <c r="J71" s="61"/>
      <c r="K71" s="62">
        <f t="shared" si="14"/>
        <v>17.872800000000002</v>
      </c>
      <c r="L71" s="62">
        <f t="shared" si="15"/>
        <v>0</v>
      </c>
      <c r="M71" s="62">
        <f t="shared" si="16"/>
        <v>1876.64</v>
      </c>
      <c r="N71" s="62">
        <f t="shared" si="4"/>
        <v>0</v>
      </c>
    </row>
    <row r="72" spans="1:14" ht="11.25" customHeight="1">
      <c r="A72" s="204">
        <v>0</v>
      </c>
      <c r="B72" s="126" t="s">
        <v>1536</v>
      </c>
      <c r="C72" s="203">
        <v>6898</v>
      </c>
      <c r="D72" s="139" t="s">
        <v>1673</v>
      </c>
      <c r="E72" s="140" t="s">
        <v>700</v>
      </c>
      <c r="F72" s="140">
        <v>5</v>
      </c>
      <c r="G72" s="140">
        <v>1</v>
      </c>
      <c r="H72" s="141">
        <v>54.275999999999996</v>
      </c>
      <c r="I72" s="5">
        <f t="shared" si="13"/>
        <v>5698.98</v>
      </c>
      <c r="J72" s="61"/>
      <c r="K72" s="62">
        <f t="shared" si="14"/>
        <v>54.275999999999996</v>
      </c>
      <c r="L72" s="62">
        <f t="shared" si="15"/>
        <v>0</v>
      </c>
      <c r="M72" s="62">
        <f t="shared" si="16"/>
        <v>5698.98</v>
      </c>
      <c r="N72" s="62">
        <f t="shared" si="4"/>
        <v>0</v>
      </c>
    </row>
    <row r="73" spans="1:14" ht="11.25" customHeight="1">
      <c r="A73" s="204">
        <v>0</v>
      </c>
      <c r="B73" s="126" t="s">
        <v>1536</v>
      </c>
      <c r="C73" s="203">
        <v>6281</v>
      </c>
      <c r="D73" s="139" t="s">
        <v>1674</v>
      </c>
      <c r="E73" s="140" t="s">
        <v>700</v>
      </c>
      <c r="F73" s="140">
        <v>20</v>
      </c>
      <c r="G73" s="140">
        <v>1</v>
      </c>
      <c r="H73" s="141">
        <v>6.1920000000000002</v>
      </c>
      <c r="I73" s="5">
        <f t="shared" si="13"/>
        <v>650.16</v>
      </c>
      <c r="J73" s="61"/>
      <c r="K73" s="62">
        <f t="shared" si="14"/>
        <v>6.1920000000000002</v>
      </c>
      <c r="L73" s="62">
        <f t="shared" si="15"/>
        <v>0</v>
      </c>
      <c r="M73" s="62">
        <f t="shared" si="16"/>
        <v>650.16</v>
      </c>
      <c r="N73" s="62">
        <f t="shared" ref="N73:N103" si="17">J73*M73</f>
        <v>0</v>
      </c>
    </row>
    <row r="74" spans="1:14" ht="11.25" customHeight="1" thickBot="1">
      <c r="A74" s="204">
        <v>0</v>
      </c>
      <c r="B74" s="126" t="s">
        <v>1536</v>
      </c>
      <c r="C74" s="203">
        <v>6894</v>
      </c>
      <c r="D74" s="139" t="s">
        <v>1675</v>
      </c>
      <c r="E74" s="140" t="s">
        <v>700</v>
      </c>
      <c r="F74" s="140">
        <v>5</v>
      </c>
      <c r="G74" s="140">
        <v>1</v>
      </c>
      <c r="H74" s="141">
        <v>14.747999999999999</v>
      </c>
      <c r="I74" s="5">
        <f t="shared" si="13"/>
        <v>1548.54</v>
      </c>
      <c r="J74" s="61"/>
      <c r="K74" s="62">
        <f t="shared" si="14"/>
        <v>14.747999999999999</v>
      </c>
      <c r="L74" s="62">
        <f t="shared" si="15"/>
        <v>0</v>
      </c>
      <c r="M74" s="62">
        <f t="shared" si="16"/>
        <v>1548.54</v>
      </c>
      <c r="N74" s="62">
        <f t="shared" si="17"/>
        <v>0</v>
      </c>
    </row>
    <row r="75" spans="1:14" ht="11.25" customHeight="1" thickBot="1">
      <c r="A75" s="204"/>
      <c r="B75" s="126"/>
      <c r="C75" s="387" t="s">
        <v>1676</v>
      </c>
      <c r="D75" s="387"/>
      <c r="E75" s="387"/>
      <c r="F75" s="387"/>
      <c r="G75" s="387"/>
      <c r="H75" s="389"/>
      <c r="I75" s="263"/>
      <c r="J75" s="61"/>
      <c r="K75" s="62"/>
      <c r="L75" s="62"/>
      <c r="M75" s="62"/>
      <c r="N75" s="62"/>
    </row>
    <row r="76" spans="1:14" ht="11.25" customHeight="1">
      <c r="A76" s="204">
        <v>0</v>
      </c>
      <c r="B76" s="126" t="s">
        <v>1536</v>
      </c>
      <c r="C76" s="203">
        <v>7581</v>
      </c>
      <c r="D76" s="139" t="s">
        <v>1677</v>
      </c>
      <c r="E76" s="140" t="s">
        <v>700</v>
      </c>
      <c r="F76" s="140">
        <v>20</v>
      </c>
      <c r="G76" s="140">
        <v>1</v>
      </c>
      <c r="H76" s="141">
        <v>14.231999999999999</v>
      </c>
      <c r="I76" s="5">
        <f>ROUND(H76*Курс_EUR,2)</f>
        <v>1494.36</v>
      </c>
      <c r="J76" s="61"/>
      <c r="K76" s="62">
        <f>H76*(1-Скидка_3M_RUB)</f>
        <v>14.231999999999999</v>
      </c>
      <c r="L76" s="62">
        <f>K76*J76</f>
        <v>0</v>
      </c>
      <c r="M76" s="62">
        <f>I76*(1-Скидка_3M_RUB)</f>
        <v>1494.36</v>
      </c>
      <c r="N76" s="62">
        <f t="shared" si="17"/>
        <v>0</v>
      </c>
    </row>
    <row r="77" spans="1:14" ht="11.25" customHeight="1">
      <c r="A77" s="204">
        <v>0</v>
      </c>
      <c r="B77" s="126" t="s">
        <v>1536</v>
      </c>
      <c r="C77" s="203">
        <v>7582</v>
      </c>
      <c r="D77" s="139" t="s">
        <v>1678</v>
      </c>
      <c r="E77" s="140" t="s">
        <v>700</v>
      </c>
      <c r="F77" s="140">
        <v>10</v>
      </c>
      <c r="G77" s="140">
        <v>1</v>
      </c>
      <c r="H77" s="141">
        <v>5.9760000000000009</v>
      </c>
      <c r="I77" s="5">
        <f>ROUND(H77*Курс_EUR,2)</f>
        <v>627.48</v>
      </c>
      <c r="J77" s="61"/>
      <c r="K77" s="62">
        <f>H77*(1-Скидка_3M_RUB)</f>
        <v>5.9760000000000009</v>
      </c>
      <c r="L77" s="62">
        <f>K77*J77</f>
        <v>0</v>
      </c>
      <c r="M77" s="62">
        <f>I77*(1-Скидка_3M_RUB)</f>
        <v>627.48</v>
      </c>
      <c r="N77" s="62">
        <f t="shared" si="17"/>
        <v>0</v>
      </c>
    </row>
    <row r="78" spans="1:14" ht="11.25" customHeight="1">
      <c r="A78" s="204">
        <v>0</v>
      </c>
      <c r="B78" s="126" t="s">
        <v>1536</v>
      </c>
      <c r="C78" s="203">
        <v>7583</v>
      </c>
      <c r="D78" s="139" t="s">
        <v>1679</v>
      </c>
      <c r="E78" s="140" t="s">
        <v>700</v>
      </c>
      <c r="F78" s="140">
        <v>10</v>
      </c>
      <c r="G78" s="140">
        <v>1</v>
      </c>
      <c r="H78" s="141">
        <v>5.0039999999999996</v>
      </c>
      <c r="I78" s="5">
        <f>ROUND(H78*Курс_EUR,2)</f>
        <v>525.41999999999996</v>
      </c>
      <c r="J78" s="61"/>
      <c r="K78" s="62">
        <f>H78*(1-Скидка_3M_RUB)</f>
        <v>5.0039999999999996</v>
      </c>
      <c r="L78" s="62">
        <f>K78*J78</f>
        <v>0</v>
      </c>
      <c r="M78" s="62">
        <f>I78*(1-Скидка_3M_RUB)</f>
        <v>525.41999999999996</v>
      </c>
      <c r="N78" s="62">
        <f t="shared" si="17"/>
        <v>0</v>
      </c>
    </row>
    <row r="79" spans="1:14" ht="11.25" customHeight="1" thickBot="1">
      <c r="A79" s="204">
        <v>0</v>
      </c>
      <c r="B79" s="126" t="s">
        <v>1536</v>
      </c>
      <c r="C79" s="203">
        <v>603</v>
      </c>
      <c r="D79" s="139" t="s">
        <v>1680</v>
      </c>
      <c r="E79" s="140" t="s">
        <v>700</v>
      </c>
      <c r="F79" s="140">
        <v>16</v>
      </c>
      <c r="G79" s="140">
        <v>1</v>
      </c>
      <c r="H79" s="141">
        <v>3.8880000000000003</v>
      </c>
      <c r="I79" s="5">
        <f>ROUND(H79*Курс_EUR,2)</f>
        <v>408.24</v>
      </c>
      <c r="J79" s="61"/>
      <c r="K79" s="62">
        <f>H79*(1-Скидка_3M_RUB)</f>
        <v>3.8880000000000003</v>
      </c>
      <c r="L79" s="62">
        <f>K79*J79</f>
        <v>0</v>
      </c>
      <c r="M79" s="62">
        <f>I79*(1-Скидка_3M_RUB)</f>
        <v>408.24</v>
      </c>
      <c r="N79" s="62">
        <f t="shared" si="17"/>
        <v>0</v>
      </c>
    </row>
    <row r="80" spans="1:14" ht="11.25" customHeight="1" thickBot="1">
      <c r="A80" s="204"/>
      <c r="B80" s="126"/>
      <c r="C80" s="387" t="s">
        <v>1681</v>
      </c>
      <c r="D80" s="387"/>
      <c r="E80" s="387"/>
      <c r="F80" s="387"/>
      <c r="G80" s="387"/>
      <c r="H80" s="389"/>
      <c r="I80" s="263"/>
      <c r="J80" s="61"/>
      <c r="K80" s="62"/>
      <c r="L80" s="62"/>
      <c r="M80" s="62"/>
      <c r="N80" s="62"/>
    </row>
    <row r="81" spans="1:14" ht="11.25" customHeight="1" thickBot="1">
      <c r="A81" s="204"/>
      <c r="B81" s="126"/>
      <c r="C81" s="387" t="s">
        <v>1682</v>
      </c>
      <c r="D81" s="387"/>
      <c r="E81" s="387"/>
      <c r="F81" s="387"/>
      <c r="G81" s="387"/>
      <c r="H81" s="389"/>
      <c r="I81" s="263"/>
      <c r="J81" s="61"/>
      <c r="K81" s="62"/>
      <c r="L81" s="62"/>
      <c r="M81" s="62"/>
      <c r="N81" s="62"/>
    </row>
    <row r="82" spans="1:14" ht="11.25" customHeight="1">
      <c r="A82" s="204">
        <v>0</v>
      </c>
      <c r="B82" s="126" t="s">
        <v>1536</v>
      </c>
      <c r="C82" s="203">
        <v>1100</v>
      </c>
      <c r="D82" s="139" t="s">
        <v>1683</v>
      </c>
      <c r="E82" s="140" t="s">
        <v>1539</v>
      </c>
      <c r="F82" s="140">
        <v>1</v>
      </c>
      <c r="G82" s="140">
        <v>1000</v>
      </c>
      <c r="H82" s="141">
        <v>0.18</v>
      </c>
      <c r="I82" s="5">
        <f t="shared" ref="I82:I88" si="18">ROUND(H82*Курс_EUR,2)</f>
        <v>18.899999999999999</v>
      </c>
      <c r="J82" s="61"/>
      <c r="K82" s="62">
        <f t="shared" ref="K82:K88" si="19">H82*(1-Скидка_3M_RUB)</f>
        <v>0.18</v>
      </c>
      <c r="L82" s="62">
        <f t="shared" ref="L82:L88" si="20">K82*J82</f>
        <v>0</v>
      </c>
      <c r="M82" s="62">
        <f t="shared" ref="M82:M88" si="21">I82*(1-Скидка_3M_RUB)</f>
        <v>18.899999999999999</v>
      </c>
      <c r="N82" s="62">
        <f t="shared" si="17"/>
        <v>0</v>
      </c>
    </row>
    <row r="83" spans="1:14" ht="11.25" customHeight="1">
      <c r="A83" s="204">
        <v>0</v>
      </c>
      <c r="B83" s="126" t="s">
        <v>1536</v>
      </c>
      <c r="C83" s="203">
        <v>1110</v>
      </c>
      <c r="D83" s="139" t="s">
        <v>1684</v>
      </c>
      <c r="E83" s="140" t="s">
        <v>1539</v>
      </c>
      <c r="F83" s="140">
        <v>1</v>
      </c>
      <c r="G83" s="140">
        <v>500</v>
      </c>
      <c r="H83" s="141">
        <v>0.46800000000000003</v>
      </c>
      <c r="I83" s="5">
        <f t="shared" si="18"/>
        <v>49.14</v>
      </c>
      <c r="J83" s="61"/>
      <c r="K83" s="62">
        <f t="shared" si="19"/>
        <v>0.46800000000000003</v>
      </c>
      <c r="L83" s="62">
        <f t="shared" si="20"/>
        <v>0</v>
      </c>
      <c r="M83" s="62">
        <f t="shared" si="21"/>
        <v>49.14</v>
      </c>
      <c r="N83" s="62">
        <f t="shared" si="17"/>
        <v>0</v>
      </c>
    </row>
    <row r="84" spans="1:14" ht="11.25" customHeight="1">
      <c r="A84" s="204">
        <v>0</v>
      </c>
      <c r="B84" s="126" t="s">
        <v>1536</v>
      </c>
      <c r="C84" s="203">
        <v>1261</v>
      </c>
      <c r="D84" s="139" t="s">
        <v>1685</v>
      </c>
      <c r="E84" s="140" t="s">
        <v>1539</v>
      </c>
      <c r="F84" s="140">
        <v>1</v>
      </c>
      <c r="G84" s="140">
        <v>250</v>
      </c>
      <c r="H84" s="141">
        <v>2.2919999999999998</v>
      </c>
      <c r="I84" s="5">
        <f t="shared" si="18"/>
        <v>240.66</v>
      </c>
      <c r="J84" s="61"/>
      <c r="K84" s="62">
        <f t="shared" si="19"/>
        <v>2.2919999999999998</v>
      </c>
      <c r="L84" s="62">
        <f t="shared" si="20"/>
        <v>0</v>
      </c>
      <c r="M84" s="62">
        <f t="shared" si="21"/>
        <v>240.66</v>
      </c>
      <c r="N84" s="62">
        <f t="shared" si="17"/>
        <v>0</v>
      </c>
    </row>
    <row r="85" spans="1:14" ht="11.25" customHeight="1">
      <c r="A85" s="204">
        <v>0</v>
      </c>
      <c r="B85" s="126" t="s">
        <v>1536</v>
      </c>
      <c r="C85" s="203">
        <v>1271</v>
      </c>
      <c r="D85" s="139" t="s">
        <v>1686</v>
      </c>
      <c r="E85" s="140" t="s">
        <v>1539</v>
      </c>
      <c r="F85" s="140">
        <v>1</v>
      </c>
      <c r="G85" s="140">
        <v>250</v>
      </c>
      <c r="H85" s="141">
        <v>1.4159999999999999</v>
      </c>
      <c r="I85" s="5">
        <f t="shared" si="18"/>
        <v>148.68</v>
      </c>
      <c r="J85" s="61"/>
      <c r="K85" s="62">
        <f t="shared" si="19"/>
        <v>1.4159999999999999</v>
      </c>
      <c r="L85" s="62">
        <f t="shared" si="20"/>
        <v>0</v>
      </c>
      <c r="M85" s="62">
        <f t="shared" si="21"/>
        <v>148.68</v>
      </c>
      <c r="N85" s="62">
        <f t="shared" si="17"/>
        <v>0</v>
      </c>
    </row>
    <row r="86" spans="1:14" ht="11.25" customHeight="1">
      <c r="A86" s="204">
        <v>0</v>
      </c>
      <c r="B86" s="126" t="s">
        <v>1536</v>
      </c>
      <c r="C86" s="203" t="s">
        <v>1687</v>
      </c>
      <c r="D86" s="139" t="s">
        <v>1688</v>
      </c>
      <c r="E86" s="140" t="s">
        <v>1539</v>
      </c>
      <c r="F86" s="140">
        <v>1</v>
      </c>
      <c r="G86" s="140">
        <v>500</v>
      </c>
      <c r="H86" s="141">
        <v>2.6640000000000001</v>
      </c>
      <c r="I86" s="5">
        <f t="shared" si="18"/>
        <v>279.72000000000003</v>
      </c>
      <c r="J86" s="61"/>
      <c r="K86" s="62">
        <f t="shared" si="19"/>
        <v>2.6640000000000001</v>
      </c>
      <c r="L86" s="62">
        <f t="shared" si="20"/>
        <v>0</v>
      </c>
      <c r="M86" s="62">
        <f t="shared" si="21"/>
        <v>279.72000000000003</v>
      </c>
      <c r="N86" s="62">
        <f t="shared" si="17"/>
        <v>0</v>
      </c>
    </row>
    <row r="87" spans="1:14" ht="11.25" customHeight="1">
      <c r="A87" s="204">
        <v>0</v>
      </c>
      <c r="B87" s="126" t="s">
        <v>1536</v>
      </c>
      <c r="C87" s="203">
        <v>1310</v>
      </c>
      <c r="D87" s="139" t="s">
        <v>1689</v>
      </c>
      <c r="E87" s="140" t="s">
        <v>1539</v>
      </c>
      <c r="F87" s="140">
        <v>1</v>
      </c>
      <c r="G87" s="140">
        <v>50</v>
      </c>
      <c r="H87" s="141">
        <v>8.7959999999999994</v>
      </c>
      <c r="I87" s="5">
        <f t="shared" si="18"/>
        <v>923.58</v>
      </c>
      <c r="J87" s="61"/>
      <c r="K87" s="62">
        <f t="shared" si="19"/>
        <v>8.7959999999999994</v>
      </c>
      <c r="L87" s="62">
        <f t="shared" si="20"/>
        <v>0</v>
      </c>
      <c r="M87" s="62">
        <f t="shared" si="21"/>
        <v>923.58</v>
      </c>
      <c r="N87" s="62">
        <f t="shared" si="17"/>
        <v>0</v>
      </c>
    </row>
    <row r="88" spans="1:14" ht="11.25" customHeight="1" thickBot="1">
      <c r="A88" s="204">
        <v>0</v>
      </c>
      <c r="B88" s="126" t="s">
        <v>1536</v>
      </c>
      <c r="C88" s="203">
        <v>1311</v>
      </c>
      <c r="D88" s="139" t="s">
        <v>1690</v>
      </c>
      <c r="E88" s="140" t="s">
        <v>1539</v>
      </c>
      <c r="F88" s="140">
        <v>1</v>
      </c>
      <c r="G88" s="140">
        <v>100</v>
      </c>
      <c r="H88" s="141">
        <v>2.1720000000000002</v>
      </c>
      <c r="I88" s="5">
        <f t="shared" si="18"/>
        <v>228.06</v>
      </c>
      <c r="J88" s="61"/>
      <c r="K88" s="62">
        <f t="shared" si="19"/>
        <v>2.1720000000000002</v>
      </c>
      <c r="L88" s="62">
        <f t="shared" si="20"/>
        <v>0</v>
      </c>
      <c r="M88" s="62">
        <f t="shared" si="21"/>
        <v>228.06</v>
      </c>
      <c r="N88" s="62">
        <f t="shared" si="17"/>
        <v>0</v>
      </c>
    </row>
    <row r="89" spans="1:14" ht="11.25" customHeight="1" thickBot="1">
      <c r="A89" s="204"/>
      <c r="B89" s="126"/>
      <c r="C89" s="387" t="s">
        <v>1691</v>
      </c>
      <c r="D89" s="387"/>
      <c r="E89" s="387"/>
      <c r="F89" s="387"/>
      <c r="G89" s="387"/>
      <c r="H89" s="389"/>
      <c r="I89" s="263"/>
      <c r="J89" s="61"/>
      <c r="K89" s="62"/>
      <c r="L89" s="62"/>
      <c r="M89" s="62"/>
      <c r="N89" s="62"/>
    </row>
    <row r="90" spans="1:14" ht="11.25" customHeight="1">
      <c r="A90" s="204">
        <v>0</v>
      </c>
      <c r="B90" s="126" t="s">
        <v>1536</v>
      </c>
      <c r="C90" s="203" t="s">
        <v>1692</v>
      </c>
      <c r="D90" s="139" t="s">
        <v>1693</v>
      </c>
      <c r="E90" s="140" t="s">
        <v>1539</v>
      </c>
      <c r="F90" s="140">
        <v>1</v>
      </c>
      <c r="G90" s="140">
        <v>2000</v>
      </c>
      <c r="H90" s="141">
        <v>0.14399999999999999</v>
      </c>
      <c r="I90" s="5">
        <f>ROUND(H90*Курс_EUR,2)</f>
        <v>15.12</v>
      </c>
      <c r="J90" s="61"/>
      <c r="K90" s="62">
        <f>H90*(1-Скидка_3M_RUB)</f>
        <v>0.14399999999999999</v>
      </c>
      <c r="L90" s="62">
        <f>K90*J90</f>
        <v>0</v>
      </c>
      <c r="M90" s="62">
        <f>I90*(1-Скидка_3M_RUB)</f>
        <v>15.12</v>
      </c>
      <c r="N90" s="62">
        <f t="shared" si="17"/>
        <v>0</v>
      </c>
    </row>
    <row r="91" spans="1:14" ht="11.25" customHeight="1" thickBot="1">
      <c r="A91" s="204">
        <v>0</v>
      </c>
      <c r="B91" s="126" t="s">
        <v>1536</v>
      </c>
      <c r="C91" s="203" t="s">
        <v>1694</v>
      </c>
      <c r="D91" s="139" t="s">
        <v>1695</v>
      </c>
      <c r="E91" s="140" t="s">
        <v>1539</v>
      </c>
      <c r="F91" s="140">
        <v>1</v>
      </c>
      <c r="G91" s="140">
        <v>500</v>
      </c>
      <c r="H91" s="141">
        <v>0.18</v>
      </c>
      <c r="I91" s="5">
        <f>ROUND(H91*Курс_EUR,2)</f>
        <v>18.899999999999999</v>
      </c>
      <c r="J91" s="61"/>
      <c r="K91" s="62">
        <f>H91*(1-Скидка_3M_RUB)</f>
        <v>0.18</v>
      </c>
      <c r="L91" s="62">
        <f>K91*J91</f>
        <v>0</v>
      </c>
      <c r="M91" s="62">
        <f>I91*(1-Скидка_3M_RUB)</f>
        <v>18.899999999999999</v>
      </c>
      <c r="N91" s="62">
        <f t="shared" si="17"/>
        <v>0</v>
      </c>
    </row>
    <row r="92" spans="1:14" ht="11.25" customHeight="1" thickBot="1">
      <c r="A92" s="204"/>
      <c r="B92" s="126"/>
      <c r="C92" s="387" t="s">
        <v>1696</v>
      </c>
      <c r="D92" s="387"/>
      <c r="E92" s="387"/>
      <c r="F92" s="387"/>
      <c r="G92" s="387"/>
      <c r="H92" s="389"/>
      <c r="I92" s="263"/>
      <c r="J92" s="61"/>
      <c r="K92" s="62"/>
      <c r="L92" s="62"/>
      <c r="M92" s="62"/>
      <c r="N92" s="62"/>
    </row>
    <row r="93" spans="1:14" ht="11.25" customHeight="1">
      <c r="A93" s="204">
        <v>0</v>
      </c>
      <c r="B93" s="126" t="s">
        <v>1536</v>
      </c>
      <c r="C93" s="203" t="s">
        <v>1697</v>
      </c>
      <c r="D93" s="139" t="s">
        <v>1698</v>
      </c>
      <c r="E93" s="140" t="s">
        <v>1539</v>
      </c>
      <c r="F93" s="140">
        <v>1</v>
      </c>
      <c r="G93" s="140">
        <v>20</v>
      </c>
      <c r="H93" s="141">
        <v>3.8400000000000003</v>
      </c>
      <c r="I93" s="5">
        <f t="shared" ref="I93:I99" si="22">ROUND(H93*Курс_EUR,2)</f>
        <v>403.2</v>
      </c>
      <c r="J93" s="61"/>
      <c r="K93" s="62">
        <f t="shared" ref="K93:K99" si="23">H93*(1-Скидка_3M_RUB)</f>
        <v>3.8400000000000003</v>
      </c>
      <c r="L93" s="62">
        <f t="shared" ref="L93:L99" si="24">K93*J93</f>
        <v>0</v>
      </c>
      <c r="M93" s="62">
        <f t="shared" ref="M93:M99" si="25">I93*(1-Скидка_3M_RUB)</f>
        <v>403.2</v>
      </c>
      <c r="N93" s="62">
        <f t="shared" si="17"/>
        <v>0</v>
      </c>
    </row>
    <row r="94" spans="1:14" ht="11.25" customHeight="1">
      <c r="A94" s="204">
        <v>0</v>
      </c>
      <c r="B94" s="126" t="s">
        <v>1536</v>
      </c>
      <c r="C94" s="203" t="s">
        <v>1699</v>
      </c>
      <c r="D94" s="139" t="s">
        <v>1700</v>
      </c>
      <c r="E94" s="140" t="s">
        <v>1539</v>
      </c>
      <c r="F94" s="140">
        <v>1</v>
      </c>
      <c r="G94" s="140">
        <v>10</v>
      </c>
      <c r="H94" s="141">
        <v>25.536000000000001</v>
      </c>
      <c r="I94" s="5">
        <f t="shared" si="22"/>
        <v>2681.28</v>
      </c>
      <c r="J94" s="61"/>
      <c r="K94" s="62">
        <f t="shared" si="23"/>
        <v>25.536000000000001</v>
      </c>
      <c r="L94" s="62">
        <f t="shared" si="24"/>
        <v>0</v>
      </c>
      <c r="M94" s="62">
        <f t="shared" si="25"/>
        <v>2681.28</v>
      </c>
      <c r="N94" s="62">
        <f t="shared" si="17"/>
        <v>0</v>
      </c>
    </row>
    <row r="95" spans="1:14" ht="11.25" customHeight="1">
      <c r="A95" s="204">
        <v>0</v>
      </c>
      <c r="B95" s="126" t="s">
        <v>1536</v>
      </c>
      <c r="C95" s="203">
        <v>2821</v>
      </c>
      <c r="D95" s="139" t="s">
        <v>1701</v>
      </c>
      <c r="E95" s="140" t="s">
        <v>1539</v>
      </c>
      <c r="F95" s="140">
        <v>1</v>
      </c>
      <c r="G95" s="140">
        <v>20</v>
      </c>
      <c r="H95" s="141">
        <v>11.652000000000001</v>
      </c>
      <c r="I95" s="5">
        <f t="shared" si="22"/>
        <v>1223.46</v>
      </c>
      <c r="J95" s="61"/>
      <c r="K95" s="62">
        <f t="shared" si="23"/>
        <v>11.652000000000001</v>
      </c>
      <c r="L95" s="62">
        <f t="shared" si="24"/>
        <v>0</v>
      </c>
      <c r="M95" s="62">
        <f t="shared" si="25"/>
        <v>1223.46</v>
      </c>
      <c r="N95" s="62">
        <f t="shared" si="17"/>
        <v>0</v>
      </c>
    </row>
    <row r="96" spans="1:14" ht="11.25" customHeight="1">
      <c r="A96" s="204">
        <v>0</v>
      </c>
      <c r="B96" s="126" t="s">
        <v>1536</v>
      </c>
      <c r="C96" s="203">
        <v>2822</v>
      </c>
      <c r="D96" s="139" t="s">
        <v>1702</v>
      </c>
      <c r="E96" s="140" t="s">
        <v>1539</v>
      </c>
      <c r="F96" s="140">
        <v>1</v>
      </c>
      <c r="G96" s="140">
        <v>20</v>
      </c>
      <c r="H96" s="141">
        <v>11.652000000000001</v>
      </c>
      <c r="I96" s="5">
        <f t="shared" si="22"/>
        <v>1223.46</v>
      </c>
      <c r="J96" s="61"/>
      <c r="K96" s="62">
        <f t="shared" si="23"/>
        <v>11.652000000000001</v>
      </c>
      <c r="L96" s="62">
        <f t="shared" si="24"/>
        <v>0</v>
      </c>
      <c r="M96" s="62">
        <f t="shared" si="25"/>
        <v>1223.46</v>
      </c>
      <c r="N96" s="62">
        <f t="shared" si="17"/>
        <v>0</v>
      </c>
    </row>
    <row r="97" spans="1:14" ht="11.25" customHeight="1">
      <c r="A97" s="204">
        <v>0</v>
      </c>
      <c r="B97" s="126" t="s">
        <v>1536</v>
      </c>
      <c r="C97" s="203">
        <v>2890</v>
      </c>
      <c r="D97" s="139" t="s">
        <v>1703</v>
      </c>
      <c r="E97" s="140" t="s">
        <v>1539</v>
      </c>
      <c r="F97" s="140">
        <v>1</v>
      </c>
      <c r="G97" s="140">
        <v>10</v>
      </c>
      <c r="H97" s="141">
        <v>16.044</v>
      </c>
      <c r="I97" s="5">
        <f t="shared" si="22"/>
        <v>1684.62</v>
      </c>
      <c r="J97" s="61"/>
      <c r="K97" s="62">
        <f t="shared" si="23"/>
        <v>16.044</v>
      </c>
      <c r="L97" s="62">
        <f t="shared" si="24"/>
        <v>0</v>
      </c>
      <c r="M97" s="62">
        <f t="shared" si="25"/>
        <v>1684.62</v>
      </c>
      <c r="N97" s="62">
        <f t="shared" si="17"/>
        <v>0</v>
      </c>
    </row>
    <row r="98" spans="1:14" ht="11.25" customHeight="1">
      <c r="A98" s="204">
        <v>0</v>
      </c>
      <c r="B98" s="126" t="s">
        <v>1536</v>
      </c>
      <c r="C98" s="203" t="s">
        <v>1704</v>
      </c>
      <c r="D98" s="139" t="s">
        <v>1705</v>
      </c>
      <c r="E98" s="140" t="s">
        <v>1539</v>
      </c>
      <c r="F98" s="140">
        <v>1</v>
      </c>
      <c r="G98" s="140">
        <v>10</v>
      </c>
      <c r="H98" s="141">
        <v>17.399999999999999</v>
      </c>
      <c r="I98" s="5">
        <f t="shared" si="22"/>
        <v>1827</v>
      </c>
      <c r="J98" s="61"/>
      <c r="K98" s="62">
        <f t="shared" si="23"/>
        <v>17.399999999999999</v>
      </c>
      <c r="L98" s="62">
        <f t="shared" si="24"/>
        <v>0</v>
      </c>
      <c r="M98" s="62">
        <f t="shared" si="25"/>
        <v>1827</v>
      </c>
      <c r="N98" s="62">
        <f t="shared" si="17"/>
        <v>0</v>
      </c>
    </row>
    <row r="99" spans="1:14" ht="11.25" customHeight="1" thickBot="1">
      <c r="A99" s="204">
        <v>0</v>
      </c>
      <c r="B99" s="126" t="s">
        <v>1536</v>
      </c>
      <c r="C99" s="203" t="s">
        <v>1706</v>
      </c>
      <c r="D99" s="139" t="s">
        <v>1707</v>
      </c>
      <c r="E99" s="140" t="s">
        <v>1539</v>
      </c>
      <c r="F99" s="140">
        <v>1</v>
      </c>
      <c r="G99" s="140">
        <v>10</v>
      </c>
      <c r="H99" s="141">
        <v>17.399999999999999</v>
      </c>
      <c r="I99" s="5">
        <f t="shared" si="22"/>
        <v>1827</v>
      </c>
      <c r="J99" s="61"/>
      <c r="K99" s="62">
        <f t="shared" si="23"/>
        <v>17.399999999999999</v>
      </c>
      <c r="L99" s="62">
        <f t="shared" si="24"/>
        <v>0</v>
      </c>
      <c r="M99" s="62">
        <f t="shared" si="25"/>
        <v>1827</v>
      </c>
      <c r="N99" s="62">
        <f t="shared" si="17"/>
        <v>0</v>
      </c>
    </row>
    <row r="100" spans="1:14" ht="11.25" customHeight="1" thickBot="1">
      <c r="A100" s="204"/>
      <c r="B100" s="126"/>
      <c r="C100" s="387" t="s">
        <v>1708</v>
      </c>
      <c r="D100" s="387"/>
      <c r="E100" s="387"/>
      <c r="F100" s="387"/>
      <c r="G100" s="387"/>
      <c r="H100" s="389"/>
      <c r="I100" s="263"/>
      <c r="J100" s="61"/>
      <c r="K100" s="62"/>
      <c r="L100" s="62"/>
      <c r="M100" s="62"/>
      <c r="N100" s="62"/>
    </row>
    <row r="101" spans="1:14" ht="11.25" customHeight="1">
      <c r="A101" s="204">
        <v>0</v>
      </c>
      <c r="B101" s="126" t="s">
        <v>1536</v>
      </c>
      <c r="C101" s="203" t="s">
        <v>1709</v>
      </c>
      <c r="D101" s="139" t="s">
        <v>1710</v>
      </c>
      <c r="E101" s="140" t="s">
        <v>700</v>
      </c>
      <c r="F101" s="140">
        <v>1</v>
      </c>
      <c r="G101" s="140">
        <v>10</v>
      </c>
      <c r="H101" s="141">
        <v>2.9400000000000004</v>
      </c>
      <c r="I101" s="5">
        <f>ROUND(H101*Курс_EUR,2)</f>
        <v>308.7</v>
      </c>
      <c r="J101" s="61"/>
      <c r="K101" s="62">
        <f>H101*(1-Скидка_3M_RUB)</f>
        <v>2.9400000000000004</v>
      </c>
      <c r="L101" s="62">
        <f>K101*J101</f>
        <v>0</v>
      </c>
      <c r="M101" s="62">
        <f>I101*(1-Скидка_3M_RUB)</f>
        <v>308.7</v>
      </c>
      <c r="N101" s="62">
        <f t="shared" si="17"/>
        <v>0</v>
      </c>
    </row>
    <row r="102" spans="1:14" ht="11.25" customHeight="1">
      <c r="A102" s="204">
        <v>0</v>
      </c>
      <c r="B102" s="126" t="s">
        <v>1536</v>
      </c>
      <c r="C102" s="203" t="s">
        <v>4317</v>
      </c>
      <c r="D102" s="139" t="s">
        <v>4318</v>
      </c>
      <c r="E102" s="140" t="s">
        <v>700</v>
      </c>
      <c r="F102" s="140">
        <v>1</v>
      </c>
      <c r="G102" s="140">
        <v>50</v>
      </c>
      <c r="H102" s="141">
        <v>1.3919999999999999</v>
      </c>
      <c r="I102" s="5">
        <f>ROUND(H102*Курс_EUR,2)</f>
        <v>146.16</v>
      </c>
      <c r="J102" s="61"/>
      <c r="K102" s="62">
        <f>H102*(1-Скидка_3M_RUB)</f>
        <v>1.3919999999999999</v>
      </c>
      <c r="L102" s="62">
        <f>K102*J102</f>
        <v>0</v>
      </c>
      <c r="M102" s="62">
        <f>I102*(1-Скидка_3M_RUB)</f>
        <v>146.16</v>
      </c>
      <c r="N102" s="62">
        <f t="shared" si="17"/>
        <v>0</v>
      </c>
    </row>
    <row r="103" spans="1:14" ht="11.25" customHeight="1">
      <c r="A103" s="204">
        <v>0</v>
      </c>
      <c r="B103" s="126" t="s">
        <v>1536</v>
      </c>
      <c r="C103" s="203" t="s">
        <v>1711</v>
      </c>
      <c r="D103" s="139" t="s">
        <v>1712</v>
      </c>
      <c r="E103" s="140" t="s">
        <v>700</v>
      </c>
      <c r="F103" s="140">
        <v>500</v>
      </c>
      <c r="G103" s="140">
        <v>1</v>
      </c>
      <c r="H103" s="141">
        <v>0.188136</v>
      </c>
      <c r="I103" s="5">
        <f>ROUND(H103*Курс_EUR,2)</f>
        <v>19.75</v>
      </c>
      <c r="J103" s="61"/>
      <c r="K103" s="62">
        <f>H103*(1-Скидка_3M_RUB)</f>
        <v>0.188136</v>
      </c>
      <c r="L103" s="62">
        <f>K103*J103</f>
        <v>0</v>
      </c>
      <c r="M103" s="62">
        <f>I103*(1-Скидка_3M_RUB)</f>
        <v>19.75</v>
      </c>
      <c r="N103" s="62">
        <f t="shared" si="17"/>
        <v>0</v>
      </c>
    </row>
    <row r="105" spans="1:14">
      <c r="C105" s="12" t="s">
        <v>45</v>
      </c>
    </row>
    <row r="106" spans="1:14">
      <c r="C106" s="12"/>
    </row>
  </sheetData>
  <autoFilter ref="A6:N103" xr:uid="{00000000-0001-0000-0700-000000000000}"/>
  <mergeCells count="19">
    <mergeCell ref="C36:H36"/>
    <mergeCell ref="C40:H40"/>
    <mergeCell ref="C92:H92"/>
    <mergeCell ref="C75:H75"/>
    <mergeCell ref="C80:H80"/>
    <mergeCell ref="C81:H81"/>
    <mergeCell ref="C89:H89"/>
    <mergeCell ref="C44:H44"/>
    <mergeCell ref="C49:H49"/>
    <mergeCell ref="C2:H2"/>
    <mergeCell ref="C3:H3"/>
    <mergeCell ref="C18:H18"/>
    <mergeCell ref="C7:H7"/>
    <mergeCell ref="C17:H17"/>
    <mergeCell ref="C58:H58"/>
    <mergeCell ref="C63:H63"/>
    <mergeCell ref="C67:H67"/>
    <mergeCell ref="C100:H100"/>
    <mergeCell ref="C66:H66"/>
  </mergeCells>
  <conditionalFormatting sqref="A7:A103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F5" location="Содержание!A1" display="Содержание" xr:uid="{F15F5341-083A-44E1-9EC1-22DA622AAF1D}"/>
  </hyperlinks>
  <pageMargins left="0.11811023622047245" right="0.11811023622047245" top="0.35433070866141736" bottom="0.15748031496062992" header="0.31496062992125984" footer="0.31496062992125984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6"/>
  <sheetViews>
    <sheetView workbookViewId="0">
      <pane xSplit="3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B1" sqref="B1"/>
    </sheetView>
  </sheetViews>
  <sheetFormatPr defaultColWidth="9.15234375" defaultRowHeight="12" outlineLevelCol="1"/>
  <cols>
    <col min="1" max="1" width="7.15234375" style="29" hidden="1" customWidth="1" outlineLevel="1"/>
    <col min="2" max="2" width="10" style="29" customWidth="1" collapsed="1"/>
    <col min="3" max="3" width="67.15234375" style="29" customWidth="1"/>
    <col min="4" max="4" width="8.15234375" style="29" customWidth="1"/>
    <col min="5" max="6" width="9.3046875" style="29" customWidth="1"/>
    <col min="7" max="10" width="8.53515625" style="29" customWidth="1" outlineLevel="1"/>
    <col min="11" max="11" width="9.53515625" style="29" customWidth="1" outlineLevel="1"/>
    <col min="12" max="16384" width="9.15234375" style="29"/>
  </cols>
  <sheetData>
    <row r="1" spans="1:11">
      <c r="B1" s="1"/>
      <c r="C1" s="1"/>
      <c r="D1" s="1"/>
      <c r="E1" s="1"/>
      <c r="F1" s="1"/>
      <c r="G1" s="1"/>
    </row>
    <row r="2" spans="1:11" ht="15.9">
      <c r="B2" s="329" t="s">
        <v>0</v>
      </c>
      <c r="C2" s="329"/>
      <c r="D2" s="329"/>
      <c r="E2" s="329"/>
      <c r="F2" s="248"/>
      <c r="G2" s="248"/>
    </row>
    <row r="3" spans="1:11" ht="15.9">
      <c r="B3" s="329" t="s">
        <v>1553</v>
      </c>
      <c r="C3" s="329"/>
      <c r="D3" s="329"/>
      <c r="E3" s="329"/>
      <c r="F3" s="248"/>
      <c r="G3" s="248"/>
    </row>
    <row r="4" spans="1:11">
      <c r="B4" s="1"/>
      <c r="C4" s="1"/>
      <c r="D4" s="1"/>
      <c r="E4" s="2"/>
      <c r="F4" s="2"/>
      <c r="G4" s="2"/>
      <c r="H4" s="1"/>
    </row>
    <row r="5" spans="1:11">
      <c r="B5" s="1" t="s">
        <v>3164</v>
      </c>
      <c r="C5" s="1"/>
      <c r="D5" s="1"/>
      <c r="E5" s="2"/>
      <c r="F5" s="2"/>
      <c r="G5" s="2"/>
      <c r="H5" s="44" t="s">
        <v>1595</v>
      </c>
      <c r="I5" s="45">
        <v>0</v>
      </c>
      <c r="J5" s="279"/>
      <c r="K5" s="279"/>
    </row>
    <row r="6" spans="1:11" ht="15" thickBot="1">
      <c r="B6" s="29" t="s">
        <v>1</v>
      </c>
      <c r="D6" s="40" t="s">
        <v>1716</v>
      </c>
      <c r="E6" s="1"/>
      <c r="F6" s="1"/>
      <c r="G6" s="1"/>
      <c r="H6" s="44" t="s">
        <v>1596</v>
      </c>
      <c r="I6" s="7">
        <f>SUM(I9:I24)</f>
        <v>0</v>
      </c>
      <c r="J6" s="44" t="s">
        <v>4582</v>
      </c>
      <c r="K6" s="7">
        <f>SUM(K9:K24)</f>
        <v>0</v>
      </c>
    </row>
    <row r="7" spans="1:11" ht="24.45" thickBot="1">
      <c r="A7" s="15" t="s">
        <v>2743</v>
      </c>
      <c r="B7" s="15" t="s">
        <v>2</v>
      </c>
      <c r="C7" s="28" t="s">
        <v>3</v>
      </c>
      <c r="D7" s="28" t="s">
        <v>1540</v>
      </c>
      <c r="E7" s="28" t="s">
        <v>643</v>
      </c>
      <c r="F7" s="16" t="s">
        <v>4505</v>
      </c>
      <c r="G7" s="278" t="s">
        <v>1598</v>
      </c>
      <c r="H7" s="56" t="s">
        <v>1597</v>
      </c>
      <c r="I7" s="56" t="s">
        <v>4580</v>
      </c>
      <c r="J7" s="56" t="s">
        <v>1597</v>
      </c>
      <c r="K7" s="57" t="s">
        <v>4581</v>
      </c>
    </row>
    <row r="8" spans="1:11">
      <c r="A8" s="36"/>
      <c r="B8" s="53"/>
      <c r="C8" s="53"/>
      <c r="D8" s="53"/>
      <c r="E8" s="53"/>
      <c r="F8" s="53"/>
      <c r="G8" s="68"/>
      <c r="H8" s="68"/>
      <c r="I8" s="68"/>
      <c r="J8" s="76"/>
      <c r="K8" s="76"/>
    </row>
    <row r="9" spans="1:11">
      <c r="A9" s="196">
        <v>0</v>
      </c>
      <c r="B9" s="30" t="s">
        <v>1554</v>
      </c>
      <c r="C9" s="30" t="s">
        <v>1555</v>
      </c>
      <c r="D9" s="30">
        <v>1</v>
      </c>
      <c r="E9" s="7">
        <v>31.71</v>
      </c>
      <c r="F9" s="5">
        <f t="shared" ref="F9:F15" si="0">ROUND(E9*Курс_EUR,2)</f>
        <v>3329.55</v>
      </c>
      <c r="G9" s="61"/>
      <c r="H9" s="67">
        <f t="shared" ref="H9:H15" si="1">E9*(1-Скидка_JTAPE)</f>
        <v>31.71</v>
      </c>
      <c r="I9" s="62">
        <f t="shared" ref="I9:I15" si="2">H9*G9</f>
        <v>0</v>
      </c>
      <c r="J9" s="62">
        <f t="shared" ref="J9:J15" si="3">F9*(1-Скидка_JTAPE)</f>
        <v>3329.55</v>
      </c>
      <c r="K9" s="62">
        <f>G9*J9</f>
        <v>0</v>
      </c>
    </row>
    <row r="10" spans="1:11">
      <c r="A10" s="196">
        <v>0</v>
      </c>
      <c r="B10" s="30" t="s">
        <v>1556</v>
      </c>
      <c r="C10" s="30" t="s">
        <v>1557</v>
      </c>
      <c r="D10" s="30">
        <v>10</v>
      </c>
      <c r="E10" s="7">
        <v>11.46</v>
      </c>
      <c r="F10" s="5">
        <f t="shared" si="0"/>
        <v>1203.3</v>
      </c>
      <c r="G10" s="61"/>
      <c r="H10" s="67">
        <f t="shared" si="1"/>
        <v>11.46</v>
      </c>
      <c r="I10" s="62">
        <f t="shared" si="2"/>
        <v>0</v>
      </c>
      <c r="J10" s="62">
        <f t="shared" si="3"/>
        <v>1203.3</v>
      </c>
      <c r="K10" s="62">
        <f t="shared" ref="K10:K24" si="4">G10*J10</f>
        <v>0</v>
      </c>
    </row>
    <row r="11" spans="1:11">
      <c r="A11" s="196">
        <v>0</v>
      </c>
      <c r="B11" s="36" t="s">
        <v>2893</v>
      </c>
      <c r="C11" s="36" t="s">
        <v>1558</v>
      </c>
      <c r="D11" s="36">
        <v>1</v>
      </c>
      <c r="E11" s="5">
        <v>22.74</v>
      </c>
      <c r="F11" s="5">
        <f t="shared" si="0"/>
        <v>2387.6999999999998</v>
      </c>
      <c r="G11" s="61"/>
      <c r="H11" s="67">
        <f t="shared" si="1"/>
        <v>22.74</v>
      </c>
      <c r="I11" s="62">
        <f t="shared" si="2"/>
        <v>0</v>
      </c>
      <c r="J11" s="62">
        <f t="shared" si="3"/>
        <v>2387.6999999999998</v>
      </c>
      <c r="K11" s="62">
        <f t="shared" si="4"/>
        <v>0</v>
      </c>
    </row>
    <row r="12" spans="1:11">
      <c r="A12" s="196">
        <v>0</v>
      </c>
      <c r="B12" s="36" t="s">
        <v>1559</v>
      </c>
      <c r="C12" s="36" t="s">
        <v>1560</v>
      </c>
      <c r="D12" s="36">
        <v>1</v>
      </c>
      <c r="E12" s="5">
        <v>27.75</v>
      </c>
      <c r="F12" s="5">
        <f t="shared" si="0"/>
        <v>2913.75</v>
      </c>
      <c r="G12" s="61"/>
      <c r="H12" s="67">
        <f t="shared" si="1"/>
        <v>27.75</v>
      </c>
      <c r="I12" s="62">
        <f t="shared" si="2"/>
        <v>0</v>
      </c>
      <c r="J12" s="62">
        <f t="shared" si="3"/>
        <v>2913.75</v>
      </c>
      <c r="K12" s="62">
        <f t="shared" si="4"/>
        <v>0</v>
      </c>
    </row>
    <row r="13" spans="1:11">
      <c r="A13" s="196">
        <v>0</v>
      </c>
      <c r="B13" s="36" t="s">
        <v>1561</v>
      </c>
      <c r="C13" s="36" t="s">
        <v>1562</v>
      </c>
      <c r="D13" s="36">
        <v>1</v>
      </c>
      <c r="E13" s="5">
        <v>27.75</v>
      </c>
      <c r="F13" s="5">
        <f t="shared" si="0"/>
        <v>2913.75</v>
      </c>
      <c r="G13" s="61"/>
      <c r="H13" s="67">
        <f t="shared" si="1"/>
        <v>27.75</v>
      </c>
      <c r="I13" s="62">
        <f t="shared" si="2"/>
        <v>0</v>
      </c>
      <c r="J13" s="62">
        <f t="shared" si="3"/>
        <v>2913.75</v>
      </c>
      <c r="K13" s="62">
        <f t="shared" si="4"/>
        <v>0</v>
      </c>
    </row>
    <row r="14" spans="1:11">
      <c r="A14" s="196">
        <v>0</v>
      </c>
      <c r="B14" s="36" t="s">
        <v>1563</v>
      </c>
      <c r="C14" s="36" t="s">
        <v>1564</v>
      </c>
      <c r="D14" s="36">
        <v>1</v>
      </c>
      <c r="E14" s="5">
        <v>34.86</v>
      </c>
      <c r="F14" s="5">
        <f t="shared" si="0"/>
        <v>3660.3</v>
      </c>
      <c r="G14" s="61"/>
      <c r="H14" s="67">
        <f t="shared" si="1"/>
        <v>34.86</v>
      </c>
      <c r="I14" s="62">
        <f t="shared" si="2"/>
        <v>0</v>
      </c>
      <c r="J14" s="62">
        <f t="shared" si="3"/>
        <v>3660.3</v>
      </c>
      <c r="K14" s="62">
        <f t="shared" si="4"/>
        <v>0</v>
      </c>
    </row>
    <row r="15" spans="1:11">
      <c r="A15" s="196">
        <v>0</v>
      </c>
      <c r="B15" s="36" t="s">
        <v>1565</v>
      </c>
      <c r="C15" s="36" t="s">
        <v>1566</v>
      </c>
      <c r="D15" s="36">
        <v>10</v>
      </c>
      <c r="E15" s="5">
        <v>16.68</v>
      </c>
      <c r="F15" s="5">
        <f t="shared" si="0"/>
        <v>1751.4</v>
      </c>
      <c r="G15" s="61"/>
      <c r="H15" s="67">
        <f t="shared" si="1"/>
        <v>16.68</v>
      </c>
      <c r="I15" s="62">
        <f t="shared" si="2"/>
        <v>0</v>
      </c>
      <c r="J15" s="62">
        <f t="shared" si="3"/>
        <v>1751.4</v>
      </c>
      <c r="K15" s="62">
        <f t="shared" si="4"/>
        <v>0</v>
      </c>
    </row>
    <row r="16" spans="1:11">
      <c r="A16" s="196"/>
      <c r="B16" s="36"/>
      <c r="C16" s="36"/>
      <c r="D16" s="36"/>
      <c r="E16" s="5"/>
      <c r="F16" s="5"/>
      <c r="G16" s="61"/>
      <c r="H16" s="67"/>
      <c r="I16" s="62"/>
      <c r="J16" s="62"/>
      <c r="K16" s="62"/>
    </row>
    <row r="17" spans="1:11">
      <c r="A17" s="196">
        <v>0</v>
      </c>
      <c r="B17" s="36" t="s">
        <v>1567</v>
      </c>
      <c r="C17" s="36" t="s">
        <v>1568</v>
      </c>
      <c r="D17" s="36">
        <v>10</v>
      </c>
      <c r="E17" s="5">
        <v>4.3499999999999996</v>
      </c>
      <c r="F17" s="5">
        <f t="shared" ref="F17:F24" si="5">ROUND(E17*Курс_EUR,2)</f>
        <v>456.75</v>
      </c>
      <c r="G17" s="61"/>
      <c r="H17" s="67">
        <f t="shared" ref="H17:H24" si="6">E17*(1-Скидка_JTAPE)</f>
        <v>4.3499999999999996</v>
      </c>
      <c r="I17" s="62">
        <f t="shared" ref="I17:I24" si="7">H17*G17</f>
        <v>0</v>
      </c>
      <c r="J17" s="62">
        <f t="shared" ref="J17:J24" si="8">F17*(1-Скидка_JTAPE)</f>
        <v>456.75</v>
      </c>
      <c r="K17" s="62">
        <f t="shared" si="4"/>
        <v>0</v>
      </c>
    </row>
    <row r="18" spans="1:11">
      <c r="A18" s="196">
        <v>0</v>
      </c>
      <c r="B18" s="36" t="s">
        <v>1569</v>
      </c>
      <c r="C18" s="36" t="s">
        <v>1570</v>
      </c>
      <c r="D18" s="36">
        <v>10</v>
      </c>
      <c r="E18" s="5">
        <v>5.37</v>
      </c>
      <c r="F18" s="5">
        <f t="shared" si="5"/>
        <v>563.85</v>
      </c>
      <c r="G18" s="61"/>
      <c r="H18" s="67">
        <f t="shared" si="6"/>
        <v>5.37</v>
      </c>
      <c r="I18" s="62">
        <f t="shared" si="7"/>
        <v>0</v>
      </c>
      <c r="J18" s="62">
        <f t="shared" si="8"/>
        <v>563.85</v>
      </c>
      <c r="K18" s="62">
        <f t="shared" si="4"/>
        <v>0</v>
      </c>
    </row>
    <row r="19" spans="1:11">
      <c r="A19" s="196">
        <v>0</v>
      </c>
      <c r="B19" s="36" t="s">
        <v>1571</v>
      </c>
      <c r="C19" s="36" t="s">
        <v>1572</v>
      </c>
      <c r="D19" s="36">
        <v>10</v>
      </c>
      <c r="E19" s="5">
        <v>7.2</v>
      </c>
      <c r="F19" s="5">
        <f t="shared" si="5"/>
        <v>756</v>
      </c>
      <c r="G19" s="61"/>
      <c r="H19" s="67">
        <f t="shared" si="6"/>
        <v>7.2</v>
      </c>
      <c r="I19" s="62">
        <f t="shared" si="7"/>
        <v>0</v>
      </c>
      <c r="J19" s="62">
        <f t="shared" si="8"/>
        <v>756</v>
      </c>
      <c r="K19" s="62">
        <f t="shared" si="4"/>
        <v>0</v>
      </c>
    </row>
    <row r="20" spans="1:11">
      <c r="A20" s="196">
        <v>0</v>
      </c>
      <c r="B20" s="36" t="s">
        <v>1573</v>
      </c>
      <c r="C20" s="36" t="s">
        <v>1574</v>
      </c>
      <c r="D20" s="36">
        <v>10</v>
      </c>
      <c r="E20" s="5">
        <v>9.48</v>
      </c>
      <c r="F20" s="5">
        <f t="shared" si="5"/>
        <v>995.4</v>
      </c>
      <c r="G20" s="61"/>
      <c r="H20" s="67">
        <f t="shared" si="6"/>
        <v>9.48</v>
      </c>
      <c r="I20" s="62">
        <f t="shared" si="7"/>
        <v>0</v>
      </c>
      <c r="J20" s="62">
        <f t="shared" si="8"/>
        <v>995.4</v>
      </c>
      <c r="K20" s="62">
        <f t="shared" si="4"/>
        <v>0</v>
      </c>
    </row>
    <row r="21" spans="1:11">
      <c r="A21" s="196">
        <v>0</v>
      </c>
      <c r="B21" s="36" t="s">
        <v>1575</v>
      </c>
      <c r="C21" s="36" t="s">
        <v>1576</v>
      </c>
      <c r="D21" s="36">
        <v>10</v>
      </c>
      <c r="E21" s="5">
        <v>14.94</v>
      </c>
      <c r="F21" s="5">
        <f t="shared" si="5"/>
        <v>1568.7</v>
      </c>
      <c r="G21" s="61"/>
      <c r="H21" s="67">
        <f t="shared" si="6"/>
        <v>14.94</v>
      </c>
      <c r="I21" s="62">
        <f t="shared" si="7"/>
        <v>0</v>
      </c>
      <c r="J21" s="62">
        <f t="shared" si="8"/>
        <v>1568.7</v>
      </c>
      <c r="K21" s="62">
        <f t="shared" si="4"/>
        <v>0</v>
      </c>
    </row>
    <row r="22" spans="1:11">
      <c r="A22" s="196">
        <v>0</v>
      </c>
      <c r="B22" s="36" t="s">
        <v>1577</v>
      </c>
      <c r="C22" s="36" t="s">
        <v>1578</v>
      </c>
      <c r="D22" s="36">
        <v>10</v>
      </c>
      <c r="E22" s="5">
        <v>19.260000000000002</v>
      </c>
      <c r="F22" s="5">
        <f t="shared" si="5"/>
        <v>2022.3</v>
      </c>
      <c r="G22" s="61"/>
      <c r="H22" s="67">
        <f t="shared" si="6"/>
        <v>19.260000000000002</v>
      </c>
      <c r="I22" s="62">
        <f t="shared" si="7"/>
        <v>0</v>
      </c>
      <c r="J22" s="62">
        <f t="shared" si="8"/>
        <v>2022.3</v>
      </c>
      <c r="K22" s="62">
        <f t="shared" si="4"/>
        <v>0</v>
      </c>
    </row>
    <row r="23" spans="1:11">
      <c r="A23" s="196">
        <v>0</v>
      </c>
      <c r="B23" s="36" t="s">
        <v>1579</v>
      </c>
      <c r="C23" s="36" t="s">
        <v>1580</v>
      </c>
      <c r="D23" s="36">
        <v>10</v>
      </c>
      <c r="E23" s="5">
        <v>25.65</v>
      </c>
      <c r="F23" s="5">
        <f t="shared" si="5"/>
        <v>2693.25</v>
      </c>
      <c r="G23" s="61"/>
      <c r="H23" s="67">
        <f t="shared" si="6"/>
        <v>25.65</v>
      </c>
      <c r="I23" s="62">
        <f t="shared" si="7"/>
        <v>0</v>
      </c>
      <c r="J23" s="62">
        <f t="shared" si="8"/>
        <v>2693.25</v>
      </c>
      <c r="K23" s="62">
        <f t="shared" si="4"/>
        <v>0</v>
      </c>
    </row>
    <row r="24" spans="1:11">
      <c r="A24" s="196">
        <v>0</v>
      </c>
      <c r="B24" s="36" t="s">
        <v>1581</v>
      </c>
      <c r="C24" s="36" t="s">
        <v>1582</v>
      </c>
      <c r="D24" s="36">
        <v>10</v>
      </c>
      <c r="E24" s="5">
        <v>40.049999999999997</v>
      </c>
      <c r="F24" s="5">
        <f t="shared" si="5"/>
        <v>4205.25</v>
      </c>
      <c r="G24" s="61"/>
      <c r="H24" s="67">
        <f t="shared" si="6"/>
        <v>40.049999999999997</v>
      </c>
      <c r="I24" s="62">
        <f t="shared" si="7"/>
        <v>0</v>
      </c>
      <c r="J24" s="62">
        <f t="shared" si="8"/>
        <v>4205.25</v>
      </c>
      <c r="K24" s="62">
        <f t="shared" si="4"/>
        <v>0</v>
      </c>
    </row>
    <row r="26" spans="1:11">
      <c r="B26" s="37" t="s">
        <v>45</v>
      </c>
    </row>
  </sheetData>
  <autoFilter ref="A7:K24" xr:uid="{00000000-0001-0000-0B00-000000000000}"/>
  <mergeCells count="2">
    <mergeCell ref="B2:E2"/>
    <mergeCell ref="B3:E3"/>
  </mergeCells>
  <hyperlinks>
    <hyperlink ref="D6" location="Содержание!A1" display="Содержание" xr:uid="{00000000-0004-0000-0B00-000000000000}"/>
  </hyperlinks>
  <pageMargins left="0.31496062992125984" right="0.11811023622047245" top="0.55118110236220474" bottom="0.35433070866141736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39"/>
  <sheetViews>
    <sheetView workbookViewId="0">
      <pane xSplit="3" ySplit="6" topLeftCell="D7" activePane="bottomRight" state="frozen"/>
      <selection activeCell="B1" sqref="B1"/>
      <selection pane="topRight" activeCell="D1" sqref="D1"/>
      <selection pane="bottomLeft" activeCell="B7" sqref="B7"/>
      <selection pane="bottomRight" activeCell="C33" sqref="C33"/>
    </sheetView>
  </sheetViews>
  <sheetFormatPr defaultColWidth="9.15234375" defaultRowHeight="12" outlineLevelCol="1"/>
  <cols>
    <col min="1" max="1" width="7.53515625" style="1" hidden="1" customWidth="1" outlineLevel="1"/>
    <col min="2" max="2" width="12.15234375" style="1" customWidth="1" collapsed="1"/>
    <col min="3" max="3" width="62" style="1" customWidth="1"/>
    <col min="4" max="5" width="8.3046875" style="1" customWidth="1"/>
    <col min="6" max="7" width="9.15234375" style="1" customWidth="1"/>
    <col min="8" max="12" width="9.15234375" style="1" customWidth="1" outlineLevel="1"/>
    <col min="13" max="13" width="1.84375" style="1" customWidth="1"/>
    <col min="14" max="16384" width="9.15234375" style="1"/>
  </cols>
  <sheetData>
    <row r="2" spans="1:14" ht="15.9">
      <c r="B2" s="329" t="s">
        <v>0</v>
      </c>
      <c r="C2" s="329"/>
      <c r="D2" s="329"/>
      <c r="E2" s="329"/>
      <c r="F2" s="329"/>
      <c r="G2" s="248"/>
      <c r="H2" s="248"/>
    </row>
    <row r="3" spans="1:14" ht="15.9">
      <c r="B3" s="329" t="s">
        <v>1605</v>
      </c>
      <c r="C3" s="329"/>
      <c r="D3" s="329"/>
      <c r="E3" s="329"/>
      <c r="F3" s="329"/>
      <c r="G3" s="248"/>
      <c r="H3" s="248"/>
    </row>
    <row r="4" spans="1:14">
      <c r="B4" s="1" t="s">
        <v>3164</v>
      </c>
      <c r="F4" s="31"/>
      <c r="G4" s="31"/>
      <c r="H4" s="31"/>
      <c r="I4" s="44" t="s">
        <v>1595</v>
      </c>
      <c r="J4" s="45">
        <v>0</v>
      </c>
      <c r="K4" s="279"/>
      <c r="L4" s="279"/>
    </row>
    <row r="5" spans="1:14" ht="15" thickBot="1">
      <c r="B5" s="1" t="s">
        <v>1</v>
      </c>
      <c r="D5" s="40" t="s">
        <v>1716</v>
      </c>
      <c r="I5" s="44" t="s">
        <v>1596</v>
      </c>
      <c r="J5" s="7">
        <f>SUM(J8:J37)</f>
        <v>0</v>
      </c>
      <c r="K5" s="44" t="s">
        <v>4582</v>
      </c>
      <c r="L5" s="7">
        <f>SUM(L8:L37)</f>
        <v>0</v>
      </c>
    </row>
    <row r="6" spans="1:14" ht="24.45" thickBot="1">
      <c r="A6" s="15" t="s">
        <v>2743</v>
      </c>
      <c r="B6" s="117" t="s">
        <v>46</v>
      </c>
      <c r="C6" s="28" t="s">
        <v>47</v>
      </c>
      <c r="D6" s="201" t="s">
        <v>4</v>
      </c>
      <c r="E6" s="201" t="s">
        <v>5</v>
      </c>
      <c r="F6" s="28" t="s">
        <v>643</v>
      </c>
      <c r="G6" s="16" t="s">
        <v>4505</v>
      </c>
      <c r="H6" s="278" t="s">
        <v>1598</v>
      </c>
      <c r="I6" s="56" t="s">
        <v>1597</v>
      </c>
      <c r="J6" s="56" t="s">
        <v>4580</v>
      </c>
      <c r="K6" s="56" t="s">
        <v>1597</v>
      </c>
      <c r="L6" s="57" t="s">
        <v>4581</v>
      </c>
    </row>
    <row r="7" spans="1:14" ht="12.45" thickBot="1">
      <c r="A7" s="20"/>
      <c r="B7" s="396" t="s">
        <v>4154</v>
      </c>
      <c r="C7" s="397"/>
      <c r="D7" s="397"/>
      <c r="E7" s="397"/>
      <c r="F7" s="398"/>
      <c r="G7" s="265"/>
      <c r="H7" s="61"/>
      <c r="I7" s="67"/>
      <c r="J7" s="62"/>
      <c r="K7" s="76"/>
      <c r="L7" s="76"/>
    </row>
    <row r="8" spans="1:14" ht="24">
      <c r="A8" s="285">
        <v>0</v>
      </c>
      <c r="B8" s="131" t="s">
        <v>4155</v>
      </c>
      <c r="C8" s="9" t="s">
        <v>4438</v>
      </c>
      <c r="D8" s="4" t="s">
        <v>2087</v>
      </c>
      <c r="E8" s="4" t="s">
        <v>7</v>
      </c>
      <c r="F8" s="81">
        <v>27</v>
      </c>
      <c r="G8" s="92">
        <f>ROUND(F8*Курс_EUR,2)</f>
        <v>2835</v>
      </c>
      <c r="H8" s="89"/>
      <c r="I8" s="88">
        <f t="shared" ref="I8:I12" si="0">F8*(1-Скидка_ABREX)</f>
        <v>27</v>
      </c>
      <c r="J8" s="90">
        <f>I8*H8</f>
        <v>0</v>
      </c>
      <c r="K8" s="90">
        <f>G8*(1-Скидка_ABREX)</f>
        <v>2835</v>
      </c>
      <c r="L8" s="90">
        <f>H8*K8</f>
        <v>0</v>
      </c>
    </row>
    <row r="9" spans="1:14" ht="24">
      <c r="A9" s="285">
        <v>0</v>
      </c>
      <c r="B9" s="131" t="s">
        <v>4156</v>
      </c>
      <c r="C9" s="9" t="s">
        <v>4439</v>
      </c>
      <c r="D9" s="4" t="s">
        <v>2087</v>
      </c>
      <c r="E9" s="4" t="s">
        <v>7</v>
      </c>
      <c r="F9" s="81">
        <v>27</v>
      </c>
      <c r="G9" s="92">
        <f>ROUND(F9*Курс_EUR,2)</f>
        <v>2835</v>
      </c>
      <c r="H9" s="89"/>
      <c r="I9" s="88">
        <f t="shared" si="0"/>
        <v>27</v>
      </c>
      <c r="J9" s="90">
        <f>I9*H9</f>
        <v>0</v>
      </c>
      <c r="K9" s="90">
        <f>G9*(1-Скидка_ABREX)</f>
        <v>2835</v>
      </c>
      <c r="L9" s="90">
        <f t="shared" ref="L9:L37" si="1">H9*K9</f>
        <v>0</v>
      </c>
    </row>
    <row r="10" spans="1:14">
      <c r="A10" s="285">
        <v>0</v>
      </c>
      <c r="B10" s="86" t="s">
        <v>4157</v>
      </c>
      <c r="C10" s="6" t="s">
        <v>4158</v>
      </c>
      <c r="D10" s="4" t="s">
        <v>2087</v>
      </c>
      <c r="E10" s="4" t="s">
        <v>7</v>
      </c>
      <c r="F10" s="38">
        <v>22</v>
      </c>
      <c r="G10" s="92">
        <f>ROUND(F10*Курс_EUR,2)</f>
        <v>2310</v>
      </c>
      <c r="H10" s="61"/>
      <c r="I10" s="67">
        <f t="shared" si="0"/>
        <v>22</v>
      </c>
      <c r="J10" s="62">
        <f>I10*H10</f>
        <v>0</v>
      </c>
      <c r="K10" s="90">
        <f>G10*(1-Скидка_ABREX)</f>
        <v>2310</v>
      </c>
      <c r="L10" s="90">
        <f t="shared" si="1"/>
        <v>0</v>
      </c>
    </row>
    <row r="11" spans="1:14">
      <c r="A11" s="285">
        <v>0</v>
      </c>
      <c r="B11" s="86" t="s">
        <v>4159</v>
      </c>
      <c r="C11" s="6" t="s">
        <v>4160</v>
      </c>
      <c r="D11" s="4" t="s">
        <v>2087</v>
      </c>
      <c r="E11" s="4" t="s">
        <v>7</v>
      </c>
      <c r="F11" s="38">
        <v>26</v>
      </c>
      <c r="G11" s="92">
        <f>ROUND(F11*Курс_EUR,2)</f>
        <v>2730</v>
      </c>
      <c r="H11" s="61"/>
      <c r="I11" s="67">
        <f t="shared" si="0"/>
        <v>26</v>
      </c>
      <c r="J11" s="62">
        <f>I11*H11</f>
        <v>0</v>
      </c>
      <c r="K11" s="90">
        <f>G11*(1-Скидка_ABREX)</f>
        <v>2730</v>
      </c>
      <c r="L11" s="90">
        <f t="shared" si="1"/>
        <v>0</v>
      </c>
    </row>
    <row r="12" spans="1:14" ht="12.45" thickBot="1">
      <c r="A12" s="285">
        <v>0</v>
      </c>
      <c r="B12" s="86" t="s">
        <v>4161</v>
      </c>
      <c r="C12" s="6" t="s">
        <v>4162</v>
      </c>
      <c r="D12" s="4" t="s">
        <v>2087</v>
      </c>
      <c r="E12" s="4" t="s">
        <v>7</v>
      </c>
      <c r="F12" s="38">
        <v>22</v>
      </c>
      <c r="G12" s="92">
        <f>ROUND(F12*Курс_EUR,2)</f>
        <v>2310</v>
      </c>
      <c r="H12" s="61"/>
      <c r="I12" s="67">
        <f t="shared" si="0"/>
        <v>22</v>
      </c>
      <c r="J12" s="62">
        <f>I12*H12</f>
        <v>0</v>
      </c>
      <c r="K12" s="90">
        <f>G12*(1-Скидка_ABREX)</f>
        <v>2310</v>
      </c>
      <c r="L12" s="90">
        <f t="shared" si="1"/>
        <v>0</v>
      </c>
    </row>
    <row r="13" spans="1:14" ht="12.45" thickBot="1">
      <c r="A13" s="285"/>
      <c r="B13" s="396" t="s">
        <v>4163</v>
      </c>
      <c r="C13" s="397"/>
      <c r="D13" s="397"/>
      <c r="E13" s="397"/>
      <c r="F13" s="398"/>
      <c r="G13" s="265"/>
      <c r="H13" s="61"/>
      <c r="I13" s="67"/>
      <c r="J13" s="62"/>
      <c r="K13" s="90"/>
      <c r="L13" s="90"/>
    </row>
    <row r="14" spans="1:14">
      <c r="A14" s="285">
        <v>0</v>
      </c>
      <c r="B14" s="131" t="s">
        <v>4164</v>
      </c>
      <c r="C14" s="9" t="s">
        <v>4165</v>
      </c>
      <c r="D14" s="11" t="s">
        <v>2087</v>
      </c>
      <c r="E14" s="11" t="s">
        <v>7</v>
      </c>
      <c r="F14" s="81">
        <v>31</v>
      </c>
      <c r="G14" s="92">
        <f>ROUND(F14*Курс_EUR,2)</f>
        <v>3255</v>
      </c>
      <c r="H14" s="89"/>
      <c r="I14" s="88">
        <f>F14*(1-Скидка_ABREX)</f>
        <v>31</v>
      </c>
      <c r="J14" s="90">
        <f>I14*H14</f>
        <v>0</v>
      </c>
      <c r="K14" s="90">
        <f>G14*(1-Скидка_ABREX)</f>
        <v>3255</v>
      </c>
      <c r="L14" s="90">
        <f t="shared" si="1"/>
        <v>0</v>
      </c>
      <c r="N14" s="114"/>
    </row>
    <row r="15" spans="1:14">
      <c r="A15" s="285">
        <v>0</v>
      </c>
      <c r="B15" s="131" t="s">
        <v>4166</v>
      </c>
      <c r="C15" s="9" t="s">
        <v>4167</v>
      </c>
      <c r="D15" s="11" t="s">
        <v>2087</v>
      </c>
      <c r="E15" s="11" t="s">
        <v>7</v>
      </c>
      <c r="F15" s="81">
        <v>37</v>
      </c>
      <c r="G15" s="92">
        <f>ROUND(F15*Курс_EUR,2)</f>
        <v>3885</v>
      </c>
      <c r="H15" s="89"/>
      <c r="I15" s="88">
        <f>F15*(1-Скидка_ABREX)</f>
        <v>37</v>
      </c>
      <c r="J15" s="90">
        <f>I15*H15</f>
        <v>0</v>
      </c>
      <c r="K15" s="90">
        <f>G15*(1-Скидка_ABREX)</f>
        <v>3885</v>
      </c>
      <c r="L15" s="90">
        <f t="shared" si="1"/>
        <v>0</v>
      </c>
      <c r="N15" s="114"/>
    </row>
    <row r="16" spans="1:14" ht="12.45" thickBot="1">
      <c r="A16" s="285">
        <v>0</v>
      </c>
      <c r="B16" s="131" t="s">
        <v>4168</v>
      </c>
      <c r="C16" s="9" t="s">
        <v>4169</v>
      </c>
      <c r="D16" s="11" t="s">
        <v>2087</v>
      </c>
      <c r="E16" s="11" t="s">
        <v>7</v>
      </c>
      <c r="F16" s="81">
        <v>37</v>
      </c>
      <c r="G16" s="92">
        <f>ROUND(F16*Курс_EUR,2)</f>
        <v>3885</v>
      </c>
      <c r="H16" s="89"/>
      <c r="I16" s="88">
        <f>F16*(1-Скидка_ABREX)</f>
        <v>37</v>
      </c>
      <c r="J16" s="90">
        <f>I16*H16</f>
        <v>0</v>
      </c>
      <c r="K16" s="90">
        <f>G16*(1-Скидка_ABREX)</f>
        <v>3885</v>
      </c>
      <c r="L16" s="90">
        <f t="shared" si="1"/>
        <v>0</v>
      </c>
      <c r="N16" s="114"/>
    </row>
    <row r="17" spans="1:14" ht="12.45" thickBot="1">
      <c r="A17" s="285"/>
      <c r="B17" s="396" t="s">
        <v>4762</v>
      </c>
      <c r="C17" s="397"/>
      <c r="D17" s="397"/>
      <c r="E17" s="397"/>
      <c r="F17" s="398"/>
      <c r="G17" s="265"/>
      <c r="H17" s="89"/>
      <c r="I17" s="88"/>
      <c r="J17" s="90"/>
      <c r="K17" s="90"/>
      <c r="L17" s="90"/>
      <c r="N17" s="114"/>
    </row>
    <row r="18" spans="1:14" ht="12.45" thickBot="1">
      <c r="A18" s="285">
        <v>0</v>
      </c>
      <c r="B18" s="131" t="s">
        <v>4763</v>
      </c>
      <c r="C18" s="9" t="s">
        <v>4764</v>
      </c>
      <c r="D18" s="11" t="s">
        <v>2087</v>
      </c>
      <c r="E18" s="11" t="s">
        <v>7</v>
      </c>
      <c r="F18" s="81">
        <v>38</v>
      </c>
      <c r="G18" s="92">
        <f>ROUND(F18*Курс_EUR,2)</f>
        <v>3990</v>
      </c>
      <c r="H18" s="89"/>
      <c r="I18" s="88">
        <f>F18*(1-Скидка_ABREX)</f>
        <v>38</v>
      </c>
      <c r="J18" s="90">
        <f>I18*H18</f>
        <v>0</v>
      </c>
      <c r="K18" s="90">
        <f>G18*(1-Скидка_ABREX)</f>
        <v>3990</v>
      </c>
      <c r="L18" s="90">
        <f t="shared" ref="L18" si="2">H18*K18</f>
        <v>0</v>
      </c>
      <c r="N18" s="114"/>
    </row>
    <row r="19" spans="1:14" ht="12.45" thickBot="1">
      <c r="A19" s="285"/>
      <c r="B19" s="396" t="s">
        <v>4170</v>
      </c>
      <c r="C19" s="397"/>
      <c r="D19" s="397"/>
      <c r="E19" s="397"/>
      <c r="F19" s="398"/>
      <c r="G19" s="265"/>
      <c r="H19" s="61"/>
      <c r="I19" s="67"/>
      <c r="J19" s="62"/>
      <c r="K19" s="90"/>
      <c r="L19" s="90"/>
    </row>
    <row r="20" spans="1:14">
      <c r="A20" s="285">
        <v>0</v>
      </c>
      <c r="B20" s="86" t="s">
        <v>4468</v>
      </c>
      <c r="C20" s="6" t="s">
        <v>4469</v>
      </c>
      <c r="D20" s="4" t="s">
        <v>1551</v>
      </c>
      <c r="E20" s="4" t="s">
        <v>7</v>
      </c>
      <c r="F20" s="5">
        <v>7.12</v>
      </c>
      <c r="G20" s="92">
        <f t="shared" ref="G20:G26" si="3">ROUND(F20*Курс_EUR,2)</f>
        <v>747.6</v>
      </c>
      <c r="H20" s="61"/>
      <c r="I20" s="67">
        <f t="shared" ref="I20:I25" si="4">F20*(1-Скидка_ABREX)</f>
        <v>7.12</v>
      </c>
      <c r="J20" s="62">
        <f t="shared" ref="J20:J26" si="5">I20*H20</f>
        <v>0</v>
      </c>
      <c r="K20" s="90">
        <f t="shared" ref="K20:K26" si="6">G20*(1-Скидка_ABREX)</f>
        <v>747.6</v>
      </c>
      <c r="L20" s="90">
        <f t="shared" si="1"/>
        <v>0</v>
      </c>
    </row>
    <row r="21" spans="1:14">
      <c r="A21" s="285">
        <v>0</v>
      </c>
      <c r="B21" s="86" t="s">
        <v>4171</v>
      </c>
      <c r="C21" s="6" t="s">
        <v>4172</v>
      </c>
      <c r="D21" s="4" t="s">
        <v>1551</v>
      </c>
      <c r="E21" s="4" t="s">
        <v>7</v>
      </c>
      <c r="F21" s="5">
        <v>8.58</v>
      </c>
      <c r="G21" s="92">
        <f t="shared" si="3"/>
        <v>900.9</v>
      </c>
      <c r="H21" s="61"/>
      <c r="I21" s="67">
        <f t="shared" si="4"/>
        <v>8.58</v>
      </c>
      <c r="J21" s="62">
        <f t="shared" si="5"/>
        <v>0</v>
      </c>
      <c r="K21" s="90">
        <f t="shared" si="6"/>
        <v>900.9</v>
      </c>
      <c r="L21" s="90">
        <f t="shared" si="1"/>
        <v>0</v>
      </c>
    </row>
    <row r="22" spans="1:14">
      <c r="A22" s="285">
        <v>0</v>
      </c>
      <c r="B22" s="86" t="s">
        <v>4173</v>
      </c>
      <c r="C22" s="6" t="s">
        <v>4174</v>
      </c>
      <c r="D22" s="4" t="s">
        <v>1551</v>
      </c>
      <c r="E22" s="4" t="s">
        <v>7</v>
      </c>
      <c r="F22" s="5">
        <v>6.84</v>
      </c>
      <c r="G22" s="92">
        <f t="shared" si="3"/>
        <v>718.2</v>
      </c>
      <c r="H22" s="61"/>
      <c r="I22" s="67">
        <f t="shared" si="4"/>
        <v>6.84</v>
      </c>
      <c r="J22" s="62">
        <f t="shared" si="5"/>
        <v>0</v>
      </c>
      <c r="K22" s="90">
        <f t="shared" si="6"/>
        <v>718.2</v>
      </c>
      <c r="L22" s="90">
        <f t="shared" si="1"/>
        <v>0</v>
      </c>
    </row>
    <row r="23" spans="1:14">
      <c r="A23" s="285">
        <v>0</v>
      </c>
      <c r="B23" s="86" t="s">
        <v>4175</v>
      </c>
      <c r="C23" s="6" t="s">
        <v>4176</v>
      </c>
      <c r="D23" s="4" t="s">
        <v>1551</v>
      </c>
      <c r="E23" s="4" t="s">
        <v>7</v>
      </c>
      <c r="F23" s="5">
        <v>8.58</v>
      </c>
      <c r="G23" s="92">
        <f t="shared" si="3"/>
        <v>900.9</v>
      </c>
      <c r="H23" s="61"/>
      <c r="I23" s="67">
        <f t="shared" si="4"/>
        <v>8.58</v>
      </c>
      <c r="J23" s="62">
        <f t="shared" si="5"/>
        <v>0</v>
      </c>
      <c r="K23" s="90">
        <f t="shared" si="6"/>
        <v>900.9</v>
      </c>
      <c r="L23" s="90">
        <f t="shared" si="1"/>
        <v>0</v>
      </c>
    </row>
    <row r="24" spans="1:14">
      <c r="A24" s="285">
        <v>0</v>
      </c>
      <c r="B24" s="86" t="s">
        <v>4470</v>
      </c>
      <c r="C24" s="6" t="s">
        <v>4471</v>
      </c>
      <c r="D24" s="4" t="s">
        <v>1551</v>
      </c>
      <c r="E24" s="4" t="s">
        <v>7</v>
      </c>
      <c r="F24" s="5">
        <v>6.4</v>
      </c>
      <c r="G24" s="92">
        <f t="shared" si="3"/>
        <v>672</v>
      </c>
      <c r="H24" s="61"/>
      <c r="I24" s="67">
        <f t="shared" si="4"/>
        <v>6.4</v>
      </c>
      <c r="J24" s="62">
        <f t="shared" si="5"/>
        <v>0</v>
      </c>
      <c r="K24" s="90">
        <f t="shared" si="6"/>
        <v>672</v>
      </c>
      <c r="L24" s="90">
        <f t="shared" si="1"/>
        <v>0</v>
      </c>
    </row>
    <row r="25" spans="1:14">
      <c r="A25" s="285">
        <v>0</v>
      </c>
      <c r="B25" s="86" t="s">
        <v>4472</v>
      </c>
      <c r="C25" s="6" t="s">
        <v>4473</v>
      </c>
      <c r="D25" s="4" t="s">
        <v>1551</v>
      </c>
      <c r="E25" s="4" t="s">
        <v>7</v>
      </c>
      <c r="F25" s="5">
        <v>6.4</v>
      </c>
      <c r="G25" s="92">
        <f t="shared" si="3"/>
        <v>672</v>
      </c>
      <c r="H25" s="61"/>
      <c r="I25" s="67">
        <f t="shared" si="4"/>
        <v>6.4</v>
      </c>
      <c r="J25" s="62">
        <f t="shared" si="5"/>
        <v>0</v>
      </c>
      <c r="K25" s="90">
        <f t="shared" si="6"/>
        <v>672</v>
      </c>
      <c r="L25" s="90">
        <f t="shared" si="1"/>
        <v>0</v>
      </c>
    </row>
    <row r="26" spans="1:14" ht="12.45" thickBot="1">
      <c r="A26" s="285">
        <v>0</v>
      </c>
      <c r="B26" s="86" t="s">
        <v>4177</v>
      </c>
      <c r="C26" s="6" t="s">
        <v>4178</v>
      </c>
      <c r="D26" s="4" t="s">
        <v>4179</v>
      </c>
      <c r="E26" s="4" t="s">
        <v>7</v>
      </c>
      <c r="F26" s="5">
        <v>7.14</v>
      </c>
      <c r="G26" s="92">
        <f t="shared" si="3"/>
        <v>749.7</v>
      </c>
      <c r="H26" s="61"/>
      <c r="I26" s="67">
        <f t="shared" ref="I26" si="7">F26*(1-Скидка_ABREX)</f>
        <v>7.14</v>
      </c>
      <c r="J26" s="62">
        <f t="shared" si="5"/>
        <v>0</v>
      </c>
      <c r="K26" s="90">
        <f t="shared" si="6"/>
        <v>749.7</v>
      </c>
      <c r="L26" s="90">
        <f t="shared" si="1"/>
        <v>0</v>
      </c>
    </row>
    <row r="27" spans="1:14" ht="12.45" thickBot="1">
      <c r="A27" s="285"/>
      <c r="B27" s="396" t="s">
        <v>1585</v>
      </c>
      <c r="C27" s="397"/>
      <c r="D27" s="397"/>
      <c r="E27" s="397"/>
      <c r="F27" s="398"/>
      <c r="G27" s="265"/>
      <c r="H27" s="61"/>
      <c r="I27" s="67"/>
      <c r="J27" s="62"/>
      <c r="K27" s="90"/>
      <c r="L27" s="90"/>
    </row>
    <row r="28" spans="1:14">
      <c r="A28" s="285">
        <v>0</v>
      </c>
      <c r="B28" s="86" t="s">
        <v>4180</v>
      </c>
      <c r="C28" s="6" t="s">
        <v>4181</v>
      </c>
      <c r="D28" s="4" t="s">
        <v>2087</v>
      </c>
      <c r="E28" s="4" t="s">
        <v>7</v>
      </c>
      <c r="F28" s="38">
        <v>55</v>
      </c>
      <c r="G28" s="92">
        <f t="shared" ref="G28:G37" si="8">ROUND(F28*Курс_EUR,2)</f>
        <v>5775</v>
      </c>
      <c r="H28" s="61"/>
      <c r="I28" s="67">
        <f t="shared" ref="I28:I37" si="9">F28*(1-Скидка_ABREX)</f>
        <v>55</v>
      </c>
      <c r="J28" s="62">
        <f>I28*H28</f>
        <v>0</v>
      </c>
      <c r="K28" s="90">
        <f t="shared" ref="K28:K37" si="10">G28*(1-Скидка_ABREX)</f>
        <v>5775</v>
      </c>
      <c r="L28" s="90">
        <f t="shared" si="1"/>
        <v>0</v>
      </c>
    </row>
    <row r="29" spans="1:14">
      <c r="A29" s="285">
        <v>0</v>
      </c>
      <c r="B29" s="86" t="s">
        <v>4474</v>
      </c>
      <c r="C29" s="6" t="s">
        <v>4475</v>
      </c>
      <c r="D29" s="4" t="s">
        <v>2087</v>
      </c>
      <c r="E29" s="4" t="s">
        <v>7</v>
      </c>
      <c r="F29" s="38">
        <v>38</v>
      </c>
      <c r="G29" s="92">
        <f t="shared" si="8"/>
        <v>3990</v>
      </c>
      <c r="H29" s="61"/>
      <c r="I29" s="67">
        <f t="shared" si="9"/>
        <v>38</v>
      </c>
      <c r="J29" s="62">
        <f>I29*H29</f>
        <v>0</v>
      </c>
      <c r="K29" s="90">
        <f t="shared" si="10"/>
        <v>3990</v>
      </c>
      <c r="L29" s="90">
        <f t="shared" si="1"/>
        <v>0</v>
      </c>
    </row>
    <row r="30" spans="1:14">
      <c r="A30" s="285">
        <v>0</v>
      </c>
      <c r="B30" s="86" t="s">
        <v>4476</v>
      </c>
      <c r="C30" s="6" t="s">
        <v>4477</v>
      </c>
      <c r="D30" s="4" t="s">
        <v>2087</v>
      </c>
      <c r="E30" s="4" t="s">
        <v>7</v>
      </c>
      <c r="F30" s="38">
        <v>38</v>
      </c>
      <c r="G30" s="92">
        <f t="shared" si="8"/>
        <v>3990</v>
      </c>
      <c r="H30" s="61"/>
      <c r="I30" s="67">
        <f t="shared" si="9"/>
        <v>38</v>
      </c>
      <c r="J30" s="62">
        <f>I30*H30</f>
        <v>0</v>
      </c>
      <c r="K30" s="90">
        <f t="shared" si="10"/>
        <v>3990</v>
      </c>
      <c r="L30" s="90">
        <f t="shared" si="1"/>
        <v>0</v>
      </c>
    </row>
    <row r="31" spans="1:14">
      <c r="A31" s="285">
        <v>0</v>
      </c>
      <c r="B31" s="86" t="s">
        <v>4752</v>
      </c>
      <c r="C31" s="6" t="s">
        <v>4753</v>
      </c>
      <c r="D31" s="4" t="s">
        <v>2087</v>
      </c>
      <c r="E31" s="4" t="s">
        <v>7</v>
      </c>
      <c r="F31" s="38">
        <v>106</v>
      </c>
      <c r="G31" s="92">
        <f t="shared" si="8"/>
        <v>11130</v>
      </c>
      <c r="H31" s="61"/>
      <c r="I31" s="67">
        <f t="shared" si="9"/>
        <v>106</v>
      </c>
      <c r="J31" s="62">
        <f t="shared" ref="J31:J36" si="11">I31*H31</f>
        <v>0</v>
      </c>
      <c r="K31" s="90">
        <f t="shared" si="10"/>
        <v>11130</v>
      </c>
      <c r="L31" s="90">
        <f t="shared" ref="L31:L36" si="12">H31*K31</f>
        <v>0</v>
      </c>
    </row>
    <row r="32" spans="1:14">
      <c r="A32" s="285">
        <v>0</v>
      </c>
      <c r="B32" s="86" t="s">
        <v>4512</v>
      </c>
      <c r="C32" s="6" t="s">
        <v>4513</v>
      </c>
      <c r="D32" s="4" t="s">
        <v>2087</v>
      </c>
      <c r="E32" s="4" t="s">
        <v>7</v>
      </c>
      <c r="F32" s="38">
        <v>19</v>
      </c>
      <c r="G32" s="92">
        <f t="shared" si="8"/>
        <v>1995</v>
      </c>
      <c r="H32" s="61"/>
      <c r="I32" s="67">
        <f t="shared" si="9"/>
        <v>19</v>
      </c>
      <c r="J32" s="62">
        <f t="shared" si="11"/>
        <v>0</v>
      </c>
      <c r="K32" s="90">
        <f t="shared" si="10"/>
        <v>1995</v>
      </c>
      <c r="L32" s="90">
        <f t="shared" si="12"/>
        <v>0</v>
      </c>
    </row>
    <row r="33" spans="1:12">
      <c r="A33" s="285">
        <v>0</v>
      </c>
      <c r="B33" s="86" t="s">
        <v>4754</v>
      </c>
      <c r="C33" s="6" t="s">
        <v>4755</v>
      </c>
      <c r="D33" s="4" t="s">
        <v>2087</v>
      </c>
      <c r="E33" s="4" t="s">
        <v>7</v>
      </c>
      <c r="F33" s="38">
        <v>5</v>
      </c>
      <c r="G33" s="92">
        <f t="shared" si="8"/>
        <v>525</v>
      </c>
      <c r="H33" s="61"/>
      <c r="I33" s="67">
        <f t="shared" si="9"/>
        <v>5</v>
      </c>
      <c r="J33" s="62">
        <f t="shared" si="11"/>
        <v>0</v>
      </c>
      <c r="K33" s="90">
        <f t="shared" si="10"/>
        <v>525</v>
      </c>
      <c r="L33" s="90">
        <f t="shared" si="12"/>
        <v>0</v>
      </c>
    </row>
    <row r="34" spans="1:12">
      <c r="A34" s="285">
        <v>0</v>
      </c>
      <c r="B34" s="86" t="s">
        <v>4756</v>
      </c>
      <c r="C34" s="6" t="s">
        <v>4757</v>
      </c>
      <c r="D34" s="4" t="s">
        <v>2087</v>
      </c>
      <c r="E34" s="4" t="s">
        <v>7</v>
      </c>
      <c r="F34" s="38">
        <v>39</v>
      </c>
      <c r="G34" s="92">
        <f t="shared" si="8"/>
        <v>4095</v>
      </c>
      <c r="H34" s="61"/>
      <c r="I34" s="67">
        <f t="shared" si="9"/>
        <v>39</v>
      </c>
      <c r="J34" s="62">
        <f t="shared" si="11"/>
        <v>0</v>
      </c>
      <c r="K34" s="90">
        <f t="shared" si="10"/>
        <v>4095</v>
      </c>
      <c r="L34" s="90">
        <f t="shared" si="12"/>
        <v>0</v>
      </c>
    </row>
    <row r="35" spans="1:12">
      <c r="A35" s="285">
        <v>0</v>
      </c>
      <c r="B35" s="86" t="s">
        <v>4758</v>
      </c>
      <c r="C35" s="6" t="s">
        <v>4759</v>
      </c>
      <c r="D35" s="4" t="s">
        <v>2087</v>
      </c>
      <c r="E35" s="4" t="s">
        <v>7</v>
      </c>
      <c r="F35" s="38">
        <v>12</v>
      </c>
      <c r="G35" s="92">
        <f t="shared" si="8"/>
        <v>1260</v>
      </c>
      <c r="H35" s="61"/>
      <c r="I35" s="67">
        <f t="shared" si="9"/>
        <v>12</v>
      </c>
      <c r="J35" s="62">
        <f t="shared" si="11"/>
        <v>0</v>
      </c>
      <c r="K35" s="90">
        <f t="shared" si="10"/>
        <v>1260</v>
      </c>
      <c r="L35" s="90">
        <f t="shared" si="12"/>
        <v>0</v>
      </c>
    </row>
    <row r="36" spans="1:12">
      <c r="A36" s="285">
        <v>0</v>
      </c>
      <c r="B36" s="86" t="s">
        <v>4760</v>
      </c>
      <c r="C36" s="6" t="s">
        <v>4761</v>
      </c>
      <c r="D36" s="4" t="s">
        <v>2087</v>
      </c>
      <c r="E36" s="4" t="s">
        <v>7</v>
      </c>
      <c r="F36" s="38">
        <v>29</v>
      </c>
      <c r="G36" s="92">
        <f t="shared" si="8"/>
        <v>3045</v>
      </c>
      <c r="H36" s="61"/>
      <c r="I36" s="67">
        <f t="shared" si="9"/>
        <v>29</v>
      </c>
      <c r="J36" s="62">
        <f t="shared" si="11"/>
        <v>0</v>
      </c>
      <c r="K36" s="90">
        <f t="shared" si="10"/>
        <v>3045</v>
      </c>
      <c r="L36" s="90">
        <f t="shared" si="12"/>
        <v>0</v>
      </c>
    </row>
    <row r="37" spans="1:12">
      <c r="A37" s="285">
        <v>0</v>
      </c>
      <c r="B37" s="132" t="s">
        <v>1586</v>
      </c>
      <c r="C37" s="6" t="s">
        <v>4182</v>
      </c>
      <c r="D37" s="4" t="s">
        <v>2087</v>
      </c>
      <c r="E37" s="4" t="s">
        <v>7</v>
      </c>
      <c r="F37" s="38">
        <v>45</v>
      </c>
      <c r="G37" s="92">
        <f t="shared" si="8"/>
        <v>4725</v>
      </c>
      <c r="H37" s="61"/>
      <c r="I37" s="67">
        <f t="shared" si="9"/>
        <v>45</v>
      </c>
      <c r="J37" s="62">
        <f>I37*H37</f>
        <v>0</v>
      </c>
      <c r="K37" s="90">
        <f t="shared" si="10"/>
        <v>4725</v>
      </c>
      <c r="L37" s="90">
        <f t="shared" si="1"/>
        <v>0</v>
      </c>
    </row>
    <row r="39" spans="1:12">
      <c r="B39" s="12" t="s">
        <v>45</v>
      </c>
    </row>
  </sheetData>
  <autoFilter ref="A6:L37" xr:uid="{00000000-0001-0000-0D00-000000000000}"/>
  <mergeCells count="7">
    <mergeCell ref="B19:F19"/>
    <mergeCell ref="B27:F27"/>
    <mergeCell ref="B2:F2"/>
    <mergeCell ref="B3:F3"/>
    <mergeCell ref="B7:F7"/>
    <mergeCell ref="B13:F13"/>
    <mergeCell ref="B17:F17"/>
  </mergeCells>
  <hyperlinks>
    <hyperlink ref="D5" location="Содержание!A1" display="Содержание" xr:uid="{3ADBDB48-C664-4778-B4B6-54A9A1CE4C91}"/>
  </hyperlinks>
  <pageMargins left="0.11811023622047245" right="0.11811023622047245" top="0.55118110236220474" bottom="0.35433070866141736" header="0.31496062992125984" footer="0.31496062992125984"/>
  <pageSetup paperSize="9" scale="9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96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6" sqref="C6"/>
    </sheetView>
  </sheetViews>
  <sheetFormatPr defaultColWidth="9.15234375" defaultRowHeight="12" outlineLevelCol="1"/>
  <cols>
    <col min="1" max="1" width="11.3828125" style="29" customWidth="1"/>
    <col min="2" max="2" width="78.3828125" style="29" customWidth="1"/>
    <col min="3" max="3" width="7.84375" style="29" customWidth="1"/>
    <col min="4" max="5" width="8.84375" style="29" customWidth="1"/>
    <col min="6" max="7" width="8.53515625" style="29" customWidth="1" outlineLevel="1"/>
    <col min="8" max="8" width="9.53515625" style="29" customWidth="1" outlineLevel="1"/>
    <col min="9" max="9" width="11" style="29" customWidth="1"/>
    <col min="10" max="10" width="10.84375" style="29" customWidth="1"/>
    <col min="11" max="16384" width="9.15234375" style="29"/>
  </cols>
  <sheetData>
    <row r="1" spans="1:8">
      <c r="A1" s="1"/>
      <c r="B1" s="1"/>
      <c r="C1" s="1"/>
      <c r="D1" s="1"/>
      <c r="E1" s="1"/>
      <c r="F1" s="1"/>
      <c r="G1" s="1"/>
    </row>
    <row r="2" spans="1:8" ht="15.9">
      <c r="A2" s="329" t="s">
        <v>0</v>
      </c>
      <c r="B2" s="329"/>
      <c r="C2" s="329"/>
      <c r="D2" s="329"/>
      <c r="E2" s="248"/>
      <c r="F2" s="1"/>
      <c r="G2" s="1"/>
    </row>
    <row r="3" spans="1:8" ht="15.9">
      <c r="A3" s="329" t="s">
        <v>2516</v>
      </c>
      <c r="B3" s="329"/>
      <c r="C3" s="329"/>
      <c r="D3" s="329"/>
      <c r="E3" s="248"/>
      <c r="F3" s="1"/>
      <c r="G3" s="1"/>
    </row>
    <row r="4" spans="1:8">
      <c r="A4" s="1"/>
      <c r="B4" s="1"/>
      <c r="C4" s="1"/>
      <c r="D4" s="44"/>
      <c r="E4" s="44"/>
    </row>
    <row r="5" spans="1:8">
      <c r="A5" s="1" t="s">
        <v>3164</v>
      </c>
      <c r="B5" s="1"/>
      <c r="C5" s="1"/>
      <c r="D5" s="44"/>
      <c r="E5" s="44"/>
    </row>
    <row r="6" spans="1:8" ht="15" thickBot="1">
      <c r="A6" s="1" t="s">
        <v>1</v>
      </c>
      <c r="B6" s="1"/>
      <c r="C6" s="80" t="s">
        <v>1716</v>
      </c>
      <c r="D6" s="44"/>
      <c r="E6" s="44"/>
      <c r="F6" s="44" t="s">
        <v>1596</v>
      </c>
      <c r="G6" s="7">
        <f>SUM(G19:G296)</f>
        <v>0</v>
      </c>
      <c r="H6" s="7">
        <f>SUM(H19:H296)</f>
        <v>0</v>
      </c>
    </row>
    <row r="7" spans="1:8" ht="42" customHeight="1" thickBot="1">
      <c r="A7" s="103" t="s">
        <v>2</v>
      </c>
      <c r="B7" s="28" t="s">
        <v>47</v>
      </c>
      <c r="C7" s="104" t="s">
        <v>5</v>
      </c>
      <c r="D7" s="28" t="s">
        <v>4506</v>
      </c>
      <c r="E7" s="16" t="s">
        <v>4507</v>
      </c>
      <c r="F7" s="56" t="s">
        <v>1598</v>
      </c>
      <c r="G7" s="56" t="s">
        <v>4580</v>
      </c>
      <c r="H7" s="57" t="s">
        <v>4581</v>
      </c>
    </row>
    <row r="8" spans="1:8" ht="12" customHeight="1" thickBot="1">
      <c r="A8" s="399" t="s">
        <v>2092</v>
      </c>
      <c r="B8" s="400"/>
      <c r="C8" s="400"/>
      <c r="D8" s="401"/>
      <c r="E8" s="269"/>
      <c r="F8" s="105"/>
      <c r="G8" s="106"/>
      <c r="H8" s="106"/>
    </row>
    <row r="9" spans="1:8">
      <c r="A9" s="97" t="s">
        <v>984</v>
      </c>
      <c r="B9" s="98" t="s">
        <v>2095</v>
      </c>
      <c r="C9" s="6" t="s">
        <v>7</v>
      </c>
      <c r="D9" s="99">
        <v>2</v>
      </c>
      <c r="E9" s="5">
        <f t="shared" ref="E9:E14" si="0">ROUND(D9*Курс_EUR,2)</f>
        <v>210</v>
      </c>
      <c r="F9" s="107"/>
      <c r="G9" s="108">
        <f t="shared" ref="G9:G14" si="1">D9*F9</f>
        <v>0</v>
      </c>
      <c r="H9" s="108">
        <f>E9*F9</f>
        <v>0</v>
      </c>
    </row>
    <row r="10" spans="1:8">
      <c r="A10" s="110" t="s">
        <v>943</v>
      </c>
      <c r="B10" s="98" t="s">
        <v>2916</v>
      </c>
      <c r="C10" s="6" t="s">
        <v>7</v>
      </c>
      <c r="D10" s="99">
        <v>6.55</v>
      </c>
      <c r="E10" s="5">
        <f t="shared" si="0"/>
        <v>687.75</v>
      </c>
      <c r="F10" s="107"/>
      <c r="G10" s="108">
        <f t="shared" si="1"/>
        <v>0</v>
      </c>
      <c r="H10" s="108">
        <f t="shared" ref="H10:H73" si="2">E10*F10</f>
        <v>0</v>
      </c>
    </row>
    <row r="11" spans="1:8">
      <c r="A11" s="97" t="s">
        <v>2096</v>
      </c>
      <c r="B11" s="98" t="s">
        <v>2097</v>
      </c>
      <c r="C11" s="6" t="s">
        <v>7</v>
      </c>
      <c r="D11" s="99">
        <v>2</v>
      </c>
      <c r="E11" s="5">
        <f t="shared" si="0"/>
        <v>210</v>
      </c>
      <c r="F11" s="107"/>
      <c r="G11" s="108">
        <f t="shared" si="1"/>
        <v>0</v>
      </c>
      <c r="H11" s="108">
        <f t="shared" si="2"/>
        <v>0</v>
      </c>
    </row>
    <row r="12" spans="1:8">
      <c r="A12" s="97" t="s">
        <v>970</v>
      </c>
      <c r="B12" s="98" t="s">
        <v>2098</v>
      </c>
      <c r="C12" s="6" t="s">
        <v>7</v>
      </c>
      <c r="D12" s="99">
        <v>8</v>
      </c>
      <c r="E12" s="5">
        <f t="shared" si="0"/>
        <v>840</v>
      </c>
      <c r="F12" s="107"/>
      <c r="G12" s="108">
        <f t="shared" si="1"/>
        <v>0</v>
      </c>
      <c r="H12" s="108">
        <f t="shared" si="2"/>
        <v>0</v>
      </c>
    </row>
    <row r="13" spans="1:8">
      <c r="A13" s="97" t="s">
        <v>2099</v>
      </c>
      <c r="B13" s="98" t="s">
        <v>2100</v>
      </c>
      <c r="C13" s="6" t="s">
        <v>7</v>
      </c>
      <c r="D13" s="99">
        <v>0.4</v>
      </c>
      <c r="E13" s="5">
        <f t="shared" si="0"/>
        <v>42</v>
      </c>
      <c r="F13" s="107"/>
      <c r="G13" s="108">
        <f t="shared" si="1"/>
        <v>0</v>
      </c>
      <c r="H13" s="108">
        <f t="shared" si="2"/>
        <v>0</v>
      </c>
    </row>
    <row r="14" spans="1:8" ht="12.45" thickBot="1">
      <c r="A14" s="94" t="s">
        <v>2101</v>
      </c>
      <c r="B14" s="96" t="s">
        <v>2102</v>
      </c>
      <c r="C14" s="32" t="s">
        <v>7</v>
      </c>
      <c r="D14" s="95">
        <v>0.4</v>
      </c>
      <c r="E14" s="5">
        <f t="shared" si="0"/>
        <v>42</v>
      </c>
      <c r="F14" s="107"/>
      <c r="G14" s="108">
        <f t="shared" si="1"/>
        <v>0</v>
      </c>
      <c r="H14" s="108">
        <f t="shared" si="2"/>
        <v>0</v>
      </c>
    </row>
    <row r="15" spans="1:8" ht="12" customHeight="1" thickBot="1">
      <c r="A15" s="399" t="s">
        <v>2103</v>
      </c>
      <c r="B15" s="400"/>
      <c r="C15" s="400"/>
      <c r="D15" s="401"/>
      <c r="E15" s="271"/>
      <c r="F15" s="107"/>
      <c r="G15" s="108"/>
      <c r="H15" s="108"/>
    </row>
    <row r="16" spans="1:8">
      <c r="A16" s="100" t="s">
        <v>2104</v>
      </c>
      <c r="B16" s="101" t="s">
        <v>2105</v>
      </c>
      <c r="C16" s="4" t="s">
        <v>7</v>
      </c>
      <c r="D16" s="102">
        <v>0.2</v>
      </c>
      <c r="E16" s="5">
        <f>ROUND(D16*Курс_EUR,2)</f>
        <v>21</v>
      </c>
      <c r="F16" s="107"/>
      <c r="G16" s="108">
        <f>D16*F16</f>
        <v>0</v>
      </c>
      <c r="H16" s="108">
        <f t="shared" si="2"/>
        <v>0</v>
      </c>
    </row>
    <row r="17" spans="1:8">
      <c r="A17" s="97" t="s">
        <v>2106</v>
      </c>
      <c r="B17" s="98" t="s">
        <v>2107</v>
      </c>
      <c r="C17" s="6" t="s">
        <v>7</v>
      </c>
      <c r="D17" s="99">
        <v>0.2</v>
      </c>
      <c r="E17" s="5">
        <f>ROUND(D17*Курс_EUR,2)</f>
        <v>21</v>
      </c>
      <c r="F17" s="107"/>
      <c r="G17" s="108">
        <f>D17*F17</f>
        <v>0</v>
      </c>
      <c r="H17" s="108">
        <f t="shared" si="2"/>
        <v>0</v>
      </c>
    </row>
    <row r="18" spans="1:8">
      <c r="A18" s="97" t="s">
        <v>2108</v>
      </c>
      <c r="B18" s="98" t="s">
        <v>2109</v>
      </c>
      <c r="C18" s="6" t="s">
        <v>7</v>
      </c>
      <c r="D18" s="99">
        <v>0.26</v>
      </c>
      <c r="E18" s="5">
        <f>ROUND(D18*Курс_EUR,2)</f>
        <v>27.3</v>
      </c>
      <c r="F18" s="107"/>
      <c r="G18" s="108">
        <f>D18*F18</f>
        <v>0</v>
      </c>
      <c r="H18" s="108">
        <f t="shared" si="2"/>
        <v>0</v>
      </c>
    </row>
    <row r="19" spans="1:8" ht="12.45" thickBot="1">
      <c r="A19" s="100" t="s">
        <v>2093</v>
      </c>
      <c r="B19" s="100" t="s">
        <v>2094</v>
      </c>
      <c r="C19" s="4" t="s">
        <v>7</v>
      </c>
      <c r="D19" s="167">
        <v>1.3</v>
      </c>
      <c r="E19" s="5">
        <f>ROUND(D19*Курс_EUR,2)</f>
        <v>136.5</v>
      </c>
      <c r="F19" s="107"/>
      <c r="G19" s="108">
        <f>D19*F19</f>
        <v>0</v>
      </c>
      <c r="H19" s="108">
        <f t="shared" si="2"/>
        <v>0</v>
      </c>
    </row>
    <row r="20" spans="1:8" ht="12" customHeight="1" thickBot="1">
      <c r="A20" s="399" t="s">
        <v>2110</v>
      </c>
      <c r="B20" s="400"/>
      <c r="C20" s="400"/>
      <c r="D20" s="401"/>
      <c r="E20" s="271"/>
      <c r="F20" s="107"/>
      <c r="G20" s="108"/>
      <c r="H20" s="108"/>
    </row>
    <row r="21" spans="1:8">
      <c r="A21" s="97" t="s">
        <v>2111</v>
      </c>
      <c r="B21" s="98" t="s">
        <v>2112</v>
      </c>
      <c r="C21" s="6" t="s">
        <v>7</v>
      </c>
      <c r="D21" s="99">
        <v>10</v>
      </c>
      <c r="E21" s="5">
        <f t="shared" ref="E21:E33" si="3">ROUND(D21*Курс_EUR,2)</f>
        <v>1050</v>
      </c>
      <c r="F21" s="107"/>
      <c r="G21" s="108">
        <f t="shared" ref="G21:G33" si="4">D21*F21</f>
        <v>0</v>
      </c>
      <c r="H21" s="108">
        <f t="shared" si="2"/>
        <v>0</v>
      </c>
    </row>
    <row r="22" spans="1:8">
      <c r="A22" s="97" t="s">
        <v>2113</v>
      </c>
      <c r="B22" s="98" t="s">
        <v>2114</v>
      </c>
      <c r="C22" s="6" t="s">
        <v>7</v>
      </c>
      <c r="D22" s="99">
        <v>6</v>
      </c>
      <c r="E22" s="5">
        <f t="shared" si="3"/>
        <v>630</v>
      </c>
      <c r="F22" s="107"/>
      <c r="G22" s="108">
        <f t="shared" si="4"/>
        <v>0</v>
      </c>
      <c r="H22" s="108">
        <f t="shared" si="2"/>
        <v>0</v>
      </c>
    </row>
    <row r="23" spans="1:8">
      <c r="A23" s="97" t="s">
        <v>2115</v>
      </c>
      <c r="B23" s="98" t="s">
        <v>2116</v>
      </c>
      <c r="C23" s="6" t="s">
        <v>7</v>
      </c>
      <c r="D23" s="99">
        <v>5</v>
      </c>
      <c r="E23" s="5">
        <f t="shared" si="3"/>
        <v>525</v>
      </c>
      <c r="F23" s="107"/>
      <c r="G23" s="108">
        <f t="shared" si="4"/>
        <v>0</v>
      </c>
      <c r="H23" s="108">
        <f t="shared" si="2"/>
        <v>0</v>
      </c>
    </row>
    <row r="24" spans="1:8">
      <c r="A24" s="97" t="s">
        <v>1497</v>
      </c>
      <c r="B24" s="98" t="s">
        <v>2117</v>
      </c>
      <c r="C24" s="6" t="s">
        <v>7</v>
      </c>
      <c r="D24" s="99">
        <v>40</v>
      </c>
      <c r="E24" s="5">
        <f t="shared" si="3"/>
        <v>4200</v>
      </c>
      <c r="F24" s="107"/>
      <c r="G24" s="108">
        <f t="shared" si="4"/>
        <v>0</v>
      </c>
      <c r="H24" s="108">
        <f t="shared" si="2"/>
        <v>0</v>
      </c>
    </row>
    <row r="25" spans="1:8">
      <c r="A25" s="97" t="s">
        <v>2118</v>
      </c>
      <c r="B25" s="98" t="s">
        <v>2119</v>
      </c>
      <c r="C25" s="6" t="s">
        <v>7</v>
      </c>
      <c r="D25" s="99">
        <v>15</v>
      </c>
      <c r="E25" s="5">
        <f t="shared" si="3"/>
        <v>1575</v>
      </c>
      <c r="F25" s="107"/>
      <c r="G25" s="108">
        <f t="shared" si="4"/>
        <v>0</v>
      </c>
      <c r="H25" s="108">
        <f t="shared" si="2"/>
        <v>0</v>
      </c>
    </row>
    <row r="26" spans="1:8">
      <c r="A26" s="97" t="s">
        <v>2120</v>
      </c>
      <c r="B26" s="98" t="s">
        <v>2121</v>
      </c>
      <c r="C26" s="6" t="s">
        <v>7</v>
      </c>
      <c r="D26" s="99">
        <v>1</v>
      </c>
      <c r="E26" s="5">
        <f t="shared" si="3"/>
        <v>105</v>
      </c>
      <c r="F26" s="107"/>
      <c r="G26" s="108">
        <f t="shared" si="4"/>
        <v>0</v>
      </c>
      <c r="H26" s="108">
        <f t="shared" si="2"/>
        <v>0</v>
      </c>
    </row>
    <row r="27" spans="1:8">
      <c r="A27" s="97" t="s">
        <v>1055</v>
      </c>
      <c r="B27" s="98" t="s">
        <v>2122</v>
      </c>
      <c r="C27" s="6" t="s">
        <v>7</v>
      </c>
      <c r="D27" s="99">
        <v>10</v>
      </c>
      <c r="E27" s="5">
        <f t="shared" si="3"/>
        <v>1050</v>
      </c>
      <c r="F27" s="107"/>
      <c r="G27" s="108">
        <f t="shared" si="4"/>
        <v>0</v>
      </c>
      <c r="H27" s="108">
        <f t="shared" si="2"/>
        <v>0</v>
      </c>
    </row>
    <row r="28" spans="1:8">
      <c r="A28" s="97" t="s">
        <v>2123</v>
      </c>
      <c r="B28" s="98" t="s">
        <v>2124</v>
      </c>
      <c r="C28" s="6" t="s">
        <v>7</v>
      </c>
      <c r="D28" s="99">
        <v>180</v>
      </c>
      <c r="E28" s="5">
        <f t="shared" si="3"/>
        <v>18900</v>
      </c>
      <c r="F28" s="107"/>
      <c r="G28" s="108">
        <f t="shared" si="4"/>
        <v>0</v>
      </c>
      <c r="H28" s="108">
        <f t="shared" si="2"/>
        <v>0</v>
      </c>
    </row>
    <row r="29" spans="1:8">
      <c r="A29" s="97" t="s">
        <v>2125</v>
      </c>
      <c r="B29" s="98" t="s">
        <v>2126</v>
      </c>
      <c r="C29" s="6" t="s">
        <v>7</v>
      </c>
      <c r="D29" s="99">
        <v>20</v>
      </c>
      <c r="E29" s="5">
        <f t="shared" si="3"/>
        <v>2100</v>
      </c>
      <c r="F29" s="107"/>
      <c r="G29" s="108">
        <f t="shared" si="4"/>
        <v>0</v>
      </c>
      <c r="H29" s="108">
        <f t="shared" si="2"/>
        <v>0</v>
      </c>
    </row>
    <row r="30" spans="1:8">
      <c r="A30" s="97" t="s">
        <v>2127</v>
      </c>
      <c r="B30" s="98" t="s">
        <v>2128</v>
      </c>
      <c r="C30" s="6" t="s">
        <v>7</v>
      </c>
      <c r="D30" s="99">
        <v>20</v>
      </c>
      <c r="E30" s="5">
        <f t="shared" si="3"/>
        <v>2100</v>
      </c>
      <c r="F30" s="107"/>
      <c r="G30" s="108">
        <f t="shared" si="4"/>
        <v>0</v>
      </c>
      <c r="H30" s="108">
        <f t="shared" si="2"/>
        <v>0</v>
      </c>
    </row>
    <row r="31" spans="1:8">
      <c r="A31" s="97" t="s">
        <v>2129</v>
      </c>
      <c r="B31" s="98" t="s">
        <v>2130</v>
      </c>
      <c r="C31" s="6" t="s">
        <v>7</v>
      </c>
      <c r="D31" s="99">
        <v>20</v>
      </c>
      <c r="E31" s="5">
        <f t="shared" si="3"/>
        <v>2100</v>
      </c>
      <c r="F31" s="107"/>
      <c r="G31" s="108">
        <f t="shared" si="4"/>
        <v>0</v>
      </c>
      <c r="H31" s="108">
        <f t="shared" si="2"/>
        <v>0</v>
      </c>
    </row>
    <row r="32" spans="1:8">
      <c r="A32" s="97" t="s">
        <v>2131</v>
      </c>
      <c r="B32" s="98" t="s">
        <v>2132</v>
      </c>
      <c r="C32" s="6" t="s">
        <v>7</v>
      </c>
      <c r="D32" s="99">
        <v>20</v>
      </c>
      <c r="E32" s="5">
        <f t="shared" si="3"/>
        <v>2100</v>
      </c>
      <c r="F32" s="107"/>
      <c r="G32" s="108">
        <f t="shared" si="4"/>
        <v>0</v>
      </c>
      <c r="H32" s="108">
        <f t="shared" si="2"/>
        <v>0</v>
      </c>
    </row>
    <row r="33" spans="1:8" ht="12.45" thickBot="1">
      <c r="A33" s="97" t="s">
        <v>2133</v>
      </c>
      <c r="B33" s="98" t="s">
        <v>2134</v>
      </c>
      <c r="C33" s="6" t="s">
        <v>7</v>
      </c>
      <c r="D33" s="99">
        <v>0.5</v>
      </c>
      <c r="E33" s="5">
        <f t="shared" si="3"/>
        <v>52.5</v>
      </c>
      <c r="F33" s="107"/>
      <c r="G33" s="108">
        <f t="shared" si="4"/>
        <v>0</v>
      </c>
      <c r="H33" s="108">
        <f t="shared" si="2"/>
        <v>0</v>
      </c>
    </row>
    <row r="34" spans="1:8" ht="12" customHeight="1" thickBot="1">
      <c r="A34" s="399" t="s">
        <v>2135</v>
      </c>
      <c r="B34" s="400"/>
      <c r="C34" s="400"/>
      <c r="D34" s="401"/>
      <c r="E34" s="271"/>
      <c r="F34" s="107"/>
      <c r="G34" s="108"/>
      <c r="H34" s="108"/>
    </row>
    <row r="35" spans="1:8" ht="12.45" thickBot="1">
      <c r="A35" s="97" t="s">
        <v>2136</v>
      </c>
      <c r="B35" s="98" t="s">
        <v>2137</v>
      </c>
      <c r="C35" s="6" t="s">
        <v>7</v>
      </c>
      <c r="D35" s="99">
        <v>15</v>
      </c>
      <c r="E35" s="5">
        <f>ROUND(D35*Курс_EUR,2)</f>
        <v>1575</v>
      </c>
      <c r="F35" s="107"/>
      <c r="G35" s="108">
        <f>D35*F35</f>
        <v>0</v>
      </c>
      <c r="H35" s="108">
        <f t="shared" si="2"/>
        <v>0</v>
      </c>
    </row>
    <row r="36" spans="1:8" ht="12" customHeight="1" thickBot="1">
      <c r="A36" s="399" t="s">
        <v>2138</v>
      </c>
      <c r="B36" s="400"/>
      <c r="C36" s="400"/>
      <c r="D36" s="401"/>
      <c r="E36" s="271"/>
      <c r="F36" s="107"/>
      <c r="G36" s="108"/>
      <c r="H36" s="108"/>
    </row>
    <row r="37" spans="1:8">
      <c r="A37" s="97" t="s">
        <v>2139</v>
      </c>
      <c r="B37" s="98" t="s">
        <v>2140</v>
      </c>
      <c r="C37" s="6" t="s">
        <v>7</v>
      </c>
      <c r="D37" s="99">
        <v>0.25</v>
      </c>
      <c r="E37" s="5">
        <f t="shared" ref="E37:E67" si="5">ROUND(D37*Курс_EUR,2)</f>
        <v>26.25</v>
      </c>
      <c r="F37" s="107"/>
      <c r="G37" s="108">
        <f t="shared" ref="G37:G67" si="6">D37*F37</f>
        <v>0</v>
      </c>
      <c r="H37" s="108">
        <f t="shared" si="2"/>
        <v>0</v>
      </c>
    </row>
    <row r="38" spans="1:8">
      <c r="A38" s="97" t="s">
        <v>2141</v>
      </c>
      <c r="B38" s="98" t="s">
        <v>2142</v>
      </c>
      <c r="C38" s="6" t="s">
        <v>7</v>
      </c>
      <c r="D38" s="99">
        <v>20</v>
      </c>
      <c r="E38" s="5">
        <f t="shared" si="5"/>
        <v>2100</v>
      </c>
      <c r="F38" s="107"/>
      <c r="G38" s="108">
        <f t="shared" si="6"/>
        <v>0</v>
      </c>
      <c r="H38" s="108">
        <f t="shared" si="2"/>
        <v>0</v>
      </c>
    </row>
    <row r="39" spans="1:8">
      <c r="A39" s="97" t="s">
        <v>2143</v>
      </c>
      <c r="B39" s="98" t="s">
        <v>2144</v>
      </c>
      <c r="C39" s="6" t="s">
        <v>7</v>
      </c>
      <c r="D39" s="99">
        <v>20</v>
      </c>
      <c r="E39" s="5">
        <f t="shared" si="5"/>
        <v>2100</v>
      </c>
      <c r="F39" s="107"/>
      <c r="G39" s="108">
        <f t="shared" si="6"/>
        <v>0</v>
      </c>
      <c r="H39" s="108">
        <f t="shared" si="2"/>
        <v>0</v>
      </c>
    </row>
    <row r="40" spans="1:8">
      <c r="A40" s="97" t="s">
        <v>2145</v>
      </c>
      <c r="B40" s="98" t="s">
        <v>2146</v>
      </c>
      <c r="C40" s="6" t="s">
        <v>7</v>
      </c>
      <c r="D40" s="99">
        <v>25</v>
      </c>
      <c r="E40" s="5">
        <f t="shared" si="5"/>
        <v>2625</v>
      </c>
      <c r="F40" s="107"/>
      <c r="G40" s="108">
        <f t="shared" si="6"/>
        <v>0</v>
      </c>
      <c r="H40" s="108">
        <f t="shared" si="2"/>
        <v>0</v>
      </c>
    </row>
    <row r="41" spans="1:8">
      <c r="A41" s="97" t="s">
        <v>2147</v>
      </c>
      <c r="B41" s="98" t="s">
        <v>2148</v>
      </c>
      <c r="C41" s="6" t="s">
        <v>7</v>
      </c>
      <c r="D41" s="99">
        <v>12</v>
      </c>
      <c r="E41" s="5">
        <f t="shared" si="5"/>
        <v>1260</v>
      </c>
      <c r="F41" s="107"/>
      <c r="G41" s="108">
        <f t="shared" si="6"/>
        <v>0</v>
      </c>
      <c r="H41" s="108">
        <f t="shared" si="2"/>
        <v>0</v>
      </c>
    </row>
    <row r="42" spans="1:8">
      <c r="A42" s="97" t="s">
        <v>2149</v>
      </c>
      <c r="B42" s="98" t="s">
        <v>2150</v>
      </c>
      <c r="C42" s="6" t="s">
        <v>7</v>
      </c>
      <c r="D42" s="99">
        <v>6</v>
      </c>
      <c r="E42" s="5">
        <f t="shared" si="5"/>
        <v>630</v>
      </c>
      <c r="F42" s="107"/>
      <c r="G42" s="108">
        <f t="shared" si="6"/>
        <v>0</v>
      </c>
      <c r="H42" s="108">
        <f t="shared" si="2"/>
        <v>0</v>
      </c>
    </row>
    <row r="43" spans="1:8">
      <c r="A43" s="97" t="s">
        <v>915</v>
      </c>
      <c r="B43" s="98" t="s">
        <v>2151</v>
      </c>
      <c r="C43" s="6" t="s">
        <v>7</v>
      </c>
      <c r="D43" s="99">
        <v>2</v>
      </c>
      <c r="E43" s="5">
        <f t="shared" si="5"/>
        <v>210</v>
      </c>
      <c r="F43" s="107"/>
      <c r="G43" s="108">
        <f t="shared" si="6"/>
        <v>0</v>
      </c>
      <c r="H43" s="108">
        <f t="shared" si="2"/>
        <v>0</v>
      </c>
    </row>
    <row r="44" spans="1:8">
      <c r="A44" s="97" t="s">
        <v>2152</v>
      </c>
      <c r="B44" s="98" t="s">
        <v>2153</v>
      </c>
      <c r="C44" s="6" t="s">
        <v>7</v>
      </c>
      <c r="D44" s="99">
        <v>8.5</v>
      </c>
      <c r="E44" s="5">
        <f t="shared" si="5"/>
        <v>892.5</v>
      </c>
      <c r="F44" s="107"/>
      <c r="G44" s="108">
        <f t="shared" si="6"/>
        <v>0</v>
      </c>
      <c r="H44" s="108">
        <f t="shared" si="2"/>
        <v>0</v>
      </c>
    </row>
    <row r="45" spans="1:8">
      <c r="A45" s="97" t="s">
        <v>2154</v>
      </c>
      <c r="B45" s="98" t="s">
        <v>2155</v>
      </c>
      <c r="C45" s="6" t="s">
        <v>7</v>
      </c>
      <c r="D45" s="99">
        <v>45</v>
      </c>
      <c r="E45" s="5">
        <f t="shared" si="5"/>
        <v>4725</v>
      </c>
      <c r="F45" s="107"/>
      <c r="G45" s="108">
        <f t="shared" si="6"/>
        <v>0</v>
      </c>
      <c r="H45" s="108">
        <f t="shared" si="2"/>
        <v>0</v>
      </c>
    </row>
    <row r="46" spans="1:8">
      <c r="A46" s="97" t="s">
        <v>2156</v>
      </c>
      <c r="B46" s="98" t="s">
        <v>2157</v>
      </c>
      <c r="C46" s="6" t="s">
        <v>7</v>
      </c>
      <c r="D46" s="99">
        <v>0.5</v>
      </c>
      <c r="E46" s="5">
        <f t="shared" si="5"/>
        <v>52.5</v>
      </c>
      <c r="F46" s="107"/>
      <c r="G46" s="108">
        <f t="shared" si="6"/>
        <v>0</v>
      </c>
      <c r="H46" s="108">
        <f t="shared" si="2"/>
        <v>0</v>
      </c>
    </row>
    <row r="47" spans="1:8">
      <c r="A47" s="97" t="s">
        <v>2158</v>
      </c>
      <c r="B47" s="98" t="s">
        <v>2159</v>
      </c>
      <c r="C47" s="6" t="s">
        <v>7</v>
      </c>
      <c r="D47" s="99">
        <v>0.5</v>
      </c>
      <c r="E47" s="5">
        <f t="shared" si="5"/>
        <v>52.5</v>
      </c>
      <c r="F47" s="107"/>
      <c r="G47" s="108">
        <f t="shared" si="6"/>
        <v>0</v>
      </c>
      <c r="H47" s="108">
        <f t="shared" si="2"/>
        <v>0</v>
      </c>
    </row>
    <row r="48" spans="1:8">
      <c r="A48" s="97" t="s">
        <v>2160</v>
      </c>
      <c r="B48" s="98" t="s">
        <v>2161</v>
      </c>
      <c r="C48" s="6" t="s">
        <v>7</v>
      </c>
      <c r="D48" s="99">
        <v>0.5</v>
      </c>
      <c r="E48" s="5">
        <f t="shared" si="5"/>
        <v>52.5</v>
      </c>
      <c r="F48" s="107"/>
      <c r="G48" s="108">
        <f t="shared" si="6"/>
        <v>0</v>
      </c>
      <c r="H48" s="108">
        <f t="shared" si="2"/>
        <v>0</v>
      </c>
    </row>
    <row r="49" spans="1:8">
      <c r="A49" s="97" t="s">
        <v>2162</v>
      </c>
      <c r="B49" s="98" t="s">
        <v>2163</v>
      </c>
      <c r="C49" s="6" t="s">
        <v>7</v>
      </c>
      <c r="D49" s="99">
        <v>0.5</v>
      </c>
      <c r="E49" s="5">
        <f t="shared" si="5"/>
        <v>52.5</v>
      </c>
      <c r="F49" s="107"/>
      <c r="G49" s="108">
        <f t="shared" si="6"/>
        <v>0</v>
      </c>
      <c r="H49" s="108">
        <f t="shared" si="2"/>
        <v>0</v>
      </c>
    </row>
    <row r="50" spans="1:8">
      <c r="A50" s="97" t="s">
        <v>2164</v>
      </c>
      <c r="B50" s="98" t="s">
        <v>2165</v>
      </c>
      <c r="C50" s="6" t="s">
        <v>7</v>
      </c>
      <c r="D50" s="99">
        <v>0.2</v>
      </c>
      <c r="E50" s="5">
        <f t="shared" si="5"/>
        <v>21</v>
      </c>
      <c r="F50" s="107"/>
      <c r="G50" s="108">
        <f t="shared" si="6"/>
        <v>0</v>
      </c>
      <c r="H50" s="108">
        <f t="shared" si="2"/>
        <v>0</v>
      </c>
    </row>
    <row r="51" spans="1:8">
      <c r="A51" s="97" t="s">
        <v>2166</v>
      </c>
      <c r="B51" s="98" t="s">
        <v>2167</v>
      </c>
      <c r="C51" s="6" t="s">
        <v>7</v>
      </c>
      <c r="D51" s="99">
        <v>0.2</v>
      </c>
      <c r="E51" s="5">
        <f t="shared" si="5"/>
        <v>21</v>
      </c>
      <c r="F51" s="107"/>
      <c r="G51" s="108">
        <f t="shared" si="6"/>
        <v>0</v>
      </c>
      <c r="H51" s="108">
        <f t="shared" si="2"/>
        <v>0</v>
      </c>
    </row>
    <row r="52" spans="1:8">
      <c r="A52" s="97" t="s">
        <v>2168</v>
      </c>
      <c r="B52" s="98" t="s">
        <v>2169</v>
      </c>
      <c r="C52" s="6" t="s">
        <v>7</v>
      </c>
      <c r="D52" s="99">
        <v>0.2</v>
      </c>
      <c r="E52" s="5">
        <f t="shared" si="5"/>
        <v>21</v>
      </c>
      <c r="F52" s="107"/>
      <c r="G52" s="108">
        <f t="shared" si="6"/>
        <v>0</v>
      </c>
      <c r="H52" s="108">
        <f t="shared" si="2"/>
        <v>0</v>
      </c>
    </row>
    <row r="53" spans="1:8">
      <c r="A53" s="97" t="s">
        <v>2170</v>
      </c>
      <c r="B53" s="98" t="s">
        <v>2171</v>
      </c>
      <c r="C53" s="6" t="s">
        <v>7</v>
      </c>
      <c r="D53" s="99">
        <v>1</v>
      </c>
      <c r="E53" s="5">
        <f t="shared" si="5"/>
        <v>105</v>
      </c>
      <c r="F53" s="107"/>
      <c r="G53" s="108">
        <f t="shared" si="6"/>
        <v>0</v>
      </c>
      <c r="H53" s="108">
        <f t="shared" si="2"/>
        <v>0</v>
      </c>
    </row>
    <row r="54" spans="1:8">
      <c r="A54" s="97" t="s">
        <v>2172</v>
      </c>
      <c r="B54" s="98" t="s">
        <v>2173</v>
      </c>
      <c r="C54" s="6" t="s">
        <v>7</v>
      </c>
      <c r="D54" s="99">
        <v>0.3</v>
      </c>
      <c r="E54" s="5">
        <f t="shared" si="5"/>
        <v>31.5</v>
      </c>
      <c r="F54" s="107"/>
      <c r="G54" s="108">
        <f t="shared" si="6"/>
        <v>0</v>
      </c>
      <c r="H54" s="108">
        <f t="shared" si="2"/>
        <v>0</v>
      </c>
    </row>
    <row r="55" spans="1:8">
      <c r="A55" s="97" t="s">
        <v>2174</v>
      </c>
      <c r="B55" s="98" t="s">
        <v>2175</v>
      </c>
      <c r="C55" s="6" t="s">
        <v>7</v>
      </c>
      <c r="D55" s="99">
        <v>0.3</v>
      </c>
      <c r="E55" s="5">
        <f t="shared" si="5"/>
        <v>31.5</v>
      </c>
      <c r="F55" s="107"/>
      <c r="G55" s="108">
        <f t="shared" si="6"/>
        <v>0</v>
      </c>
      <c r="H55" s="108">
        <f t="shared" si="2"/>
        <v>0</v>
      </c>
    </row>
    <row r="56" spans="1:8">
      <c r="A56" s="97" t="s">
        <v>2176</v>
      </c>
      <c r="B56" s="98" t="s">
        <v>2177</v>
      </c>
      <c r="C56" s="6" t="s">
        <v>7</v>
      </c>
      <c r="D56" s="99">
        <v>0.3</v>
      </c>
      <c r="E56" s="5">
        <f t="shared" si="5"/>
        <v>31.5</v>
      </c>
      <c r="F56" s="107"/>
      <c r="G56" s="108">
        <f t="shared" si="6"/>
        <v>0</v>
      </c>
      <c r="H56" s="108">
        <f t="shared" si="2"/>
        <v>0</v>
      </c>
    </row>
    <row r="57" spans="1:8">
      <c r="A57" s="97" t="s">
        <v>2178</v>
      </c>
      <c r="B57" s="98" t="s">
        <v>2179</v>
      </c>
      <c r="C57" s="6" t="s">
        <v>7</v>
      </c>
      <c r="D57" s="99">
        <v>0.3</v>
      </c>
      <c r="E57" s="5">
        <f t="shared" si="5"/>
        <v>31.5</v>
      </c>
      <c r="F57" s="107"/>
      <c r="G57" s="108">
        <f t="shared" si="6"/>
        <v>0</v>
      </c>
      <c r="H57" s="108">
        <f t="shared" si="2"/>
        <v>0</v>
      </c>
    </row>
    <row r="58" spans="1:8">
      <c r="A58" s="97" t="s">
        <v>2180</v>
      </c>
      <c r="B58" s="98" t="s">
        <v>2181</v>
      </c>
      <c r="C58" s="6" t="s">
        <v>7</v>
      </c>
      <c r="D58" s="99">
        <v>0.3</v>
      </c>
      <c r="E58" s="5">
        <f t="shared" si="5"/>
        <v>31.5</v>
      </c>
      <c r="F58" s="107"/>
      <c r="G58" s="108">
        <f t="shared" si="6"/>
        <v>0</v>
      </c>
      <c r="H58" s="108">
        <f t="shared" si="2"/>
        <v>0</v>
      </c>
    </row>
    <row r="59" spans="1:8">
      <c r="A59" s="97" t="s">
        <v>2182</v>
      </c>
      <c r="B59" s="98" t="s">
        <v>2183</v>
      </c>
      <c r="C59" s="6" t="s">
        <v>7</v>
      </c>
      <c r="D59" s="99">
        <v>0.25</v>
      </c>
      <c r="E59" s="5">
        <f t="shared" si="5"/>
        <v>26.25</v>
      </c>
      <c r="F59" s="107"/>
      <c r="G59" s="108">
        <f t="shared" si="6"/>
        <v>0</v>
      </c>
      <c r="H59" s="108">
        <f t="shared" si="2"/>
        <v>0</v>
      </c>
    </row>
    <row r="60" spans="1:8">
      <c r="A60" s="97" t="s">
        <v>2184</v>
      </c>
      <c r="B60" s="98" t="s">
        <v>2185</v>
      </c>
      <c r="C60" s="6" t="s">
        <v>7</v>
      </c>
      <c r="D60" s="99">
        <v>1.9</v>
      </c>
      <c r="E60" s="5">
        <f t="shared" si="5"/>
        <v>199.5</v>
      </c>
      <c r="F60" s="107"/>
      <c r="G60" s="108">
        <f t="shared" si="6"/>
        <v>0</v>
      </c>
      <c r="H60" s="108">
        <f t="shared" si="2"/>
        <v>0</v>
      </c>
    </row>
    <row r="61" spans="1:8">
      <c r="A61" s="97" t="s">
        <v>2186</v>
      </c>
      <c r="B61" s="98" t="s">
        <v>2187</v>
      </c>
      <c r="C61" s="6" t="s">
        <v>7</v>
      </c>
      <c r="D61" s="99">
        <v>0.28000000000000003</v>
      </c>
      <c r="E61" s="5">
        <f t="shared" si="5"/>
        <v>29.4</v>
      </c>
      <c r="F61" s="107"/>
      <c r="G61" s="108">
        <f t="shared" si="6"/>
        <v>0</v>
      </c>
      <c r="H61" s="108">
        <f t="shared" si="2"/>
        <v>0</v>
      </c>
    </row>
    <row r="62" spans="1:8">
      <c r="A62" s="97" t="s">
        <v>2188</v>
      </c>
      <c r="B62" s="98" t="s">
        <v>2189</v>
      </c>
      <c r="C62" s="6" t="s">
        <v>7</v>
      </c>
      <c r="D62" s="99">
        <v>0.28000000000000003</v>
      </c>
      <c r="E62" s="5">
        <f t="shared" si="5"/>
        <v>29.4</v>
      </c>
      <c r="F62" s="107"/>
      <c r="G62" s="108">
        <f t="shared" si="6"/>
        <v>0</v>
      </c>
      <c r="H62" s="108">
        <f t="shared" si="2"/>
        <v>0</v>
      </c>
    </row>
    <row r="63" spans="1:8">
      <c r="A63" s="97" t="s">
        <v>1445</v>
      </c>
      <c r="B63" s="98" t="s">
        <v>2190</v>
      </c>
      <c r="C63" s="6" t="s">
        <v>7</v>
      </c>
      <c r="D63" s="99">
        <v>3</v>
      </c>
      <c r="E63" s="5">
        <f t="shared" si="5"/>
        <v>315</v>
      </c>
      <c r="F63" s="107"/>
      <c r="G63" s="108">
        <f t="shared" si="6"/>
        <v>0</v>
      </c>
      <c r="H63" s="108">
        <f t="shared" si="2"/>
        <v>0</v>
      </c>
    </row>
    <row r="64" spans="1:8">
      <c r="A64" s="97" t="s">
        <v>1449</v>
      </c>
      <c r="B64" s="98" t="s">
        <v>2191</v>
      </c>
      <c r="C64" s="6" t="s">
        <v>7</v>
      </c>
      <c r="D64" s="99">
        <v>4</v>
      </c>
      <c r="E64" s="5">
        <f t="shared" si="5"/>
        <v>420</v>
      </c>
      <c r="F64" s="107"/>
      <c r="G64" s="108">
        <f t="shared" si="6"/>
        <v>0</v>
      </c>
      <c r="H64" s="108">
        <f t="shared" si="2"/>
        <v>0</v>
      </c>
    </row>
    <row r="65" spans="1:13">
      <c r="A65" s="97" t="s">
        <v>1448</v>
      </c>
      <c r="B65" s="98" t="s">
        <v>2192</v>
      </c>
      <c r="C65" s="6" t="s">
        <v>7</v>
      </c>
      <c r="D65" s="99">
        <v>4</v>
      </c>
      <c r="E65" s="5">
        <f t="shared" si="5"/>
        <v>420</v>
      </c>
      <c r="F65" s="107"/>
      <c r="G65" s="108">
        <f t="shared" si="6"/>
        <v>0</v>
      </c>
      <c r="H65" s="108">
        <f t="shared" si="2"/>
        <v>0</v>
      </c>
    </row>
    <row r="66" spans="1:13">
      <c r="A66" s="97" t="s">
        <v>1158</v>
      </c>
      <c r="B66" s="98" t="s">
        <v>2193</v>
      </c>
      <c r="C66" s="6" t="s">
        <v>7</v>
      </c>
      <c r="D66" s="99">
        <v>22</v>
      </c>
      <c r="E66" s="5">
        <f t="shared" si="5"/>
        <v>2310</v>
      </c>
      <c r="F66" s="107"/>
      <c r="G66" s="108">
        <f t="shared" si="6"/>
        <v>0</v>
      </c>
      <c r="H66" s="108">
        <f t="shared" si="2"/>
        <v>0</v>
      </c>
    </row>
    <row r="67" spans="1:13" ht="12.45" thickBot="1">
      <c r="A67" s="97" t="s">
        <v>1162</v>
      </c>
      <c r="B67" s="98" t="s">
        <v>2194</v>
      </c>
      <c r="C67" s="6" t="s">
        <v>7</v>
      </c>
      <c r="D67" s="99">
        <v>45</v>
      </c>
      <c r="E67" s="5">
        <f t="shared" si="5"/>
        <v>4725</v>
      </c>
      <c r="F67" s="107"/>
      <c r="G67" s="108">
        <f t="shared" si="6"/>
        <v>0</v>
      </c>
      <c r="H67" s="108">
        <f t="shared" si="2"/>
        <v>0</v>
      </c>
    </row>
    <row r="68" spans="1:13" ht="12" customHeight="1" thickBot="1">
      <c r="A68" s="399" t="s">
        <v>2195</v>
      </c>
      <c r="B68" s="400"/>
      <c r="C68" s="400"/>
      <c r="D68" s="401"/>
      <c r="E68" s="271"/>
      <c r="F68" s="107"/>
      <c r="G68" s="108"/>
      <c r="H68" s="108"/>
    </row>
    <row r="69" spans="1:13">
      <c r="A69" s="97" t="s">
        <v>2196</v>
      </c>
      <c r="B69" s="98" t="s">
        <v>2197</v>
      </c>
      <c r="C69" s="6" t="s">
        <v>7</v>
      </c>
      <c r="D69" s="99">
        <v>2</v>
      </c>
      <c r="E69" s="5">
        <f>ROUND(D69*Курс_EUR,2)</f>
        <v>210</v>
      </c>
      <c r="F69" s="107"/>
      <c r="G69" s="108">
        <f>D69*F69</f>
        <v>0</v>
      </c>
      <c r="H69" s="108">
        <f t="shared" si="2"/>
        <v>0</v>
      </c>
    </row>
    <row r="70" spans="1:13">
      <c r="A70" s="97" t="s">
        <v>2198</v>
      </c>
      <c r="B70" s="98" t="s">
        <v>2199</v>
      </c>
      <c r="C70" s="6" t="s">
        <v>7</v>
      </c>
      <c r="D70" s="99">
        <v>8</v>
      </c>
      <c r="E70" s="5">
        <f>ROUND(D70*Курс_EUR,2)</f>
        <v>840</v>
      </c>
      <c r="F70" s="107"/>
      <c r="G70" s="108">
        <f>D70*F70</f>
        <v>0</v>
      </c>
      <c r="H70" s="108">
        <f t="shared" si="2"/>
        <v>0</v>
      </c>
    </row>
    <row r="71" spans="1:13" ht="12" customHeight="1">
      <c r="A71" s="97" t="s">
        <v>2200</v>
      </c>
      <c r="B71" s="98" t="s">
        <v>2201</v>
      </c>
      <c r="C71" s="6" t="s">
        <v>7</v>
      </c>
      <c r="D71" s="99">
        <v>0.15</v>
      </c>
      <c r="E71" s="5">
        <f>ROUND(D71*Курс_EUR,2)</f>
        <v>15.75</v>
      </c>
      <c r="F71" s="107"/>
      <c r="G71" s="108">
        <f>D71*F71</f>
        <v>0</v>
      </c>
      <c r="H71" s="108">
        <f t="shared" si="2"/>
        <v>0</v>
      </c>
    </row>
    <row r="72" spans="1:13">
      <c r="A72" s="97" t="s">
        <v>2202</v>
      </c>
      <c r="B72" s="98" t="s">
        <v>2203</v>
      </c>
      <c r="C72" s="6" t="s">
        <v>7</v>
      </c>
      <c r="D72" s="99">
        <v>0.15</v>
      </c>
      <c r="E72" s="5">
        <f>ROUND(D72*Курс_EUR,2)</f>
        <v>15.75</v>
      </c>
      <c r="F72" s="107"/>
      <c r="G72" s="108">
        <f>D72*F72</f>
        <v>0</v>
      </c>
      <c r="H72" s="108">
        <f t="shared" si="2"/>
        <v>0</v>
      </c>
    </row>
    <row r="73" spans="1:13" ht="12.45" thickBot="1">
      <c r="A73" s="97" t="s">
        <v>2204</v>
      </c>
      <c r="B73" s="98" t="s">
        <v>2205</v>
      </c>
      <c r="C73" s="6" t="s">
        <v>7</v>
      </c>
      <c r="D73" s="99">
        <v>0.15</v>
      </c>
      <c r="E73" s="5">
        <f>ROUND(D73*Курс_EUR,2)</f>
        <v>15.75</v>
      </c>
      <c r="F73" s="107"/>
      <c r="G73" s="108">
        <f>D73*F73</f>
        <v>0</v>
      </c>
      <c r="H73" s="108">
        <f t="shared" si="2"/>
        <v>0</v>
      </c>
    </row>
    <row r="74" spans="1:13" ht="12.45" thickBot="1">
      <c r="A74" s="399" t="s">
        <v>2206</v>
      </c>
      <c r="B74" s="400"/>
      <c r="C74" s="400"/>
      <c r="D74" s="401"/>
      <c r="E74" s="271"/>
      <c r="F74" s="107"/>
      <c r="G74" s="108"/>
      <c r="H74" s="108"/>
    </row>
    <row r="75" spans="1:13">
      <c r="A75" s="97" t="s">
        <v>1586</v>
      </c>
      <c r="B75" s="97" t="s">
        <v>2207</v>
      </c>
      <c r="C75" s="6" t="s">
        <v>7</v>
      </c>
      <c r="D75" s="158">
        <v>15</v>
      </c>
      <c r="E75" s="5">
        <f>ROUND(D75*Курс_EUR,2)</f>
        <v>1575</v>
      </c>
      <c r="F75" s="107"/>
      <c r="G75" s="108">
        <f>D75*F75</f>
        <v>0</v>
      </c>
      <c r="H75" s="108">
        <f t="shared" ref="H75:H137" si="7">E75*F75</f>
        <v>0</v>
      </c>
      <c r="J75" s="133"/>
    </row>
    <row r="76" spans="1:13">
      <c r="A76" s="97" t="s">
        <v>2883</v>
      </c>
      <c r="B76" s="97" t="s">
        <v>2884</v>
      </c>
      <c r="C76" s="6" t="s">
        <v>7</v>
      </c>
      <c r="D76" s="158">
        <v>1</v>
      </c>
      <c r="E76" s="5">
        <f>ROUND(D76*Курс_EUR,2)</f>
        <v>105</v>
      </c>
      <c r="F76" s="107"/>
      <c r="G76" s="108">
        <f>D76*F76</f>
        <v>0</v>
      </c>
      <c r="H76" s="108">
        <f t="shared" si="7"/>
        <v>0</v>
      </c>
      <c r="J76" s="133"/>
      <c r="L76" s="134"/>
    </row>
    <row r="77" spans="1:13">
      <c r="A77" s="97" t="s">
        <v>2885</v>
      </c>
      <c r="B77" s="97" t="s">
        <v>2886</v>
      </c>
      <c r="C77" s="6" t="s">
        <v>7</v>
      </c>
      <c r="D77" s="158">
        <v>1.5</v>
      </c>
      <c r="E77" s="5">
        <f>ROUND(D77*Курс_EUR,2)</f>
        <v>157.5</v>
      </c>
      <c r="F77" s="107"/>
      <c r="G77" s="108">
        <f>D77*F77</f>
        <v>0</v>
      </c>
      <c r="H77" s="108">
        <f t="shared" si="7"/>
        <v>0</v>
      </c>
      <c r="J77" s="133"/>
      <c r="L77" s="134"/>
    </row>
    <row r="78" spans="1:13">
      <c r="A78" s="97" t="s">
        <v>2887</v>
      </c>
      <c r="B78" s="97" t="s">
        <v>2888</v>
      </c>
      <c r="C78" s="6" t="s">
        <v>7</v>
      </c>
      <c r="D78" s="158">
        <v>15</v>
      </c>
      <c r="E78" s="5">
        <f>ROUND(D78*Курс_EUR,2)</f>
        <v>1575</v>
      </c>
      <c r="F78" s="107"/>
      <c r="G78" s="108">
        <f>D78*F78</f>
        <v>0</v>
      </c>
      <c r="H78" s="108">
        <f t="shared" si="7"/>
        <v>0</v>
      </c>
      <c r="J78" s="133"/>
      <c r="L78" s="134"/>
    </row>
    <row r="79" spans="1:13" ht="12.45" thickBot="1">
      <c r="A79" s="97" t="s">
        <v>2889</v>
      </c>
      <c r="B79" s="97" t="s">
        <v>2890</v>
      </c>
      <c r="C79" s="6" t="s">
        <v>7</v>
      </c>
      <c r="D79" s="158">
        <v>15</v>
      </c>
      <c r="E79" s="5">
        <f>ROUND(D79*Курс_EUR,2)</f>
        <v>1575</v>
      </c>
      <c r="F79" s="107"/>
      <c r="G79" s="108">
        <f>D79*F79</f>
        <v>0</v>
      </c>
      <c r="H79" s="108">
        <f t="shared" si="7"/>
        <v>0</v>
      </c>
      <c r="J79" s="133"/>
      <c r="L79" s="134"/>
    </row>
    <row r="80" spans="1:13" ht="12.45" thickBot="1">
      <c r="A80" s="399" t="s">
        <v>2208</v>
      </c>
      <c r="B80" s="400"/>
      <c r="C80" s="400"/>
      <c r="D80" s="401"/>
      <c r="E80" s="271"/>
      <c r="F80" s="107"/>
      <c r="G80" s="108"/>
      <c r="H80" s="108"/>
      <c r="J80" s="133"/>
      <c r="K80" s="133"/>
      <c r="M80" s="133"/>
    </row>
    <row r="81" spans="1:8" ht="12" customHeight="1">
      <c r="A81" s="97" t="s">
        <v>2209</v>
      </c>
      <c r="B81" s="98" t="s">
        <v>2210</v>
      </c>
      <c r="C81" s="6" t="s">
        <v>7</v>
      </c>
      <c r="D81" s="99">
        <v>130</v>
      </c>
      <c r="E81" s="5">
        <f t="shared" ref="E81:E97" si="8">ROUND(D81*Курс_EUR,2)</f>
        <v>13650</v>
      </c>
      <c r="F81" s="107"/>
      <c r="G81" s="108">
        <f t="shared" ref="G81:G97" si="9">D81*F81</f>
        <v>0</v>
      </c>
      <c r="H81" s="108">
        <f t="shared" si="7"/>
        <v>0</v>
      </c>
    </row>
    <row r="82" spans="1:8">
      <c r="A82" s="97" t="s">
        <v>2211</v>
      </c>
      <c r="B82" s="98" t="s">
        <v>2212</v>
      </c>
      <c r="C82" s="6" t="s">
        <v>7</v>
      </c>
      <c r="D82" s="99">
        <v>85</v>
      </c>
      <c r="E82" s="5">
        <f t="shared" si="8"/>
        <v>8925</v>
      </c>
      <c r="F82" s="107"/>
      <c r="G82" s="108">
        <f t="shared" si="9"/>
        <v>0</v>
      </c>
      <c r="H82" s="108">
        <f t="shared" si="7"/>
        <v>0</v>
      </c>
    </row>
    <row r="83" spans="1:8" ht="12" customHeight="1">
      <c r="A83" s="97" t="s">
        <v>2213</v>
      </c>
      <c r="B83" s="98" t="s">
        <v>2214</v>
      </c>
      <c r="C83" s="6" t="s">
        <v>7</v>
      </c>
      <c r="D83" s="99">
        <v>20</v>
      </c>
      <c r="E83" s="5">
        <f t="shared" si="8"/>
        <v>2100</v>
      </c>
      <c r="F83" s="107"/>
      <c r="G83" s="108">
        <f t="shared" si="9"/>
        <v>0</v>
      </c>
      <c r="H83" s="108">
        <f t="shared" si="7"/>
        <v>0</v>
      </c>
    </row>
    <row r="84" spans="1:8">
      <c r="A84" s="97" t="s">
        <v>2215</v>
      </c>
      <c r="B84" s="98" t="s">
        <v>2216</v>
      </c>
      <c r="C84" s="6" t="s">
        <v>7</v>
      </c>
      <c r="D84" s="99">
        <v>10</v>
      </c>
      <c r="E84" s="5">
        <f t="shared" si="8"/>
        <v>1050</v>
      </c>
      <c r="F84" s="107"/>
      <c r="G84" s="108">
        <f t="shared" si="9"/>
        <v>0</v>
      </c>
      <c r="H84" s="108">
        <f t="shared" si="7"/>
        <v>0</v>
      </c>
    </row>
    <row r="85" spans="1:8">
      <c r="A85" s="97" t="s">
        <v>2217</v>
      </c>
      <c r="B85" s="98" t="s">
        <v>2218</v>
      </c>
      <c r="C85" s="6" t="s">
        <v>7</v>
      </c>
      <c r="D85" s="99">
        <v>300</v>
      </c>
      <c r="E85" s="5">
        <f t="shared" si="8"/>
        <v>31500</v>
      </c>
      <c r="F85" s="107"/>
      <c r="G85" s="108">
        <f t="shared" si="9"/>
        <v>0</v>
      </c>
      <c r="H85" s="108">
        <f t="shared" si="7"/>
        <v>0</v>
      </c>
    </row>
    <row r="86" spans="1:8" ht="12" customHeight="1">
      <c r="A86" s="97" t="s">
        <v>2219</v>
      </c>
      <c r="B86" s="98" t="s">
        <v>2220</v>
      </c>
      <c r="C86" s="6" t="s">
        <v>7</v>
      </c>
      <c r="D86" s="99">
        <v>175</v>
      </c>
      <c r="E86" s="5">
        <f t="shared" si="8"/>
        <v>18375</v>
      </c>
      <c r="F86" s="107"/>
      <c r="G86" s="108">
        <f t="shared" si="9"/>
        <v>0</v>
      </c>
      <c r="H86" s="108">
        <f t="shared" si="7"/>
        <v>0</v>
      </c>
    </row>
    <row r="87" spans="1:8">
      <c r="A87" s="97" t="s">
        <v>2221</v>
      </c>
      <c r="B87" s="98" t="s">
        <v>2222</v>
      </c>
      <c r="C87" s="6" t="s">
        <v>7</v>
      </c>
      <c r="D87" s="99">
        <v>110</v>
      </c>
      <c r="E87" s="5">
        <f t="shared" si="8"/>
        <v>11550</v>
      </c>
      <c r="F87" s="107"/>
      <c r="G87" s="108">
        <f t="shared" si="9"/>
        <v>0</v>
      </c>
      <c r="H87" s="108">
        <f t="shared" si="7"/>
        <v>0</v>
      </c>
    </row>
    <row r="88" spans="1:8">
      <c r="A88" s="97" t="s">
        <v>2223</v>
      </c>
      <c r="B88" s="98" t="s">
        <v>2224</v>
      </c>
      <c r="C88" s="6" t="s">
        <v>7</v>
      </c>
      <c r="D88" s="99">
        <v>120</v>
      </c>
      <c r="E88" s="5">
        <f t="shared" si="8"/>
        <v>12600</v>
      </c>
      <c r="F88" s="107"/>
      <c r="G88" s="108">
        <f t="shared" si="9"/>
        <v>0</v>
      </c>
      <c r="H88" s="108">
        <f t="shared" si="7"/>
        <v>0</v>
      </c>
    </row>
    <row r="89" spans="1:8">
      <c r="A89" s="97" t="s">
        <v>2225</v>
      </c>
      <c r="B89" s="98" t="s">
        <v>2226</v>
      </c>
      <c r="C89" s="6" t="s">
        <v>7</v>
      </c>
      <c r="D89" s="99">
        <v>6</v>
      </c>
      <c r="E89" s="5">
        <f t="shared" si="8"/>
        <v>630</v>
      </c>
      <c r="F89" s="107"/>
      <c r="G89" s="108">
        <f t="shared" si="9"/>
        <v>0</v>
      </c>
      <c r="H89" s="108">
        <f t="shared" si="7"/>
        <v>0</v>
      </c>
    </row>
    <row r="90" spans="1:8">
      <c r="A90" s="97" t="s">
        <v>2227</v>
      </c>
      <c r="B90" s="98" t="s">
        <v>2228</v>
      </c>
      <c r="C90" s="6" t="s">
        <v>7</v>
      </c>
      <c r="D90" s="99">
        <v>20</v>
      </c>
      <c r="E90" s="5">
        <f t="shared" si="8"/>
        <v>2100</v>
      </c>
      <c r="F90" s="107"/>
      <c r="G90" s="108">
        <f t="shared" si="9"/>
        <v>0</v>
      </c>
      <c r="H90" s="108">
        <f t="shared" si="7"/>
        <v>0</v>
      </c>
    </row>
    <row r="91" spans="1:8" ht="12" customHeight="1">
      <c r="A91" s="97" t="s">
        <v>2229</v>
      </c>
      <c r="B91" s="98" t="s">
        <v>2230</v>
      </c>
      <c r="C91" s="6" t="s">
        <v>7</v>
      </c>
      <c r="D91" s="99">
        <v>10</v>
      </c>
      <c r="E91" s="5">
        <f t="shared" si="8"/>
        <v>1050</v>
      </c>
      <c r="F91" s="107"/>
      <c r="G91" s="108">
        <f t="shared" si="9"/>
        <v>0</v>
      </c>
      <c r="H91" s="108">
        <f t="shared" si="7"/>
        <v>0</v>
      </c>
    </row>
    <row r="92" spans="1:8" ht="12" customHeight="1">
      <c r="A92" s="97" t="s">
        <v>2231</v>
      </c>
      <c r="B92" s="98" t="s">
        <v>2232</v>
      </c>
      <c r="C92" s="6" t="s">
        <v>7</v>
      </c>
      <c r="D92" s="99">
        <v>1.5</v>
      </c>
      <c r="E92" s="5">
        <f t="shared" si="8"/>
        <v>157.5</v>
      </c>
      <c r="F92" s="107"/>
      <c r="G92" s="108">
        <f t="shared" si="9"/>
        <v>0</v>
      </c>
      <c r="H92" s="108">
        <f t="shared" si="7"/>
        <v>0</v>
      </c>
    </row>
    <row r="93" spans="1:8" ht="12" customHeight="1">
      <c r="A93" s="97" t="s">
        <v>2233</v>
      </c>
      <c r="B93" s="98" t="s">
        <v>2234</v>
      </c>
      <c r="C93" s="6" t="s">
        <v>7</v>
      </c>
      <c r="D93" s="99">
        <v>30</v>
      </c>
      <c r="E93" s="5">
        <f t="shared" si="8"/>
        <v>3150</v>
      </c>
      <c r="F93" s="107"/>
      <c r="G93" s="108">
        <f t="shared" si="9"/>
        <v>0</v>
      </c>
      <c r="H93" s="108">
        <f t="shared" si="7"/>
        <v>0</v>
      </c>
    </row>
    <row r="94" spans="1:8" ht="12" customHeight="1">
      <c r="A94" s="97" t="s">
        <v>2235</v>
      </c>
      <c r="B94" s="98" t="s">
        <v>2236</v>
      </c>
      <c r="C94" s="6" t="s">
        <v>7</v>
      </c>
      <c r="D94" s="99">
        <v>5</v>
      </c>
      <c r="E94" s="5">
        <f t="shared" si="8"/>
        <v>525</v>
      </c>
      <c r="F94" s="107"/>
      <c r="G94" s="108">
        <f t="shared" si="9"/>
        <v>0</v>
      </c>
      <c r="H94" s="108">
        <f t="shared" si="7"/>
        <v>0</v>
      </c>
    </row>
    <row r="95" spans="1:8" ht="12" customHeight="1">
      <c r="A95" s="97" t="s">
        <v>2237</v>
      </c>
      <c r="B95" s="98" t="s">
        <v>2238</v>
      </c>
      <c r="C95" s="6" t="s">
        <v>7</v>
      </c>
      <c r="D95" s="99">
        <v>8</v>
      </c>
      <c r="E95" s="5">
        <f t="shared" si="8"/>
        <v>840</v>
      </c>
      <c r="F95" s="107"/>
      <c r="G95" s="108">
        <f t="shared" si="9"/>
        <v>0</v>
      </c>
      <c r="H95" s="108">
        <f t="shared" si="7"/>
        <v>0</v>
      </c>
    </row>
    <row r="96" spans="1:8">
      <c r="A96" s="97" t="s">
        <v>2239</v>
      </c>
      <c r="B96" s="98" t="s">
        <v>2240</v>
      </c>
      <c r="C96" s="6" t="s">
        <v>7</v>
      </c>
      <c r="D96" s="99">
        <v>35</v>
      </c>
      <c r="E96" s="5">
        <f t="shared" si="8"/>
        <v>3675</v>
      </c>
      <c r="F96" s="107"/>
      <c r="G96" s="108">
        <f t="shared" si="9"/>
        <v>0</v>
      </c>
      <c r="H96" s="108">
        <f t="shared" si="7"/>
        <v>0</v>
      </c>
    </row>
    <row r="97" spans="1:8" ht="12.45" thickBot="1">
      <c r="A97" s="97" t="s">
        <v>2241</v>
      </c>
      <c r="B97" s="98" t="s">
        <v>2242</v>
      </c>
      <c r="C97" s="6" t="s">
        <v>7</v>
      </c>
      <c r="D97" s="99">
        <v>8</v>
      </c>
      <c r="E97" s="5">
        <f t="shared" si="8"/>
        <v>840</v>
      </c>
      <c r="F97" s="107"/>
      <c r="G97" s="108">
        <f t="shared" si="9"/>
        <v>0</v>
      </c>
      <c r="H97" s="108">
        <f t="shared" si="7"/>
        <v>0</v>
      </c>
    </row>
    <row r="98" spans="1:8" ht="12.45" thickBot="1">
      <c r="A98" s="399" t="s">
        <v>2243</v>
      </c>
      <c r="B98" s="400"/>
      <c r="C98" s="400"/>
      <c r="D98" s="401"/>
      <c r="E98" s="271"/>
      <c r="F98" s="107"/>
      <c r="G98" s="108"/>
      <c r="H98" s="108"/>
    </row>
    <row r="99" spans="1:8">
      <c r="A99" s="97" t="s">
        <v>1544</v>
      </c>
      <c r="B99" s="98" t="s">
        <v>2244</v>
      </c>
      <c r="C99" s="6" t="s">
        <v>7</v>
      </c>
      <c r="D99" s="99">
        <v>15</v>
      </c>
      <c r="E99" s="5">
        <f t="shared" ref="E99:E104" si="10">ROUND(D99*Курс_EUR,2)</f>
        <v>1575</v>
      </c>
      <c r="F99" s="107"/>
      <c r="G99" s="108">
        <f t="shared" ref="G99:G104" si="11">D99*F99</f>
        <v>0</v>
      </c>
      <c r="H99" s="108">
        <f t="shared" si="7"/>
        <v>0</v>
      </c>
    </row>
    <row r="100" spans="1:8">
      <c r="A100" s="97" t="s">
        <v>1542</v>
      </c>
      <c r="B100" s="98" t="s">
        <v>1543</v>
      </c>
      <c r="C100" s="6" t="s">
        <v>7</v>
      </c>
      <c r="D100" s="99">
        <v>11</v>
      </c>
      <c r="E100" s="5">
        <f t="shared" si="10"/>
        <v>1155</v>
      </c>
      <c r="F100" s="107"/>
      <c r="G100" s="108">
        <f t="shared" si="11"/>
        <v>0</v>
      </c>
      <c r="H100" s="108">
        <f t="shared" si="7"/>
        <v>0</v>
      </c>
    </row>
    <row r="101" spans="1:8">
      <c r="A101" s="97" t="s">
        <v>1547</v>
      </c>
      <c r="B101" s="98" t="s">
        <v>1548</v>
      </c>
      <c r="C101" s="6" t="s">
        <v>7</v>
      </c>
      <c r="D101" s="99">
        <v>12</v>
      </c>
      <c r="E101" s="5">
        <f t="shared" si="10"/>
        <v>1260</v>
      </c>
      <c r="F101" s="107"/>
      <c r="G101" s="108">
        <f t="shared" si="11"/>
        <v>0</v>
      </c>
      <c r="H101" s="108">
        <f t="shared" si="7"/>
        <v>0</v>
      </c>
    </row>
    <row r="102" spans="1:8">
      <c r="A102" s="97" t="s">
        <v>2245</v>
      </c>
      <c r="B102" s="98" t="s">
        <v>2246</v>
      </c>
      <c r="C102" s="6" t="s">
        <v>7</v>
      </c>
      <c r="D102" s="99">
        <v>7</v>
      </c>
      <c r="E102" s="5">
        <f t="shared" si="10"/>
        <v>735</v>
      </c>
      <c r="F102" s="107"/>
      <c r="G102" s="108">
        <f t="shared" si="11"/>
        <v>0</v>
      </c>
      <c r="H102" s="108">
        <f t="shared" si="7"/>
        <v>0</v>
      </c>
    </row>
    <row r="103" spans="1:8">
      <c r="A103" s="97" t="s">
        <v>2247</v>
      </c>
      <c r="B103" s="98" t="s">
        <v>2248</v>
      </c>
      <c r="C103" s="6" t="s">
        <v>7</v>
      </c>
      <c r="D103" s="99">
        <v>14</v>
      </c>
      <c r="E103" s="5">
        <f t="shared" si="10"/>
        <v>1470</v>
      </c>
      <c r="F103" s="107"/>
      <c r="G103" s="108">
        <f t="shared" si="11"/>
        <v>0</v>
      </c>
      <c r="H103" s="108">
        <f t="shared" si="7"/>
        <v>0</v>
      </c>
    </row>
    <row r="104" spans="1:8" ht="12.45" thickBot="1">
      <c r="A104" s="97" t="s">
        <v>1545</v>
      </c>
      <c r="B104" s="98" t="s">
        <v>1546</v>
      </c>
      <c r="C104" s="6" t="s">
        <v>7</v>
      </c>
      <c r="D104" s="99">
        <v>10</v>
      </c>
      <c r="E104" s="5">
        <f t="shared" si="10"/>
        <v>1050</v>
      </c>
      <c r="F104" s="107"/>
      <c r="G104" s="108">
        <f t="shared" si="11"/>
        <v>0</v>
      </c>
      <c r="H104" s="108">
        <f t="shared" si="7"/>
        <v>0</v>
      </c>
    </row>
    <row r="105" spans="1:8" ht="12.45" thickBot="1">
      <c r="A105" s="399" t="s">
        <v>2249</v>
      </c>
      <c r="B105" s="400"/>
      <c r="C105" s="400"/>
      <c r="D105" s="401"/>
      <c r="E105" s="271"/>
      <c r="F105" s="107"/>
      <c r="G105" s="108"/>
      <c r="H105" s="108"/>
    </row>
    <row r="106" spans="1:8">
      <c r="A106" s="97" t="s">
        <v>2250</v>
      </c>
      <c r="B106" s="98" t="s">
        <v>2251</v>
      </c>
      <c r="C106" s="6" t="s">
        <v>7</v>
      </c>
      <c r="D106" s="99">
        <v>3.5</v>
      </c>
      <c r="E106" s="5">
        <f t="shared" ref="E106:E122" si="12">ROUND(D106*Курс_EUR,2)</f>
        <v>367.5</v>
      </c>
      <c r="F106" s="107"/>
      <c r="G106" s="108">
        <f t="shared" ref="G106:G122" si="13">D106*F106</f>
        <v>0</v>
      </c>
      <c r="H106" s="108">
        <f t="shared" si="7"/>
        <v>0</v>
      </c>
    </row>
    <row r="107" spans="1:8">
      <c r="A107" s="97" t="s">
        <v>2252</v>
      </c>
      <c r="B107" s="98" t="s">
        <v>2253</v>
      </c>
      <c r="C107" s="6" t="s">
        <v>7</v>
      </c>
      <c r="D107" s="99">
        <v>62</v>
      </c>
      <c r="E107" s="5">
        <f t="shared" si="12"/>
        <v>6510</v>
      </c>
      <c r="F107" s="107"/>
      <c r="G107" s="108">
        <f t="shared" si="13"/>
        <v>0</v>
      </c>
      <c r="H107" s="108">
        <f t="shared" si="7"/>
        <v>0</v>
      </c>
    </row>
    <row r="108" spans="1:8">
      <c r="A108" s="97" t="s">
        <v>2254</v>
      </c>
      <c r="B108" s="98" t="s">
        <v>2255</v>
      </c>
      <c r="C108" s="6" t="s">
        <v>7</v>
      </c>
      <c r="D108" s="99">
        <v>120</v>
      </c>
      <c r="E108" s="5">
        <f t="shared" si="12"/>
        <v>12600</v>
      </c>
      <c r="F108" s="107"/>
      <c r="G108" s="108">
        <f t="shared" si="13"/>
        <v>0</v>
      </c>
      <c r="H108" s="108">
        <f t="shared" si="7"/>
        <v>0</v>
      </c>
    </row>
    <row r="109" spans="1:8">
      <c r="A109" s="97" t="s">
        <v>2256</v>
      </c>
      <c r="B109" s="98" t="s">
        <v>2257</v>
      </c>
      <c r="C109" s="6" t="s">
        <v>7</v>
      </c>
      <c r="D109" s="99">
        <v>110</v>
      </c>
      <c r="E109" s="5">
        <f t="shared" si="12"/>
        <v>11550</v>
      </c>
      <c r="F109" s="107"/>
      <c r="G109" s="108">
        <f t="shared" si="13"/>
        <v>0</v>
      </c>
      <c r="H109" s="108">
        <f t="shared" si="7"/>
        <v>0</v>
      </c>
    </row>
    <row r="110" spans="1:8">
      <c r="A110" s="97" t="s">
        <v>2258</v>
      </c>
      <c r="B110" s="98" t="s">
        <v>2259</v>
      </c>
      <c r="C110" s="6" t="s">
        <v>7</v>
      </c>
      <c r="D110" s="99">
        <v>130</v>
      </c>
      <c r="E110" s="5">
        <f t="shared" si="12"/>
        <v>13650</v>
      </c>
      <c r="F110" s="107"/>
      <c r="G110" s="108">
        <f t="shared" si="13"/>
        <v>0</v>
      </c>
      <c r="H110" s="108">
        <f t="shared" si="7"/>
        <v>0</v>
      </c>
    </row>
    <row r="111" spans="1:8">
      <c r="A111" s="97" t="s">
        <v>2260</v>
      </c>
      <c r="B111" s="98" t="s">
        <v>2261</v>
      </c>
      <c r="C111" s="6" t="s">
        <v>7</v>
      </c>
      <c r="D111" s="99">
        <v>67</v>
      </c>
      <c r="E111" s="5">
        <f t="shared" si="12"/>
        <v>7035</v>
      </c>
      <c r="F111" s="107"/>
      <c r="G111" s="108">
        <f t="shared" si="13"/>
        <v>0</v>
      </c>
      <c r="H111" s="108">
        <f t="shared" si="7"/>
        <v>0</v>
      </c>
    </row>
    <row r="112" spans="1:8">
      <c r="A112" s="97" t="s">
        <v>2262</v>
      </c>
      <c r="B112" s="98" t="s">
        <v>2263</v>
      </c>
      <c r="C112" s="6" t="s">
        <v>7</v>
      </c>
      <c r="D112" s="99">
        <v>45</v>
      </c>
      <c r="E112" s="5">
        <f t="shared" si="12"/>
        <v>4725</v>
      </c>
      <c r="F112" s="107"/>
      <c r="G112" s="108">
        <f t="shared" si="13"/>
        <v>0</v>
      </c>
      <c r="H112" s="108">
        <f t="shared" si="7"/>
        <v>0</v>
      </c>
    </row>
    <row r="113" spans="1:8">
      <c r="A113" s="97" t="s">
        <v>2264</v>
      </c>
      <c r="B113" s="98" t="s">
        <v>2265</v>
      </c>
      <c r="C113" s="6" t="s">
        <v>7</v>
      </c>
      <c r="D113" s="99">
        <v>62</v>
      </c>
      <c r="E113" s="5">
        <f t="shared" si="12"/>
        <v>6510</v>
      </c>
      <c r="F113" s="107"/>
      <c r="G113" s="108">
        <f t="shared" si="13"/>
        <v>0</v>
      </c>
      <c r="H113" s="108">
        <f t="shared" si="7"/>
        <v>0</v>
      </c>
    </row>
    <row r="114" spans="1:8">
      <c r="A114" s="97" t="s">
        <v>2266</v>
      </c>
      <c r="B114" s="98" t="s">
        <v>2267</v>
      </c>
      <c r="C114" s="6" t="s">
        <v>7</v>
      </c>
      <c r="D114" s="99">
        <v>45</v>
      </c>
      <c r="E114" s="5">
        <f t="shared" si="12"/>
        <v>4725</v>
      </c>
      <c r="F114" s="107"/>
      <c r="G114" s="108">
        <f t="shared" si="13"/>
        <v>0</v>
      </c>
      <c r="H114" s="108">
        <f t="shared" si="7"/>
        <v>0</v>
      </c>
    </row>
    <row r="115" spans="1:8">
      <c r="A115" s="97" t="s">
        <v>2268</v>
      </c>
      <c r="B115" s="98" t="s">
        <v>2269</v>
      </c>
      <c r="C115" s="6" t="s">
        <v>7</v>
      </c>
      <c r="D115" s="99">
        <v>45</v>
      </c>
      <c r="E115" s="5">
        <f t="shared" si="12"/>
        <v>4725</v>
      </c>
      <c r="F115" s="107"/>
      <c r="G115" s="108">
        <f t="shared" si="13"/>
        <v>0</v>
      </c>
      <c r="H115" s="108">
        <f t="shared" si="7"/>
        <v>0</v>
      </c>
    </row>
    <row r="116" spans="1:8">
      <c r="A116" s="97" t="s">
        <v>2270</v>
      </c>
      <c r="B116" s="98" t="s">
        <v>2271</v>
      </c>
      <c r="C116" s="6" t="s">
        <v>7</v>
      </c>
      <c r="D116" s="99">
        <v>45</v>
      </c>
      <c r="E116" s="5">
        <f t="shared" si="12"/>
        <v>4725</v>
      </c>
      <c r="F116" s="107"/>
      <c r="G116" s="108">
        <f t="shared" si="13"/>
        <v>0</v>
      </c>
      <c r="H116" s="108">
        <f t="shared" si="7"/>
        <v>0</v>
      </c>
    </row>
    <row r="117" spans="1:8">
      <c r="A117" s="97" t="s">
        <v>2272</v>
      </c>
      <c r="B117" s="98" t="s">
        <v>2273</v>
      </c>
      <c r="C117" s="6" t="s">
        <v>7</v>
      </c>
      <c r="D117" s="99">
        <v>45</v>
      </c>
      <c r="E117" s="5">
        <f t="shared" si="12"/>
        <v>4725</v>
      </c>
      <c r="F117" s="107"/>
      <c r="G117" s="108">
        <f t="shared" si="13"/>
        <v>0</v>
      </c>
      <c r="H117" s="108">
        <f t="shared" si="7"/>
        <v>0</v>
      </c>
    </row>
    <row r="118" spans="1:8">
      <c r="A118" s="97" t="s">
        <v>2274</v>
      </c>
      <c r="B118" s="98" t="s">
        <v>2275</v>
      </c>
      <c r="C118" s="6" t="s">
        <v>7</v>
      </c>
      <c r="D118" s="99">
        <v>70</v>
      </c>
      <c r="E118" s="5">
        <f t="shared" si="12"/>
        <v>7350</v>
      </c>
      <c r="F118" s="107"/>
      <c r="G118" s="108">
        <f t="shared" si="13"/>
        <v>0</v>
      </c>
      <c r="H118" s="108">
        <f t="shared" si="7"/>
        <v>0</v>
      </c>
    </row>
    <row r="119" spans="1:8">
      <c r="A119" s="97" t="s">
        <v>2276</v>
      </c>
      <c r="B119" s="98" t="s">
        <v>2277</v>
      </c>
      <c r="C119" s="6" t="s">
        <v>7</v>
      </c>
      <c r="D119" s="99">
        <v>70</v>
      </c>
      <c r="E119" s="5">
        <f t="shared" si="12"/>
        <v>7350</v>
      </c>
      <c r="F119" s="107"/>
      <c r="G119" s="108">
        <f t="shared" si="13"/>
        <v>0</v>
      </c>
      <c r="H119" s="108">
        <f t="shared" si="7"/>
        <v>0</v>
      </c>
    </row>
    <row r="120" spans="1:8">
      <c r="A120" s="97" t="s">
        <v>2278</v>
      </c>
      <c r="B120" s="98" t="s">
        <v>2279</v>
      </c>
      <c r="C120" s="6" t="s">
        <v>7</v>
      </c>
      <c r="D120" s="99">
        <v>220</v>
      </c>
      <c r="E120" s="5">
        <f t="shared" si="12"/>
        <v>23100</v>
      </c>
      <c r="F120" s="107"/>
      <c r="G120" s="108">
        <f t="shared" si="13"/>
        <v>0</v>
      </c>
      <c r="H120" s="108">
        <f t="shared" si="7"/>
        <v>0</v>
      </c>
    </row>
    <row r="121" spans="1:8" ht="12" customHeight="1">
      <c r="A121" s="97" t="s">
        <v>2280</v>
      </c>
      <c r="B121" s="98" t="s">
        <v>2281</v>
      </c>
      <c r="C121" s="6" t="s">
        <v>7</v>
      </c>
      <c r="D121" s="99">
        <v>240</v>
      </c>
      <c r="E121" s="5">
        <f t="shared" si="12"/>
        <v>25200</v>
      </c>
      <c r="F121" s="107"/>
      <c r="G121" s="108">
        <f t="shared" si="13"/>
        <v>0</v>
      </c>
      <c r="H121" s="108">
        <f t="shared" si="7"/>
        <v>0</v>
      </c>
    </row>
    <row r="122" spans="1:8" ht="12" customHeight="1" thickBot="1">
      <c r="A122" s="97" t="s">
        <v>2282</v>
      </c>
      <c r="B122" s="98" t="s">
        <v>2283</v>
      </c>
      <c r="C122" s="6" t="s">
        <v>7</v>
      </c>
      <c r="D122" s="99">
        <v>465</v>
      </c>
      <c r="E122" s="5">
        <f t="shared" si="12"/>
        <v>48825</v>
      </c>
      <c r="F122" s="107"/>
      <c r="G122" s="108">
        <f t="shared" si="13"/>
        <v>0</v>
      </c>
      <c r="H122" s="108">
        <f t="shared" si="7"/>
        <v>0</v>
      </c>
    </row>
    <row r="123" spans="1:8" ht="12.45" thickBot="1">
      <c r="A123" s="399" t="s">
        <v>2284</v>
      </c>
      <c r="B123" s="400"/>
      <c r="C123" s="400"/>
      <c r="D123" s="401"/>
      <c r="E123" s="271"/>
      <c r="F123" s="107"/>
      <c r="G123" s="108"/>
      <c r="H123" s="108"/>
    </row>
    <row r="124" spans="1:8">
      <c r="A124" s="97" t="s">
        <v>2285</v>
      </c>
      <c r="B124" s="98" t="s">
        <v>2286</v>
      </c>
      <c r="C124" s="6" t="s">
        <v>7</v>
      </c>
      <c r="D124" s="99">
        <v>170</v>
      </c>
      <c r="E124" s="5">
        <f t="shared" ref="E124:E154" si="14">ROUND(D124*Курс_EUR,2)</f>
        <v>17850</v>
      </c>
      <c r="F124" s="107"/>
      <c r="G124" s="108">
        <f t="shared" ref="G124:G154" si="15">D124*F124</f>
        <v>0</v>
      </c>
      <c r="H124" s="108">
        <f t="shared" si="7"/>
        <v>0</v>
      </c>
    </row>
    <row r="125" spans="1:8">
      <c r="A125" s="97" t="s">
        <v>2287</v>
      </c>
      <c r="B125" s="98" t="s">
        <v>2288</v>
      </c>
      <c r="C125" s="6" t="s">
        <v>7</v>
      </c>
      <c r="D125" s="99">
        <v>100</v>
      </c>
      <c r="E125" s="5">
        <f t="shared" si="14"/>
        <v>10500</v>
      </c>
      <c r="F125" s="107"/>
      <c r="G125" s="108">
        <f t="shared" si="15"/>
        <v>0</v>
      </c>
      <c r="H125" s="108">
        <f t="shared" si="7"/>
        <v>0</v>
      </c>
    </row>
    <row r="126" spans="1:8">
      <c r="A126" s="97" t="s">
        <v>2289</v>
      </c>
      <c r="B126" s="98" t="s">
        <v>2290</v>
      </c>
      <c r="C126" s="6" t="s">
        <v>7</v>
      </c>
      <c r="D126" s="99">
        <v>300</v>
      </c>
      <c r="E126" s="5">
        <f t="shared" si="14"/>
        <v>31500</v>
      </c>
      <c r="F126" s="107"/>
      <c r="G126" s="108">
        <f t="shared" si="15"/>
        <v>0</v>
      </c>
      <c r="H126" s="108">
        <f t="shared" si="7"/>
        <v>0</v>
      </c>
    </row>
    <row r="127" spans="1:8">
      <c r="A127" s="97" t="s">
        <v>2291</v>
      </c>
      <c r="B127" s="98" t="s">
        <v>2292</v>
      </c>
      <c r="C127" s="6" t="s">
        <v>7</v>
      </c>
      <c r="D127" s="99">
        <v>5</v>
      </c>
      <c r="E127" s="5">
        <f t="shared" si="14"/>
        <v>525</v>
      </c>
      <c r="F127" s="107"/>
      <c r="G127" s="108">
        <f t="shared" si="15"/>
        <v>0</v>
      </c>
      <c r="H127" s="108">
        <f t="shared" si="7"/>
        <v>0</v>
      </c>
    </row>
    <row r="128" spans="1:8">
      <c r="A128" s="97" t="s">
        <v>2293</v>
      </c>
      <c r="B128" s="98" t="s">
        <v>2294</v>
      </c>
      <c r="C128" s="6" t="s">
        <v>7</v>
      </c>
      <c r="D128" s="99">
        <v>10</v>
      </c>
      <c r="E128" s="5">
        <f t="shared" si="14"/>
        <v>1050</v>
      </c>
      <c r="F128" s="107"/>
      <c r="G128" s="108">
        <f t="shared" si="15"/>
        <v>0</v>
      </c>
      <c r="H128" s="108">
        <f t="shared" si="7"/>
        <v>0</v>
      </c>
    </row>
    <row r="129" spans="1:8">
      <c r="A129" s="97" t="s">
        <v>2295</v>
      </c>
      <c r="B129" s="98" t="s">
        <v>2296</v>
      </c>
      <c r="C129" s="6" t="s">
        <v>7</v>
      </c>
      <c r="D129" s="99">
        <v>22</v>
      </c>
      <c r="E129" s="5">
        <f t="shared" si="14"/>
        <v>2310</v>
      </c>
      <c r="F129" s="107"/>
      <c r="G129" s="108">
        <f t="shared" si="15"/>
        <v>0</v>
      </c>
      <c r="H129" s="108">
        <f t="shared" si="7"/>
        <v>0</v>
      </c>
    </row>
    <row r="130" spans="1:8">
      <c r="A130" s="97" t="s">
        <v>2297</v>
      </c>
      <c r="B130" s="98" t="s">
        <v>2298</v>
      </c>
      <c r="C130" s="6" t="s">
        <v>7</v>
      </c>
      <c r="D130" s="99">
        <v>6</v>
      </c>
      <c r="E130" s="5">
        <f t="shared" si="14"/>
        <v>630</v>
      </c>
      <c r="F130" s="107"/>
      <c r="G130" s="108">
        <f t="shared" si="15"/>
        <v>0</v>
      </c>
      <c r="H130" s="108">
        <f t="shared" si="7"/>
        <v>0</v>
      </c>
    </row>
    <row r="131" spans="1:8">
      <c r="A131" s="97" t="s">
        <v>2299</v>
      </c>
      <c r="B131" s="98" t="s">
        <v>2300</v>
      </c>
      <c r="C131" s="6" t="s">
        <v>7</v>
      </c>
      <c r="D131" s="99">
        <v>250</v>
      </c>
      <c r="E131" s="5">
        <f t="shared" si="14"/>
        <v>26250</v>
      </c>
      <c r="F131" s="107"/>
      <c r="G131" s="108">
        <f t="shared" si="15"/>
        <v>0</v>
      </c>
      <c r="H131" s="108">
        <f t="shared" si="7"/>
        <v>0</v>
      </c>
    </row>
    <row r="132" spans="1:8">
      <c r="A132" s="97" t="s">
        <v>2301</v>
      </c>
      <c r="B132" s="98" t="s">
        <v>2302</v>
      </c>
      <c r="C132" s="6" t="s">
        <v>7</v>
      </c>
      <c r="D132" s="99">
        <v>90</v>
      </c>
      <c r="E132" s="5">
        <f t="shared" si="14"/>
        <v>9450</v>
      </c>
      <c r="F132" s="107"/>
      <c r="G132" s="108">
        <f t="shared" si="15"/>
        <v>0</v>
      </c>
      <c r="H132" s="108">
        <f t="shared" si="7"/>
        <v>0</v>
      </c>
    </row>
    <row r="133" spans="1:8">
      <c r="A133" s="97" t="s">
        <v>2303</v>
      </c>
      <c r="B133" s="98" t="s">
        <v>2304</v>
      </c>
      <c r="C133" s="6" t="s">
        <v>7</v>
      </c>
      <c r="D133" s="99">
        <v>18</v>
      </c>
      <c r="E133" s="5">
        <f t="shared" si="14"/>
        <v>1890</v>
      </c>
      <c r="F133" s="107"/>
      <c r="G133" s="108">
        <f t="shared" si="15"/>
        <v>0</v>
      </c>
      <c r="H133" s="108">
        <f t="shared" si="7"/>
        <v>0</v>
      </c>
    </row>
    <row r="134" spans="1:8">
      <c r="A134" s="97" t="s">
        <v>2305</v>
      </c>
      <c r="B134" s="98" t="s">
        <v>2306</v>
      </c>
      <c r="C134" s="6" t="s">
        <v>7</v>
      </c>
      <c r="D134" s="99">
        <v>5</v>
      </c>
      <c r="E134" s="5">
        <f t="shared" si="14"/>
        <v>525</v>
      </c>
      <c r="F134" s="107"/>
      <c r="G134" s="108">
        <f t="shared" si="15"/>
        <v>0</v>
      </c>
      <c r="H134" s="108">
        <f t="shared" si="7"/>
        <v>0</v>
      </c>
    </row>
    <row r="135" spans="1:8">
      <c r="A135" s="97" t="s">
        <v>2307</v>
      </c>
      <c r="B135" s="98" t="s">
        <v>2308</v>
      </c>
      <c r="C135" s="6" t="s">
        <v>7</v>
      </c>
      <c r="D135" s="99">
        <v>0.8</v>
      </c>
      <c r="E135" s="5">
        <f t="shared" si="14"/>
        <v>84</v>
      </c>
      <c r="F135" s="107"/>
      <c r="G135" s="108">
        <f t="shared" si="15"/>
        <v>0</v>
      </c>
      <c r="H135" s="108">
        <f t="shared" si="7"/>
        <v>0</v>
      </c>
    </row>
    <row r="136" spans="1:8">
      <c r="A136" s="97" t="s">
        <v>2309</v>
      </c>
      <c r="B136" s="98" t="s">
        <v>2310</v>
      </c>
      <c r="C136" s="6" t="s">
        <v>7</v>
      </c>
      <c r="D136" s="99">
        <v>1</v>
      </c>
      <c r="E136" s="5">
        <f t="shared" si="14"/>
        <v>105</v>
      </c>
      <c r="F136" s="107"/>
      <c r="G136" s="108">
        <f t="shared" si="15"/>
        <v>0</v>
      </c>
      <c r="H136" s="108">
        <f t="shared" si="7"/>
        <v>0</v>
      </c>
    </row>
    <row r="137" spans="1:8">
      <c r="A137" s="97" t="s">
        <v>2311</v>
      </c>
      <c r="B137" s="98" t="s">
        <v>2312</v>
      </c>
      <c r="C137" s="6" t="s">
        <v>7</v>
      </c>
      <c r="D137" s="99">
        <v>0.44</v>
      </c>
      <c r="E137" s="5">
        <f t="shared" si="14"/>
        <v>46.2</v>
      </c>
      <c r="F137" s="107"/>
      <c r="G137" s="108">
        <f t="shared" si="15"/>
        <v>0</v>
      </c>
      <c r="H137" s="108">
        <f t="shared" si="7"/>
        <v>0</v>
      </c>
    </row>
    <row r="138" spans="1:8">
      <c r="A138" s="97" t="s">
        <v>2313</v>
      </c>
      <c r="B138" s="98" t="s">
        <v>2314</v>
      </c>
      <c r="C138" s="6" t="s">
        <v>7</v>
      </c>
      <c r="D138" s="99">
        <v>6.5</v>
      </c>
      <c r="E138" s="5">
        <f t="shared" si="14"/>
        <v>682.5</v>
      </c>
      <c r="F138" s="107"/>
      <c r="G138" s="108">
        <f t="shared" si="15"/>
        <v>0</v>
      </c>
      <c r="H138" s="108">
        <f t="shared" ref="H138:H201" si="16">E138*F138</f>
        <v>0</v>
      </c>
    </row>
    <row r="139" spans="1:8">
      <c r="A139" s="97" t="s">
        <v>2315</v>
      </c>
      <c r="B139" s="98" t="s">
        <v>2316</v>
      </c>
      <c r="C139" s="6" t="s">
        <v>7</v>
      </c>
      <c r="D139" s="99">
        <v>10</v>
      </c>
      <c r="E139" s="5">
        <f t="shared" si="14"/>
        <v>1050</v>
      </c>
      <c r="F139" s="107"/>
      <c r="G139" s="108">
        <f t="shared" si="15"/>
        <v>0</v>
      </c>
      <c r="H139" s="108">
        <f t="shared" si="16"/>
        <v>0</v>
      </c>
    </row>
    <row r="140" spans="1:8">
      <c r="A140" s="97" t="s">
        <v>2317</v>
      </c>
      <c r="B140" s="98" t="s">
        <v>2318</v>
      </c>
      <c r="C140" s="6" t="s">
        <v>7</v>
      </c>
      <c r="D140" s="99">
        <v>1</v>
      </c>
      <c r="E140" s="5">
        <f t="shared" si="14"/>
        <v>105</v>
      </c>
      <c r="F140" s="107"/>
      <c r="G140" s="108">
        <f t="shared" si="15"/>
        <v>0</v>
      </c>
      <c r="H140" s="108">
        <f t="shared" si="16"/>
        <v>0</v>
      </c>
    </row>
    <row r="141" spans="1:8">
      <c r="A141" s="97" t="s">
        <v>2319</v>
      </c>
      <c r="B141" s="98" t="s">
        <v>2320</v>
      </c>
      <c r="C141" s="6" t="s">
        <v>7</v>
      </c>
      <c r="D141" s="99">
        <v>10</v>
      </c>
      <c r="E141" s="5">
        <f t="shared" si="14"/>
        <v>1050</v>
      </c>
      <c r="F141" s="107"/>
      <c r="G141" s="108">
        <f t="shared" si="15"/>
        <v>0</v>
      </c>
      <c r="H141" s="108">
        <f t="shared" si="16"/>
        <v>0</v>
      </c>
    </row>
    <row r="142" spans="1:8">
      <c r="A142" s="97" t="s">
        <v>439</v>
      </c>
      <c r="B142" s="98" t="s">
        <v>2321</v>
      </c>
      <c r="C142" s="6" t="s">
        <v>7</v>
      </c>
      <c r="D142" s="99">
        <v>10</v>
      </c>
      <c r="E142" s="5">
        <f t="shared" si="14"/>
        <v>1050</v>
      </c>
      <c r="F142" s="107"/>
      <c r="G142" s="108">
        <f t="shared" si="15"/>
        <v>0</v>
      </c>
      <c r="H142" s="108">
        <f t="shared" si="16"/>
        <v>0</v>
      </c>
    </row>
    <row r="143" spans="1:8">
      <c r="A143" s="97" t="s">
        <v>2322</v>
      </c>
      <c r="B143" s="98" t="s">
        <v>2323</v>
      </c>
      <c r="C143" s="6" t="s">
        <v>7</v>
      </c>
      <c r="D143" s="99">
        <v>12</v>
      </c>
      <c r="E143" s="5">
        <f t="shared" si="14"/>
        <v>1260</v>
      </c>
      <c r="F143" s="107"/>
      <c r="G143" s="108">
        <f t="shared" si="15"/>
        <v>0</v>
      </c>
      <c r="H143" s="108">
        <f t="shared" si="16"/>
        <v>0</v>
      </c>
    </row>
    <row r="144" spans="1:8">
      <c r="A144" s="97" t="s">
        <v>440</v>
      </c>
      <c r="B144" s="98" t="s">
        <v>2324</v>
      </c>
      <c r="C144" s="6" t="s">
        <v>7</v>
      </c>
      <c r="D144" s="99">
        <v>7</v>
      </c>
      <c r="E144" s="5">
        <f t="shared" si="14"/>
        <v>735</v>
      </c>
      <c r="F144" s="107"/>
      <c r="G144" s="108">
        <f t="shared" si="15"/>
        <v>0</v>
      </c>
      <c r="H144" s="108">
        <f t="shared" si="16"/>
        <v>0</v>
      </c>
    </row>
    <row r="145" spans="1:8">
      <c r="A145" s="97" t="s">
        <v>2325</v>
      </c>
      <c r="B145" s="98" t="s">
        <v>2326</v>
      </c>
      <c r="C145" s="6" t="s">
        <v>7</v>
      </c>
      <c r="D145" s="99">
        <v>5</v>
      </c>
      <c r="E145" s="5">
        <f t="shared" si="14"/>
        <v>525</v>
      </c>
      <c r="F145" s="107"/>
      <c r="G145" s="108">
        <f t="shared" si="15"/>
        <v>0</v>
      </c>
      <c r="H145" s="108">
        <f t="shared" si="16"/>
        <v>0</v>
      </c>
    </row>
    <row r="146" spans="1:8" ht="12" customHeight="1">
      <c r="A146" s="97" t="s">
        <v>2327</v>
      </c>
      <c r="B146" s="98" t="s">
        <v>2328</v>
      </c>
      <c r="C146" s="6" t="s">
        <v>7</v>
      </c>
      <c r="D146" s="99">
        <v>5</v>
      </c>
      <c r="E146" s="5">
        <f t="shared" si="14"/>
        <v>525</v>
      </c>
      <c r="F146" s="107"/>
      <c r="G146" s="108">
        <f t="shared" si="15"/>
        <v>0</v>
      </c>
      <c r="H146" s="108">
        <f t="shared" si="16"/>
        <v>0</v>
      </c>
    </row>
    <row r="147" spans="1:8" ht="12" customHeight="1">
      <c r="A147" s="97" t="s">
        <v>2329</v>
      </c>
      <c r="B147" s="98" t="s">
        <v>2330</v>
      </c>
      <c r="C147" s="6" t="s">
        <v>7</v>
      </c>
      <c r="D147" s="99">
        <v>5</v>
      </c>
      <c r="E147" s="5">
        <f t="shared" si="14"/>
        <v>525</v>
      </c>
      <c r="F147" s="107"/>
      <c r="G147" s="108">
        <f t="shared" si="15"/>
        <v>0</v>
      </c>
      <c r="H147" s="108">
        <f t="shared" si="16"/>
        <v>0</v>
      </c>
    </row>
    <row r="148" spans="1:8">
      <c r="A148" s="97" t="s">
        <v>2331</v>
      </c>
      <c r="B148" s="98" t="s">
        <v>2332</v>
      </c>
      <c r="C148" s="6" t="s">
        <v>7</v>
      </c>
      <c r="D148" s="99">
        <v>5</v>
      </c>
      <c r="E148" s="5">
        <f t="shared" si="14"/>
        <v>525</v>
      </c>
      <c r="F148" s="107"/>
      <c r="G148" s="108">
        <f t="shared" si="15"/>
        <v>0</v>
      </c>
      <c r="H148" s="108">
        <f t="shared" si="16"/>
        <v>0</v>
      </c>
    </row>
    <row r="149" spans="1:8">
      <c r="A149" s="97" t="s">
        <v>2333</v>
      </c>
      <c r="B149" s="98" t="s">
        <v>2334</v>
      </c>
      <c r="C149" s="6" t="s">
        <v>7</v>
      </c>
      <c r="D149" s="99">
        <v>5</v>
      </c>
      <c r="E149" s="5">
        <f t="shared" si="14"/>
        <v>525</v>
      </c>
      <c r="F149" s="107"/>
      <c r="G149" s="108">
        <f t="shared" si="15"/>
        <v>0</v>
      </c>
      <c r="H149" s="108">
        <f t="shared" si="16"/>
        <v>0</v>
      </c>
    </row>
    <row r="150" spans="1:8">
      <c r="A150" s="97" t="s">
        <v>2335</v>
      </c>
      <c r="B150" s="98" t="s">
        <v>2336</v>
      </c>
      <c r="C150" s="6" t="s">
        <v>7</v>
      </c>
      <c r="D150" s="99">
        <v>5</v>
      </c>
      <c r="E150" s="5">
        <f t="shared" si="14"/>
        <v>525</v>
      </c>
      <c r="F150" s="107"/>
      <c r="G150" s="108">
        <f t="shared" si="15"/>
        <v>0</v>
      </c>
      <c r="H150" s="108">
        <f t="shared" si="16"/>
        <v>0</v>
      </c>
    </row>
    <row r="151" spans="1:8">
      <c r="A151" s="97" t="s">
        <v>2337</v>
      </c>
      <c r="B151" s="98" t="s">
        <v>2338</v>
      </c>
      <c r="C151" s="6" t="s">
        <v>7</v>
      </c>
      <c r="D151" s="99">
        <v>2</v>
      </c>
      <c r="E151" s="5">
        <f t="shared" si="14"/>
        <v>210</v>
      </c>
      <c r="F151" s="107"/>
      <c r="G151" s="108">
        <f t="shared" si="15"/>
        <v>0</v>
      </c>
      <c r="H151" s="108">
        <f t="shared" si="16"/>
        <v>0</v>
      </c>
    </row>
    <row r="152" spans="1:8">
      <c r="A152" s="97" t="s">
        <v>2339</v>
      </c>
      <c r="B152" s="98" t="s">
        <v>2340</v>
      </c>
      <c r="C152" s="6" t="s">
        <v>7</v>
      </c>
      <c r="D152" s="99">
        <v>30</v>
      </c>
      <c r="E152" s="5">
        <f t="shared" si="14"/>
        <v>3150</v>
      </c>
      <c r="F152" s="107"/>
      <c r="G152" s="108">
        <f t="shared" si="15"/>
        <v>0</v>
      </c>
      <c r="H152" s="108">
        <f t="shared" si="16"/>
        <v>0</v>
      </c>
    </row>
    <row r="153" spans="1:8">
      <c r="A153" s="97" t="s">
        <v>2341</v>
      </c>
      <c r="B153" s="98" t="s">
        <v>2342</v>
      </c>
      <c r="C153" s="6" t="s">
        <v>7</v>
      </c>
      <c r="D153" s="99">
        <v>20</v>
      </c>
      <c r="E153" s="5">
        <f t="shared" si="14"/>
        <v>2100</v>
      </c>
      <c r="F153" s="107"/>
      <c r="G153" s="108">
        <f t="shared" si="15"/>
        <v>0</v>
      </c>
      <c r="H153" s="108">
        <f t="shared" si="16"/>
        <v>0</v>
      </c>
    </row>
    <row r="154" spans="1:8" ht="12.45" thickBot="1">
      <c r="A154" s="97" t="s">
        <v>2343</v>
      </c>
      <c r="B154" s="98" t="s">
        <v>2344</v>
      </c>
      <c r="C154" s="6" t="s">
        <v>7</v>
      </c>
      <c r="D154" s="99">
        <v>9</v>
      </c>
      <c r="E154" s="5">
        <f t="shared" si="14"/>
        <v>945</v>
      </c>
      <c r="F154" s="107"/>
      <c r="G154" s="108">
        <f t="shared" si="15"/>
        <v>0</v>
      </c>
      <c r="H154" s="108">
        <f t="shared" si="16"/>
        <v>0</v>
      </c>
    </row>
    <row r="155" spans="1:8" ht="12.45" thickBot="1">
      <c r="A155" s="399" t="s">
        <v>2345</v>
      </c>
      <c r="B155" s="400"/>
      <c r="C155" s="400"/>
      <c r="D155" s="401"/>
      <c r="E155" s="271"/>
      <c r="F155" s="107"/>
      <c r="G155" s="108"/>
      <c r="H155" s="108"/>
    </row>
    <row r="156" spans="1:8">
      <c r="A156" s="97" t="s">
        <v>1559</v>
      </c>
      <c r="B156" s="98" t="s">
        <v>1560</v>
      </c>
      <c r="C156" s="6" t="s">
        <v>7</v>
      </c>
      <c r="D156" s="99">
        <v>9.5</v>
      </c>
      <c r="E156" s="5">
        <f t="shared" ref="E156:E163" si="17">ROUND(D156*Курс_EUR,2)</f>
        <v>997.5</v>
      </c>
      <c r="F156" s="107"/>
      <c r="G156" s="108">
        <f t="shared" ref="G156:G163" si="18">D156*F156</f>
        <v>0</v>
      </c>
      <c r="H156" s="108">
        <f t="shared" si="16"/>
        <v>0</v>
      </c>
    </row>
    <row r="157" spans="1:8">
      <c r="A157" s="97" t="s">
        <v>1561</v>
      </c>
      <c r="B157" s="98" t="s">
        <v>1562</v>
      </c>
      <c r="C157" s="6" t="s">
        <v>7</v>
      </c>
      <c r="D157" s="99">
        <v>9.5</v>
      </c>
      <c r="E157" s="5">
        <f t="shared" si="17"/>
        <v>997.5</v>
      </c>
      <c r="F157" s="107"/>
      <c r="G157" s="108">
        <f t="shared" si="18"/>
        <v>0</v>
      </c>
      <c r="H157" s="108">
        <f t="shared" si="16"/>
        <v>0</v>
      </c>
    </row>
    <row r="158" spans="1:8">
      <c r="A158" s="97" t="s">
        <v>1577</v>
      </c>
      <c r="B158" s="98" t="s">
        <v>1578</v>
      </c>
      <c r="C158" s="6" t="s">
        <v>7</v>
      </c>
      <c r="D158" s="99">
        <v>7.5</v>
      </c>
      <c r="E158" s="5">
        <f t="shared" si="17"/>
        <v>787.5</v>
      </c>
      <c r="F158" s="107"/>
      <c r="G158" s="108">
        <f t="shared" si="18"/>
        <v>0</v>
      </c>
      <c r="H158" s="108">
        <f t="shared" si="16"/>
        <v>0</v>
      </c>
    </row>
    <row r="159" spans="1:8">
      <c r="A159" s="97" t="s">
        <v>1579</v>
      </c>
      <c r="B159" s="98" t="s">
        <v>1580</v>
      </c>
      <c r="C159" s="6" t="s">
        <v>7</v>
      </c>
      <c r="D159" s="99">
        <v>10</v>
      </c>
      <c r="E159" s="5">
        <f t="shared" si="17"/>
        <v>1050</v>
      </c>
      <c r="F159" s="107"/>
      <c r="G159" s="108">
        <f t="shared" si="18"/>
        <v>0</v>
      </c>
      <c r="H159" s="108">
        <f t="shared" si="16"/>
        <v>0</v>
      </c>
    </row>
    <row r="160" spans="1:8">
      <c r="A160" s="97" t="s">
        <v>2346</v>
      </c>
      <c r="B160" s="98" t="s">
        <v>2347</v>
      </c>
      <c r="C160" s="6" t="s">
        <v>7</v>
      </c>
      <c r="D160" s="99">
        <v>0.95</v>
      </c>
      <c r="E160" s="5">
        <f t="shared" si="17"/>
        <v>99.75</v>
      </c>
      <c r="F160" s="107"/>
      <c r="G160" s="108">
        <f t="shared" si="18"/>
        <v>0</v>
      </c>
      <c r="H160" s="108">
        <f t="shared" si="16"/>
        <v>0</v>
      </c>
    </row>
    <row r="161" spans="1:8">
      <c r="A161" s="97" t="s">
        <v>2348</v>
      </c>
      <c r="B161" s="98" t="s">
        <v>2349</v>
      </c>
      <c r="C161" s="6" t="s">
        <v>7</v>
      </c>
      <c r="D161" s="99">
        <v>3.4</v>
      </c>
      <c r="E161" s="5">
        <f t="shared" si="17"/>
        <v>357</v>
      </c>
      <c r="F161" s="107"/>
      <c r="G161" s="108">
        <f t="shared" si="18"/>
        <v>0</v>
      </c>
      <c r="H161" s="108">
        <f t="shared" si="16"/>
        <v>0</v>
      </c>
    </row>
    <row r="162" spans="1:8">
      <c r="A162" s="97" t="s">
        <v>2350</v>
      </c>
      <c r="B162" s="98" t="s">
        <v>2351</v>
      </c>
      <c r="C162" s="6" t="s">
        <v>7</v>
      </c>
      <c r="D162" s="99">
        <v>4.5</v>
      </c>
      <c r="E162" s="5">
        <f t="shared" si="17"/>
        <v>472.5</v>
      </c>
      <c r="F162" s="107"/>
      <c r="G162" s="108">
        <f t="shared" si="18"/>
        <v>0</v>
      </c>
      <c r="H162" s="108">
        <f t="shared" si="16"/>
        <v>0</v>
      </c>
    </row>
    <row r="163" spans="1:8" ht="12.45" thickBot="1">
      <c r="A163" s="97" t="s">
        <v>2352</v>
      </c>
      <c r="B163" s="98" t="s">
        <v>2353</v>
      </c>
      <c r="C163" s="6" t="s">
        <v>7</v>
      </c>
      <c r="D163" s="99">
        <v>5.4</v>
      </c>
      <c r="E163" s="5">
        <f t="shared" si="17"/>
        <v>567</v>
      </c>
      <c r="F163" s="107"/>
      <c r="G163" s="108">
        <f t="shared" si="18"/>
        <v>0</v>
      </c>
      <c r="H163" s="108">
        <f t="shared" si="16"/>
        <v>0</v>
      </c>
    </row>
    <row r="164" spans="1:8" ht="12.45" thickBot="1">
      <c r="A164" s="399" t="s">
        <v>2354</v>
      </c>
      <c r="B164" s="400"/>
      <c r="C164" s="400"/>
      <c r="D164" s="401"/>
      <c r="E164" s="271"/>
      <c r="F164" s="107"/>
      <c r="G164" s="108"/>
      <c r="H164" s="108"/>
    </row>
    <row r="165" spans="1:8">
      <c r="A165" s="97" t="s">
        <v>2355</v>
      </c>
      <c r="B165" s="98" t="s">
        <v>2356</v>
      </c>
      <c r="C165" s="6" t="s">
        <v>7</v>
      </c>
      <c r="D165" s="99">
        <v>2.5</v>
      </c>
      <c r="E165" s="5">
        <f>ROUND(D165*Курс_EUR,2)</f>
        <v>262.5</v>
      </c>
      <c r="F165" s="107"/>
      <c r="G165" s="108">
        <f>D165*F165</f>
        <v>0</v>
      </c>
      <c r="H165" s="108">
        <f t="shared" si="16"/>
        <v>0</v>
      </c>
    </row>
    <row r="166" spans="1:8">
      <c r="A166" s="97" t="s">
        <v>2357</v>
      </c>
      <c r="B166" s="98" t="s">
        <v>2358</v>
      </c>
      <c r="C166" s="6" t="s">
        <v>7</v>
      </c>
      <c r="D166" s="99">
        <v>3</v>
      </c>
      <c r="E166" s="5">
        <f>ROUND(D166*Курс_EUR,2)</f>
        <v>315</v>
      </c>
      <c r="F166" s="107"/>
      <c r="G166" s="108">
        <f>D166*F166</f>
        <v>0</v>
      </c>
      <c r="H166" s="108">
        <f t="shared" si="16"/>
        <v>0</v>
      </c>
    </row>
    <row r="167" spans="1:8" ht="12" customHeight="1" thickBot="1">
      <c r="A167" s="97" t="s">
        <v>2008</v>
      </c>
      <c r="B167" s="98" t="s">
        <v>2359</v>
      </c>
      <c r="C167" s="6" t="s">
        <v>7</v>
      </c>
      <c r="D167" s="99">
        <v>10</v>
      </c>
      <c r="E167" s="5">
        <f>ROUND(D167*Курс_EUR,2)</f>
        <v>1050</v>
      </c>
      <c r="F167" s="107"/>
      <c r="G167" s="108">
        <f>D167*F167</f>
        <v>0</v>
      </c>
      <c r="H167" s="108">
        <f t="shared" si="16"/>
        <v>0</v>
      </c>
    </row>
    <row r="168" spans="1:8" ht="12.45" thickBot="1">
      <c r="A168" s="399" t="s">
        <v>2360</v>
      </c>
      <c r="B168" s="400"/>
      <c r="C168" s="400"/>
      <c r="D168" s="401"/>
      <c r="E168" s="271"/>
      <c r="F168" s="107"/>
      <c r="G168" s="108"/>
      <c r="H168" s="108"/>
    </row>
    <row r="169" spans="1:8">
      <c r="A169" s="97" t="s">
        <v>2361</v>
      </c>
      <c r="B169" s="98" t="s">
        <v>9</v>
      </c>
      <c r="C169" s="6" t="s">
        <v>7</v>
      </c>
      <c r="D169" s="99">
        <v>6.5</v>
      </c>
      <c r="E169" s="5">
        <f>ROUND(D169*Курс_EUR,2)</f>
        <v>682.5</v>
      </c>
      <c r="F169" s="107"/>
      <c r="G169" s="108">
        <f>D169*F169</f>
        <v>0</v>
      </c>
      <c r="H169" s="108">
        <f t="shared" si="16"/>
        <v>0</v>
      </c>
    </row>
    <row r="170" spans="1:8">
      <c r="A170" s="110" t="s">
        <v>4218</v>
      </c>
      <c r="B170" s="98" t="s">
        <v>4217</v>
      </c>
      <c r="C170" s="6" t="s">
        <v>8</v>
      </c>
      <c r="D170" s="99">
        <v>25</v>
      </c>
      <c r="E170" s="5">
        <f>ROUND(D170*Курс_EUR,2)</f>
        <v>2625</v>
      </c>
      <c r="F170" s="107"/>
      <c r="G170" s="108">
        <f>D170*F170</f>
        <v>0</v>
      </c>
      <c r="H170" s="108">
        <f t="shared" si="16"/>
        <v>0</v>
      </c>
    </row>
    <row r="171" spans="1:8">
      <c r="A171" s="97" t="s">
        <v>4219</v>
      </c>
      <c r="B171" s="98" t="s">
        <v>4220</v>
      </c>
      <c r="C171" s="6" t="s">
        <v>7</v>
      </c>
      <c r="D171" s="99">
        <v>30</v>
      </c>
      <c r="E171" s="5">
        <f>ROUND(D171*Курс_EUR,2)</f>
        <v>3150</v>
      </c>
      <c r="F171" s="107"/>
      <c r="G171" s="108">
        <f>D171*F171</f>
        <v>0</v>
      </c>
      <c r="H171" s="108">
        <f t="shared" si="16"/>
        <v>0</v>
      </c>
    </row>
    <row r="172" spans="1:8" ht="12.45" thickBot="1">
      <c r="A172" s="110" t="s">
        <v>4221</v>
      </c>
      <c r="B172" s="98" t="s">
        <v>3104</v>
      </c>
      <c r="C172" s="6" t="s">
        <v>7</v>
      </c>
      <c r="D172" s="99">
        <v>0.45</v>
      </c>
      <c r="E172" s="5">
        <f>ROUND(D172*Курс_EUR,2)</f>
        <v>47.25</v>
      </c>
      <c r="F172" s="107"/>
      <c r="G172" s="108">
        <f>D172*F172</f>
        <v>0</v>
      </c>
      <c r="H172" s="108">
        <f t="shared" si="16"/>
        <v>0</v>
      </c>
    </row>
    <row r="173" spans="1:8" ht="12.45" thickBot="1">
      <c r="A173" s="399" t="s">
        <v>2362</v>
      </c>
      <c r="B173" s="400"/>
      <c r="C173" s="400"/>
      <c r="D173" s="401"/>
      <c r="E173" s="271"/>
      <c r="F173" s="107"/>
      <c r="G173" s="108"/>
      <c r="H173" s="108"/>
    </row>
    <row r="174" spans="1:8">
      <c r="A174" s="97" t="s">
        <v>2363</v>
      </c>
      <c r="B174" s="98" t="s">
        <v>2364</v>
      </c>
      <c r="C174" s="6" t="s">
        <v>7</v>
      </c>
      <c r="D174" s="99">
        <v>12</v>
      </c>
      <c r="E174" s="5">
        <f t="shared" ref="E174:E181" si="19">ROUND(D174*Курс_EUR,2)</f>
        <v>1260</v>
      </c>
      <c r="F174" s="107"/>
      <c r="G174" s="108">
        <f t="shared" ref="G174:G181" si="20">D174*F174</f>
        <v>0</v>
      </c>
      <c r="H174" s="108">
        <f t="shared" si="16"/>
        <v>0</v>
      </c>
    </row>
    <row r="175" spans="1:8">
      <c r="A175" s="97" t="s">
        <v>2365</v>
      </c>
      <c r="B175" s="98" t="s">
        <v>2366</v>
      </c>
      <c r="C175" s="6" t="s">
        <v>7</v>
      </c>
      <c r="D175" s="99">
        <v>16</v>
      </c>
      <c r="E175" s="5">
        <f t="shared" si="19"/>
        <v>1680</v>
      </c>
      <c r="F175" s="107"/>
      <c r="G175" s="108">
        <f t="shared" si="20"/>
        <v>0</v>
      </c>
      <c r="H175" s="108">
        <f t="shared" si="16"/>
        <v>0</v>
      </c>
    </row>
    <row r="176" spans="1:8">
      <c r="A176" s="97" t="s">
        <v>2367</v>
      </c>
      <c r="B176" s="98" t="s">
        <v>2368</v>
      </c>
      <c r="C176" s="6" t="s">
        <v>7</v>
      </c>
      <c r="D176" s="99">
        <v>75</v>
      </c>
      <c r="E176" s="5">
        <f t="shared" si="19"/>
        <v>7875</v>
      </c>
      <c r="F176" s="107"/>
      <c r="G176" s="108">
        <f t="shared" si="20"/>
        <v>0</v>
      </c>
      <c r="H176" s="108">
        <f t="shared" si="16"/>
        <v>0</v>
      </c>
    </row>
    <row r="177" spans="1:8">
      <c r="A177" s="97" t="s">
        <v>2369</v>
      </c>
      <c r="B177" s="98" t="s">
        <v>2370</v>
      </c>
      <c r="C177" s="6" t="s">
        <v>7</v>
      </c>
      <c r="D177" s="99">
        <v>78</v>
      </c>
      <c r="E177" s="5">
        <f t="shared" si="19"/>
        <v>8190</v>
      </c>
      <c r="F177" s="107"/>
      <c r="G177" s="108">
        <f t="shared" si="20"/>
        <v>0</v>
      </c>
      <c r="H177" s="108">
        <f t="shared" si="16"/>
        <v>0</v>
      </c>
    </row>
    <row r="178" spans="1:8" ht="12" customHeight="1">
      <c r="A178" s="97" t="s">
        <v>2371</v>
      </c>
      <c r="B178" s="98" t="s">
        <v>2372</v>
      </c>
      <c r="C178" s="6" t="s">
        <v>7</v>
      </c>
      <c r="D178" s="99">
        <v>120</v>
      </c>
      <c r="E178" s="5">
        <f t="shared" si="19"/>
        <v>12600</v>
      </c>
      <c r="F178" s="107"/>
      <c r="G178" s="108">
        <f t="shared" si="20"/>
        <v>0</v>
      </c>
      <c r="H178" s="108">
        <f t="shared" si="16"/>
        <v>0</v>
      </c>
    </row>
    <row r="179" spans="1:8">
      <c r="A179" s="97" t="s">
        <v>2373</v>
      </c>
      <c r="B179" s="98" t="s">
        <v>2374</v>
      </c>
      <c r="C179" s="6" t="s">
        <v>7</v>
      </c>
      <c r="D179" s="99">
        <v>170</v>
      </c>
      <c r="E179" s="5">
        <f t="shared" si="19"/>
        <v>17850</v>
      </c>
      <c r="F179" s="107"/>
      <c r="G179" s="108">
        <f t="shared" si="20"/>
        <v>0</v>
      </c>
      <c r="H179" s="108">
        <f t="shared" si="16"/>
        <v>0</v>
      </c>
    </row>
    <row r="180" spans="1:8">
      <c r="A180" s="97" t="s">
        <v>2375</v>
      </c>
      <c r="B180" s="98" t="s">
        <v>2376</v>
      </c>
      <c r="C180" s="6" t="s">
        <v>7</v>
      </c>
      <c r="D180" s="99">
        <v>85</v>
      </c>
      <c r="E180" s="5">
        <f t="shared" si="19"/>
        <v>8925</v>
      </c>
      <c r="F180" s="107"/>
      <c r="G180" s="108">
        <f t="shared" si="20"/>
        <v>0</v>
      </c>
      <c r="H180" s="108">
        <f t="shared" si="16"/>
        <v>0</v>
      </c>
    </row>
    <row r="181" spans="1:8" ht="12.45" thickBot="1">
      <c r="A181" s="97" t="s">
        <v>2377</v>
      </c>
      <c r="B181" s="98" t="s">
        <v>2378</v>
      </c>
      <c r="C181" s="6" t="s">
        <v>7</v>
      </c>
      <c r="D181" s="99">
        <v>140</v>
      </c>
      <c r="E181" s="5">
        <f t="shared" si="19"/>
        <v>14700</v>
      </c>
      <c r="F181" s="107"/>
      <c r="G181" s="108">
        <f t="shared" si="20"/>
        <v>0</v>
      </c>
      <c r="H181" s="108">
        <f t="shared" si="16"/>
        <v>0</v>
      </c>
    </row>
    <row r="182" spans="1:8" ht="12.45" thickBot="1">
      <c r="A182" s="399" t="s">
        <v>2379</v>
      </c>
      <c r="B182" s="400"/>
      <c r="C182" s="400"/>
      <c r="D182" s="401"/>
      <c r="E182" s="271"/>
      <c r="F182" s="107"/>
      <c r="G182" s="108"/>
      <c r="H182" s="108"/>
    </row>
    <row r="183" spans="1:8">
      <c r="A183" s="97" t="s">
        <v>2380</v>
      </c>
      <c r="B183" s="98" t="s">
        <v>2381</v>
      </c>
      <c r="C183" s="6" t="s">
        <v>7</v>
      </c>
      <c r="D183" s="99">
        <v>80</v>
      </c>
      <c r="E183" s="5">
        <f t="shared" ref="E183:E198" si="21">ROUND(D183*Курс_EUR,2)</f>
        <v>8400</v>
      </c>
      <c r="F183" s="107"/>
      <c r="G183" s="108">
        <f t="shared" ref="G183:G198" si="22">D183*F183</f>
        <v>0</v>
      </c>
      <c r="H183" s="108">
        <f t="shared" si="16"/>
        <v>0</v>
      </c>
    </row>
    <row r="184" spans="1:8">
      <c r="A184" s="97" t="s">
        <v>2382</v>
      </c>
      <c r="B184" s="98" t="s">
        <v>2383</v>
      </c>
      <c r="C184" s="6" t="s">
        <v>7</v>
      </c>
      <c r="D184" s="99">
        <v>80</v>
      </c>
      <c r="E184" s="5">
        <f t="shared" si="21"/>
        <v>8400</v>
      </c>
      <c r="F184" s="107"/>
      <c r="G184" s="108">
        <f t="shared" si="22"/>
        <v>0</v>
      </c>
      <c r="H184" s="108">
        <f t="shared" si="16"/>
        <v>0</v>
      </c>
    </row>
    <row r="185" spans="1:8">
      <c r="A185" s="97" t="s">
        <v>2384</v>
      </c>
      <c r="B185" s="98" t="s">
        <v>2385</v>
      </c>
      <c r="C185" s="6" t="s">
        <v>7</v>
      </c>
      <c r="D185" s="99">
        <v>80</v>
      </c>
      <c r="E185" s="5">
        <f t="shared" si="21"/>
        <v>8400</v>
      </c>
      <c r="F185" s="107"/>
      <c r="G185" s="108">
        <f t="shared" si="22"/>
        <v>0</v>
      </c>
      <c r="H185" s="108">
        <f t="shared" si="16"/>
        <v>0</v>
      </c>
    </row>
    <row r="186" spans="1:8">
      <c r="A186" s="97" t="s">
        <v>2386</v>
      </c>
      <c r="B186" s="98" t="s">
        <v>2387</v>
      </c>
      <c r="C186" s="6" t="s">
        <v>7</v>
      </c>
      <c r="D186" s="99">
        <v>80</v>
      </c>
      <c r="E186" s="5">
        <f t="shared" si="21"/>
        <v>8400</v>
      </c>
      <c r="F186" s="107"/>
      <c r="G186" s="108">
        <f t="shared" si="22"/>
        <v>0</v>
      </c>
      <c r="H186" s="108">
        <f t="shared" si="16"/>
        <v>0</v>
      </c>
    </row>
    <row r="187" spans="1:8">
      <c r="A187" s="97" t="s">
        <v>2388</v>
      </c>
      <c r="B187" s="98" t="s">
        <v>2389</v>
      </c>
      <c r="C187" s="6" t="s">
        <v>7</v>
      </c>
      <c r="D187" s="99">
        <v>500</v>
      </c>
      <c r="E187" s="5">
        <f t="shared" si="21"/>
        <v>52500</v>
      </c>
      <c r="F187" s="107"/>
      <c r="G187" s="108">
        <f t="shared" si="22"/>
        <v>0</v>
      </c>
      <c r="H187" s="108">
        <f t="shared" si="16"/>
        <v>0</v>
      </c>
    </row>
    <row r="188" spans="1:8">
      <c r="A188" s="110" t="s">
        <v>4222</v>
      </c>
      <c r="B188" s="98" t="s">
        <v>4223</v>
      </c>
      <c r="C188" s="6" t="s">
        <v>7</v>
      </c>
      <c r="D188" s="99">
        <v>195</v>
      </c>
      <c r="E188" s="5">
        <f t="shared" si="21"/>
        <v>20475</v>
      </c>
      <c r="F188" s="107"/>
      <c r="G188" s="108">
        <f t="shared" si="22"/>
        <v>0</v>
      </c>
      <c r="H188" s="108">
        <f t="shared" si="16"/>
        <v>0</v>
      </c>
    </row>
    <row r="189" spans="1:8">
      <c r="A189" s="110" t="s">
        <v>4224</v>
      </c>
      <c r="B189" s="98" t="s">
        <v>4050</v>
      </c>
      <c r="C189" s="6" t="s">
        <v>7</v>
      </c>
      <c r="D189" s="99">
        <v>60</v>
      </c>
      <c r="E189" s="5">
        <f t="shared" si="21"/>
        <v>6300</v>
      </c>
      <c r="F189" s="107"/>
      <c r="G189" s="108">
        <f t="shared" si="22"/>
        <v>0</v>
      </c>
      <c r="H189" s="108">
        <f t="shared" si="16"/>
        <v>0</v>
      </c>
    </row>
    <row r="190" spans="1:8">
      <c r="A190" s="110" t="s">
        <v>4225</v>
      </c>
      <c r="B190" s="98" t="s">
        <v>4051</v>
      </c>
      <c r="C190" s="6" t="s">
        <v>7</v>
      </c>
      <c r="D190" s="99">
        <v>60</v>
      </c>
      <c r="E190" s="5">
        <f t="shared" si="21"/>
        <v>6300</v>
      </c>
      <c r="F190" s="107"/>
      <c r="G190" s="108">
        <f t="shared" si="22"/>
        <v>0</v>
      </c>
      <c r="H190" s="108">
        <f t="shared" si="16"/>
        <v>0</v>
      </c>
    </row>
    <row r="191" spans="1:8">
      <c r="A191" s="110" t="s">
        <v>4226</v>
      </c>
      <c r="B191" s="98" t="s">
        <v>4052</v>
      </c>
      <c r="C191" s="6" t="s">
        <v>7</v>
      </c>
      <c r="D191" s="99">
        <v>60</v>
      </c>
      <c r="E191" s="5">
        <f t="shared" si="21"/>
        <v>6300</v>
      </c>
      <c r="F191" s="107"/>
      <c r="G191" s="108">
        <f t="shared" si="22"/>
        <v>0</v>
      </c>
      <c r="H191" s="108">
        <f t="shared" si="16"/>
        <v>0</v>
      </c>
    </row>
    <row r="192" spans="1:8">
      <c r="A192" s="97" t="s">
        <v>2390</v>
      </c>
      <c r="B192" s="98" t="s">
        <v>2391</v>
      </c>
      <c r="C192" s="6" t="s">
        <v>7</v>
      </c>
      <c r="D192" s="99">
        <v>120</v>
      </c>
      <c r="E192" s="5">
        <f t="shared" si="21"/>
        <v>12600</v>
      </c>
      <c r="F192" s="107"/>
      <c r="G192" s="108">
        <f t="shared" si="22"/>
        <v>0</v>
      </c>
      <c r="H192" s="108">
        <f t="shared" si="16"/>
        <v>0</v>
      </c>
    </row>
    <row r="193" spans="1:8">
      <c r="A193" s="97" t="s">
        <v>2392</v>
      </c>
      <c r="B193" s="98" t="s">
        <v>639</v>
      </c>
      <c r="C193" s="6" t="s">
        <v>7</v>
      </c>
      <c r="D193" s="99">
        <v>18</v>
      </c>
      <c r="E193" s="5">
        <f t="shared" si="21"/>
        <v>1890</v>
      </c>
      <c r="F193" s="107"/>
      <c r="G193" s="108">
        <f t="shared" si="22"/>
        <v>0</v>
      </c>
      <c r="H193" s="108">
        <f t="shared" si="16"/>
        <v>0</v>
      </c>
    </row>
    <row r="194" spans="1:8">
      <c r="A194" s="97" t="s">
        <v>2393</v>
      </c>
      <c r="B194" s="98" t="s">
        <v>2394</v>
      </c>
      <c r="C194" s="6" t="s">
        <v>7</v>
      </c>
      <c r="D194" s="99">
        <v>35</v>
      </c>
      <c r="E194" s="5">
        <f t="shared" si="21"/>
        <v>3675</v>
      </c>
      <c r="F194" s="107"/>
      <c r="G194" s="108">
        <f t="shared" si="22"/>
        <v>0</v>
      </c>
      <c r="H194" s="108">
        <f t="shared" si="16"/>
        <v>0</v>
      </c>
    </row>
    <row r="195" spans="1:8">
      <c r="A195" s="97" t="s">
        <v>2395</v>
      </c>
      <c r="B195" s="98" t="s">
        <v>2396</v>
      </c>
      <c r="C195" s="6" t="s">
        <v>7</v>
      </c>
      <c r="D195" s="99">
        <v>35</v>
      </c>
      <c r="E195" s="5">
        <f t="shared" si="21"/>
        <v>3675</v>
      </c>
      <c r="F195" s="107"/>
      <c r="G195" s="108">
        <f t="shared" si="22"/>
        <v>0</v>
      </c>
      <c r="H195" s="108">
        <f t="shared" si="16"/>
        <v>0</v>
      </c>
    </row>
    <row r="196" spans="1:8">
      <c r="A196" s="97" t="s">
        <v>2397</v>
      </c>
      <c r="B196" s="98" t="s">
        <v>2398</v>
      </c>
      <c r="C196" s="6" t="s">
        <v>7</v>
      </c>
      <c r="D196" s="99">
        <v>35</v>
      </c>
      <c r="E196" s="5">
        <f t="shared" si="21"/>
        <v>3675</v>
      </c>
      <c r="F196" s="107"/>
      <c r="G196" s="108">
        <f t="shared" si="22"/>
        <v>0</v>
      </c>
      <c r="H196" s="108">
        <f t="shared" si="16"/>
        <v>0</v>
      </c>
    </row>
    <row r="197" spans="1:8">
      <c r="A197" s="97" t="s">
        <v>2399</v>
      </c>
      <c r="B197" s="98" t="s">
        <v>2400</v>
      </c>
      <c r="C197" s="6" t="s">
        <v>7</v>
      </c>
      <c r="D197" s="99">
        <v>130</v>
      </c>
      <c r="E197" s="5">
        <f t="shared" si="21"/>
        <v>13650</v>
      </c>
      <c r="F197" s="107"/>
      <c r="G197" s="108">
        <f t="shared" si="22"/>
        <v>0</v>
      </c>
      <c r="H197" s="108">
        <f t="shared" si="16"/>
        <v>0</v>
      </c>
    </row>
    <row r="198" spans="1:8" ht="12.45" thickBot="1">
      <c r="A198" s="97" t="s">
        <v>2401</v>
      </c>
      <c r="B198" s="98" t="s">
        <v>2402</v>
      </c>
      <c r="C198" s="6" t="s">
        <v>7</v>
      </c>
      <c r="D198" s="99">
        <v>150</v>
      </c>
      <c r="E198" s="5">
        <f t="shared" si="21"/>
        <v>15750</v>
      </c>
      <c r="F198" s="107"/>
      <c r="G198" s="108">
        <f t="shared" si="22"/>
        <v>0</v>
      </c>
      <c r="H198" s="108">
        <f t="shared" si="16"/>
        <v>0</v>
      </c>
    </row>
    <row r="199" spans="1:8" ht="12.45" thickBot="1">
      <c r="A199" s="399" t="s">
        <v>2917</v>
      </c>
      <c r="B199" s="400"/>
      <c r="C199" s="400"/>
      <c r="D199" s="401"/>
      <c r="E199" s="271"/>
      <c r="F199" s="107"/>
      <c r="G199" s="108"/>
      <c r="H199" s="108"/>
    </row>
    <row r="200" spans="1:8">
      <c r="A200" s="97" t="s">
        <v>2403</v>
      </c>
      <c r="B200" s="98" t="s">
        <v>2404</v>
      </c>
      <c r="C200" s="6" t="s">
        <v>7</v>
      </c>
      <c r="D200" s="99">
        <v>0.13</v>
      </c>
      <c r="E200" s="5">
        <f t="shared" ref="E200:E231" si="23">ROUND(D200*Курс_EUR,2)</f>
        <v>13.65</v>
      </c>
      <c r="F200" s="107"/>
      <c r="G200" s="108">
        <f t="shared" ref="G200:G231" si="24">D200*F200</f>
        <v>0</v>
      </c>
      <c r="H200" s="108">
        <f t="shared" si="16"/>
        <v>0</v>
      </c>
    </row>
    <row r="201" spans="1:8">
      <c r="A201" s="97" t="s">
        <v>2405</v>
      </c>
      <c r="B201" s="98" t="s">
        <v>2406</v>
      </c>
      <c r="C201" s="6" t="s">
        <v>7</v>
      </c>
      <c r="D201" s="99">
        <v>0.19</v>
      </c>
      <c r="E201" s="5">
        <f t="shared" si="23"/>
        <v>19.95</v>
      </c>
      <c r="F201" s="107"/>
      <c r="G201" s="108">
        <f t="shared" si="24"/>
        <v>0</v>
      </c>
      <c r="H201" s="108">
        <f t="shared" si="16"/>
        <v>0</v>
      </c>
    </row>
    <row r="202" spans="1:8">
      <c r="A202" s="97" t="s">
        <v>246</v>
      </c>
      <c r="B202" s="98" t="s">
        <v>2407</v>
      </c>
      <c r="C202" s="6" t="s">
        <v>7</v>
      </c>
      <c r="D202" s="99">
        <v>23</v>
      </c>
      <c r="E202" s="5">
        <f t="shared" si="23"/>
        <v>2415</v>
      </c>
      <c r="F202" s="107"/>
      <c r="G202" s="108">
        <f t="shared" si="24"/>
        <v>0</v>
      </c>
      <c r="H202" s="108">
        <f t="shared" ref="H202:H265" si="25">E202*F202</f>
        <v>0</v>
      </c>
    </row>
    <row r="203" spans="1:8">
      <c r="A203" s="97" t="s">
        <v>206</v>
      </c>
      <c r="B203" s="98" t="s">
        <v>2408</v>
      </c>
      <c r="C203" s="6" t="s">
        <v>7</v>
      </c>
      <c r="D203" s="99">
        <v>0.47</v>
      </c>
      <c r="E203" s="5">
        <f t="shared" si="23"/>
        <v>49.35</v>
      </c>
      <c r="F203" s="107"/>
      <c r="G203" s="108">
        <f t="shared" si="24"/>
        <v>0</v>
      </c>
      <c r="H203" s="108">
        <f t="shared" si="25"/>
        <v>0</v>
      </c>
    </row>
    <row r="204" spans="1:8">
      <c r="A204" s="97" t="s">
        <v>218</v>
      </c>
      <c r="B204" s="98" t="s">
        <v>2409</v>
      </c>
      <c r="C204" s="6" t="s">
        <v>7</v>
      </c>
      <c r="D204" s="99">
        <v>0.28000000000000003</v>
      </c>
      <c r="E204" s="5">
        <f t="shared" si="23"/>
        <v>29.4</v>
      </c>
      <c r="F204" s="107"/>
      <c r="G204" s="108">
        <f t="shared" si="24"/>
        <v>0</v>
      </c>
      <c r="H204" s="108">
        <f t="shared" si="25"/>
        <v>0</v>
      </c>
    </row>
    <row r="205" spans="1:8">
      <c r="A205" s="97" t="s">
        <v>205</v>
      </c>
      <c r="B205" s="98" t="s">
        <v>2410</v>
      </c>
      <c r="C205" s="6" t="s">
        <v>7</v>
      </c>
      <c r="D205" s="99">
        <v>0.21</v>
      </c>
      <c r="E205" s="5">
        <f t="shared" si="23"/>
        <v>22.05</v>
      </c>
      <c r="F205" s="107"/>
      <c r="G205" s="108">
        <f t="shared" si="24"/>
        <v>0</v>
      </c>
      <c r="H205" s="108">
        <f t="shared" si="25"/>
        <v>0</v>
      </c>
    </row>
    <row r="206" spans="1:8">
      <c r="A206" s="97" t="s">
        <v>2411</v>
      </c>
      <c r="B206" s="98" t="s">
        <v>2412</v>
      </c>
      <c r="C206" s="6" t="s">
        <v>7</v>
      </c>
      <c r="D206" s="99">
        <v>0.2</v>
      </c>
      <c r="E206" s="5">
        <f t="shared" si="23"/>
        <v>21</v>
      </c>
      <c r="F206" s="107"/>
      <c r="G206" s="108">
        <f t="shared" si="24"/>
        <v>0</v>
      </c>
      <c r="H206" s="108">
        <f t="shared" si="25"/>
        <v>0</v>
      </c>
    </row>
    <row r="207" spans="1:8">
      <c r="A207" s="97" t="s">
        <v>117</v>
      </c>
      <c r="B207" s="98" t="s">
        <v>2413</v>
      </c>
      <c r="C207" s="6" t="s">
        <v>7</v>
      </c>
      <c r="D207" s="99">
        <v>0.17</v>
      </c>
      <c r="E207" s="5">
        <f t="shared" si="23"/>
        <v>17.850000000000001</v>
      </c>
      <c r="F207" s="107"/>
      <c r="G207" s="108">
        <f t="shared" si="24"/>
        <v>0</v>
      </c>
      <c r="H207" s="108">
        <f t="shared" si="25"/>
        <v>0</v>
      </c>
    </row>
    <row r="208" spans="1:8">
      <c r="A208" s="97" t="s">
        <v>2414</v>
      </c>
      <c r="B208" s="98" t="s">
        <v>2415</v>
      </c>
      <c r="C208" s="6" t="s">
        <v>7</v>
      </c>
      <c r="D208" s="99">
        <v>0.14000000000000001</v>
      </c>
      <c r="E208" s="5">
        <f t="shared" si="23"/>
        <v>14.7</v>
      </c>
      <c r="F208" s="107"/>
      <c r="G208" s="108">
        <f t="shared" si="24"/>
        <v>0</v>
      </c>
      <c r="H208" s="108">
        <f t="shared" si="25"/>
        <v>0</v>
      </c>
    </row>
    <row r="209" spans="1:8">
      <c r="A209" s="97" t="s">
        <v>2416</v>
      </c>
      <c r="B209" s="98" t="s">
        <v>2417</v>
      </c>
      <c r="C209" s="6" t="s">
        <v>7</v>
      </c>
      <c r="D209" s="99">
        <v>0.14000000000000001</v>
      </c>
      <c r="E209" s="5">
        <f t="shared" si="23"/>
        <v>14.7</v>
      </c>
      <c r="F209" s="107"/>
      <c r="G209" s="108">
        <f t="shared" si="24"/>
        <v>0</v>
      </c>
      <c r="H209" s="108">
        <f t="shared" si="25"/>
        <v>0</v>
      </c>
    </row>
    <row r="210" spans="1:8">
      <c r="A210" s="97" t="s">
        <v>2418</v>
      </c>
      <c r="B210" s="98" t="s">
        <v>2419</v>
      </c>
      <c r="C210" s="6" t="s">
        <v>7</v>
      </c>
      <c r="D210" s="99">
        <v>0.13</v>
      </c>
      <c r="E210" s="5">
        <f t="shared" si="23"/>
        <v>13.65</v>
      </c>
      <c r="F210" s="107"/>
      <c r="G210" s="108">
        <f t="shared" si="24"/>
        <v>0</v>
      </c>
      <c r="H210" s="108">
        <f t="shared" si="25"/>
        <v>0</v>
      </c>
    </row>
    <row r="211" spans="1:8">
      <c r="A211" s="97" t="s">
        <v>2420</v>
      </c>
      <c r="B211" s="98" t="s">
        <v>2421</v>
      </c>
      <c r="C211" s="6" t="s">
        <v>7</v>
      </c>
      <c r="D211" s="99">
        <v>0.13</v>
      </c>
      <c r="E211" s="5">
        <f t="shared" si="23"/>
        <v>13.65</v>
      </c>
      <c r="F211" s="107"/>
      <c r="G211" s="108">
        <f t="shared" si="24"/>
        <v>0</v>
      </c>
      <c r="H211" s="108">
        <f t="shared" si="25"/>
        <v>0</v>
      </c>
    </row>
    <row r="212" spans="1:8">
      <c r="A212" s="97" t="s">
        <v>2422</v>
      </c>
      <c r="B212" s="98" t="s">
        <v>2423</v>
      </c>
      <c r="C212" s="6" t="s">
        <v>7</v>
      </c>
      <c r="D212" s="99">
        <v>0.13</v>
      </c>
      <c r="E212" s="5">
        <f t="shared" si="23"/>
        <v>13.65</v>
      </c>
      <c r="F212" s="107"/>
      <c r="G212" s="108">
        <f t="shared" si="24"/>
        <v>0</v>
      </c>
      <c r="H212" s="108">
        <f t="shared" si="25"/>
        <v>0</v>
      </c>
    </row>
    <row r="213" spans="1:8">
      <c r="A213" s="97" t="s">
        <v>137</v>
      </c>
      <c r="B213" s="98" t="s">
        <v>2424</v>
      </c>
      <c r="C213" s="6" t="s">
        <v>7</v>
      </c>
      <c r="D213" s="99">
        <v>0.13</v>
      </c>
      <c r="E213" s="5">
        <f t="shared" si="23"/>
        <v>13.65</v>
      </c>
      <c r="F213" s="107"/>
      <c r="G213" s="108">
        <f t="shared" si="24"/>
        <v>0</v>
      </c>
      <c r="H213" s="108">
        <f t="shared" si="25"/>
        <v>0</v>
      </c>
    </row>
    <row r="214" spans="1:8">
      <c r="A214" s="97" t="s">
        <v>138</v>
      </c>
      <c r="B214" s="98" t="s">
        <v>2425</v>
      </c>
      <c r="C214" s="6" t="s">
        <v>7</v>
      </c>
      <c r="D214" s="99">
        <v>0.12</v>
      </c>
      <c r="E214" s="5">
        <f t="shared" si="23"/>
        <v>12.6</v>
      </c>
      <c r="F214" s="107"/>
      <c r="G214" s="108">
        <f t="shared" si="24"/>
        <v>0</v>
      </c>
      <c r="H214" s="108">
        <f t="shared" si="25"/>
        <v>0</v>
      </c>
    </row>
    <row r="215" spans="1:8">
      <c r="A215" s="97" t="s">
        <v>139</v>
      </c>
      <c r="B215" s="98" t="s">
        <v>2426</v>
      </c>
      <c r="C215" s="6" t="s">
        <v>7</v>
      </c>
      <c r="D215" s="99">
        <v>0.1</v>
      </c>
      <c r="E215" s="5">
        <f t="shared" si="23"/>
        <v>10.5</v>
      </c>
      <c r="F215" s="107"/>
      <c r="G215" s="108">
        <f t="shared" si="24"/>
        <v>0</v>
      </c>
      <c r="H215" s="108">
        <f t="shared" si="25"/>
        <v>0</v>
      </c>
    </row>
    <row r="216" spans="1:8">
      <c r="A216" s="97" t="s">
        <v>140</v>
      </c>
      <c r="B216" s="98" t="s">
        <v>2427</v>
      </c>
      <c r="C216" s="6" t="s">
        <v>7</v>
      </c>
      <c r="D216" s="99">
        <v>0.08</v>
      </c>
      <c r="E216" s="5">
        <f t="shared" si="23"/>
        <v>8.4</v>
      </c>
      <c r="F216" s="107"/>
      <c r="G216" s="108">
        <f t="shared" si="24"/>
        <v>0</v>
      </c>
      <c r="H216" s="108">
        <f t="shared" si="25"/>
        <v>0</v>
      </c>
    </row>
    <row r="217" spans="1:8">
      <c r="A217" s="97" t="s">
        <v>141</v>
      </c>
      <c r="B217" s="98" t="s">
        <v>2428</v>
      </c>
      <c r="C217" s="6" t="s">
        <v>7</v>
      </c>
      <c r="D217" s="99">
        <v>0.08</v>
      </c>
      <c r="E217" s="5">
        <f t="shared" si="23"/>
        <v>8.4</v>
      </c>
      <c r="F217" s="107"/>
      <c r="G217" s="108">
        <f t="shared" si="24"/>
        <v>0</v>
      </c>
      <c r="H217" s="108">
        <f t="shared" si="25"/>
        <v>0</v>
      </c>
    </row>
    <row r="218" spans="1:8">
      <c r="A218" s="97" t="s">
        <v>142</v>
      </c>
      <c r="B218" s="98" t="s">
        <v>2429</v>
      </c>
      <c r="C218" s="6" t="s">
        <v>7</v>
      </c>
      <c r="D218" s="99">
        <v>0.09</v>
      </c>
      <c r="E218" s="5">
        <f t="shared" si="23"/>
        <v>9.4499999999999993</v>
      </c>
      <c r="F218" s="107"/>
      <c r="G218" s="108">
        <f t="shared" si="24"/>
        <v>0</v>
      </c>
      <c r="H218" s="108">
        <f t="shared" si="25"/>
        <v>0</v>
      </c>
    </row>
    <row r="219" spans="1:8">
      <c r="A219" s="97" t="s">
        <v>143</v>
      </c>
      <c r="B219" s="98" t="s">
        <v>2430</v>
      </c>
      <c r="C219" s="6" t="s">
        <v>7</v>
      </c>
      <c r="D219" s="99">
        <v>0.12</v>
      </c>
      <c r="E219" s="5">
        <f t="shared" si="23"/>
        <v>12.6</v>
      </c>
      <c r="F219" s="107"/>
      <c r="G219" s="108">
        <f t="shared" si="24"/>
        <v>0</v>
      </c>
      <c r="H219" s="108">
        <f t="shared" si="25"/>
        <v>0</v>
      </c>
    </row>
    <row r="220" spans="1:8">
      <c r="A220" s="97" t="s">
        <v>144</v>
      </c>
      <c r="B220" s="98" t="s">
        <v>2431</v>
      </c>
      <c r="C220" s="6" t="s">
        <v>7</v>
      </c>
      <c r="D220" s="99">
        <v>0.11</v>
      </c>
      <c r="E220" s="5">
        <f t="shared" si="23"/>
        <v>11.55</v>
      </c>
      <c r="F220" s="107"/>
      <c r="G220" s="108">
        <f t="shared" si="24"/>
        <v>0</v>
      </c>
      <c r="H220" s="108">
        <f t="shared" si="25"/>
        <v>0</v>
      </c>
    </row>
    <row r="221" spans="1:8">
      <c r="A221" s="97" t="s">
        <v>145</v>
      </c>
      <c r="B221" s="98" t="s">
        <v>2432</v>
      </c>
      <c r="C221" s="6" t="s">
        <v>7</v>
      </c>
      <c r="D221" s="99">
        <v>0.1</v>
      </c>
      <c r="E221" s="5">
        <f t="shared" si="23"/>
        <v>10.5</v>
      </c>
      <c r="F221" s="107"/>
      <c r="G221" s="108">
        <f t="shared" si="24"/>
        <v>0</v>
      </c>
      <c r="H221" s="108">
        <f t="shared" si="25"/>
        <v>0</v>
      </c>
    </row>
    <row r="222" spans="1:8">
      <c r="A222" s="97" t="s">
        <v>146</v>
      </c>
      <c r="B222" s="98" t="s">
        <v>2433</v>
      </c>
      <c r="C222" s="6" t="s">
        <v>7</v>
      </c>
      <c r="D222" s="99">
        <v>0.09</v>
      </c>
      <c r="E222" s="5">
        <f t="shared" si="23"/>
        <v>9.4499999999999993</v>
      </c>
      <c r="F222" s="107"/>
      <c r="G222" s="108">
        <f t="shared" si="24"/>
        <v>0</v>
      </c>
      <c r="H222" s="108">
        <f t="shared" si="25"/>
        <v>0</v>
      </c>
    </row>
    <row r="223" spans="1:8">
      <c r="A223" s="97" t="s">
        <v>147</v>
      </c>
      <c r="B223" s="98" t="s">
        <v>2434</v>
      </c>
      <c r="C223" s="6" t="s">
        <v>7</v>
      </c>
      <c r="D223" s="99">
        <v>0.08</v>
      </c>
      <c r="E223" s="5">
        <f t="shared" si="23"/>
        <v>8.4</v>
      </c>
      <c r="F223" s="107"/>
      <c r="G223" s="108">
        <f t="shared" si="24"/>
        <v>0</v>
      </c>
      <c r="H223" s="108">
        <f t="shared" si="25"/>
        <v>0</v>
      </c>
    </row>
    <row r="224" spans="1:8">
      <c r="A224" s="97" t="s">
        <v>148</v>
      </c>
      <c r="B224" s="98" t="s">
        <v>2435</v>
      </c>
      <c r="C224" s="6" t="s">
        <v>7</v>
      </c>
      <c r="D224" s="99">
        <v>0.09</v>
      </c>
      <c r="E224" s="5">
        <f t="shared" si="23"/>
        <v>9.4499999999999993</v>
      </c>
      <c r="F224" s="107"/>
      <c r="G224" s="108">
        <f t="shared" si="24"/>
        <v>0</v>
      </c>
      <c r="H224" s="108">
        <f t="shared" si="25"/>
        <v>0</v>
      </c>
    </row>
    <row r="225" spans="1:8">
      <c r="A225" s="97" t="s">
        <v>149</v>
      </c>
      <c r="B225" s="98" t="s">
        <v>2436</v>
      </c>
      <c r="C225" s="6" t="s">
        <v>7</v>
      </c>
      <c r="D225" s="99">
        <v>0.09</v>
      </c>
      <c r="E225" s="5">
        <f t="shared" si="23"/>
        <v>9.4499999999999993</v>
      </c>
      <c r="F225" s="107"/>
      <c r="G225" s="108">
        <f t="shared" si="24"/>
        <v>0</v>
      </c>
      <c r="H225" s="108">
        <f t="shared" si="25"/>
        <v>0</v>
      </c>
    </row>
    <row r="226" spans="1:8">
      <c r="A226" s="97" t="s">
        <v>150</v>
      </c>
      <c r="B226" s="98" t="s">
        <v>2437</v>
      </c>
      <c r="C226" s="6" t="s">
        <v>7</v>
      </c>
      <c r="D226" s="99">
        <v>0.09</v>
      </c>
      <c r="E226" s="5">
        <f t="shared" si="23"/>
        <v>9.4499999999999993</v>
      </c>
      <c r="F226" s="107"/>
      <c r="G226" s="108">
        <f t="shared" si="24"/>
        <v>0</v>
      </c>
      <c r="H226" s="108">
        <f t="shared" si="25"/>
        <v>0</v>
      </c>
    </row>
    <row r="227" spans="1:8">
      <c r="A227" s="97" t="s">
        <v>151</v>
      </c>
      <c r="B227" s="98" t="s">
        <v>2438</v>
      </c>
      <c r="C227" s="6" t="s">
        <v>7</v>
      </c>
      <c r="D227" s="99">
        <v>0.09</v>
      </c>
      <c r="E227" s="5">
        <f t="shared" si="23"/>
        <v>9.4499999999999993</v>
      </c>
      <c r="F227" s="107"/>
      <c r="G227" s="108">
        <f t="shared" si="24"/>
        <v>0</v>
      </c>
      <c r="H227" s="108">
        <f t="shared" si="25"/>
        <v>0</v>
      </c>
    </row>
    <row r="228" spans="1:8">
      <c r="A228" s="97" t="s">
        <v>159</v>
      </c>
      <c r="B228" s="98" t="s">
        <v>2439</v>
      </c>
      <c r="C228" s="6" t="s">
        <v>7</v>
      </c>
      <c r="D228" s="99">
        <v>0.16</v>
      </c>
      <c r="E228" s="5">
        <f t="shared" si="23"/>
        <v>16.8</v>
      </c>
      <c r="F228" s="107"/>
      <c r="G228" s="108">
        <f t="shared" si="24"/>
        <v>0</v>
      </c>
      <c r="H228" s="108">
        <f t="shared" si="25"/>
        <v>0</v>
      </c>
    </row>
    <row r="229" spans="1:8">
      <c r="A229" s="97" t="s">
        <v>160</v>
      </c>
      <c r="B229" s="98" t="s">
        <v>2440</v>
      </c>
      <c r="C229" s="6" t="s">
        <v>7</v>
      </c>
      <c r="D229" s="99">
        <v>0.13</v>
      </c>
      <c r="E229" s="5">
        <f t="shared" si="23"/>
        <v>13.65</v>
      </c>
      <c r="F229" s="107"/>
      <c r="G229" s="108">
        <f t="shared" si="24"/>
        <v>0</v>
      </c>
      <c r="H229" s="108">
        <f t="shared" si="25"/>
        <v>0</v>
      </c>
    </row>
    <row r="230" spans="1:8">
      <c r="A230" s="97" t="s">
        <v>152</v>
      </c>
      <c r="B230" s="98" t="s">
        <v>2441</v>
      </c>
      <c r="C230" s="6" t="s">
        <v>7</v>
      </c>
      <c r="D230" s="99">
        <v>0.17</v>
      </c>
      <c r="E230" s="5">
        <f t="shared" si="23"/>
        <v>17.850000000000001</v>
      </c>
      <c r="F230" s="107"/>
      <c r="G230" s="108">
        <f t="shared" si="24"/>
        <v>0</v>
      </c>
      <c r="H230" s="108">
        <f t="shared" si="25"/>
        <v>0</v>
      </c>
    </row>
    <row r="231" spans="1:8">
      <c r="A231" s="97" t="s">
        <v>153</v>
      </c>
      <c r="B231" s="98" t="s">
        <v>2442</v>
      </c>
      <c r="C231" s="6" t="s">
        <v>7</v>
      </c>
      <c r="D231" s="99">
        <v>0.17</v>
      </c>
      <c r="E231" s="5">
        <f t="shared" si="23"/>
        <v>17.850000000000001</v>
      </c>
      <c r="F231" s="107"/>
      <c r="G231" s="108">
        <f t="shared" si="24"/>
        <v>0</v>
      </c>
      <c r="H231" s="108">
        <f t="shared" si="25"/>
        <v>0</v>
      </c>
    </row>
    <row r="232" spans="1:8">
      <c r="A232" s="97" t="s">
        <v>154</v>
      </c>
      <c r="B232" s="98" t="s">
        <v>2443</v>
      </c>
      <c r="C232" s="6" t="s">
        <v>7</v>
      </c>
      <c r="D232" s="99">
        <v>0.13</v>
      </c>
      <c r="E232" s="5">
        <f t="shared" ref="E232:E263" si="26">ROUND(D232*Курс_EUR,2)</f>
        <v>13.65</v>
      </c>
      <c r="F232" s="107"/>
      <c r="G232" s="108">
        <f t="shared" ref="G232:G263" si="27">D232*F232</f>
        <v>0</v>
      </c>
      <c r="H232" s="108">
        <f t="shared" si="25"/>
        <v>0</v>
      </c>
    </row>
    <row r="233" spans="1:8">
      <c r="A233" s="97" t="s">
        <v>155</v>
      </c>
      <c r="B233" s="98" t="s">
        <v>2444</v>
      </c>
      <c r="C233" s="6" t="s">
        <v>7</v>
      </c>
      <c r="D233" s="99">
        <v>0.13</v>
      </c>
      <c r="E233" s="5">
        <f t="shared" si="26"/>
        <v>13.65</v>
      </c>
      <c r="F233" s="107"/>
      <c r="G233" s="108">
        <f t="shared" si="27"/>
        <v>0</v>
      </c>
      <c r="H233" s="108">
        <f t="shared" si="25"/>
        <v>0</v>
      </c>
    </row>
    <row r="234" spans="1:8">
      <c r="A234" s="97" t="s">
        <v>156</v>
      </c>
      <c r="B234" s="98" t="s">
        <v>2445</v>
      </c>
      <c r="C234" s="6" t="s">
        <v>7</v>
      </c>
      <c r="D234" s="99">
        <v>0.12</v>
      </c>
      <c r="E234" s="5">
        <f t="shared" si="26"/>
        <v>12.6</v>
      </c>
      <c r="F234" s="107"/>
      <c r="G234" s="108">
        <f t="shared" si="27"/>
        <v>0</v>
      </c>
      <c r="H234" s="108">
        <f t="shared" si="25"/>
        <v>0</v>
      </c>
    </row>
    <row r="235" spans="1:8">
      <c r="A235" s="97" t="s">
        <v>157</v>
      </c>
      <c r="B235" s="98" t="s">
        <v>2446</v>
      </c>
      <c r="C235" s="6" t="s">
        <v>7</v>
      </c>
      <c r="D235" s="99">
        <v>0.12</v>
      </c>
      <c r="E235" s="5">
        <f t="shared" si="26"/>
        <v>12.6</v>
      </c>
      <c r="F235" s="107"/>
      <c r="G235" s="108">
        <f t="shared" si="27"/>
        <v>0</v>
      </c>
      <c r="H235" s="108">
        <f t="shared" si="25"/>
        <v>0</v>
      </c>
    </row>
    <row r="236" spans="1:8">
      <c r="A236" s="97" t="s">
        <v>158</v>
      </c>
      <c r="B236" s="98" t="s">
        <v>2447</v>
      </c>
      <c r="C236" s="6" t="s">
        <v>7</v>
      </c>
      <c r="D236" s="99">
        <v>0.13</v>
      </c>
      <c r="E236" s="5">
        <f t="shared" si="26"/>
        <v>13.65</v>
      </c>
      <c r="F236" s="107"/>
      <c r="G236" s="108">
        <f t="shared" si="27"/>
        <v>0</v>
      </c>
      <c r="H236" s="108">
        <f t="shared" si="25"/>
        <v>0</v>
      </c>
    </row>
    <row r="237" spans="1:8">
      <c r="A237" s="97" t="s">
        <v>2448</v>
      </c>
      <c r="B237" s="98" t="s">
        <v>2449</v>
      </c>
      <c r="C237" s="6" t="s">
        <v>7</v>
      </c>
      <c r="D237" s="99">
        <v>0.06</v>
      </c>
      <c r="E237" s="5">
        <f t="shared" si="26"/>
        <v>6.3</v>
      </c>
      <c r="F237" s="107"/>
      <c r="G237" s="108">
        <f t="shared" si="27"/>
        <v>0</v>
      </c>
      <c r="H237" s="108">
        <f t="shared" si="25"/>
        <v>0</v>
      </c>
    </row>
    <row r="238" spans="1:8">
      <c r="A238" s="97" t="s">
        <v>2450</v>
      </c>
      <c r="B238" s="98" t="s">
        <v>2451</v>
      </c>
      <c r="C238" s="6" t="s">
        <v>7</v>
      </c>
      <c r="D238" s="99">
        <v>0.06</v>
      </c>
      <c r="E238" s="5">
        <f t="shared" si="26"/>
        <v>6.3</v>
      </c>
      <c r="F238" s="107"/>
      <c r="G238" s="108">
        <f t="shared" si="27"/>
        <v>0</v>
      </c>
      <c r="H238" s="108">
        <f t="shared" si="25"/>
        <v>0</v>
      </c>
    </row>
    <row r="239" spans="1:8">
      <c r="A239" s="97" t="s">
        <v>2452</v>
      </c>
      <c r="B239" s="98" t="s">
        <v>2453</v>
      </c>
      <c r="C239" s="6" t="s">
        <v>7</v>
      </c>
      <c r="D239" s="99">
        <v>0.06</v>
      </c>
      <c r="E239" s="5">
        <f t="shared" si="26"/>
        <v>6.3</v>
      </c>
      <c r="F239" s="107"/>
      <c r="G239" s="108">
        <f t="shared" si="27"/>
        <v>0</v>
      </c>
      <c r="H239" s="108">
        <f t="shared" si="25"/>
        <v>0</v>
      </c>
    </row>
    <row r="240" spans="1:8">
      <c r="A240" s="97" t="s">
        <v>2454</v>
      </c>
      <c r="B240" s="98" t="s">
        <v>2455</v>
      </c>
      <c r="C240" s="6" t="s">
        <v>7</v>
      </c>
      <c r="D240" s="99">
        <v>0.06</v>
      </c>
      <c r="E240" s="5">
        <f t="shared" si="26"/>
        <v>6.3</v>
      </c>
      <c r="F240" s="107"/>
      <c r="G240" s="108">
        <f t="shared" si="27"/>
        <v>0</v>
      </c>
      <c r="H240" s="108">
        <f t="shared" si="25"/>
        <v>0</v>
      </c>
    </row>
    <row r="241" spans="1:8">
      <c r="A241" s="97" t="s">
        <v>329</v>
      </c>
      <c r="B241" s="98" t="s">
        <v>2456</v>
      </c>
      <c r="C241" s="6" t="s">
        <v>7</v>
      </c>
      <c r="D241" s="99">
        <v>0.13</v>
      </c>
      <c r="E241" s="5">
        <f t="shared" si="26"/>
        <v>13.65</v>
      </c>
      <c r="F241" s="107"/>
      <c r="G241" s="108">
        <f t="shared" si="27"/>
        <v>0</v>
      </c>
      <c r="H241" s="108">
        <f t="shared" si="25"/>
        <v>0</v>
      </c>
    </row>
    <row r="242" spans="1:8">
      <c r="A242" s="97" t="s">
        <v>330</v>
      </c>
      <c r="B242" s="98" t="s">
        <v>2457</v>
      </c>
      <c r="C242" s="6" t="s">
        <v>7</v>
      </c>
      <c r="D242" s="99">
        <v>0.14000000000000001</v>
      </c>
      <c r="E242" s="5">
        <f t="shared" si="26"/>
        <v>14.7</v>
      </c>
      <c r="F242" s="107"/>
      <c r="G242" s="108">
        <f t="shared" si="27"/>
        <v>0</v>
      </c>
      <c r="H242" s="108">
        <f t="shared" si="25"/>
        <v>0</v>
      </c>
    </row>
    <row r="243" spans="1:8">
      <c r="A243" s="97" t="s">
        <v>346</v>
      </c>
      <c r="B243" s="98" t="s">
        <v>2458</v>
      </c>
      <c r="C243" s="6" t="s">
        <v>7</v>
      </c>
      <c r="D243" s="99">
        <v>0.11</v>
      </c>
      <c r="E243" s="5">
        <f t="shared" si="26"/>
        <v>11.55</v>
      </c>
      <c r="F243" s="107"/>
      <c r="G243" s="108">
        <f t="shared" si="27"/>
        <v>0</v>
      </c>
      <c r="H243" s="108">
        <f t="shared" si="25"/>
        <v>0</v>
      </c>
    </row>
    <row r="244" spans="1:8">
      <c r="A244" s="97" t="s">
        <v>347</v>
      </c>
      <c r="B244" s="98" t="s">
        <v>2459</v>
      </c>
      <c r="C244" s="6" t="s">
        <v>7</v>
      </c>
      <c r="D244" s="99">
        <v>0.09</v>
      </c>
      <c r="E244" s="5">
        <f t="shared" si="26"/>
        <v>9.4499999999999993</v>
      </c>
      <c r="F244" s="107"/>
      <c r="G244" s="108">
        <f t="shared" si="27"/>
        <v>0</v>
      </c>
      <c r="H244" s="108">
        <f t="shared" si="25"/>
        <v>0</v>
      </c>
    </row>
    <row r="245" spans="1:8">
      <c r="A245" s="97" t="s">
        <v>348</v>
      </c>
      <c r="B245" s="98" t="s">
        <v>2460</v>
      </c>
      <c r="C245" s="6" t="s">
        <v>7</v>
      </c>
      <c r="D245" s="99">
        <v>0.08</v>
      </c>
      <c r="E245" s="5">
        <f t="shared" si="26"/>
        <v>8.4</v>
      </c>
      <c r="F245" s="107"/>
      <c r="G245" s="108">
        <f t="shared" si="27"/>
        <v>0</v>
      </c>
      <c r="H245" s="108">
        <f t="shared" si="25"/>
        <v>0</v>
      </c>
    </row>
    <row r="246" spans="1:8">
      <c r="A246" s="97" t="s">
        <v>349</v>
      </c>
      <c r="B246" s="98" t="s">
        <v>2461</v>
      </c>
      <c r="C246" s="6" t="s">
        <v>7</v>
      </c>
      <c r="D246" s="99">
        <v>0.08</v>
      </c>
      <c r="E246" s="5">
        <f t="shared" si="26"/>
        <v>8.4</v>
      </c>
      <c r="F246" s="107"/>
      <c r="G246" s="108">
        <f t="shared" si="27"/>
        <v>0</v>
      </c>
      <c r="H246" s="108">
        <f t="shared" si="25"/>
        <v>0</v>
      </c>
    </row>
    <row r="247" spans="1:8">
      <c r="A247" s="97" t="s">
        <v>350</v>
      </c>
      <c r="B247" s="98" t="s">
        <v>2462</v>
      </c>
      <c r="C247" s="6" t="s">
        <v>7</v>
      </c>
      <c r="D247" s="99">
        <v>0.08</v>
      </c>
      <c r="E247" s="5">
        <f t="shared" si="26"/>
        <v>8.4</v>
      </c>
      <c r="F247" s="107"/>
      <c r="G247" s="108">
        <f t="shared" si="27"/>
        <v>0</v>
      </c>
      <c r="H247" s="108">
        <f t="shared" si="25"/>
        <v>0</v>
      </c>
    </row>
    <row r="248" spans="1:8">
      <c r="A248" s="97" t="s">
        <v>351</v>
      </c>
      <c r="B248" s="98" t="s">
        <v>2463</v>
      </c>
      <c r="C248" s="6" t="s">
        <v>7</v>
      </c>
      <c r="D248" s="99">
        <v>0.08</v>
      </c>
      <c r="E248" s="5">
        <f t="shared" si="26"/>
        <v>8.4</v>
      </c>
      <c r="F248" s="107"/>
      <c r="G248" s="108">
        <f t="shared" si="27"/>
        <v>0</v>
      </c>
      <c r="H248" s="108">
        <f t="shared" si="25"/>
        <v>0</v>
      </c>
    </row>
    <row r="249" spans="1:8">
      <c r="A249" s="97" t="s">
        <v>352</v>
      </c>
      <c r="B249" s="98" t="s">
        <v>2464</v>
      </c>
      <c r="C249" s="6" t="s">
        <v>7</v>
      </c>
      <c r="D249" s="99">
        <v>0.08</v>
      </c>
      <c r="E249" s="5">
        <f t="shared" si="26"/>
        <v>8.4</v>
      </c>
      <c r="F249" s="107"/>
      <c r="G249" s="108">
        <f t="shared" si="27"/>
        <v>0</v>
      </c>
      <c r="H249" s="108">
        <f t="shared" si="25"/>
        <v>0</v>
      </c>
    </row>
    <row r="250" spans="1:8">
      <c r="A250" s="97" t="s">
        <v>353</v>
      </c>
      <c r="B250" s="98" t="s">
        <v>2465</v>
      </c>
      <c r="C250" s="6" t="s">
        <v>7</v>
      </c>
      <c r="D250" s="99">
        <v>0.08</v>
      </c>
      <c r="E250" s="5">
        <f t="shared" si="26"/>
        <v>8.4</v>
      </c>
      <c r="F250" s="107"/>
      <c r="G250" s="108">
        <f t="shared" si="27"/>
        <v>0</v>
      </c>
      <c r="H250" s="108">
        <f t="shared" si="25"/>
        <v>0</v>
      </c>
    </row>
    <row r="251" spans="1:8">
      <c r="A251" s="97" t="s">
        <v>354</v>
      </c>
      <c r="B251" s="98" t="s">
        <v>2466</v>
      </c>
      <c r="C251" s="6" t="s">
        <v>7</v>
      </c>
      <c r="D251" s="99">
        <v>0.08</v>
      </c>
      <c r="E251" s="5">
        <f t="shared" si="26"/>
        <v>8.4</v>
      </c>
      <c r="F251" s="107"/>
      <c r="G251" s="108">
        <f t="shared" si="27"/>
        <v>0</v>
      </c>
      <c r="H251" s="108">
        <f t="shared" si="25"/>
        <v>0</v>
      </c>
    </row>
    <row r="252" spans="1:8">
      <c r="A252" s="97" t="s">
        <v>355</v>
      </c>
      <c r="B252" s="98" t="s">
        <v>2467</v>
      </c>
      <c r="C252" s="6" t="s">
        <v>7</v>
      </c>
      <c r="D252" s="99">
        <v>0.08</v>
      </c>
      <c r="E252" s="5">
        <f t="shared" si="26"/>
        <v>8.4</v>
      </c>
      <c r="F252" s="107"/>
      <c r="G252" s="108">
        <f t="shared" si="27"/>
        <v>0</v>
      </c>
      <c r="H252" s="108">
        <f t="shared" si="25"/>
        <v>0</v>
      </c>
    </row>
    <row r="253" spans="1:8">
      <c r="A253" s="97" t="s">
        <v>356</v>
      </c>
      <c r="B253" s="98" t="s">
        <v>2468</v>
      </c>
      <c r="C253" s="6" t="s">
        <v>7</v>
      </c>
      <c r="D253" s="99">
        <v>0.11</v>
      </c>
      <c r="E253" s="5">
        <f t="shared" si="26"/>
        <v>11.55</v>
      </c>
      <c r="F253" s="107"/>
      <c r="G253" s="108">
        <f t="shared" si="27"/>
        <v>0</v>
      </c>
      <c r="H253" s="108">
        <f t="shared" si="25"/>
        <v>0</v>
      </c>
    </row>
    <row r="254" spans="1:8">
      <c r="A254" s="97" t="s">
        <v>357</v>
      </c>
      <c r="B254" s="98" t="s">
        <v>2469</v>
      </c>
      <c r="C254" s="6" t="s">
        <v>7</v>
      </c>
      <c r="D254" s="99">
        <v>0.09</v>
      </c>
      <c r="E254" s="5">
        <f t="shared" si="26"/>
        <v>9.4499999999999993</v>
      </c>
      <c r="F254" s="107"/>
      <c r="G254" s="108">
        <f t="shared" si="27"/>
        <v>0</v>
      </c>
      <c r="H254" s="108">
        <f t="shared" si="25"/>
        <v>0</v>
      </c>
    </row>
    <row r="255" spans="1:8">
      <c r="A255" s="97" t="s">
        <v>358</v>
      </c>
      <c r="B255" s="98" t="s">
        <v>2470</v>
      </c>
      <c r="C255" s="6" t="s">
        <v>7</v>
      </c>
      <c r="D255" s="99">
        <v>0.08</v>
      </c>
      <c r="E255" s="5">
        <f t="shared" si="26"/>
        <v>8.4</v>
      </c>
      <c r="F255" s="107"/>
      <c r="G255" s="108">
        <f t="shared" si="27"/>
        <v>0</v>
      </c>
      <c r="H255" s="108">
        <f t="shared" si="25"/>
        <v>0</v>
      </c>
    </row>
    <row r="256" spans="1:8">
      <c r="A256" s="97" t="s">
        <v>359</v>
      </c>
      <c r="B256" s="98" t="s">
        <v>2471</v>
      </c>
      <c r="C256" s="6" t="s">
        <v>7</v>
      </c>
      <c r="D256" s="99">
        <v>0.08</v>
      </c>
      <c r="E256" s="5">
        <f t="shared" si="26"/>
        <v>8.4</v>
      </c>
      <c r="F256" s="107"/>
      <c r="G256" s="108">
        <f t="shared" si="27"/>
        <v>0</v>
      </c>
      <c r="H256" s="108">
        <f t="shared" si="25"/>
        <v>0</v>
      </c>
    </row>
    <row r="257" spans="1:8">
      <c r="A257" s="97" t="s">
        <v>360</v>
      </c>
      <c r="B257" s="98" t="s">
        <v>2472</v>
      </c>
      <c r="C257" s="6" t="s">
        <v>7</v>
      </c>
      <c r="D257" s="99">
        <v>0.08</v>
      </c>
      <c r="E257" s="5">
        <f t="shared" si="26"/>
        <v>8.4</v>
      </c>
      <c r="F257" s="107"/>
      <c r="G257" s="108">
        <f t="shared" si="27"/>
        <v>0</v>
      </c>
      <c r="H257" s="108">
        <f t="shared" si="25"/>
        <v>0</v>
      </c>
    </row>
    <row r="258" spans="1:8">
      <c r="A258" s="97" t="s">
        <v>361</v>
      </c>
      <c r="B258" s="98" t="s">
        <v>2473</v>
      </c>
      <c r="C258" s="6" t="s">
        <v>7</v>
      </c>
      <c r="D258" s="99">
        <v>0.08</v>
      </c>
      <c r="E258" s="5">
        <f t="shared" si="26"/>
        <v>8.4</v>
      </c>
      <c r="F258" s="107"/>
      <c r="G258" s="108">
        <f t="shared" si="27"/>
        <v>0</v>
      </c>
      <c r="H258" s="108">
        <f t="shared" si="25"/>
        <v>0</v>
      </c>
    </row>
    <row r="259" spans="1:8">
      <c r="A259" s="97" t="s">
        <v>362</v>
      </c>
      <c r="B259" s="98" t="s">
        <v>2474</v>
      </c>
      <c r="C259" s="6" t="s">
        <v>7</v>
      </c>
      <c r="D259" s="99">
        <v>0.08</v>
      </c>
      <c r="E259" s="5">
        <f t="shared" si="26"/>
        <v>8.4</v>
      </c>
      <c r="F259" s="107"/>
      <c r="G259" s="108">
        <f t="shared" si="27"/>
        <v>0</v>
      </c>
      <c r="H259" s="108">
        <f t="shared" si="25"/>
        <v>0</v>
      </c>
    </row>
    <row r="260" spans="1:8">
      <c r="A260" s="97" t="s">
        <v>363</v>
      </c>
      <c r="B260" s="98" t="s">
        <v>2475</v>
      </c>
      <c r="C260" s="6" t="s">
        <v>7</v>
      </c>
      <c r="D260" s="99">
        <v>0.08</v>
      </c>
      <c r="E260" s="5">
        <f t="shared" si="26"/>
        <v>8.4</v>
      </c>
      <c r="F260" s="107"/>
      <c r="G260" s="108">
        <f t="shared" si="27"/>
        <v>0</v>
      </c>
      <c r="H260" s="108">
        <f t="shared" si="25"/>
        <v>0</v>
      </c>
    </row>
    <row r="261" spans="1:8">
      <c r="A261" s="97" t="s">
        <v>364</v>
      </c>
      <c r="B261" s="98" t="s">
        <v>2476</v>
      </c>
      <c r="C261" s="6" t="s">
        <v>7</v>
      </c>
      <c r="D261" s="99">
        <v>0.08</v>
      </c>
      <c r="E261" s="5">
        <f t="shared" si="26"/>
        <v>8.4</v>
      </c>
      <c r="F261" s="107"/>
      <c r="G261" s="108">
        <f t="shared" si="27"/>
        <v>0</v>
      </c>
      <c r="H261" s="108">
        <f t="shared" si="25"/>
        <v>0</v>
      </c>
    </row>
    <row r="262" spans="1:8">
      <c r="A262" s="97" t="s">
        <v>365</v>
      </c>
      <c r="B262" s="98" t="s">
        <v>2477</v>
      </c>
      <c r="C262" s="6" t="s">
        <v>7</v>
      </c>
      <c r="D262" s="99">
        <v>0.08</v>
      </c>
      <c r="E262" s="5">
        <f t="shared" si="26"/>
        <v>8.4</v>
      </c>
      <c r="F262" s="107"/>
      <c r="G262" s="108">
        <f t="shared" si="27"/>
        <v>0</v>
      </c>
      <c r="H262" s="108">
        <f t="shared" si="25"/>
        <v>0</v>
      </c>
    </row>
    <row r="263" spans="1:8">
      <c r="A263" s="97" t="s">
        <v>373</v>
      </c>
      <c r="B263" s="98" t="s">
        <v>2478</v>
      </c>
      <c r="C263" s="6" t="s">
        <v>7</v>
      </c>
      <c r="D263" s="99">
        <v>0.11</v>
      </c>
      <c r="E263" s="5">
        <f t="shared" si="26"/>
        <v>11.55</v>
      </c>
      <c r="F263" s="107"/>
      <c r="G263" s="108">
        <f t="shared" si="27"/>
        <v>0</v>
      </c>
      <c r="H263" s="108">
        <f t="shared" si="25"/>
        <v>0</v>
      </c>
    </row>
    <row r="264" spans="1:8">
      <c r="A264" s="97" t="s">
        <v>374</v>
      </c>
      <c r="B264" s="98" t="s">
        <v>2479</v>
      </c>
      <c r="C264" s="6" t="s">
        <v>7</v>
      </c>
      <c r="D264" s="99">
        <v>0.1</v>
      </c>
      <c r="E264" s="5">
        <f t="shared" ref="E264:E277" si="28">ROUND(D264*Курс_EUR,2)</f>
        <v>10.5</v>
      </c>
      <c r="F264" s="107"/>
      <c r="G264" s="108">
        <f t="shared" ref="G264:G277" si="29">D264*F264</f>
        <v>0</v>
      </c>
      <c r="H264" s="108">
        <f t="shared" si="25"/>
        <v>0</v>
      </c>
    </row>
    <row r="265" spans="1:8">
      <c r="A265" s="97" t="s">
        <v>367</v>
      </c>
      <c r="B265" s="98" t="s">
        <v>2480</v>
      </c>
      <c r="C265" s="6" t="s">
        <v>7</v>
      </c>
      <c r="D265" s="99">
        <v>0.12</v>
      </c>
      <c r="E265" s="5">
        <f t="shared" si="28"/>
        <v>12.6</v>
      </c>
      <c r="F265" s="107"/>
      <c r="G265" s="108">
        <f t="shared" si="29"/>
        <v>0</v>
      </c>
      <c r="H265" s="108">
        <f t="shared" si="25"/>
        <v>0</v>
      </c>
    </row>
    <row r="266" spans="1:8">
      <c r="A266" s="97" t="s">
        <v>368</v>
      </c>
      <c r="B266" s="98" t="s">
        <v>2481</v>
      </c>
      <c r="C266" s="6" t="s">
        <v>7</v>
      </c>
      <c r="D266" s="99">
        <v>0.12</v>
      </c>
      <c r="E266" s="5">
        <f t="shared" si="28"/>
        <v>12.6</v>
      </c>
      <c r="F266" s="107"/>
      <c r="G266" s="108">
        <f t="shared" si="29"/>
        <v>0</v>
      </c>
      <c r="H266" s="108">
        <f t="shared" ref="H266:H296" si="30">E266*F266</f>
        <v>0</v>
      </c>
    </row>
    <row r="267" spans="1:8">
      <c r="A267" s="97" t="s">
        <v>369</v>
      </c>
      <c r="B267" s="98" t="s">
        <v>2482</v>
      </c>
      <c r="C267" s="6" t="s">
        <v>7</v>
      </c>
      <c r="D267" s="99">
        <v>0.1</v>
      </c>
      <c r="E267" s="5">
        <f t="shared" si="28"/>
        <v>10.5</v>
      </c>
      <c r="F267" s="107"/>
      <c r="G267" s="108">
        <f t="shared" si="29"/>
        <v>0</v>
      </c>
      <c r="H267" s="108">
        <f t="shared" si="30"/>
        <v>0</v>
      </c>
    </row>
    <row r="268" spans="1:8">
      <c r="A268" s="97" t="s">
        <v>370</v>
      </c>
      <c r="B268" s="98" t="s">
        <v>2483</v>
      </c>
      <c r="C268" s="6" t="s">
        <v>7</v>
      </c>
      <c r="D268" s="99">
        <v>0.11</v>
      </c>
      <c r="E268" s="5">
        <f t="shared" si="28"/>
        <v>11.55</v>
      </c>
      <c r="F268" s="107"/>
      <c r="G268" s="108">
        <f t="shared" si="29"/>
        <v>0</v>
      </c>
      <c r="H268" s="108">
        <f t="shared" si="30"/>
        <v>0</v>
      </c>
    </row>
    <row r="269" spans="1:8">
      <c r="A269" s="97" t="s">
        <v>371</v>
      </c>
      <c r="B269" s="98" t="s">
        <v>2484</v>
      </c>
      <c r="C269" s="6" t="s">
        <v>7</v>
      </c>
      <c r="D269" s="99">
        <v>0.11</v>
      </c>
      <c r="E269" s="5">
        <f t="shared" si="28"/>
        <v>11.55</v>
      </c>
      <c r="F269" s="107"/>
      <c r="G269" s="108">
        <f t="shared" si="29"/>
        <v>0</v>
      </c>
      <c r="H269" s="108">
        <f t="shared" si="30"/>
        <v>0</v>
      </c>
    </row>
    <row r="270" spans="1:8">
      <c r="A270" s="97" t="s">
        <v>372</v>
      </c>
      <c r="B270" s="98" t="s">
        <v>2485</v>
      </c>
      <c r="C270" s="6" t="s">
        <v>7</v>
      </c>
      <c r="D270" s="99">
        <v>0.11</v>
      </c>
      <c r="E270" s="5">
        <f t="shared" si="28"/>
        <v>11.55</v>
      </c>
      <c r="F270" s="107"/>
      <c r="G270" s="108">
        <f t="shared" si="29"/>
        <v>0</v>
      </c>
      <c r="H270" s="108">
        <f t="shared" si="30"/>
        <v>0</v>
      </c>
    </row>
    <row r="271" spans="1:8">
      <c r="A271" s="97" t="s">
        <v>510</v>
      </c>
      <c r="B271" s="97" t="s">
        <v>511</v>
      </c>
      <c r="C271" s="6" t="s">
        <v>7</v>
      </c>
      <c r="D271" s="158">
        <v>0.69</v>
      </c>
      <c r="E271" s="5">
        <f t="shared" si="28"/>
        <v>72.45</v>
      </c>
      <c r="F271" s="107"/>
      <c r="G271" s="108">
        <f t="shared" si="29"/>
        <v>0</v>
      </c>
      <c r="H271" s="108">
        <f t="shared" si="30"/>
        <v>0</v>
      </c>
    </row>
    <row r="272" spans="1:8">
      <c r="A272" s="97" t="s">
        <v>2924</v>
      </c>
      <c r="B272" s="97" t="s">
        <v>2925</v>
      </c>
      <c r="C272" s="6" t="s">
        <v>7</v>
      </c>
      <c r="D272" s="158">
        <v>1.58</v>
      </c>
      <c r="E272" s="5">
        <f t="shared" si="28"/>
        <v>165.9</v>
      </c>
      <c r="F272" s="107"/>
      <c r="G272" s="108">
        <f t="shared" si="29"/>
        <v>0</v>
      </c>
      <c r="H272" s="108">
        <f t="shared" si="30"/>
        <v>0</v>
      </c>
    </row>
    <row r="273" spans="1:8">
      <c r="A273" s="97" t="s">
        <v>536</v>
      </c>
      <c r="B273" s="97" t="s">
        <v>2926</v>
      </c>
      <c r="C273" s="6" t="s">
        <v>7</v>
      </c>
      <c r="D273" s="158">
        <v>0.9</v>
      </c>
      <c r="E273" s="5">
        <f t="shared" si="28"/>
        <v>94.5</v>
      </c>
      <c r="F273" s="107"/>
      <c r="G273" s="108">
        <f t="shared" si="29"/>
        <v>0</v>
      </c>
      <c r="H273" s="108">
        <f t="shared" si="30"/>
        <v>0</v>
      </c>
    </row>
    <row r="274" spans="1:8">
      <c r="A274" s="97" t="s">
        <v>537</v>
      </c>
      <c r="B274" s="97" t="s">
        <v>2927</v>
      </c>
      <c r="C274" s="6" t="s">
        <v>7</v>
      </c>
      <c r="D274" s="158">
        <v>0.85</v>
      </c>
      <c r="E274" s="5">
        <f t="shared" si="28"/>
        <v>89.25</v>
      </c>
      <c r="F274" s="107"/>
      <c r="G274" s="108">
        <f t="shared" si="29"/>
        <v>0</v>
      </c>
      <c r="H274" s="108">
        <f t="shared" si="30"/>
        <v>0</v>
      </c>
    </row>
    <row r="275" spans="1:8">
      <c r="A275" s="97" t="s">
        <v>538</v>
      </c>
      <c r="B275" s="97" t="s">
        <v>2928</v>
      </c>
      <c r="C275" s="6" t="s">
        <v>7</v>
      </c>
      <c r="D275" s="158">
        <v>0.85</v>
      </c>
      <c r="E275" s="5">
        <f t="shared" si="28"/>
        <v>89.25</v>
      </c>
      <c r="F275" s="107"/>
      <c r="G275" s="108">
        <f t="shared" si="29"/>
        <v>0</v>
      </c>
      <c r="H275" s="108">
        <f t="shared" si="30"/>
        <v>0</v>
      </c>
    </row>
    <row r="276" spans="1:8">
      <c r="A276" s="97" t="s">
        <v>539</v>
      </c>
      <c r="B276" s="97" t="s">
        <v>2929</v>
      </c>
      <c r="C276" s="6" t="s">
        <v>7</v>
      </c>
      <c r="D276" s="158">
        <v>0.85</v>
      </c>
      <c r="E276" s="5">
        <f t="shared" si="28"/>
        <v>89.25</v>
      </c>
      <c r="F276" s="107"/>
      <c r="G276" s="108">
        <f t="shared" si="29"/>
        <v>0</v>
      </c>
      <c r="H276" s="108">
        <f t="shared" si="30"/>
        <v>0</v>
      </c>
    </row>
    <row r="277" spans="1:8" ht="12.45" thickBot="1">
      <c r="A277" s="165" t="s">
        <v>548</v>
      </c>
      <c r="B277" s="165" t="s">
        <v>2930</v>
      </c>
      <c r="C277" s="6" t="s">
        <v>7</v>
      </c>
      <c r="D277" s="166">
        <v>1.59</v>
      </c>
      <c r="E277" s="5">
        <f t="shared" si="28"/>
        <v>166.95</v>
      </c>
      <c r="F277" s="107"/>
      <c r="G277" s="108">
        <f t="shared" si="29"/>
        <v>0</v>
      </c>
      <c r="H277" s="108">
        <f t="shared" si="30"/>
        <v>0</v>
      </c>
    </row>
    <row r="278" spans="1:8" ht="12.45" thickBot="1">
      <c r="A278" s="399" t="s">
        <v>2486</v>
      </c>
      <c r="B278" s="400"/>
      <c r="C278" s="400"/>
      <c r="D278" s="401"/>
      <c r="E278" s="271"/>
      <c r="F278" s="107"/>
      <c r="G278" s="108"/>
      <c r="H278" s="108"/>
    </row>
    <row r="279" spans="1:8">
      <c r="A279" s="97" t="s">
        <v>1583</v>
      </c>
      <c r="B279" s="98" t="s">
        <v>2487</v>
      </c>
      <c r="C279" s="6" t="s">
        <v>7</v>
      </c>
      <c r="D279" s="99">
        <v>3.5</v>
      </c>
      <c r="E279" s="5">
        <f>ROUND(D279*Курс_EUR,2)</f>
        <v>367.5</v>
      </c>
      <c r="F279" s="107"/>
      <c r="G279" s="108">
        <f>D279*F279</f>
        <v>0</v>
      </c>
      <c r="H279" s="108">
        <f t="shared" si="30"/>
        <v>0</v>
      </c>
    </row>
    <row r="280" spans="1:8" ht="12.45" thickBot="1">
      <c r="A280" s="97" t="s">
        <v>1584</v>
      </c>
      <c r="B280" s="98" t="s">
        <v>2488</v>
      </c>
      <c r="C280" s="6" t="s">
        <v>7</v>
      </c>
      <c r="D280" s="99">
        <v>10</v>
      </c>
      <c r="E280" s="5">
        <f>ROUND(D280*Курс_EUR,2)</f>
        <v>1050</v>
      </c>
      <c r="F280" s="107"/>
      <c r="G280" s="108">
        <f>D280*F280</f>
        <v>0</v>
      </c>
      <c r="H280" s="108">
        <f t="shared" si="30"/>
        <v>0</v>
      </c>
    </row>
    <row r="281" spans="1:8" ht="12.45" thickBot="1">
      <c r="A281" s="399" t="s">
        <v>2489</v>
      </c>
      <c r="B281" s="400"/>
      <c r="C281" s="400"/>
      <c r="D281" s="401"/>
      <c r="E281" s="271"/>
      <c r="F281" s="107"/>
      <c r="G281" s="108"/>
      <c r="H281" s="108"/>
    </row>
    <row r="282" spans="1:8">
      <c r="A282" s="97" t="s">
        <v>2490</v>
      </c>
      <c r="B282" s="98" t="s">
        <v>2491</v>
      </c>
      <c r="C282" s="6" t="s">
        <v>7</v>
      </c>
      <c r="D282" s="99">
        <v>10</v>
      </c>
      <c r="E282" s="5">
        <f>ROUND(D282*Курс_EUR,2)</f>
        <v>1050</v>
      </c>
      <c r="F282" s="107"/>
      <c r="G282" s="108">
        <f>D282*F282</f>
        <v>0</v>
      </c>
      <c r="H282" s="108">
        <f t="shared" si="30"/>
        <v>0</v>
      </c>
    </row>
    <row r="283" spans="1:8">
      <c r="A283" s="97" t="s">
        <v>1549</v>
      </c>
      <c r="B283" s="98" t="s">
        <v>2492</v>
      </c>
      <c r="C283" s="6" t="s">
        <v>7</v>
      </c>
      <c r="D283" s="99">
        <v>40</v>
      </c>
      <c r="E283" s="5">
        <f>ROUND(D283*Курс_EUR,2)</f>
        <v>4200</v>
      </c>
      <c r="F283" s="107"/>
      <c r="G283" s="108">
        <f>D283*F283</f>
        <v>0</v>
      </c>
      <c r="H283" s="108">
        <f t="shared" si="30"/>
        <v>0</v>
      </c>
    </row>
    <row r="284" spans="1:8">
      <c r="A284" s="97" t="s">
        <v>1550</v>
      </c>
      <c r="B284" s="98" t="s">
        <v>2493</v>
      </c>
      <c r="C284" s="6" t="s">
        <v>7</v>
      </c>
      <c r="D284" s="99" t="s">
        <v>2494</v>
      </c>
      <c r="E284" s="270"/>
      <c r="F284" s="107"/>
      <c r="G284" s="108"/>
      <c r="H284" s="108"/>
    </row>
    <row r="285" spans="1:8">
      <c r="A285" s="97" t="s">
        <v>2495</v>
      </c>
      <c r="B285" s="98" t="s">
        <v>2496</v>
      </c>
      <c r="C285" s="6" t="s">
        <v>7</v>
      </c>
      <c r="D285" s="99">
        <v>150</v>
      </c>
      <c r="E285" s="5">
        <f>ROUND(D285*Курс_EUR,2)</f>
        <v>15750</v>
      </c>
      <c r="F285" s="107"/>
      <c r="G285" s="108">
        <f>D285*F285</f>
        <v>0</v>
      </c>
      <c r="H285" s="108">
        <f t="shared" si="30"/>
        <v>0</v>
      </c>
    </row>
    <row r="286" spans="1:8" ht="12.45" thickBot="1">
      <c r="A286" s="97" t="s">
        <v>2497</v>
      </c>
      <c r="B286" s="98" t="s">
        <v>2498</v>
      </c>
      <c r="C286" s="6" t="s">
        <v>7</v>
      </c>
      <c r="D286" s="99">
        <v>15</v>
      </c>
      <c r="E286" s="5">
        <f>ROUND(D286*Курс_EUR,2)</f>
        <v>1575</v>
      </c>
      <c r="F286" s="107"/>
      <c r="G286" s="108">
        <f>D286*F286</f>
        <v>0</v>
      </c>
      <c r="H286" s="108">
        <f t="shared" si="30"/>
        <v>0</v>
      </c>
    </row>
    <row r="287" spans="1:8" ht="12.45" thickBot="1">
      <c r="A287" s="399" t="s">
        <v>2499</v>
      </c>
      <c r="B287" s="400"/>
      <c r="C287" s="400"/>
      <c r="D287" s="401"/>
      <c r="E287" s="271"/>
      <c r="F287" s="107"/>
      <c r="G287" s="108"/>
      <c r="H287" s="108"/>
    </row>
    <row r="288" spans="1:8" ht="12.45" thickBot="1">
      <c r="A288" s="97" t="s">
        <v>2500</v>
      </c>
      <c r="B288" s="98" t="s">
        <v>2501</v>
      </c>
      <c r="C288" s="6" t="s">
        <v>7</v>
      </c>
      <c r="D288" s="99">
        <v>0.74</v>
      </c>
      <c r="E288" s="5">
        <f>ROUND(D288*Курс_EUR,2)</f>
        <v>77.7</v>
      </c>
      <c r="F288" s="107"/>
      <c r="G288" s="108">
        <f>D288*F288</f>
        <v>0</v>
      </c>
      <c r="H288" s="108">
        <f t="shared" si="30"/>
        <v>0</v>
      </c>
    </row>
    <row r="289" spans="1:8" ht="12.45" thickBot="1">
      <c r="A289" s="399" t="s">
        <v>2502</v>
      </c>
      <c r="B289" s="400"/>
      <c r="C289" s="400"/>
      <c r="D289" s="401"/>
      <c r="E289" s="271"/>
      <c r="F289" s="107"/>
      <c r="G289" s="108"/>
      <c r="H289" s="108"/>
    </row>
    <row r="290" spans="1:8" ht="12" customHeight="1" thickBot="1">
      <c r="A290" s="97" t="s">
        <v>2503</v>
      </c>
      <c r="B290" s="98" t="s">
        <v>2504</v>
      </c>
      <c r="C290" s="6" t="s">
        <v>7</v>
      </c>
      <c r="D290" s="99">
        <v>135</v>
      </c>
      <c r="E290" s="5">
        <f>ROUND(D290*Курс_EUR,2)</f>
        <v>14175</v>
      </c>
      <c r="F290" s="107"/>
      <c r="G290" s="108">
        <f>D290*F290</f>
        <v>0</v>
      </c>
      <c r="H290" s="108">
        <f t="shared" si="30"/>
        <v>0</v>
      </c>
    </row>
    <row r="291" spans="1:8" ht="12.45" thickBot="1">
      <c r="A291" s="399" t="s">
        <v>2505</v>
      </c>
      <c r="B291" s="400"/>
      <c r="C291" s="400"/>
      <c r="D291" s="401"/>
      <c r="E291" s="271"/>
      <c r="F291" s="107"/>
      <c r="G291" s="108"/>
      <c r="H291" s="108"/>
    </row>
    <row r="292" spans="1:8">
      <c r="A292" s="97" t="s">
        <v>2506</v>
      </c>
      <c r="B292" s="98" t="s">
        <v>2507</v>
      </c>
      <c r="C292" s="6" t="s">
        <v>7</v>
      </c>
      <c r="D292" s="99">
        <v>0.1</v>
      </c>
      <c r="E292" s="5">
        <f>ROUND(D292*Курс_EUR,2)</f>
        <v>10.5</v>
      </c>
      <c r="F292" s="107"/>
      <c r="G292" s="108">
        <f>D292*F292</f>
        <v>0</v>
      </c>
      <c r="H292" s="108">
        <f t="shared" si="30"/>
        <v>0</v>
      </c>
    </row>
    <row r="293" spans="1:8">
      <c r="A293" s="97" t="s">
        <v>2508</v>
      </c>
      <c r="B293" s="98" t="s">
        <v>2509</v>
      </c>
      <c r="C293" s="6" t="s">
        <v>7</v>
      </c>
      <c r="D293" s="99">
        <v>0.1</v>
      </c>
      <c r="E293" s="5">
        <f>ROUND(D293*Курс_EUR,2)</f>
        <v>10.5</v>
      </c>
      <c r="F293" s="107"/>
      <c r="G293" s="108">
        <f>D293*F293</f>
        <v>0</v>
      </c>
      <c r="H293" s="108">
        <f t="shared" si="30"/>
        <v>0</v>
      </c>
    </row>
    <row r="294" spans="1:8">
      <c r="A294" s="97" t="s">
        <v>2510</v>
      </c>
      <c r="B294" s="98" t="s">
        <v>2511</v>
      </c>
      <c r="C294" s="6" t="s">
        <v>7</v>
      </c>
      <c r="D294" s="99">
        <v>0.1</v>
      </c>
      <c r="E294" s="5">
        <f>ROUND(D294*Курс_EUR,2)</f>
        <v>10.5</v>
      </c>
      <c r="F294" s="107"/>
      <c r="G294" s="108">
        <f>D294*F294</f>
        <v>0</v>
      </c>
      <c r="H294" s="108">
        <f t="shared" si="30"/>
        <v>0</v>
      </c>
    </row>
    <row r="295" spans="1:8">
      <c r="A295" s="97" t="s">
        <v>2512</v>
      </c>
      <c r="B295" s="98" t="s">
        <v>2513</v>
      </c>
      <c r="C295" s="6" t="s">
        <v>7</v>
      </c>
      <c r="D295" s="99">
        <v>7.0000000000000007E-2</v>
      </c>
      <c r="E295" s="5">
        <f>ROUND(D295*Курс_EUR,2)</f>
        <v>7.35</v>
      </c>
      <c r="F295" s="107"/>
      <c r="G295" s="108">
        <f>D295*F295</f>
        <v>0</v>
      </c>
      <c r="H295" s="108">
        <f t="shared" si="30"/>
        <v>0</v>
      </c>
    </row>
    <row r="296" spans="1:8">
      <c r="A296" s="97" t="s">
        <v>2514</v>
      </c>
      <c r="B296" s="98" t="s">
        <v>2515</v>
      </c>
      <c r="C296" s="6" t="s">
        <v>7</v>
      </c>
      <c r="D296" s="99">
        <v>0.35</v>
      </c>
      <c r="E296" s="5">
        <f>ROUND(D296*Курс_EUR,2)</f>
        <v>36.75</v>
      </c>
      <c r="F296" s="107"/>
      <c r="G296" s="108">
        <f>D296*F296</f>
        <v>0</v>
      </c>
      <c r="H296" s="108">
        <f t="shared" si="30"/>
        <v>0</v>
      </c>
    </row>
  </sheetData>
  <autoFilter ref="A7:H296" xr:uid="{00000000-0001-0000-0F00-000000000000}"/>
  <mergeCells count="24">
    <mergeCell ref="A34:D34"/>
    <mergeCell ref="A36:D36"/>
    <mergeCell ref="A20:D20"/>
    <mergeCell ref="A2:D2"/>
    <mergeCell ref="A3:D3"/>
    <mergeCell ref="A8:D8"/>
    <mergeCell ref="A15:D15"/>
    <mergeCell ref="A199:D199"/>
    <mergeCell ref="A182:D182"/>
    <mergeCell ref="A173:D173"/>
    <mergeCell ref="A168:D168"/>
    <mergeCell ref="A291:D291"/>
    <mergeCell ref="A287:D287"/>
    <mergeCell ref="A289:D289"/>
    <mergeCell ref="A281:D281"/>
    <mergeCell ref="A278:D278"/>
    <mergeCell ref="A164:D164"/>
    <mergeCell ref="A155:D155"/>
    <mergeCell ref="A68:D68"/>
    <mergeCell ref="A74:D74"/>
    <mergeCell ref="A80:D80"/>
    <mergeCell ref="A98:D98"/>
    <mergeCell ref="A105:D105"/>
    <mergeCell ref="A123:D123"/>
  </mergeCells>
  <phoneticPr fontId="22" type="noConversion"/>
  <hyperlinks>
    <hyperlink ref="C6" location="Содержание!A1" display="Содержание" xr:uid="{00000000-0004-0000-0F00-000000000000}"/>
  </hyperlinks>
  <pageMargins left="0.31496062992125984" right="0.31496062992125984" top="0.35433070866141736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26</vt:i4>
      </vt:variant>
    </vt:vector>
  </HeadingPairs>
  <TitlesOfParts>
    <vt:vector size="41" baseType="lpstr">
      <vt:lpstr>Содержание</vt:lpstr>
      <vt:lpstr>Sunmight</vt:lpstr>
      <vt:lpstr>SM CST</vt:lpstr>
      <vt:lpstr>RP CR</vt:lpstr>
      <vt:lpstr>RP IND</vt:lpstr>
      <vt:lpstr>RP BR</vt:lpstr>
      <vt:lpstr>RP CST</vt:lpstr>
      <vt:lpstr>RP СИЗ</vt:lpstr>
      <vt:lpstr>Sata</vt:lpstr>
      <vt:lpstr>3M EUR</vt:lpstr>
      <vt:lpstr>3M АМ</vt:lpstr>
      <vt:lpstr>3M СИЗ</vt:lpstr>
      <vt:lpstr>Jtape</vt:lpstr>
      <vt:lpstr>Abrex</vt:lpstr>
      <vt:lpstr>Распродажа</vt:lpstr>
      <vt:lpstr>'3M EUR'!Заголовки_для_печати</vt:lpstr>
      <vt:lpstr>'3M АМ'!Заголовки_для_печати</vt:lpstr>
      <vt:lpstr>'3M СИЗ'!Заголовки_для_печати</vt:lpstr>
      <vt:lpstr>'RP BR'!Заголовки_для_печати</vt:lpstr>
      <vt:lpstr>'RP CR'!Заголовки_для_печати</vt:lpstr>
      <vt:lpstr>'RP CST'!Заголовки_для_печати</vt:lpstr>
      <vt:lpstr>'RP IND'!Заголовки_для_печати</vt:lpstr>
      <vt:lpstr>'RP СИЗ'!Заголовки_для_печати</vt:lpstr>
      <vt:lpstr>Sata!Заголовки_для_печати</vt:lpstr>
      <vt:lpstr>Sunmight!Заголовки_для_печати</vt:lpstr>
      <vt:lpstr>Распродажа!Заголовки_для_печати</vt:lpstr>
      <vt:lpstr>Курс_EUR</vt:lpstr>
      <vt:lpstr>Скидка_3M_AM</vt:lpstr>
      <vt:lpstr>Скидка_3M_EUR</vt:lpstr>
      <vt:lpstr>Скидка_3M_RUB</vt:lpstr>
      <vt:lpstr>Скидка_ABREX</vt:lpstr>
      <vt:lpstr>Скидка_JTAPE</vt:lpstr>
      <vt:lpstr>Скидка_ROXELPRO</vt:lpstr>
      <vt:lpstr>Скидка_ROXELPRO_burrs</vt:lpstr>
      <vt:lpstr>Скидка_ROXELPRO_Ind</vt:lpstr>
      <vt:lpstr>Скидка_RP_CST</vt:lpstr>
      <vt:lpstr>Скидка_RP_ind</vt:lpstr>
      <vt:lpstr>Скидка_RP_СИЗ</vt:lpstr>
      <vt:lpstr>Скидка_SATA</vt:lpstr>
      <vt:lpstr>Скидка_SM_CST</vt:lpstr>
      <vt:lpstr>Скидка_SUNMIGHT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P.Lutsep</cp:lastModifiedBy>
  <cp:lastPrinted>2024-08-13T09:31:09Z</cp:lastPrinted>
  <dcterms:created xsi:type="dcterms:W3CDTF">2016-07-01T09:03:18Z</dcterms:created>
  <dcterms:modified xsi:type="dcterms:W3CDTF">2024-09-12T09:08:46Z</dcterms:modified>
</cp:coreProperties>
</file>